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empra.sharepoint.com/teams/grcsummaryteamsha/summaryteam/SPD Requests/"/>
    </mc:Choice>
  </mc:AlternateContent>
  <xr:revisionPtr revIDLastSave="99" documentId="8_{EF6EE51F-8E43-4697-A0D7-12FE37B77C1A}" xr6:coauthVersionLast="47" xr6:coauthVersionMax="47" xr10:uidLastSave="{ACA427D4-212C-4A30-85F1-DCE5836E7AE4}"/>
  <bookViews>
    <workbookView xWindow="-120" yWindow="-120" windowWidth="38640" windowHeight="21240" tabRatio="778" activeTab="1" xr2:uid="{45831E05-6107-4182-89FE-DFA871569104}"/>
  </bookViews>
  <sheets>
    <sheet name="Notes" sheetId="15" r:id="rId1"/>
    <sheet name="SDGE" sheetId="1" r:id="rId2"/>
    <sheet name="Support-&gt;" sheetId="16" r:id="rId3"/>
    <sheet name="Actuals $ Pivot" sheetId="4" r:id="rId4"/>
    <sheet name="Authorized $ Pivot" sheetId="5" r:id="rId5"/>
    <sheet name="2024 GRC WMP Category Pivot " sheetId="9" r:id="rId6"/>
    <sheet name="Imputed Rev Req" sheetId="3" r:id="rId7"/>
    <sheet name="GRC Track 2 - WMPMA" sheetId="6" r:id="rId8"/>
    <sheet name="2024 GRC Summary" sheetId="8" r:id="rId9"/>
    <sheet name="2024 GRC Input" sheetId="10" r:id="rId10"/>
    <sheet name="2024 GRC Extract" sheetId="11" r:id="rId11"/>
    <sheet name="Table JW-1_Act vs Auth" sheetId="12" r:id="rId12"/>
    <sheet name="Units" sheetId="13" r:id="rId13"/>
    <sheet name="Costs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0">#REF!</definedName>
    <definedName name="\00" localSheetId="0" hidden="1">{#N/A,#N/A,FALSE,"trates"}</definedName>
    <definedName name="\00" hidden="1">{#N/A,#N/A,FALSE,"trates"}</definedName>
    <definedName name="\09" hidden="1">#REF!</definedName>
    <definedName name="\45" localSheetId="0" hidden="1">{#N/A,#N/A,FALSE,"trates"}</definedName>
    <definedName name="\45" hidden="1">{#N/A,#N/A,FALSE,"trates"}</definedName>
    <definedName name="\A">#REF!</definedName>
    <definedName name="\aaa" localSheetId="0" hidden="1">{#N/A,#N/A,FALSE,"trates"}</definedName>
    <definedName name="\aaa" hidden="1">{#N/A,#N/A,FALSE,"trates"}</definedName>
    <definedName name="\az" localSheetId="0" hidden="1">{#N/A,#N/A,FALSE,"trates"}</definedName>
    <definedName name="\az" hidden="1">{#N/A,#N/A,FALSE,"trates"}</definedName>
    <definedName name="\c">'[1]ENERGY PRICES'!#REF!</definedName>
    <definedName name="\D">#REF!</definedName>
    <definedName name="\G">#REF!</definedName>
    <definedName name="\M">#REF!</definedName>
    <definedName name="\P">#REF!</definedName>
    <definedName name="\s">[2]CSIBA!#REF!</definedName>
    <definedName name="\T">#REF!</definedName>
    <definedName name="\v">'[1]ENERGY PRICES'!#REF!</definedName>
    <definedName name="\Z">#REF!</definedName>
    <definedName name="_">'[3]SDGE EVA BUDGET'!#REF!</definedName>
    <definedName name="__">'[3]SDGE EVA BUDGET'!#REF!</definedName>
    <definedName name="___">'[3]SDGE EVA BUDGET'!#REF!</definedName>
    <definedName name="_______C">#REF!</definedName>
    <definedName name="_______ddd5" localSheetId="0" hidden="1">{#N/A,#N/A,FALSE,"trates"}</definedName>
    <definedName name="_______ddd5" hidden="1">{#N/A,#N/A,FALSE,"trates"}</definedName>
    <definedName name="_______PG1">#REF!</definedName>
    <definedName name="_______PG2">#REF!</definedName>
    <definedName name="______bad1">#REF!</definedName>
    <definedName name="______bad2">'[4]FERC 06_2002 MTD IS'!$E$10:$P$1004</definedName>
    <definedName name="______bad3">#REF!</definedName>
    <definedName name="______bad4">'[4]FERC 06_2002 MTD IS'!$A$1:$AJ$1027</definedName>
    <definedName name="______bad5">'[4]FERC 06_2002 YTD TB'!$A$25:$Q$694</definedName>
    <definedName name="______C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dd5" localSheetId="0" hidden="1">{#N/A,#N/A,FALSE,"trates"}</definedName>
    <definedName name="______ddd5" hidden="1">{#N/A,#N/A,FALSE,"trates"}</definedName>
    <definedName name="______Mgn03">#REF!</definedName>
    <definedName name="______Mgn04">#REF!</definedName>
    <definedName name="______PG1">#REF!</definedName>
    <definedName name="______PG2">#REF!</definedName>
    <definedName name="______TB601">#REF!</definedName>
    <definedName name="_____bad1">#REF!</definedName>
    <definedName name="_____bad2">'[4]FERC 06_2002 MTD IS'!$E$10:$P$1004</definedName>
    <definedName name="_____bad3">#REF!</definedName>
    <definedName name="_____bad4">'[4]FERC 06_2002 MTD IS'!$A$1:$AJ$1027</definedName>
    <definedName name="_____bad5">'[4]FERC 06_2002 YTD TB'!$A$25:$Q$694</definedName>
    <definedName name="_____C">#REF!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dd5" localSheetId="0" hidden="1">{#N/A,#N/A,FALSE,"trates"}</definedName>
    <definedName name="_____ddd5" hidden="1">{#N/A,#N/A,FALSE,"trates"}</definedName>
    <definedName name="_____Mgn03">#REF!</definedName>
    <definedName name="_____Mgn04">#REF!</definedName>
    <definedName name="_____PG1">#REF!</definedName>
    <definedName name="_____PG2">#REF!</definedName>
    <definedName name="_____TB601">#REF!</definedName>
    <definedName name="____bad1">#REF!</definedName>
    <definedName name="____bad2">'[4]FERC 06_2002 MTD IS'!$E$10:$P$1004</definedName>
    <definedName name="____bad3">#REF!</definedName>
    <definedName name="____bad4">'[4]FERC 06_2002 MTD IS'!$A$1:$AJ$1027</definedName>
    <definedName name="____bad5">'[4]FERC 06_2002 YTD TB'!$A$25:$Q$694</definedName>
    <definedName name="____C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dd" localSheetId="0" hidden="1">{#N/A,#N/A,FALSE,"trates"}</definedName>
    <definedName name="____ddd" hidden="1">{#N/A,#N/A,FALSE,"trates"}</definedName>
    <definedName name="____ddd5" localSheetId="0" hidden="1">{#N/A,#N/A,FALSE,"trates"}</definedName>
    <definedName name="____ddd5" hidden="1">{#N/A,#N/A,FALSE,"trates"}</definedName>
    <definedName name="____May2007" localSheetId="0" hidden="1">{"2002Frcst","05Month",FALSE,"Frcst Format 2002"}</definedName>
    <definedName name="____May2007" hidden="1">{"2002Frcst","05Month",FALSE,"Frcst Format 2002"}</definedName>
    <definedName name="____Mgn03">#REF!</definedName>
    <definedName name="____Mgn04">#REF!</definedName>
    <definedName name="____PG1">#REF!</definedName>
    <definedName name="____PG2">#REF!</definedName>
    <definedName name="____TB601">#REF!</definedName>
    <definedName name="____y" localSheetId="0" hidden="1">{#N/A,#N/A,FALSE,"trates"}</definedName>
    <definedName name="____y" hidden="1">{#N/A,#N/A,FALSE,"trates"}</definedName>
    <definedName name="___59" hidden="1">#REF!</definedName>
    <definedName name="___98" hidden="1">#REF!</definedName>
    <definedName name="___bad1">#REF!</definedName>
    <definedName name="___bad2">'[4]FERC 06_2002 MTD IS'!$E$10:$P$1004</definedName>
    <definedName name="___bad3">#REF!</definedName>
    <definedName name="___bad4">'[4]FERC 06_2002 MTD IS'!$A$1:$AJ$1027</definedName>
    <definedName name="___bad5">'[4]FERC 06_2002 YTD TB'!$A$25:$Q$694</definedName>
    <definedName name="___C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5" localSheetId="0" hidden="1">{#N/A,#N/A,FALSE,"trates"}</definedName>
    <definedName name="___ddd5" hidden="1">{#N/A,#N/A,FALSE,"trates"}</definedName>
    <definedName name="_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May2007" localSheetId="0" hidden="1">{"2002Frcst","05Month",FALSE,"Frcst Format 2002"}</definedName>
    <definedName name="___May2007" hidden="1">{"2002Frcst","05Month",FALSE,"Frcst Format 2002"}</definedName>
    <definedName name="___Mgn03">#REF!</definedName>
    <definedName name="___Mgn04">#REF!</definedName>
    <definedName name="___PG1">#REF!</definedName>
    <definedName name="___PG2">#REF!</definedName>
    <definedName name="___TB601">#REF!</definedName>
    <definedName name="__123Graph_A" localSheetId="8" hidden="1">'2024 GRC Summary'!#REF!</definedName>
    <definedName name="__123Graph_A" localSheetId="7" hidden="1">#REF!</definedName>
    <definedName name="__123Graph_A" localSheetId="6" hidden="1">'Imputed Rev Req'!#REF!</definedName>
    <definedName name="__123Graph_A" hidden="1">#REF!</definedName>
    <definedName name="__123Graph_AB01" localSheetId="8" hidden="1">'2024 GRC Summary'!#REF!</definedName>
    <definedName name="__123Graph_AB01" localSheetId="6" hidden="1">'Imputed Rev Req'!#REF!</definedName>
    <definedName name="__123Graph_AB01" hidden="1">#REF!</definedName>
    <definedName name="__123Graph_AB02" localSheetId="8" hidden="1">'2024 GRC Summary'!#REF!</definedName>
    <definedName name="__123Graph_AB02" localSheetId="6" hidden="1">'Imputed Rev Req'!#REF!</definedName>
    <definedName name="__123Graph_AB02" hidden="1">#REF!</definedName>
    <definedName name="__123Graph_AB03" localSheetId="8" hidden="1">'2024 GRC Summary'!#REF!</definedName>
    <definedName name="__123Graph_AB03" localSheetId="6" hidden="1">'Imputed Rev Req'!#REF!</definedName>
    <definedName name="__123Graph_AB03" hidden="1">#REF!</definedName>
    <definedName name="__123Graph_AB04" localSheetId="8" hidden="1">'2024 GRC Summary'!#REF!</definedName>
    <definedName name="__123Graph_AB04" localSheetId="6" hidden="1">'Imputed Rev Req'!#REF!</definedName>
    <definedName name="__123Graph_AB04" hidden="1">#REF!</definedName>
    <definedName name="__123Graph_AB05" localSheetId="8" hidden="1">'2024 GRC Summary'!#REF!</definedName>
    <definedName name="__123Graph_AB05" localSheetId="6" hidden="1">'Imputed Rev Req'!#REF!</definedName>
    <definedName name="__123Graph_AB05" hidden="1">#REF!</definedName>
    <definedName name="__123Graph_AB06" localSheetId="8" hidden="1">'2024 GRC Summary'!#REF!</definedName>
    <definedName name="__123Graph_AB06" localSheetId="6" hidden="1">'Imputed Rev Req'!#REF!</definedName>
    <definedName name="__123Graph_AB06" hidden="1">#REF!</definedName>
    <definedName name="__123Graph_AGraph2" localSheetId="7" hidden="1">'[5]Annuity Plan'!#REF!</definedName>
    <definedName name="__123Graph_AGraph2" hidden="1">#REF!</definedName>
    <definedName name="__123Graph_AGraph4" localSheetId="7" hidden="1">'[5]Annuity Plan'!#REF!</definedName>
    <definedName name="__123Graph_AGraph4" hidden="1">#REF!</definedName>
    <definedName name="__123Graph_B" localSheetId="8" hidden="1">'2024 GRC Summary'!#REF!</definedName>
    <definedName name="__123Graph_B" localSheetId="7" hidden="1">#REF!</definedName>
    <definedName name="__123Graph_B" localSheetId="6" hidden="1">'Imputed Rev Req'!#REF!</definedName>
    <definedName name="__123Graph_B" hidden="1">#REF!</definedName>
    <definedName name="__123Graph_BB01" localSheetId="8" hidden="1">'2024 GRC Summary'!#REF!</definedName>
    <definedName name="__123Graph_BB01" localSheetId="6" hidden="1">'Imputed Rev Req'!#REF!</definedName>
    <definedName name="__123Graph_BB01" hidden="1">#REF!</definedName>
    <definedName name="__123Graph_BB02" localSheetId="8" hidden="1">'2024 GRC Summary'!#REF!</definedName>
    <definedName name="__123Graph_BB02" localSheetId="6" hidden="1">'Imputed Rev Req'!#REF!</definedName>
    <definedName name="__123Graph_BB02" hidden="1">#REF!</definedName>
    <definedName name="__123Graph_BB03" localSheetId="8" hidden="1">'2024 GRC Summary'!#REF!</definedName>
    <definedName name="__123Graph_BB03" localSheetId="6" hidden="1">'Imputed Rev Req'!#REF!</definedName>
    <definedName name="__123Graph_BB03" hidden="1">#REF!</definedName>
    <definedName name="__123Graph_BB04" localSheetId="8" hidden="1">'2024 GRC Summary'!#REF!</definedName>
    <definedName name="__123Graph_BB04" localSheetId="6" hidden="1">'Imputed Rev Req'!#REF!</definedName>
    <definedName name="__123Graph_BB04" hidden="1">#REF!</definedName>
    <definedName name="__123Graph_BB05" localSheetId="8" hidden="1">'2024 GRC Summary'!#REF!</definedName>
    <definedName name="__123Graph_BB05" localSheetId="6" hidden="1">'Imputed Rev Req'!#REF!</definedName>
    <definedName name="__123Graph_BB05" hidden="1">#REF!</definedName>
    <definedName name="__123Graph_BB06" localSheetId="8" hidden="1">'2024 GRC Summary'!#REF!</definedName>
    <definedName name="__123Graph_BB06" localSheetId="6" hidden="1">'Imputed Rev Req'!#REF!</definedName>
    <definedName name="__123Graph_BB06" hidden="1">#REF!</definedName>
    <definedName name="__123Graph_C" localSheetId="8" hidden="1">'2024 GRC Summary'!#REF!</definedName>
    <definedName name="__123Graph_C" localSheetId="7" hidden="1">#REF!</definedName>
    <definedName name="__123Graph_C" localSheetId="6" hidden="1">'Imputed Rev Req'!#REF!</definedName>
    <definedName name="__123Graph_C" hidden="1">#REF!</definedName>
    <definedName name="__123Graph_CB01" localSheetId="8" hidden="1">'2024 GRC Summary'!#REF!</definedName>
    <definedName name="__123Graph_CB01" localSheetId="6" hidden="1">'Imputed Rev Req'!#REF!</definedName>
    <definedName name="__123Graph_CB01" hidden="1">#REF!</definedName>
    <definedName name="__123Graph_CB02" localSheetId="8" hidden="1">'2024 GRC Summary'!#REF!</definedName>
    <definedName name="__123Graph_CB02" localSheetId="6" hidden="1">'Imputed Rev Req'!#REF!</definedName>
    <definedName name="__123Graph_CB02" hidden="1">#REF!</definedName>
    <definedName name="__123Graph_CB03" localSheetId="8" hidden="1">'2024 GRC Summary'!#REF!</definedName>
    <definedName name="__123Graph_CB03" localSheetId="6" hidden="1">'Imputed Rev Req'!#REF!</definedName>
    <definedName name="__123Graph_CB03" hidden="1">#REF!</definedName>
    <definedName name="__123Graph_CB04" localSheetId="8" hidden="1">'2024 GRC Summary'!#REF!</definedName>
    <definedName name="__123Graph_CB04" localSheetId="6" hidden="1">'Imputed Rev Req'!#REF!</definedName>
    <definedName name="__123Graph_CB04" hidden="1">#REF!</definedName>
    <definedName name="__123Graph_CB05" localSheetId="8" hidden="1">'2024 GRC Summary'!#REF!</definedName>
    <definedName name="__123Graph_CB05" localSheetId="6" hidden="1">'Imputed Rev Req'!#REF!</definedName>
    <definedName name="__123Graph_CB05" hidden="1">#REF!</definedName>
    <definedName name="__123Graph_CB06" localSheetId="8" hidden="1">'2024 GRC Summary'!#REF!</definedName>
    <definedName name="__123Graph_CB06" localSheetId="6" hidden="1">'Imputed Rev Req'!#REF!</definedName>
    <definedName name="__123Graph_CB06" hidden="1">#REF!</definedName>
    <definedName name="__123Graph_CCHART1" localSheetId="7" hidden="1">[6]Payable!#REF!</definedName>
    <definedName name="__123Graph_CCHART1" hidden="1">#REF!</definedName>
    <definedName name="__123Graph_CCHART2" localSheetId="7" hidden="1">[6]Payable!#REF!</definedName>
    <definedName name="__123Graph_CCHART2" hidden="1">#REF!</definedName>
    <definedName name="__123Graph_CCHART3" localSheetId="7" hidden="1">[6]Payable!#REF!</definedName>
    <definedName name="__123Graph_CCHART3" hidden="1">#REF!</definedName>
    <definedName name="__123Graph_CCHART4" localSheetId="7" hidden="1">[6]Payable!#REF!</definedName>
    <definedName name="__123Graph_CCHART4" hidden="1">#REF!</definedName>
    <definedName name="__123Graph_CCHART5" localSheetId="7" hidden="1">[6]Payable!#REF!</definedName>
    <definedName name="__123Graph_CCHART5" hidden="1">#REF!</definedName>
    <definedName name="__123Graph_D" localSheetId="8" hidden="1">'2024 GRC Summary'!#REF!</definedName>
    <definedName name="__123Graph_D" localSheetId="7" hidden="1">#REF!</definedName>
    <definedName name="__123Graph_D" localSheetId="6" hidden="1">'Imputed Rev Req'!#REF!</definedName>
    <definedName name="__123Graph_D" hidden="1">#REF!</definedName>
    <definedName name="__123Graph_DB01" localSheetId="8" hidden="1">'2024 GRC Summary'!#REF!</definedName>
    <definedName name="__123Graph_DB01" localSheetId="6" hidden="1">'Imputed Rev Req'!#REF!</definedName>
    <definedName name="__123Graph_DB01" hidden="1">#REF!</definedName>
    <definedName name="__123Graph_DB02" localSheetId="8" hidden="1">'2024 GRC Summary'!#REF!</definedName>
    <definedName name="__123Graph_DB02" localSheetId="6" hidden="1">'Imputed Rev Req'!#REF!</definedName>
    <definedName name="__123Graph_DB02" hidden="1">#REF!</definedName>
    <definedName name="__123Graph_DB04" localSheetId="8" hidden="1">'2024 GRC Summary'!#REF!</definedName>
    <definedName name="__123Graph_DB04" localSheetId="6" hidden="1">'Imputed Rev Req'!#REF!</definedName>
    <definedName name="__123Graph_DB04" hidden="1">#REF!</definedName>
    <definedName name="__123Graph_DB05" localSheetId="8" hidden="1">'2024 GRC Summary'!#REF!</definedName>
    <definedName name="__123Graph_DB05" localSheetId="6" hidden="1">'Imputed Rev Req'!#REF!</definedName>
    <definedName name="__123Graph_DB05" hidden="1">#REF!</definedName>
    <definedName name="__123Graph_DB06" localSheetId="8" hidden="1">'2024 GRC Summary'!#REF!</definedName>
    <definedName name="__123Graph_DB06" localSheetId="6" hidden="1">'Imputed Rev Req'!#REF!</definedName>
    <definedName name="__123Graph_DB06" hidden="1">#REF!</definedName>
    <definedName name="__123Graph_DCHART1" localSheetId="7" hidden="1">[6]Payable!#REF!</definedName>
    <definedName name="__123Graph_DCHART1" hidden="1">#REF!</definedName>
    <definedName name="__123Graph_DCHART2" localSheetId="7" hidden="1">[6]Payable!#REF!</definedName>
    <definedName name="__123Graph_DCHART2" hidden="1">#REF!</definedName>
    <definedName name="__123Graph_DCHART3" localSheetId="7" hidden="1">[6]Payable!#REF!</definedName>
    <definedName name="__123Graph_DCHART3" hidden="1">#REF!</definedName>
    <definedName name="__123Graph_DCHART4" localSheetId="7" hidden="1">[6]Payable!#REF!</definedName>
    <definedName name="__123Graph_DCHART4" hidden="1">#REF!</definedName>
    <definedName name="__123Graph_DCHART5" localSheetId="7" hidden="1">[6]Payable!#REF!</definedName>
    <definedName name="__123Graph_DCHART5" hidden="1">#REF!</definedName>
    <definedName name="__123Graph_E" localSheetId="8" hidden="1">'2024 GRC Summary'!#REF!</definedName>
    <definedName name="__123Graph_E" localSheetId="7" hidden="1">#REF!</definedName>
    <definedName name="__123Graph_E" localSheetId="6" hidden="1">'Imputed Rev Req'!#REF!</definedName>
    <definedName name="__123Graph_E" hidden="1">#REF!</definedName>
    <definedName name="__123Graph_EB02" localSheetId="8" hidden="1">'2024 GRC Summary'!#REF!</definedName>
    <definedName name="__123Graph_EB02" localSheetId="6" hidden="1">'Imputed Rev Req'!#REF!</definedName>
    <definedName name="__123Graph_EB02" hidden="1">#REF!</definedName>
    <definedName name="__123Graph_EB04" localSheetId="8" hidden="1">'2024 GRC Summary'!#REF!</definedName>
    <definedName name="__123Graph_EB04" localSheetId="6" hidden="1">'Imputed Rev Req'!#REF!</definedName>
    <definedName name="__123Graph_EB04" hidden="1">#REF!</definedName>
    <definedName name="__123Graph_EB05" localSheetId="8" hidden="1">'2024 GRC Summary'!#REF!</definedName>
    <definedName name="__123Graph_EB05" localSheetId="6" hidden="1">'Imputed Rev Req'!#REF!</definedName>
    <definedName name="__123Graph_EB05" hidden="1">#REF!</definedName>
    <definedName name="__123Graph_EB06" localSheetId="8" hidden="1">'2024 GRC Summary'!#REF!</definedName>
    <definedName name="__123Graph_EB06" localSheetId="6" hidden="1">'Imputed Rev Req'!#REF!</definedName>
    <definedName name="__123Graph_EB06" hidden="1">#REF!</definedName>
    <definedName name="__123Graph_F" localSheetId="7" hidden="1">#REF!</definedName>
    <definedName name="__123Graph_F" hidden="1">#REF!</definedName>
    <definedName name="__123Graph_FB02" localSheetId="8" hidden="1">'2024 GRC Summary'!#REF!</definedName>
    <definedName name="__123Graph_FB02" localSheetId="6" hidden="1">'Imputed Rev Req'!#REF!</definedName>
    <definedName name="__123Graph_FB02" hidden="1">#REF!</definedName>
    <definedName name="__123Graph_FCHART4" localSheetId="7" hidden="1">[6]Payable!#REF!</definedName>
    <definedName name="__123Graph_FCHART4" hidden="1">#REF!</definedName>
    <definedName name="__123Graph_FCHART5" localSheetId="7" hidden="1">[6]Payable!#REF!</definedName>
    <definedName name="__123Graph_FCHART5" hidden="1">#REF!</definedName>
    <definedName name="__123Graph_X" localSheetId="8" hidden="1">'2024 GRC Summary'!#REF!</definedName>
    <definedName name="__123Graph_X" localSheetId="6" hidden="1">'Imputed Rev Req'!#REF!</definedName>
    <definedName name="__123Graph_X" hidden="1">#REF!</definedName>
    <definedName name="__123Graph_XB01" localSheetId="8" hidden="1">'2024 GRC Summary'!#REF!</definedName>
    <definedName name="__123Graph_XB01" localSheetId="6" hidden="1">'Imputed Rev Req'!#REF!</definedName>
    <definedName name="__123Graph_XB01" hidden="1">#REF!</definedName>
    <definedName name="__123Graph_XB02" localSheetId="8" hidden="1">'2024 GRC Summary'!#REF!</definedName>
    <definedName name="__123Graph_XB02" localSheetId="6" hidden="1">'Imputed Rev Req'!#REF!</definedName>
    <definedName name="__123Graph_XB02" hidden="1">#REF!</definedName>
    <definedName name="__123Graph_XB03" localSheetId="8" hidden="1">'2024 GRC Summary'!#REF!</definedName>
    <definedName name="__123Graph_XB03" localSheetId="6" hidden="1">'Imputed Rev Req'!#REF!</definedName>
    <definedName name="__123Graph_XB03" hidden="1">#REF!</definedName>
    <definedName name="__123Graph_XB04" localSheetId="8" hidden="1">'2024 GRC Summary'!#REF!</definedName>
    <definedName name="__123Graph_XB04" localSheetId="6" hidden="1">'Imputed Rev Req'!#REF!</definedName>
    <definedName name="__123Graph_XB04" hidden="1">#REF!</definedName>
    <definedName name="__123Graph_XB05" localSheetId="8" hidden="1">'2024 GRC Summary'!#REF!</definedName>
    <definedName name="__123Graph_XB05" localSheetId="6" hidden="1">'Imputed Rev Req'!#REF!</definedName>
    <definedName name="__123Graph_XB05" hidden="1">#REF!</definedName>
    <definedName name="__123Graph_XB06" localSheetId="8" hidden="1">'2024 GRC Summary'!#REF!</definedName>
    <definedName name="__123Graph_XB06" localSheetId="6" hidden="1">'Imputed Rev Req'!#REF!</definedName>
    <definedName name="__123Graph_XB06" hidden="1">#REF!</definedName>
    <definedName name="__45" hidden="1">#REF!</definedName>
    <definedName name="__8" hidden="1">#REF!</definedName>
    <definedName name="__98" hidden="1">#REF!</definedName>
    <definedName name="__bad1">#REF!</definedName>
    <definedName name="__bad2">'[4]FERC 06_2002 MTD IS'!$E$10:$P$1004</definedName>
    <definedName name="__bad3">#REF!</definedName>
    <definedName name="__bad4">'[4]FERC 06_2002 MTD IS'!$A$1:$AJ$1027</definedName>
    <definedName name="__bad5">'[4]FERC 06_2002 YTD TB'!$A$25:$Q$694</definedName>
    <definedName name="__C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5" localSheetId="0" hidden="1">{#N/A,#N/A,FALSE,"trates"}</definedName>
    <definedName name="__ddd5" hidden="1">{#N/A,#N/A,FALSE,"trates"}</definedName>
    <definedName name="_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FDS_HYPERLINK_TOGGLE_STATE__" hidden="1">"ON"</definedName>
    <definedName name="_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KA4" localSheetId="8" hidden="1">'2024 GRC Summary'!#REF!</definedName>
    <definedName name="__KA4" localSheetId="6" hidden="1">'Imputed Rev Req'!#REF!</definedName>
    <definedName name="__KA4" hidden="1">#REF!</definedName>
    <definedName name="__May2007" localSheetId="0" hidden="1">{"2002Frcst","05Month",FALSE,"Frcst Format 2002"}</definedName>
    <definedName name="__May2007" hidden="1">{"2002Frcst","05Month",FALSE,"Frcst Format 2002"}</definedName>
    <definedName name="__Mgn03">#REF!</definedName>
    <definedName name="__Mgn04">#REF!</definedName>
    <definedName name="__PG1">#REF!</definedName>
    <definedName name="__PG2">#REF!</definedName>
    <definedName name="__TB601">#REF!</definedName>
    <definedName name="_1">'[7]SDGE EVA budget'!#REF!</definedName>
    <definedName name="_1_0_0ROUN">'[3]SDGE EVA BUDGET'!#REF!</definedName>
    <definedName name="_10">#REF!</definedName>
    <definedName name="_10YEAR">#REF!</definedName>
    <definedName name="_11">#REF!</definedName>
    <definedName name="_12">#REF!</definedName>
    <definedName name="_123Graph_CHART3" hidden="1">#REF!</definedName>
    <definedName name="_13">#REF!</definedName>
    <definedName name="_14">#REF!</definedName>
    <definedName name="_14PREFERRED_STOCK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992">#REF!</definedName>
    <definedName name="_1995_COSTS">#REF!</definedName>
    <definedName name="_1PREFERRED_STOCK">#REF!</definedName>
    <definedName name="_1tmp_Mehdi_Interval">#REF!</definedName>
    <definedName name="_2">'[7]SDGE EVA budget'!#REF!</definedName>
    <definedName name="_2_0_0ROUN">'[3]SDGE EVA BUDGET'!#REF!</definedName>
    <definedName name="_20">#REF!</definedName>
    <definedName name="_20ROUN">'[3]SDGE EVA BUDGET'!#REF!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2PREFERRED_STOCK">#REF!</definedName>
    <definedName name="_2ROUN">'[3]SDGE EVA BUDGET'!#REF!</definedName>
    <definedName name="_2YEAR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3ROUN">'[3]SDGE EVA BUDGET'!#REF!</definedName>
    <definedName name="_4">#REF!</definedName>
    <definedName name="_40">#REF!</definedName>
    <definedName name="_41">#REF!</definedName>
    <definedName name="_42">#REF!</definedName>
    <definedName name="_43">#REF!</definedName>
    <definedName name="_44">#REF!</definedName>
    <definedName name="_45">#REF!</definedName>
    <definedName name="_46">#REF!</definedName>
    <definedName name="_47">#REF!</definedName>
    <definedName name="_48">#REF!</definedName>
    <definedName name="_49">#REF!</definedName>
    <definedName name="_4ColName">SUBSTITUTE(SUBSTITUTE(SUBSTITUTE(SUBSTITUTE(SUBSTITUTE(TRIM(T(#REF!)&amp;"."&amp;T(#REF!)&amp;"."&amp;T(#REF!)&amp;"."&amp;T(#REF!)&amp;"."),"+","and"),"%","pct"),"-",""),"..","."),"&amp;","and")</definedName>
    <definedName name="_4PREFERRED_STOCK">#REF!</definedName>
    <definedName name="_5">#REF!</definedName>
    <definedName name="_50">#REF!</definedName>
    <definedName name="_51">#REF!</definedName>
    <definedName name="_52">#REF!</definedName>
    <definedName name="_53">#REF!</definedName>
    <definedName name="_54">#REF!</definedName>
    <definedName name="_55">#REF!</definedName>
    <definedName name="_56">#REF!</definedName>
    <definedName name="_57">#REF!</definedName>
    <definedName name="_58">#REF!</definedName>
    <definedName name="_59">#REF!</definedName>
    <definedName name="_5PREFERRED_STOCK">#REF!</definedName>
    <definedName name="_6">#REF!</definedName>
    <definedName name="_6_0_0ROUN">'[3]SDGE EVA BUDGET'!#REF!</definedName>
    <definedName name="_60">#REF!</definedName>
    <definedName name="_61">#REF!</definedName>
    <definedName name="_62">#REF!</definedName>
    <definedName name="_63">#REF!</definedName>
    <definedName name="_64">#REF!</definedName>
    <definedName name="_65">#REF!</definedName>
    <definedName name="_66">#REF!</definedName>
    <definedName name="_67">#REF!</definedName>
    <definedName name="_68">#REF!</definedName>
    <definedName name="_69">#REF!</definedName>
    <definedName name="_6ROUN">'[3]SDGE EVA BUDGET'!#REF!</definedName>
    <definedName name="_7">#REF!</definedName>
    <definedName name="_70">#REF!</definedName>
    <definedName name="_71">#REF!</definedName>
    <definedName name="_72">#REF!</definedName>
    <definedName name="_73">#REF!</definedName>
    <definedName name="_74">#REF!</definedName>
    <definedName name="_75">#REF!</definedName>
    <definedName name="_76">#REF!</definedName>
    <definedName name="_77">#REF!</definedName>
    <definedName name="_7ROUN">'[3]SDGE EVA BUDGET'!#REF!</definedName>
    <definedName name="_8">#REF!</definedName>
    <definedName name="_9">#REF!</definedName>
    <definedName name="_a1" localSheetId="10" hidden="1">{#N/A,#N/A,FALSE,"Jul";#N/A,#N/A,FALSE,"August";#N/A,#N/A,FALSE,"Sep-YTD"}</definedName>
    <definedName name="_a1" localSheetId="9" hidden="1">{#N/A,#N/A,FALSE,"Jul";#N/A,#N/A,FALSE,"August";#N/A,#N/A,FALSE,"Sep-YTD"}</definedName>
    <definedName name="_a1" localSheetId="8" hidden="1">{#N/A,#N/A,FALSE,"Jul";#N/A,#N/A,FALSE,"August";#N/A,#N/A,FALSE,"Sep-YTD"}</definedName>
    <definedName name="_a1" localSheetId="6" hidden="1">{#N/A,#N/A,FALSE,"Jul";#N/A,#N/A,FALSE,"August";#N/A,#N/A,FALSE,"Sep-YTD"}</definedName>
    <definedName name="_a1" localSheetId="0" hidden="1">{#N/A,#N/A,FALSE,"Jul";#N/A,#N/A,FALSE,"August";#N/A,#N/A,FALSE,"Sep-YTD"}</definedName>
    <definedName name="_a1" hidden="1">{#N/A,#N/A,FALSE,"Jul";#N/A,#N/A,FALSE,"August";#N/A,#N/A,FALSE,"Sep-YTD"}</definedName>
    <definedName name="_a2" localSheetId="10" hidden="1">{#N/A,#N/A,FALSE,"Jul";#N/A,#N/A,FALSE,"August";#N/A,#N/A,FALSE,"Sep-YTD"}</definedName>
    <definedName name="_a2" localSheetId="9" hidden="1">{#N/A,#N/A,FALSE,"Jul";#N/A,#N/A,FALSE,"August";#N/A,#N/A,FALSE,"Sep-YTD"}</definedName>
    <definedName name="_a2" localSheetId="8" hidden="1">{#N/A,#N/A,FALSE,"Jul";#N/A,#N/A,FALSE,"August";#N/A,#N/A,FALSE,"Sep-YTD"}</definedName>
    <definedName name="_a2" localSheetId="6" hidden="1">{#N/A,#N/A,FALSE,"Jul";#N/A,#N/A,FALSE,"August";#N/A,#N/A,FALSE,"Sep-YTD"}</definedName>
    <definedName name="_a2" localSheetId="0" hidden="1">{#N/A,#N/A,FALSE,"Jul";#N/A,#N/A,FALSE,"August";#N/A,#N/A,FALSE,"Sep-YTD"}</definedName>
    <definedName name="_a2" hidden="1">{#N/A,#N/A,FALSE,"Jul";#N/A,#N/A,FALSE,"August";#N/A,#N/A,FALSE,"Sep-YTD"}</definedName>
    <definedName name="_AMO_UniqueIdentifier" hidden="1">"'e3e681a4-1134-4e1b-876f-bfd4a71fdc58'"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Aug98">#REF!</definedName>
    <definedName name="_bad1">#REF!</definedName>
    <definedName name="_bad2">'[8]FERC 06_2002 MTD IS'!$E$10:$P$1004</definedName>
    <definedName name="_bad3">#REF!</definedName>
    <definedName name="_bad4">'[8]FERC 06_2002 MTD IS'!$A$1:$AJ$1027</definedName>
    <definedName name="_bad5">'[8]FERC 06_2002 YTD TB'!$A$25:$Q$694</definedName>
    <definedName name="_C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5" localSheetId="0" hidden="1">{#N/A,#N/A,FALSE,"trates"}</definedName>
    <definedName name="_ddd5" hidden="1">{#N/A,#N/A,FALSE,"trates"}</definedName>
    <definedName name="_dde" hidden="1">#REF!</definedName>
    <definedName name="_Dec05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Fill" localSheetId="8" hidden="1">'2024 GRC Summary'!#REF!</definedName>
    <definedName name="_Fill" localSheetId="7" hidden="1">#REF!</definedName>
    <definedName name="_Fill" localSheetId="6" hidden="1">'Imputed Rev Req'!#REF!</definedName>
    <definedName name="_Fill" hidden="1">#REF!</definedName>
    <definedName name="_xlnm._FilterDatabase" localSheetId="10" hidden="1">'2024 GRC Extract'!$A$2:$O$80</definedName>
    <definedName name="_xlnm._FilterDatabase" localSheetId="9" hidden="1">'2024 GRC Input'!$A$34:$J$34</definedName>
    <definedName name="_Gas1">#REF!</definedName>
    <definedName name="_gas2001">#REF!</definedName>
    <definedName name="_ii" localSheetId="0" hidden="1">{#N/A,#N/A,FALSE,"trates"}</definedName>
    <definedName name="_ii" hidden="1">{#N/A,#N/A,FALSE,"trates"}</definedName>
    <definedName name="_Jan09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KA4" localSheetId="8" hidden="1">'2024 GRC Summary'!#REF!</definedName>
    <definedName name="_KA4" localSheetId="6" hidden="1">'Imputed Rev Req'!#REF!</definedName>
    <definedName name="_KA4" hidden="1">#REF!</definedName>
    <definedName name="_Key1" localSheetId="8" hidden="1">'2024 GRC Summary'!#REF!</definedName>
    <definedName name="_Key1" localSheetId="7" hidden="1">'[9]CAP ADJ'!#REF!</definedName>
    <definedName name="_Key1" localSheetId="6" hidden="1">'Imputed Rev Req'!#REF!</definedName>
    <definedName name="_Key1" hidden="1">#REF!</definedName>
    <definedName name="_Key2" localSheetId="8" hidden="1">'2024 GRC Summary'!#REF!</definedName>
    <definedName name="_Key2" localSheetId="7" hidden="1">'[9]CAP ADJ'!#REF!</definedName>
    <definedName name="_Key2" localSheetId="6" hidden="1">'Imputed Rev Req'!#REF!</definedName>
    <definedName name="_Key2" hidden="1">#REF!</definedName>
    <definedName name="_kki" localSheetId="0" hidden="1">{#N/A,#N/A,FALSE,"trates"}</definedName>
    <definedName name="_kki" hidden="1">{#N/A,#N/A,FALSE,"trates"}</definedName>
    <definedName name="_ll" hidden="1">#REF!</definedName>
    <definedName name="_MatInverse_In" localSheetId="7" hidden="1">#REF!</definedName>
    <definedName name="_MatInverse_In" hidden="1">#REF!</definedName>
    <definedName name="_MatMult_A" localSheetId="7" hidden="1">#REF!</definedName>
    <definedName name="_MatMult_A" hidden="1">#REF!</definedName>
    <definedName name="_MatMult_AxB" localSheetId="7" hidden="1">#REF!</definedName>
    <definedName name="_MatMult_AxB" hidden="1">#REF!</definedName>
    <definedName name="_MatMult_B" localSheetId="7" hidden="1">#REF!</definedName>
    <definedName name="_MatMult_B" hidden="1">#REF!</definedName>
    <definedName name="_May2007" localSheetId="0" hidden="1">{"2002Frcst","05Month",FALSE,"Frcst Format 2002"}</definedName>
    <definedName name="_May2007" hidden="1">{"2002Frcst","05Month",FALSE,"Frcst Format 2002"}</definedName>
    <definedName name="_Mgn03">#REF!</definedName>
    <definedName name="_Mgn04">#REF!</definedName>
    <definedName name="_Order1" hidden="1">255</definedName>
    <definedName name="_Order2" hidden="1">255</definedName>
    <definedName name="_p8" localSheetId="0" hidden="1">{#N/A,#N/A,FALSE,"trates"}</definedName>
    <definedName name="_p8" hidden="1">{#N/A,#N/A,FALSE,"trates"}</definedName>
    <definedName name="_Parse_In" localSheetId="7" hidden="1">#REF!</definedName>
    <definedName name="_Parse_In" hidden="1">#REF!</definedName>
    <definedName name="_Parse_Out" localSheetId="7" hidden="1">#REF!</definedName>
    <definedName name="_Parse_Out" hidden="1">#REF!</definedName>
    <definedName name="_pg1">#REF!</definedName>
    <definedName name="_PG1998">#REF!</definedName>
    <definedName name="_pg19982">#REF!</definedName>
    <definedName name="_PG2">#REF!</definedName>
    <definedName name="_Regression_Out" localSheetId="7" hidden="1">#REF!</definedName>
    <definedName name="_Regression_Out" hidden="1">#REF!</definedName>
    <definedName name="_Regression_X" hidden="1">'[10]Distr LRMCs'!#REF!</definedName>
    <definedName name="_Regression_Y" localSheetId="7" hidden="1">#REF!</definedName>
    <definedName name="_Regression_Y" hidden="1">#REF!</definedName>
    <definedName name="_so4">'[1]ENERGY PRICES'!#REF!</definedName>
    <definedName name="_Sort" localSheetId="8" hidden="1">'2024 GRC Summary'!#REF!</definedName>
    <definedName name="_Sort" localSheetId="7" hidden="1">'[9]CAP ADJ'!#REF!</definedName>
    <definedName name="_Sort" localSheetId="6" hidden="1">'Imputed Rev Req'!#REF!</definedName>
    <definedName name="_Sort" hidden="1">#REF!</definedName>
    <definedName name="_sso4">'[1]ENERGY PRICES'!#REF!</definedName>
    <definedName name="_Table1_In1" hidden="1">#REF!</definedName>
    <definedName name="_Table1_Out" hidden="1">#REF!</definedName>
    <definedName name="_Table2_Out" hidden="1">#REF!</definedName>
    <definedName name="_TB601">#REF!</definedName>
    <definedName name="_ttyy6" localSheetId="0" hidden="1">{#N/A,#N/A,FALSE,"trates"}</definedName>
    <definedName name="_ttyy6" hidden="1">{#N/A,#N/A,FALSE,"trates"}</definedName>
    <definedName name="_ty" localSheetId="0" hidden="1">{#N/A,#N/A,FALSE,"trates"}</definedName>
    <definedName name="_ty" hidden="1">{#N/A,#N/A,FALSE,"trates"}</definedName>
    <definedName name="_w2" localSheetId="0" hidden="1">{"SourcesUses",#N/A,TRUE,"CFMODEL";"TransOverview",#N/A,TRUE,"CFMODEL"}</definedName>
    <definedName name="_w2" hidden="1">{"SourcesUses",#N/A,TRUE,"CFMODEL";"TransOverview",#N/A,TRUE,"CFMODEL"}</definedName>
    <definedName name="_yy6" localSheetId="0" hidden="1">{#N/A,#N/A,FALSE,"trates"}</definedName>
    <definedName name="_yy6" hidden="1">{#N/A,#N/A,FALSE,"trates"}</definedName>
    <definedName name="a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_Prices">'[11]A Prices'!$A$2:$BG$7</definedName>
    <definedName name="A_RateTable">'[12]A-ATC-PA-RateSheet'!$A$5:$AZ1023039</definedName>
    <definedName name="aaa" localSheetId="0" hidden="1">{"Income Statement",#N/A,FALSE,"CFMODEL";"Balance Sheet",#N/A,FALSE,"CFMODEL"}</definedName>
    <definedName name="aaa" hidden="1">{"Income Statement",#N/A,FALSE,"CFMODEL";"Balance Sheet",#N/A,FALSE,"CFMODEL"}</definedName>
    <definedName name="aaaa" localSheetId="0" hidden="1">{"SourcesUses",#N/A,TRUE,"FundsFlow";"TransOverview",#N/A,TRUE,"FundsFlow"}</definedName>
    <definedName name="aaaa" hidden="1">{"SourcesUses",#N/A,TRUE,"FundsFlow";"TransOverview",#N/A,TRUE,"FundsFlow"}</definedName>
    <definedName name="aaaaa" localSheetId="0" hidden="1">{#N/A,#N/A,TRUE,"SDGE";#N/A,#N/A,TRUE,"GBU";#N/A,#N/A,TRUE,"TBU";#N/A,#N/A,TRUE,"EDBU";#N/A,#N/A,TRUE,"ExclCC"}</definedName>
    <definedName name="aaaaa" hidden="1">{#N/A,#N/A,TRUE,"SDGE";#N/A,#N/A,TRUE,"GBU";#N/A,#N/A,TRUE,"TBU";#N/A,#N/A,TRUE,"EDBU";#N/A,#N/A,TRUE,"ExclCC"}</definedName>
    <definedName name="aaaaaaaaaaaaa" localSheetId="0" hidden="1">{"SourcesUses",#N/A,TRUE,"CFMODEL";"TransOverview",#N/A,TRUE,"CFMODEL"}</definedName>
    <definedName name="aaaaaaaaaaaaa" hidden="1">{"SourcesUses",#N/A,TRUE,"CFMODEL";"TransOverview",#N/A,TRUE,"CFMODEL"}</definedName>
    <definedName name="ab" localSheetId="10" hidden="1">{#N/A,#N/A,FALSE,"Jul";#N/A,#N/A,FALSE,"August";#N/A,#N/A,FALSE,"Sep-YTD"}</definedName>
    <definedName name="ab" localSheetId="9" hidden="1">{#N/A,#N/A,FALSE,"Jul";#N/A,#N/A,FALSE,"August";#N/A,#N/A,FALSE,"Sep-YTD"}</definedName>
    <definedName name="ab" localSheetId="8" hidden="1">{#N/A,#N/A,FALSE,"Jul";#N/A,#N/A,FALSE,"August";#N/A,#N/A,FALSE,"Sep-YTD"}</definedName>
    <definedName name="ab" localSheetId="6" hidden="1">{#N/A,#N/A,FALSE,"Jul";#N/A,#N/A,FALSE,"August";#N/A,#N/A,FALSE,"Sep-YTD"}</definedName>
    <definedName name="ab" localSheetId="0" hidden="1">{#N/A,#N/A,FALSE,"Jul";#N/A,#N/A,FALSE,"August";#N/A,#N/A,FALSE,"Sep-YTD"}</definedName>
    <definedName name="ab" hidden="1">{#N/A,#N/A,FALSE,"Jul";#N/A,#N/A,FALSE,"August";#N/A,#N/A,FALSE,"Sep-YTD"}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T_RAP_DIALOG">#REF!</definedName>
    <definedName name="AccCshTgl">[13]NonAvoidDat!$D$6</definedName>
    <definedName name="Account">#REF!</definedName>
    <definedName name="Account_Choice">#REF!</definedName>
    <definedName name="AccountDesc">#REF!</definedName>
    <definedName name="AcctAtt">[11]AcctAtt!$C$2:$BM$5</definedName>
    <definedName name="ActualMo">[14]Npt!$E$14</definedName>
    <definedName name="ad" localSheetId="0" hidden="1">{"var_page",#N/A,FALSE,"template"}</definedName>
    <definedName name="ad" hidden="1">{"var_page",#N/A,FALSE,"template"}</definedName>
    <definedName name="Ad_Valorem_Taxes">[15]Inputs!$F$46</definedName>
    <definedName name="adafdadf" localSheetId="0" hidden="1">{"Var_page",#N/A,FALSE,"template"}</definedName>
    <definedName name="adafdadf" hidden="1">{"Var_page",#N/A,FALSE,"template"}</definedName>
    <definedName name="adfafa">[16]Sheet1!$K$8:$O$1770</definedName>
    <definedName name="advalorumtaxRate">'[17]Taxes (3rd)'!#REF!</definedName>
    <definedName name="AEAP">[18]SCENARIOS!$C$25</definedName>
    <definedName name="AEAP_AMTS">'[19]SCG FAR'!#REF!</definedName>
    <definedName name="afdadafa" localSheetId="0" hidden="1">{"by_month",#N/A,TRUE,"template";"destec_month",#N/A,TRUE,"template";"by_quarter",#N/A,TRUE,"template";"destec_quarter",#N/A,TRUE,"template";"by_year",#N/A,TRUE,"template";"destec_annual",#N/A,TRUE,"template"}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TA">[20]ATFA!#REF!</definedName>
    <definedName name="AftertaxRateofReturn">'[21]MOD 4 CALCS depreciation'!$E$7</definedName>
    <definedName name="a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g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ALERT2">#REF!</definedName>
    <definedName name="ALL">'[22]F1:I'!$A$1:$II$3049</definedName>
    <definedName name="ALL_S_CLI1">[11]Baseline!$R$12:$S$15</definedName>
    <definedName name="ALL_S_CLI2">[11]Baseline!$V$12:$W$15</definedName>
    <definedName name="ALL_S_CLI3">[11]Baseline!$Z$12:$AA$15</definedName>
    <definedName name="ALL_S_CLI4">[11]Baseline!$AD$12:$AE$15</definedName>
    <definedName name="ALL_SECT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sector1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ALL_W_CLI1">[11]Baseline!$T$12:$U$15</definedName>
    <definedName name="ALL_W_CLI2">[11]Baseline!$X$12:$Y$15</definedName>
    <definedName name="ALL_W_CLI3">[11]Baseline!$AB$12:$AC$15</definedName>
    <definedName name="ALL_W_CLI4">[11]Baseline!$AF$12:$AG$15</definedName>
    <definedName name="Alloc">[23]ContractData!$L$10:$O$52</definedName>
    <definedName name="Alloc_Mx1">#REF!</definedName>
    <definedName name="Alloc_Mx2">'[24]Alloc Factors'!#REF!</definedName>
    <definedName name="ALLOCATORS">'[22]C:D2_Bal_Act'!$A$1:$G$142</definedName>
    <definedName name="ALLOCMAP">#REF!</definedName>
    <definedName name="allthree">'[1]ENERGY PRICES'!$A$5:$H$45,'[1]ENERGY PRICES'!#REF!,'[1]ENERGY PRICES'!#REF!</definedName>
    <definedName name="ALTOU_Prices">'[11]ALTOU Prices'!$B$2:$OF$7</definedName>
    <definedName name="ANAAvoid">[25]Trkr!$E$7</definedName>
    <definedName name="ANAIOU">[25]Trkr!$D$7</definedName>
    <definedName name="ANAMMBtu">[25]Trkr!$AL$7</definedName>
    <definedName name="ANAMonth">[25]Trkr!$B$7</definedName>
    <definedName name="ANAMWh">[25]Trkr!$AM$7</definedName>
    <definedName name="ANATotAmt">[25]Trkr!$X$7</definedName>
    <definedName name="ANAType">[25]Trkr!$C$7</definedName>
    <definedName name="ANAVend">[25]Trkr!$W$7</definedName>
    <definedName name="ANS">#REF!</definedName>
    <definedName name="anscount">2</definedName>
    <definedName name="application">#REF!</definedName>
    <definedName name="APR_KW_OFF">#REF!</definedName>
    <definedName name="APR_KW_OP">#REF!</definedName>
    <definedName name="APR_KW_SP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>1</definedName>
    <definedName name="AS2StaticLS" localSheetId="7" hidden="1">#REF!</definedName>
    <definedName name="AS2StaticLS" hidden="1">#REF!</definedName>
    <definedName name="AS2SyncStepLS">0</definedName>
    <definedName name="AS2TickmarkLS" localSheetId="7" hidden="1">#REF!</definedName>
    <definedName name="AS2TickmarkLS" hidden="1">#REF!</definedName>
    <definedName name="AS2VersionLS">300</definedName>
    <definedName name="asdf" hidden="1">"KhanZ"</definedName>
    <definedName name="ASSUM">#REF!</definedName>
    <definedName name="ATC_RateTable">'[12]A-ATC-PA-RateSheet'!$BB$5:$CB$40000</definedName>
    <definedName name="atticinsulation">'[26]Unit Input'!$D$8:$D$9</definedName>
    <definedName name="atticweatherstripping">'[26]Unit Input'!$D$5:$D$7</definedName>
    <definedName name="AUG_KW_OFF">#REF!</definedName>
    <definedName name="AUG_KW_OP">#REF!</definedName>
    <definedName name="AUG_KW_SP">#REF!</definedName>
    <definedName name="AVD_COST">'[1]ENERGY PRICES'!#REF!</definedName>
    <definedName name="b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b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b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B_Margin10">[27]SCENARIOS!$C$53</definedName>
    <definedName name="B_MTR">6</definedName>
    <definedName name="BALANCE">#REF!</definedName>
    <definedName name="BARS">#REF!</definedName>
    <definedName name="BAS_S_CLI1">[11]Baseline!$B$12:$C$15</definedName>
    <definedName name="BAS_S_CLI2">[11]Baseline!$F$12:$G$15</definedName>
    <definedName name="BAS_S_CLI3">[11]Baseline!$J$12:$K$15</definedName>
    <definedName name="BAS_S_CLI4">[11]Baseline!$N$12:$O$15</definedName>
    <definedName name="BAS_W_CLI1">[11]Baseline!$D$12:$E$15</definedName>
    <definedName name="BAS_W_CLI2">[11]Baseline!$H$12:$I$15</definedName>
    <definedName name="BAS_W_CLI3">[11]Baseline!$L$12:$M$15</definedName>
    <definedName name="BAS_W_CLI4">[11]Baseline!$P$12:$Q$15</definedName>
    <definedName name="Base_Customers">'[26]Key to Tables'!$B$19</definedName>
    <definedName name="BaseCase">'[28]Rev &amp; Exp'!$A$6</definedName>
    <definedName name="BaseDate">#REF!</definedName>
    <definedName name="BaseYear">#REF!</definedName>
    <definedName name="bbad6">#REF!</definedName>
    <definedName name="bbb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bbb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bbb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BCAP_Period">'[29]BCAP Summary'!#REF!</definedName>
    <definedName name="BdClsgDt2">[30]NptSclr!$C$79</definedName>
    <definedName name="BEG">#REF!</definedName>
    <definedName name="Beg_Bal">#REF!</definedName>
    <definedName name="BFEE">[18]SCENARIOS!$C$55</definedName>
    <definedName name="BFOR1">#REF!</definedName>
    <definedName name="BFOR2">#REF!</definedName>
    <definedName name="BG_Del">15</definedName>
    <definedName name="BG_Ins">4</definedName>
    <definedName name="BG_Mod">6</definedName>
    <definedName name="BillDeterm">#REF!</definedName>
    <definedName name="BillingServicesCredit">[12]Misc_Tables!$M$8:$P$11</definedName>
    <definedName name="BL_GAS_S">[11]Baseline!$AH$13:$AI$19</definedName>
    <definedName name="BL_GAS_W">[11]Baseline!$AJ$13:$AK$19</definedName>
    <definedName name="BMARGIN_1">[27]SCENARIOS!$C$26</definedName>
    <definedName name="BMARGIN_12">[31]SCENARIOS!$C$73</definedName>
    <definedName name="BMARGIN_2">[27]SCENARIOS!$C$29</definedName>
    <definedName name="BMARGIN_3">[27]SCENARIOS!$C$32</definedName>
    <definedName name="BMARGIN_4">[27]SCENARIOS!$C$35</definedName>
    <definedName name="BMARGIN_5">[27]SCENARIOS!$C$38</definedName>
    <definedName name="BMARGIN_6">[27]SCENARIOS!$C$41</definedName>
    <definedName name="BMARGIN_7">[27]SCENARIOS!$C$44</definedName>
    <definedName name="BMARGIN_8">[27]SCENARIOS!$C$47</definedName>
    <definedName name="BMARGIN_9">[27]SCENARIOS!$C$50</definedName>
    <definedName name="BookLife">#REF!</definedName>
    <definedName name="BROKER">[2]CSIBA!#REF!</definedName>
    <definedName name="BS">'[32]Local Assumptions'!$D$121</definedName>
    <definedName name="BS_1">#REF!</definedName>
    <definedName name="BS_2">#REF!</definedName>
    <definedName name="BS_3">#REF!</definedName>
    <definedName name="BS_4">#REF!</definedName>
    <definedName name="BSAcct">#REF!</definedName>
    <definedName name="BSBal">#REF!</definedName>
    <definedName name="BSDesc">#REF!</definedName>
    <definedName name="bsentity">#REF!</definedName>
    <definedName name="Bsheet">#REF!</definedName>
    <definedName name="BSLIN">[33]SCENARIOS!$C$81</definedName>
    <definedName name="Btu">'[34]Alloc factors'!$D$5</definedName>
    <definedName name="Btu_Factor">'[35]Alloc factors'!$K$5</definedName>
    <definedName name="CALC">#REF!</definedName>
    <definedName name="Calc_Groups">[11]Variables!$A$11:$B$101</definedName>
    <definedName name="cap" localSheetId="10" hidden="1">{#N/A,#N/A,FALSE,"Jul";#N/A,#N/A,FALSE,"August";#N/A,#N/A,FALSE,"Sep-YTD"}</definedName>
    <definedName name="cap" localSheetId="9" hidden="1">{#N/A,#N/A,FALSE,"Jul";#N/A,#N/A,FALSE,"August";#N/A,#N/A,FALSE,"Sep-YTD"}</definedName>
    <definedName name="cap" localSheetId="8" hidden="1">{#N/A,#N/A,FALSE,"Jul";#N/A,#N/A,FALSE,"August";#N/A,#N/A,FALSE,"Sep-YTD"}</definedName>
    <definedName name="cap" localSheetId="6" hidden="1">{#N/A,#N/A,FALSE,"Jul";#N/A,#N/A,FALSE,"August";#N/A,#N/A,FALSE,"Sep-YTD"}</definedName>
    <definedName name="cap" localSheetId="0" hidden="1">{#N/A,#N/A,FALSE,"Jul";#N/A,#N/A,FALSE,"August";#N/A,#N/A,FALSE,"Sep-YTD"}</definedName>
    <definedName name="cap" hidden="1">{#N/A,#N/A,FALSE,"Jul";#N/A,#N/A,FALSE,"August";#N/A,#N/A,FALSE,"Sep-YTD"}</definedName>
    <definedName name="Cap_Structure">#REF!</definedName>
    <definedName name="CAPACITY">'[1]ENERGY PRICES'!#REF!</definedName>
    <definedName name="CapEsc">#REF!</definedName>
    <definedName name="capexentity">#REF!</definedName>
    <definedName name="CapIntRate">#REF!</definedName>
    <definedName name="capitalizedinterest">'[21]MOD 4 CALCS depreciation'!$B$16</definedName>
    <definedName name="CARE">#REF!</definedName>
    <definedName name="CARE_Update">[36]Options!$B$80</definedName>
    <definedName name="CARE02">#REF!</definedName>
    <definedName name="Cash">[37]Lookup!#REF!</definedName>
    <definedName name="category">#REF!</definedName>
    <definedName name="caulking">'[26]Unit Input'!$D$12:$D$14</definedName>
    <definedName name="CBMultiplier">#REF!</definedName>
    <definedName name="CBWorkbookPriority">-21190210</definedName>
    <definedName name="cc" localSheetId="1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localSheetId="9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localSheetId="8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localSheetId="6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localSheetId="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ccc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cccc" localSheetId="0" hidden="1">{"variance_page",#N/A,FALSE,"template"}</definedName>
    <definedName name="cccc" hidden="1">{"variance_page",#N/A,FALSE,"template"}</definedName>
    <definedName name="ccccccc" localSheetId="0" hidden="1">{"SourcesUses",#N/A,TRUE,#N/A;"TransOverview",#N/A,TRUE,"CFMODEL"}</definedName>
    <definedName name="ccccccc" hidden="1">{"SourcesUses",#N/A,TRUE,#N/A;"TransOverview",#N/A,TRUE,"CFMODEL"}</definedName>
    <definedName name="ccccccccccccccc" localSheetId="0" hidden="1">{"SourcesUses",#N/A,TRUE,"FundsFlow";"TransOverview",#N/A,TRUE,"FundsFlow"}</definedName>
    <definedName name="ccccccccccccccc" hidden="1">{"SourcesUses",#N/A,TRUE,"FundsFlow";"TransOverview",#N/A,TRUE,"FundsFlow"}</definedName>
    <definedName name="CCMAP">#REF!</definedName>
    <definedName name="CCSI">[18]SCENARIOS!$C$58</definedName>
    <definedName name="CCSI_AMTS">'[19]SCG FAR'!#REF!</definedName>
    <definedName name="CELE">[37]Lookup!#REF!</definedName>
    <definedName name="CELL_ADDRESS">#REF!</definedName>
    <definedName name="CEMADRTA">'[20]CEMA (DRTA)'!#REF!</definedName>
    <definedName name="centralAC">'[26]Unit Input'!$D$48</definedName>
    <definedName name="CF_2">'[38]SCG CF_actual'!#REF!</definedName>
    <definedName name="CF_3">'[38]SCG CF_actual'!#REF!</definedName>
    <definedName name="CF_4">'[38]SCG CF_actual'!#REF!</definedName>
    <definedName name="cfentity">#REF!</definedName>
    <definedName name="Chart">"Chart 3"</definedName>
    <definedName name="CHECKSUM">#REF!</definedName>
    <definedName name="CHECKSUM2">#REF!</definedName>
    <definedName name="CIPDC_EP">'[39]CA IPDC'!#REF!</definedName>
    <definedName name="Circuit">'[40]4cast Amp'!$C$2:$C$1548</definedName>
    <definedName name="Circuits">#REF!</definedName>
    <definedName name="CirID">'[41]Circuit Forecast'!$B$2:$B$826</definedName>
    <definedName name="Class_Life_ADR">'[42]ADR Table'!$B$5:$J$5</definedName>
    <definedName name="Class_Life_MACRS">'[42]MARCS Table'!$B$5:$I$5</definedName>
    <definedName name="CLEANUP">#REF!</definedName>
    <definedName name="CMD">#REF!</definedName>
    <definedName name="CNTL1">#REF!</definedName>
    <definedName name="CNTL2">#REF!</definedName>
    <definedName name="CNTL2LOOP">#REF!</definedName>
    <definedName name="CNTL3LOOP">#REF!</definedName>
    <definedName name="CNTL4LOOP">#REF!</definedName>
    <definedName name="CNTL5">#REF!</definedName>
    <definedName name="CNTL5LOOP">#REF!</definedName>
    <definedName name="CoCode">[37]Lookup!#REF!</definedName>
    <definedName name="Cog_G_30">'[29]BCAP Summary'!#REF!</definedName>
    <definedName name="Col_ABC">#REF!</definedName>
    <definedName name="COLUMN">#REF!</definedName>
    <definedName name="ComAFUDC">[43]AFUDC!$D$5</definedName>
    <definedName name="CombinedEsc">[44]Escalation!#REF!</definedName>
    <definedName name="COMMENTS">#REF!</definedName>
    <definedName name="company">[37]Lookup!#REF!</definedName>
    <definedName name="CompanyColumn">#REF!</definedName>
    <definedName name="CompanyList">#REF!</definedName>
    <definedName name="CompanyStart">#REF!</definedName>
    <definedName name="Component">#REF!</definedName>
    <definedName name="Cons_DEM">[11]Cons_Dem!$B$1:$AI$11</definedName>
    <definedName name="CONSNL">#REF!</definedName>
    <definedName name="ConsolidatedRange">#REF!</definedName>
    <definedName name="ConsolidationRange">#REF!</definedName>
    <definedName name="CONT1">#REF!</definedName>
    <definedName name="ContOH">#REF!</definedName>
    <definedName name="Control_Data_Contact">[44]Control!#REF!</definedName>
    <definedName name="CORE_CST">[45]Legend!$D$13</definedName>
    <definedName name="CoreCI">'[46]GN3 Bill Freq'!$A$10:$S$55</definedName>
    <definedName name="corp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rp1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COS">#REF!</definedName>
    <definedName name="COSDestinationFile">'[47]Checks and Export'!#REF!</definedName>
    <definedName name="COSDestinationFilePath">'[47]Checks and Export'!#REF!</definedName>
    <definedName name="COSRRMA">[39]SCENARIOS!#REF!</definedName>
    <definedName name="COSSourceFile">'[47]Checks and Export'!#REF!</definedName>
    <definedName name="COSSourceFilePath">'[47]Checks and Export'!#REF!</definedName>
    <definedName name="cOST">#REF!</definedName>
    <definedName name="COSTAX">#REF!</definedName>
    <definedName name="costofcommon">'[21]MOD 4 CALCS depreciation'!$C$6</definedName>
    <definedName name="costofdebt">'[21]MOD 4 CALCS depreciation'!$C$4</definedName>
    <definedName name="costofpreferred">'[21]MOD 4 CALCS depreciation'!$C$5</definedName>
    <definedName name="Costs">#REF!</definedName>
    <definedName name="COUNTER">#REF!</definedName>
    <definedName name="COUNTER1">#REF!</definedName>
    <definedName name="CPC">[18]SCENARIOS!$C$61</definedName>
    <definedName name="CPI_factors">'[48]CPI Factors'!$J$12:$M$46</definedName>
    <definedName name="CRE_CHECK">#REF!</definedName>
    <definedName name="CreditRating">'[49]Biofuel 300 SCFM'!$B$183:$B$191</definedName>
    <definedName name="CreditStats" localSheetId="7" hidden="1">#REF!</definedName>
    <definedName name="CreditStats" hidden="1">#REF!</definedName>
    <definedName name="_xlnm.Criteria">#REF!</definedName>
    <definedName name="CSHFLW">#REF!</definedName>
    <definedName name="CSIPDC_EP">'[39]CA IPDC'!#REF!</definedName>
    <definedName name="CTHRS">[50]Mstr!#REF!</definedName>
    <definedName name="CTP_APR">#REF!</definedName>
    <definedName name="CTP_AUG">#REF!</definedName>
    <definedName name="CTP_DEC">#REF!</definedName>
    <definedName name="CTP_FEB">#REF!</definedName>
    <definedName name="CTP_JAN">#REF!</definedName>
    <definedName name="CTP_JUL">#REF!</definedName>
    <definedName name="CTP_JUN">#REF!</definedName>
    <definedName name="CTP_MAR">#REF!</definedName>
    <definedName name="CTP_MAY">#REF!</definedName>
    <definedName name="CTP_NOV">#REF!</definedName>
    <definedName name="CTP_OCT">#REF!</definedName>
    <definedName name="CTP_SEP">#REF!</definedName>
    <definedName name="CURRENT">[2]CSIBA!#REF!</definedName>
    <definedName name="CURRENT_RATE">#REF!</definedName>
    <definedName name="CurtailCircuits">#REF!</definedName>
    <definedName name="Cushion_BV">[27]SCENARIOS!$C$65</definedName>
    <definedName name="Cushion_WR">[27]SCENARIOS!$C$68</definedName>
    <definedName name="Custcnt">#REF!</definedName>
    <definedName name="CX_TEMP2">#REF!</definedName>
    <definedName name="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" localSheetId="0" hidden="1">{"SourcesUses",#N/A,TRUE,#N/A;"TransOverview",#N/A,TRUE,"CFMODEL"}</definedName>
    <definedName name="d" hidden="1">{"SourcesUses",#N/A,TRUE,#N/A;"TransOverview",#N/A,TRUE,"CFMODEL"}</definedName>
    <definedName name="d_2" localSheetId="7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d_2" localSheetId="0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d_2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daddy" localSheetId="7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daddy" localSheetId="0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daddy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dapartment">#REF!</definedName>
    <definedName name="daphne" localSheetId="10" hidden="1">{#N/A,#N/A,FALSE,"Jul";#N/A,#N/A,FALSE,"August";#N/A,#N/A,FALSE,"Sep-YTD"}</definedName>
    <definedName name="daphne" localSheetId="9" hidden="1">{#N/A,#N/A,FALSE,"Jul";#N/A,#N/A,FALSE,"August";#N/A,#N/A,FALSE,"Sep-YTD"}</definedName>
    <definedName name="daphne" localSheetId="8" hidden="1">{#N/A,#N/A,FALSE,"Jul";#N/A,#N/A,FALSE,"August";#N/A,#N/A,FALSE,"Sep-YTD"}</definedName>
    <definedName name="daphne" localSheetId="6" hidden="1">{#N/A,#N/A,FALSE,"Jul";#N/A,#N/A,FALSE,"August";#N/A,#N/A,FALSE,"Sep-YTD"}</definedName>
    <definedName name="daphne" localSheetId="0" hidden="1">{#N/A,#N/A,FALSE,"Jul";#N/A,#N/A,FALSE,"August";#N/A,#N/A,FALSE,"Sep-YTD"}</definedName>
    <definedName name="daphne" hidden="1">{#N/A,#N/A,FALSE,"Jul";#N/A,#N/A,FALSE,"August";#N/A,#N/A,FALSE,"Sep-YTD"}</definedName>
    <definedName name="DATA">'[51]FS Dnld SAVE THIS'!$A$5:$D$1596</definedName>
    <definedName name="_xlnm.Database">#REF!</definedName>
    <definedName name="DataOrigin" localSheetId="8" hidden="1">'2024 GRC Summary'!#REF!</definedName>
    <definedName name="DataOrigin" localSheetId="6" hidden="1">'Imputed Rev Req'!#REF!</definedName>
    <definedName name="DataOrigin" hidden="1">#REF!</definedName>
    <definedName name="DB_CANCEL">#REF!</definedName>
    <definedName name="dbo_RO_Misc_SSD_USS">#REF!</definedName>
    <definedName name="dbo_RO_O_M_USS_NSS">#REF!</definedName>
    <definedName name="DCHART4" hidden="1">#REF!</definedName>
    <definedName name="dd" localSheetId="0" hidden="1">{"Income Statement",#N/A,FALSE,"CFMODEL";"Balance Sheet",#N/A,FALSE,"CFMODEL"}</definedName>
    <definedName name="dd" hidden="1">{"Income Statement",#N/A,FALSE,"CFMODEL";"Balance Sheet",#N/A,FALSE,"CFMODEL"}</definedName>
    <definedName name="ddd" localSheetId="0" hidden="1">{"SourcesUses",#N/A,TRUE,#N/A;"TransOverview",#N/A,TRUE,"CFMODEL"}</definedName>
    <definedName name="ddd" hidden="1">{"SourcesUses",#N/A,TRUE,#N/A;"TransOverview",#N/A,TRUE,"CFMODEL"}</definedName>
    <definedName name="dddd" hidden="1">#REF!</definedName>
    <definedName name="dddddddd" localSheetId="0" hidden="1">{"Income Statement",#N/A,FALSE,"CFMODEL";"Balance Sheet",#N/A,FALSE,"CFMODEL"}</definedName>
    <definedName name="dddddddd" hidden="1">{"Income Statement",#N/A,FALSE,"CFMODEL";"Balance Sheet",#N/A,FALSE,"CFMODEL"}</definedName>
    <definedName name="ddddddddddddddd" localSheetId="0" hidden="1">{"SourcesUses",#N/A,TRUE,"CFMODEL";"TransOverview",#N/A,TRUE,"CFMODEL"}</definedName>
    <definedName name="ddddddddddddddd" hidden="1">{"SourcesUses",#N/A,TRUE,"CFMODEL";"TransOverview",#N/A,TRUE,"CFMODEL"}</definedName>
    <definedName name="dddddddddddddddddd" localSheetId="0" hidden="1">{"SourcesUses",#N/A,TRUE,#N/A;"TransOverview",#N/A,TRUE,"CFMODEL"}</definedName>
    <definedName name="dddddddddddddddddd" hidden="1">{"SourcesUses",#N/A,TRUE,#N/A;"TransOverview",#N/A,TRUE,"CFMODEL"}</definedName>
    <definedName name="ddddddddddddddddddddd" localSheetId="0" hidden="1">{"SourcesUses",#N/A,TRUE,"FundsFlow";"TransOverview",#N/A,TRUE,"FundsFlow"}</definedName>
    <definedName name="ddddddddddddddddddddd" hidden="1">{"SourcesUses",#N/A,TRUE,"FundsFlow";"TransOverview",#N/A,TRUE,"FundsFlow"}</definedName>
    <definedName name="ddddddddddddddddddddddd" localSheetId="0" hidden="1">{"SourcesUses",#N/A,TRUE,#N/A;"TransOverview",#N/A,TRUE,"CFMODEL"}</definedName>
    <definedName name="ddddddddddddddddddddddd" hidden="1">{"SourcesUses",#N/A,TRUE,#N/A;"TransOverview",#N/A,TRUE,"CFMODEL"}</definedName>
    <definedName name="ddf" localSheetId="0" hidden="1">{"2002Frcst","06Month",FALSE,"Frcst Format 2002"}</definedName>
    <definedName name="ddf" hidden="1">{"2002Frcst","06Month",FALSE,"Frcst Format 2002"}</definedName>
    <definedName name="DEBT">#REF!</definedName>
    <definedName name="DEBT2">#REF!</definedName>
    <definedName name="DEC_KW_OFF">#REF!</definedName>
    <definedName name="DEC_KW_OP">#REF!</definedName>
    <definedName name="DEC_KW_SP">#REF!</definedName>
    <definedName name="Decision_Table_PPP21">'[52]Table 19.1'!#REF!</definedName>
    <definedName name="Decision_Table_PPP22_p2">'[52]Table 19.1'!#REF!</definedName>
    <definedName name="declbalfactr">'[17]Depreciation (go here 1st)'!#REF!</definedName>
    <definedName name="deferredtaxpct">'[53]Depreciation (go here 1st)'!$B$13</definedName>
    <definedName name="DEMAND">'[1]ENERGY PRICES'!#REF!</definedName>
    <definedName name="DEMAND_FORECAST">[22]D:D2_Bal_Act!$A$5:$B$261</definedName>
    <definedName name="department">#REF!</definedName>
    <definedName name="DepLookup">#REF!</definedName>
    <definedName name="DeprExp2000">'[15]Plant NBV &amp; Depr Exp'!$AJ$91</definedName>
    <definedName name="depryrs">#REF!</definedName>
    <definedName name="DETAIL">#REF!</definedName>
    <definedName name="DF_GRID_1" localSheetId="6">Total Labor #REF!</definedName>
    <definedName name="DF_GRID_1" localSheetId="0">Total Labor #REF!</definedName>
    <definedName name="DF_GRID_1">Total Labor #REF!</definedName>
    <definedName name="df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fd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fgf">#REF!</definedName>
    <definedName name="dirmain">#REF!</definedName>
    <definedName name="dirpath">"dirpath"</definedName>
    <definedName name="DISCNT_CONTRACT">'[22]C:D2_Bal_Act'!$A$1:$AG$203</definedName>
    <definedName name="DiscRt">'[23]Summary Table'!$E$6</definedName>
    <definedName name="dist">#REF!</definedName>
    <definedName name="DM_ALL_S_CLI1">[11]Baseline!$R$2:$S$5</definedName>
    <definedName name="DM_ALL_S_CLI2">[11]Baseline!$V$2:$W$5</definedName>
    <definedName name="DM_ALL_S_CLI3">[11]Baseline!$Z$2:$AA$5</definedName>
    <definedName name="DM_ALL_S_CLI4">[11]Baseline!$AD$2:$AE$5</definedName>
    <definedName name="DM_ALL_W_CLI1">[11]Baseline!$T$2:$U$5</definedName>
    <definedName name="DM_ALL_W_CLI2">[11]Baseline!$X$2:$Y$5</definedName>
    <definedName name="DM_ALL_W_CLI3">[11]Baseline!$AB$2:$AC$5</definedName>
    <definedName name="DM_ALL_W_CLI4">[11]Baseline!$AF$2:$AG$5</definedName>
    <definedName name="DM_BAS_S_CLI1">[11]Baseline!$B$2:$C$5</definedName>
    <definedName name="DM_BAS_S_CLI2">[11]Baseline!$F$2:$G$5</definedName>
    <definedName name="DM_BAS_S_CLI3">[11]Baseline!$J$2:$K$5</definedName>
    <definedName name="DM_BAS_S_CLI4">[11]Baseline!$N$2:$O$5</definedName>
    <definedName name="DM_BAS_W_CLI1">[11]Baseline!$D$2:$E$5</definedName>
    <definedName name="DM_BAS_W_CLI2">[11]Baseline!$H$2:$I$5</definedName>
    <definedName name="DM_BAS_W_CLI3">[11]Baseline!$L$2:$M$5</definedName>
    <definedName name="DM_BAS_W_CLI4">[11]Baseline!$P$2:$Q$5</definedName>
    <definedName name="dms">'[54]Empl&amp;Benefit Data'!#REF!</definedName>
    <definedName name="doafudc?">'[21]MOD 1 INPUTS capital'!$N$5</definedName>
    <definedName name="DONE">#REF!</definedName>
    <definedName name="doorweatherstripping">'[26]Unit Input'!$D$17:$D$19</definedName>
    <definedName name="dp">#REF!</definedName>
    <definedName name="DR">#REF!+#REF!</definedName>
    <definedName name="DR_Prices">'[11]DR Prices'!$B$2:$DC$7</definedName>
    <definedName name="DRI_Mnemonics">#REF!</definedName>
    <definedName name="ds">#REF!</definedName>
    <definedName name="DSM">[55]SCENARIOS!$C$234</definedName>
    <definedName name="ductrepair">'[56]Per Measure Savings'!#REF!</definedName>
    <definedName name="ductsealandrepair">'[26]Unit Input'!$D$49:$D$51</definedName>
    <definedName name="dummy1" localSheetId="0" hidden="1">{#N/A,#N/A,FALSE,"trates"}</definedName>
    <definedName name="dummy1" hidden="1">{#N/A,#N/A,FALSE,"trates"}</definedName>
    <definedName name="dummy2" localSheetId="0" hidden="1">{#N/A,#N/A,FALSE,"trates"}</definedName>
    <definedName name="dummy2" hidden="1">{#N/A,#N/A,FALSE,"trates"}</definedName>
    <definedName name="dummy3" localSheetId="0" hidden="1">{#N/A,#N/A,FALSE,"trates"}</definedName>
    <definedName name="dummy3" hidden="1">{#N/A,#N/A,FALSE,"trates"}</definedName>
    <definedName name="dummy4" localSheetId="0" hidden="1">{#N/A,#N/A,FALSE,"trates"}</definedName>
    <definedName name="dummy4" hidden="1">{#N/A,#N/A,FALSE,"trates"}</definedName>
    <definedName name="dummy5" localSheetId="0" hidden="1">{#N/A,#N/A,FALSE,"trates"}</definedName>
    <definedName name="dummy5" hidden="1">{#N/A,#N/A,FALSE,"trates"}</definedName>
    <definedName name="DWR_EECC">'[11]Other Prices'!$X$7:$Y$19</definedName>
    <definedName name="DZ.IndSpec_Left" localSheetId="7" hidden="1">#REF!</definedName>
    <definedName name="DZ.IndSpec_Left" hidden="1">#REF!</definedName>
    <definedName name="DZ.IndSpec_Right" localSheetId="7" hidden="1">#REF!</definedName>
    <definedName name="DZ.IndSpec_Right" hidden="1">#REF!</definedName>
    <definedName name="E.R.">2.15</definedName>
    <definedName name="E_CARE_Dis">'[11]Other Prices'!$R$7:$S$19</definedName>
    <definedName name="E_ChulaVista_TX">'[11]Other Prices'!$G$7:$H$19</definedName>
    <definedName name="E_Employee_Discount">'[11]Other Prices'!$AD$7:$AE$19</definedName>
    <definedName name="E_FF_Other">'[11]Other Prices'!$M$7:$N$19</definedName>
    <definedName name="E_Med_BL">'[11]Other Prices'!$AG$7:$AH$19</definedName>
    <definedName name="E_MultiFam_Adj">'[11]Other Prices'!$AJ$7:$AL$19</definedName>
    <definedName name="E_REG_Fee">'[11]Other Prices'!$D$7:$E$19</definedName>
    <definedName name="E_SDFFD">'[11]Other Prices'!$J$7:$K$19</definedName>
    <definedName name="educworkshop">'[26]Unit Input'!$D$63</definedName>
    <definedName name="eeeeeeeeeee" localSheetId="0" hidden="1">{"SourcesUses",#N/A,TRUE,#N/A;"TransOverview",#N/A,TRUE,"CFMODEL"}</definedName>
    <definedName name="eeeeeeeeeee" hidden="1">{"SourcesUses",#N/A,TRUE,#N/A;"TransOverview",#N/A,TRUE,"CFMODEL"}</definedName>
    <definedName name="eeeeeeeeeeeeeeeeee" localSheetId="0" hidden="1">{"SourcesUses",#N/A,TRUE,"FundsFlow";"TransOverview",#N/A,TRUE,"FundsFlow"}</definedName>
    <definedName name="eeeeeeeeeeeeeeeeee" hidden="1">{"SourcesUses",#N/A,TRUE,"FundsFlow";"TransOverview",#N/A,TRUE,"FundsFlow"}</definedName>
    <definedName name="ef">#REF!</definedName>
    <definedName name="EFOR1">#REF!</definedName>
    <definedName name="EGVol">'[57]EG RD'!#REF!</definedName>
    <definedName name="EGvolm">'[58]EG RD Cost-Based'!#REF!</definedName>
    <definedName name="EL_RATE_SEL">#REF!</definedName>
    <definedName name="ELEC_AG">#REF!</definedName>
    <definedName name="Elec_Rates">#REF!</definedName>
    <definedName name="electric">#REF!</definedName>
    <definedName name="electric1">#REF!</definedName>
    <definedName name="electric2001">#REF!</definedName>
    <definedName name="electricfurnacerepair">'[26]Unit Input'!$D$40</definedName>
    <definedName name="electricfurnacereplacement">'[26]Unit Input'!$D$41</definedName>
    <definedName name="electricwaterheaterreplacement">'[26]Unit Input'!$D$54</definedName>
    <definedName name="EMPDATA">#REF!</definedName>
    <definedName name="End_Bal">'[59]Loan Amortization Schedule'!$I$18:$I$497</definedName>
    <definedName name="End_Bal_Pref">#REF!</definedName>
    <definedName name="End_Date">[11]Variables!$B$7</definedName>
    <definedName name="EndDt">[23]MTM!$A$5</definedName>
    <definedName name="EndMo">'[23]Summary Table'!$F$4</definedName>
    <definedName name="EndYr">'[23]Summary Table'!$E$4</definedName>
    <definedName name="entity">#REF!</definedName>
    <definedName name="entity1">#REF!</definedName>
    <definedName name="EP">[60]SCENARIOS!$C$87</definedName>
    <definedName name="EP_TURN">[39]SCENARIOS!#REF!</definedName>
    <definedName name="EPSPMA">[39]SCENARIOS!#REF!</definedName>
    <definedName name="EPSPMA5YHP">[39]SCENARIOS!#REF!</definedName>
    <definedName name="er">#REF!</definedName>
    <definedName name="ERATES">#REF!</definedName>
    <definedName name="ERATES_DBOX">#REF!</definedName>
    <definedName name="erg">#REF!</definedName>
    <definedName name="ERRORMSG">#REF!</definedName>
    <definedName name="ertr" localSheetId="0" hidden="1">{#N/A,#N/A,FALSE,"trates"}</definedName>
    <definedName name="ertr" hidden="1">{#N/A,#N/A,FALSE,"trates"}</definedName>
    <definedName name="ery">#REF!</definedName>
    <definedName name="Escal_Rates">#REF!</definedName>
    <definedName name="Escalation">#REF!</definedName>
    <definedName name="escexpenses?">'[21]MOD 1 INPUTS capital'!$N$4</definedName>
    <definedName name="escinvest?">'[21]MOD 1 INPUTS capital'!$N$2</definedName>
    <definedName name="escrevenues?">'[21]MOD 1 INPUTS capital'!$N$3</definedName>
    <definedName name="EssAliasTable">"Default"</definedName>
    <definedName name="ESSBASE_AREA">#REF!</definedName>
    <definedName name="esssss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ssss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Est_Pg_1">#REF!</definedName>
    <definedName name="Est_Pg_2">#REF!</definedName>
    <definedName name="Est_Pg_3">#REF!</definedName>
    <definedName name="Estimated_Month">'[56]Key to Tables'!#REF!</definedName>
    <definedName name="ev.Calculation">-4105</definedName>
    <definedName name="ev.Initialized">FALSE</definedName>
    <definedName name="evapcoolercover">'[26]Unit Input'!$D$20</definedName>
    <definedName name="evapcoolermaintenance">'[26]Unit Input'!$D$58:$D$60</definedName>
    <definedName name="EXP">#REF!</definedName>
    <definedName name="EXP_RAP">#REF!</definedName>
    <definedName name="expensedpct">'[21]MOD 4 CALCS depreciation'!$D$18</definedName>
    <definedName name="Extra_Pay">#REF!</definedName>
    <definedName name="f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EXP_DEF">#REF!</definedName>
    <definedName name="F_EXPORT">#REF!</definedName>
    <definedName name="F_IMP_DEF">#REF!</definedName>
    <definedName name="F_IMPORT">#REF!</definedName>
    <definedName name="F_IMPORT_RES_1">#REF!</definedName>
    <definedName name="FAColumn">#REF!</definedName>
    <definedName name="FAR">#REF!</definedName>
    <definedName name="FAR_04">[61]SCENARIOS!$C$123</definedName>
    <definedName name="FAStart">#REF!</definedName>
    <definedName name="faucetaerator">'[26]Unit Input'!$D$21</definedName>
    <definedName name="FCN" hidden="1">"S:\65686\04RET\PEN_VALS\LITTON_NONQUAL\FORECAST\"</definedName>
    <definedName name="FCNa" hidden="1">"DOANH"</definedName>
    <definedName name="FDEFTAX">#REF!</definedName>
    <definedName name="FDEPDB">#REF!</definedName>
    <definedName name="FDEPMACR">#REF!</definedName>
    <definedName name="fdg">#REF!</definedName>
    <definedName name="fe">#REF!</definedName>
    <definedName name="FEB_KW_OFF">#REF!</definedName>
    <definedName name="FEB_KW_OP">#REF!</definedName>
    <definedName name="FEB_KW_SP">#REF!</definedName>
    <definedName name="FedLife">#REF!</definedName>
    <definedName name="FedNormal">#REF!</definedName>
    <definedName name="FedTaxRate">'[53]Depreciation (go here 1st)'!$B$9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'[62]CA MISC INPUTS'!$C$167</definedName>
    <definedName name="FF_UCS">'[19]SCG FAR'!#REF!</definedName>
    <definedName name="fff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fff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fff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ffg">#REF!</definedName>
    <definedName name="FFO">[24]FFU!$E$4</definedName>
    <definedName name="FFU">[24]FFU!$E$5</definedName>
    <definedName name="FFU_COS">[39]SCENARIOS!#REF!</definedName>
    <definedName name="FFU_Multiplier">[15]Inputs!$F$40</definedName>
    <definedName name="FFU_OPT">'[19]SCG FAR'!#REF!</definedName>
    <definedName name="FFU_UCS">'[19]SCG FAR'!#REF!</definedName>
    <definedName name="FFUjurisdiction">'[21]MOD 4 CALCS depreciation'!$D$11</definedName>
    <definedName name="FFURate">#REF!</definedName>
    <definedName name="fg">#REF!</definedName>
    <definedName name="fgg">#REF!</definedName>
    <definedName name="fhg">#REF!</definedName>
    <definedName name="FILEERR">#REF!</definedName>
    <definedName name="FILEERR2">#REF!</definedName>
    <definedName name="FILENAME">#REF!</definedName>
    <definedName name="Fin_Plan_1293">#REF!</definedName>
    <definedName name="FINISHED">#REF!</definedName>
    <definedName name="FIX_SNL">#REF!</definedName>
    <definedName name="Fletes" localSheetId="0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OOTER">#REF!</definedName>
    <definedName name="Forecast">'[40]4cast Amp'!$F$2:$F$1548</definedName>
    <definedName name="Forecast_Demands">[63]DEMANDS!$A$1:$CS$210</definedName>
    <definedName name="forget" localSheetId="10" hidden="1">{#N/A,#N/A,FALSE,"Jul";#N/A,#N/A,FALSE,"August";#N/A,#N/A,FALSE,"Sep-YTD"}</definedName>
    <definedName name="forget" localSheetId="9" hidden="1">{#N/A,#N/A,FALSE,"Jul";#N/A,#N/A,FALSE,"August";#N/A,#N/A,FALSE,"Sep-YTD"}</definedName>
    <definedName name="forget" localSheetId="8" hidden="1">{#N/A,#N/A,FALSE,"Jul";#N/A,#N/A,FALSE,"August";#N/A,#N/A,FALSE,"Sep-YTD"}</definedName>
    <definedName name="forget" localSheetId="6" hidden="1">{#N/A,#N/A,FALSE,"Jul";#N/A,#N/A,FALSE,"August";#N/A,#N/A,FALSE,"Sep-YTD"}</definedName>
    <definedName name="forget" localSheetId="0" hidden="1">{#N/A,#N/A,FALSE,"Jul";#N/A,#N/A,FALSE,"August";#N/A,#N/A,FALSE,"Sep-YTD"}</definedName>
    <definedName name="forget" hidden="1">{#N/A,#N/A,FALSE,"Jul";#N/A,#N/A,FALSE,"August";#N/A,#N/A,FALSE,"Sep-YTD"}</definedName>
    <definedName name="FORMULAS">'[1]ENERGY PRICES'!#REF!</definedName>
    <definedName name="FR_AND_U">[64]D!$D$104</definedName>
    <definedName name="franchisefeerate">'[21]MOD 4 CALCS depreciation'!$D$9</definedName>
    <definedName name="FuelCostReCalcYr">[65]NptAdjust!$D$17</definedName>
    <definedName name="FuelCostTgl">'[23]Summary Table'!$E$5</definedName>
    <definedName name="FuelType">#REF!</definedName>
    <definedName name="FULL_NAME">[63]DEMANDS!$A$319:$F$334</definedName>
    <definedName name="furnacefilter">'[26]Unit Input'!$D$22:$D$24</definedName>
    <definedName name="g" localSheetId="0" hidden="1">{"SourcesUses",#N/A,TRUE,#N/A;"TransOverview",#N/A,TRUE,"CFMODEL"}</definedName>
    <definedName name="g" hidden="1">{"SourcesUses",#N/A,TRUE,#N/A;"TransOverview",#N/A,TRUE,"CFMODEL"}</definedName>
    <definedName name="G_CARE_Dis">'[11]Other Prices'!$R$25:$S$37</definedName>
    <definedName name="G_ChulaVista_TX">'[11]Other Prices'!$D$25:$E$37</definedName>
    <definedName name="G_E_BL_TBL">'[66]DR 5876844259'!$P$6:$U$7</definedName>
    <definedName name="G_Employee_Dis">'[11]Other Prices'!$AA$25:$AB$37</definedName>
    <definedName name="G_Med_BL">'[11]Other Prices'!$X$25:$Y$37</definedName>
    <definedName name="G_MultiFam_Adj">'[11]Other Prices'!$AF$25:$AH$37</definedName>
    <definedName name="G_REG_Fee">'[11]Other Prices'!$A$25:$B$37</definedName>
    <definedName name="G_SDFFD">'[11]Other Prices'!$G$25:$H$37</definedName>
    <definedName name="G10Allocf">'[34]G10 Cost Alloc'!$D$8:$K$23</definedName>
    <definedName name="G10InvMtx">'[58]G10 RD Cost-Based'!$C$51:$E$53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s">#REF!</definedName>
    <definedName name="Gas_Prices">'[11]Gas Prices'!$C$2:$AZ$16</definedName>
    <definedName name="Gas_Rates">#REF!</definedName>
    <definedName name="GAS_WKS">'[1]ENERGY PRICES'!#REF!</definedName>
    <definedName name="gaselec">#REF!</definedName>
    <definedName name="gasfurnacerepair">'[26]Unit Input'!$D$38</definedName>
    <definedName name="gasfurnacereplacement">'[26]Unit Input'!$D$39</definedName>
    <definedName name="gaskets">'[26]Unit Input'!$D$29</definedName>
    <definedName name="gaswaterheaterreplacement">'[26]Unit Input'!$D$53</definedName>
    <definedName name="GCIM">[62]SCENARIOS!$C$118</definedName>
    <definedName name="ge">#REF!</definedName>
    <definedName name="GEN">'[67]RRQ inputs &amp; toggles'!#REF!</definedName>
    <definedName name="gf">#REF!</definedName>
    <definedName name="gfdg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localSheetId="0" hidden="1">{"SourcesUses",#N/A,TRUE,#N/A;"TransOverview",#N/A,TRUE,"CFMODEL"}</definedName>
    <definedName name="gggg" hidden="1">{"SourcesUses",#N/A,TRUE,#N/A;"TransOverview",#N/A,TRUE,"CFMODEL"}</definedName>
    <definedName name="GIR_01">[39]SCENARIOS!#REF!</definedName>
    <definedName name="GIR_Prices">#REF!</definedName>
    <definedName name="GM_BL_GAS_S">[11]Baseline!$AH$3:$AI$9</definedName>
    <definedName name="GM_BL_GAS_W">[11]Baseline!$AJ$3:$AK$9</definedName>
    <definedName name="GO_HOME">#REF!</definedName>
    <definedName name="GPSUR">'[11]Other Prices'!$AJ$25:$AL$37</definedName>
    <definedName name="gr">#REF!</definedName>
    <definedName name="GRAPHS">#REF!</definedName>
    <definedName name="GRAPHS_DBOX">#REF!</definedName>
    <definedName name="GRCRRMA">#REF!</definedName>
    <definedName name="Greeting">#REF!</definedName>
    <definedName name="grf">#REF!</definedName>
    <definedName name="GrossUp">#REF!</definedName>
    <definedName name="GS_MTM">'[23]Summary Table'!$E$11</definedName>
    <definedName name="guam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HEADER">#REF!</definedName>
    <definedName name="Header_Row">ROW('[59]Loan Amortization Schedule'!#REF!)</definedName>
    <definedName name="Header_Row_Pref">ROW(#REF!)</definedName>
    <definedName name="HERE2">#REF!</definedName>
    <definedName name="hh">#REF!</definedName>
    <definedName name="hhhh" localSheetId="0" hidden="1">{"SourcesUses",#N/A,TRUE,#N/A;"TransOverview",#N/A,TRUE,"CFMODEL"}</definedName>
    <definedName name="hhhh" hidden="1">{"SourcesUses",#N/A,TRUE,#N/A;"TransOverview",#N/A,TRUE,"CFMODEL"}</definedName>
    <definedName name="Hist_Rates">[68]SCENARIOS!$C$43</definedName>
    <definedName name="hn">#REF!</definedName>
    <definedName name="hn._I006" localSheetId="7" hidden="1">#REF!</definedName>
    <definedName name="hn._I006" hidden="1">#REF!</definedName>
    <definedName name="hn._I018" localSheetId="7" hidden="1">#REF!</definedName>
    <definedName name="hn._I018" hidden="1">#REF!</definedName>
    <definedName name="hn._I024" localSheetId="7" hidden="1">#REF!</definedName>
    <definedName name="hn._I024" hidden="1">#REF!</definedName>
    <definedName name="hn._I028" localSheetId="7" hidden="1">#REF!</definedName>
    <definedName name="hn._I028" hidden="1">#REF!</definedName>
    <definedName name="hn._I029" localSheetId="7" hidden="1">#REF!</definedName>
    <definedName name="hn._I029" hidden="1">#REF!</definedName>
    <definedName name="hn._I030" localSheetId="7" hidden="1">#REF!</definedName>
    <definedName name="hn._I030" hidden="1">#REF!</definedName>
    <definedName name="hn._I031" localSheetId="7" hidden="1">#REF!</definedName>
    <definedName name="hn._I031" hidden="1">#REF!</definedName>
    <definedName name="hn._I044" localSheetId="7" hidden="1">#REF!</definedName>
    <definedName name="hn._I044" hidden="1">#REF!</definedName>
    <definedName name="hn._I051" localSheetId="7" hidden="1">#REF!</definedName>
    <definedName name="hn._I051" hidden="1">#REF!</definedName>
    <definedName name="hn._I059" localSheetId="7" hidden="1">#REF!</definedName>
    <definedName name="hn._I059" hidden="1">#REF!</definedName>
    <definedName name="hn._I062" localSheetId="7" hidden="1">#REF!</definedName>
    <definedName name="hn._I062" hidden="1">#REF!</definedName>
    <definedName name="hn._I070" localSheetId="7" hidden="1">#REF!</definedName>
    <definedName name="hn._I070" hidden="1">#REF!</definedName>
    <definedName name="hn._I071" localSheetId="7" hidden="1">#REF!</definedName>
    <definedName name="hn._I071" hidden="1">#REF!</definedName>
    <definedName name="hn._I075" localSheetId="7" hidden="1">#REF!</definedName>
    <definedName name="hn._I075" hidden="1">#REF!</definedName>
    <definedName name="hn._I077" localSheetId="7" hidden="1">#REF!</definedName>
    <definedName name="hn._I077" hidden="1">#REF!</definedName>
    <definedName name="hn._I083" localSheetId="7" hidden="1">#REF!</definedName>
    <definedName name="hn._I083" hidden="1">#REF!</definedName>
    <definedName name="hn._I085" localSheetId="7" hidden="1">#REF!</definedName>
    <definedName name="hn._I085" hidden="1">#REF!</definedName>
    <definedName name="hn._P001" localSheetId="7" hidden="1">#REF!</definedName>
    <definedName name="hn._P001" hidden="1">#REF!</definedName>
    <definedName name="hn._P002" localSheetId="7" hidden="1">#REF!</definedName>
    <definedName name="hn._P002" hidden="1">#REF!</definedName>
    <definedName name="hn._P004" localSheetId="7" hidden="1">#REF!</definedName>
    <definedName name="hn._P004" hidden="1">#REF!</definedName>
    <definedName name="hn._P014" localSheetId="7" hidden="1">#REF!</definedName>
    <definedName name="hn._P014" hidden="1">#REF!</definedName>
    <definedName name="hn._P016" localSheetId="7" hidden="1">#REF!</definedName>
    <definedName name="hn._P016" hidden="1">#REF!</definedName>
    <definedName name="hn._P017" localSheetId="7" hidden="1">#REF!</definedName>
    <definedName name="hn._P017" hidden="1">#REF!</definedName>
    <definedName name="hn._P017g" localSheetId="7" hidden="1">#REF!</definedName>
    <definedName name="hn._P017g" hidden="1">#REF!</definedName>
    <definedName name="hn._P021" localSheetId="7" hidden="1">#REF!</definedName>
    <definedName name="hn._P021" hidden="1">#REF!</definedName>
    <definedName name="hn._P024" localSheetId="7" hidden="1">#REF!</definedName>
    <definedName name="hn._P024" hidden="1">#REF!</definedName>
    <definedName name="hn.Add015" localSheetId="7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localSheetId="7" hidden="1">#REF!,#REF!,#REF!,#REF!</definedName>
    <definedName name="hn.Delete015" hidden="1">#REF!,#REF!,#REF!,#REF!</definedName>
    <definedName name="hn.domestic" localSheetId="7" hidden="1">#REF!</definedName>
    <definedName name="hn.domestic" hidden="1">#REF!</definedName>
    <definedName name="hn.DZ_MultByFXRates" hidden="1">#REF!,#REF!,#REF!,#REF!</definedName>
    <definedName name="hn.ExtDb">FALSE</definedName>
    <definedName name="hn.Global" localSheetId="7" hidden="1">#REF!</definedName>
    <definedName name="hn.Global" hidden="1">#REF!</definedName>
    <definedName name="hn.LTM_MultByFXRates" hidden="1">#REF!,#REF!,#REF!,#REF!,#REF!,#REF!,#REF!</definedName>
    <definedName name="hn.ModelType">"DEAL"</definedName>
    <definedName name="hn.ModelVersion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>0</definedName>
    <definedName name="hn.Version">"Version 2.14"</definedName>
    <definedName name="hn.YearLabel" localSheetId="7" hidden="1">#REF!</definedName>
    <definedName name="hn.YearLabel" hidden="1">#REF!</definedName>
    <definedName name="HOJ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t" localSheetId="0" hidden="1">{#N/A,#N/A,FALSE,"trates"}</definedName>
    <definedName name="ht" hidden="1">{#N/A,#N/A,FALSE,"trates"}</definedName>
    <definedName name="HTML_CodePage" hidden="1">1252</definedName>
    <definedName name="HTML_Control" localSheetId="0" hidden="1">{"'Attachment'!$A$1:$L$49"}</definedName>
    <definedName name="HTML_Control" hidden="1">{"'Attachment'!$A$1:$L$49"}</definedName>
    <definedName name="HTML_Control1" localSheetId="0" hidden="1">{"'Attachment'!$A$1:$L$49"}</definedName>
    <definedName name="HTML_Control1" hidden="1">{"'Attachment'!$A$1:$L$49"}</definedName>
    <definedName name="HTML_Control2" localSheetId="0" hidden="1">{"'Attachment'!$A$1:$L$49"}</definedName>
    <definedName name="HTML_Control2" hidden="1">{"'Attachment'!$A$1:$L$49"}</definedName>
    <definedName name="HTML_Control3" localSheetId="0" hidden="1">{"'Attachment'!$A$1:$L$49"}</definedName>
    <definedName name="HTML_Control3" hidden="1">{"'Attachment'!$A$1:$L$49"}</definedName>
    <definedName name="HTML_Description">""</definedName>
    <definedName name="HTML_Email">""</definedName>
    <definedName name="HTML_Header">"Attachment"</definedName>
    <definedName name="HTML_LastUpdate" hidden="1">"09/19/2001"</definedName>
    <definedName name="HTML_LineAfter" hidden="1">FALSE</definedName>
    <definedName name="HTML_LineBefore" hidden="1">FALSE</definedName>
    <definedName name="HTML_Name">"SEMPRA ENERGY"</definedName>
    <definedName name="HTML_OBDlg2">TRUE</definedName>
    <definedName name="HTML_OBDlg4">TRUE</definedName>
    <definedName name="HTML_OS" hidden="1">0</definedName>
    <definedName name="HTML_PathFile" hidden="1">"C:\Data\MyHTML.htm"</definedName>
    <definedName name="HTML_Title">"REG_Acct2001B3"</definedName>
    <definedName name="htrhd">#REF!</definedName>
    <definedName name="ID" localSheetId="10" hidden="1">"45e4e047-2d53-4fbe-a809-9dec3d91ea7f"</definedName>
    <definedName name="ID" localSheetId="9" hidden="1">"45e4e047-2d53-4fbe-a809-9dec3d91ea7f"</definedName>
    <definedName name="ID" localSheetId="8" hidden="1">"968972e3-02a0-48c1-8462-31a68a6c32fb"</definedName>
    <definedName name="ID" localSheetId="3" hidden="1">"e2f03dd0-13ce-4165-baa0-48ddbe37f41d"</definedName>
    <definedName name="ID" localSheetId="4" hidden="1">"e2f03dd0-13ce-4165-baa0-48ddbe37f41d"</definedName>
    <definedName name="ID" localSheetId="13" hidden="1">"71c2d1a1-6273-4dc7-9d78-5e865d85d90d"</definedName>
    <definedName name="ID" localSheetId="6" hidden="1">"968972e3-02a0-48c1-8462-31a68a6c32fb"</definedName>
    <definedName name="ID" localSheetId="11" hidden="1">"db8660c0-aabc-4889-8dfd-96849c310cf5"</definedName>
    <definedName name="ID" localSheetId="12" hidden="1">"5eeaadc8-e957-442f-9eab-1e4c1a8a5b36"</definedName>
    <definedName name="IDckt">#REF!</definedName>
    <definedName name="iklhj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">#REF!</definedName>
    <definedName name="IMPAC2004" localSheetId="0" hidden="1">{#N/A,#N/A,FALSE,"RECAP";#N/A,#N/A,FALSE,"MATBYCLS";#N/A,#N/A,FALSE,"STATUS";#N/A,#N/A,FALSE,"OP-ACT";#N/A,#N/A,FALSE,"W_O"}</definedName>
    <definedName name="IMPAC2004" hidden="1">{#N/A,#N/A,FALSE,"RECAP";#N/A,#N/A,FALSE,"MATBYCLS";#N/A,#N/A,FALSE,"STATUS";#N/A,#N/A,FALSE,"OP-ACT";#N/A,#N/A,FALSE,"W_O"}</definedName>
    <definedName name="IMPORT_ERRORS">#REF!</definedName>
    <definedName name="IMPORT_FINISH">#REF!</definedName>
    <definedName name="imputent">#REF!</definedName>
    <definedName name="Inc">#REF!</definedName>
    <definedName name="IncAcct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dex">#REF!</definedName>
    <definedName name="IndifRtLstDt">[30]NptSclr!$C$145</definedName>
    <definedName name="inhomeeduc">'[26]Unit Input'!$D$62</definedName>
    <definedName name="ink">#REF!</definedName>
    <definedName name="inpcjun93">34877.1</definedName>
    <definedName name="input">#REF!</definedName>
    <definedName name="Input_1">"ce1:co57"</definedName>
    <definedName name="Input_2">"ce58:co121"</definedName>
    <definedName name="Input_Matrix">#REF!</definedName>
    <definedName name="INPUT1">#REF!</definedName>
    <definedName name="INPUT2">#REF!</definedName>
    <definedName name="INPUTCOL">#REF!</definedName>
    <definedName name="inputent">#REF!</definedName>
    <definedName name="INPUTROW">#REF!</definedName>
    <definedName name="Int">#REF!</definedName>
    <definedName name="Interest_Rate">'[59]Loan Amortization Schedule'!$D$6</definedName>
    <definedName name="Interest_Rate_Pref">#REF!</definedName>
    <definedName name="inv">#REF!</definedName>
    <definedName name="inv2firstyearofservice">'[17]Depreciation (go here 1st)'!#REF!</definedName>
    <definedName name="inv2FTDM">'[17]Depreciation (go here 1st)'!#REF!</definedName>
    <definedName name="inv2STDM">'[17]Depreciation (go here 1st)'!#REF!</definedName>
    <definedName name="Invest_Escal">#REF!</definedName>
    <definedName name="InvoiceType">[69]Level2!$K$2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40358.5916550926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Z_SCORE" hidden="1">"c1339"</definedName>
    <definedName name="IS_1">#REF!</definedName>
    <definedName name="IS_2">#REF!</definedName>
    <definedName name="IS_3">#REF!</definedName>
    <definedName name="IS_4">#REF!</definedName>
    <definedName name="ISALL">'[70]FERC 06_2004 MTD IS'!$E$5:$J$1069</definedName>
    <definedName name="IsColHidden">FALSE</definedName>
    <definedName name="IsLTMColHidden">FALSE</definedName>
    <definedName name="ISSUE">#REF!</definedName>
    <definedName name="ITBA">[71]SCENARIOS!$C$112</definedName>
    <definedName name="ITCRate">#REF!</definedName>
    <definedName name="ITCTaxAdj">#REF!</definedName>
    <definedName name="Items03">#REF!</definedName>
    <definedName name="Items04">#REF!</definedName>
    <definedName name="j" localSheetId="0" hidden="1">{#N/A,#N/A,FALSE,"trates"}</definedName>
    <definedName name="j" hidden="1">{#N/A,#N/A,FALSE,"trates"}</definedName>
    <definedName name="JAN_KW_OFF">#REF!</definedName>
    <definedName name="JAN_KW_OP">#REF!</definedName>
    <definedName name="JAN_KW_SP">#REF!</definedName>
    <definedName name="JANBS">#REF!</definedName>
    <definedName name="JE">#REF!</definedName>
    <definedName name="jkhhkl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kl" localSheetId="0" hidden="1">{#N/A,#N/A,FALSE,"trates"}</definedName>
    <definedName name="jkl" hidden="1">{#N/A,#N/A,FALSE,"trates"}</definedName>
    <definedName name="john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ohndant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u" localSheetId="0" hidden="1">{#N/A,#N/A,FALSE,"trates"}</definedName>
    <definedName name="ju" hidden="1">{#N/A,#N/A,FALSE,"trates"}</definedName>
    <definedName name="juhg" localSheetId="0" hidden="1">{#N/A,#N/A,FALSE,"trates"}</definedName>
    <definedName name="juhg" hidden="1">{#N/A,#N/A,FALSE,"trates"}</definedName>
    <definedName name="juk">#REF!</definedName>
    <definedName name="JUL_KW_OFF">#REF!</definedName>
    <definedName name="JUL_KW_OP">#REF!</definedName>
    <definedName name="JUL_KW_SP">#REF!</definedName>
    <definedName name="July2007" localSheetId="0" hidden="1">{"2002Frcst","06Month",FALSE,"Frcst Format 2002"}</definedName>
    <definedName name="July2007" hidden="1">{"2002Frcst","06Month",FALSE,"Frcst Format 2002"}</definedName>
    <definedName name="JUN_KW_OFF">#REF!</definedName>
    <definedName name="JUN_KW_OP">#REF!</definedName>
    <definedName name="JUN_KW_SP">#REF!</definedName>
    <definedName name="June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jutf" hidden="1">[72]reports!#REF!</definedName>
    <definedName name="JV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JV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k" localSheetId="8" hidden="1">'2024 GRC Summary'!#REF!</definedName>
    <definedName name="k" localSheetId="6" hidden="1">'Imputed Rev Req'!#REF!</definedName>
    <definedName name="k" hidden="1">#REF!</definedName>
    <definedName name="kenerr" localSheetId="0" hidden="1">{"by_month",#N/A,TRUE,"template";"Destec_month",#N/A,TRUE,"template";"by_quarter",#N/A,TRUE,"template";"destec_quarter",#N/A,TRUE,"template";"by_year",#N/A,TRUE,"template";"Destec_annual",#N/A,TRUE,"template"}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localSheetId="0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o" localSheetId="10" hidden="1">{#N/A,#N/A,FALSE,"Jul";#N/A,#N/A,FALSE,"August";#N/A,#N/A,FALSE,"Sep-YTD"}</definedName>
    <definedName name="ko" localSheetId="9" hidden="1">{#N/A,#N/A,FALSE,"Jul";#N/A,#N/A,FALSE,"August";#N/A,#N/A,FALSE,"Sep-YTD"}</definedName>
    <definedName name="ko" localSheetId="8" hidden="1">{#N/A,#N/A,FALSE,"Jul";#N/A,#N/A,FALSE,"August";#N/A,#N/A,FALSE,"Sep-YTD"}</definedName>
    <definedName name="ko" localSheetId="6" hidden="1">{#N/A,#N/A,FALSE,"Jul";#N/A,#N/A,FALSE,"August";#N/A,#N/A,FALSE,"Sep-YTD"}</definedName>
    <definedName name="ko" localSheetId="0" hidden="1">{#N/A,#N/A,FALSE,"Jul";#N/A,#N/A,FALSE,"August";#N/A,#N/A,FALSE,"Sep-YTD"}</definedName>
    <definedName name="ko" hidden="1">{#N/A,#N/A,FALSE,"Jul";#N/A,#N/A,FALSE,"August";#N/A,#N/A,FALSE,"Sep-YTD"}</definedName>
    <definedName name="KW">#REF!</definedName>
    <definedName name="kWh">'[26]Key to Tables'!$B$17</definedName>
    <definedName name="l" localSheetId="8" hidden="1">'2024 GRC Summary'!#REF!</definedName>
    <definedName name="l" localSheetId="6" hidden="1">'Imputed Rev Req'!#REF!</definedName>
    <definedName name="l" hidden="1">#REF!</definedName>
    <definedName name="LAG">#REF!</definedName>
    <definedName name="LAHRS">[50]Mstr!#REF!</definedName>
    <definedName name="landlordcentralac">'[26]Unit Input'!$D$45</definedName>
    <definedName name="landlordrefrigerator">'[26]Unit Input'!$D$43</definedName>
    <definedName name="landlordwindowac">'[26]Unit Input'!$D$44</definedName>
    <definedName name="Last_Row" localSheetId="0">IF(Notes!Values_Entered,Header_Row+Notes!Number_of_Payments,Header_Row)</definedName>
    <definedName name="Last_Row">IF(Values_Entered,Header_Row+Number_of_Payments,Header_Row)</definedName>
    <definedName name="Last_Row_Pref" localSheetId="0">IF(Notes!Values_Entered_Pref,Header_Row_Pref+Notes!No_of_Pamts_Pref,Header_Row_Pref)</definedName>
    <definedName name="Last_Row_Pref">IF(Values_Entered_Pref,Header_Row_Pref+No_of_Pamts_Pref,Header_Row_Pref)</definedName>
    <definedName name="lastyearofservice">'[53]Depreciation (go here 1st)'!$C$20</definedName>
    <definedName name="Late_Payment_Chrg">'[11]Other Prices'!$AA$7:$AB$19</definedName>
    <definedName name="LB">#REF!</definedName>
    <definedName name="LIGB">#REF!</definedName>
    <definedName name="limcount" hidden="1">1</definedName>
    <definedName name="LIRA">'[52]Table 19.1'!#REF!</definedName>
    <definedName name="LIST">#REF!</definedName>
    <definedName name="LMM">[39]SCENARIOS!#REF!</definedName>
    <definedName name="loaderexpenses?">'[21]MOD 1 INPUTS capital'!$V$4</definedName>
    <definedName name="loaderinvest?">'[21]MOD 1 INPUTS capital'!$V$2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'[21]MOD 1 INPUTS capital'!$V$3</definedName>
    <definedName name="LoadersNLSCG">#REF!</definedName>
    <definedName name="Loan_Amount">'[59]Loan Amortization Schedule'!$D$5</definedName>
    <definedName name="Loan_Amount_Pref">#REF!</definedName>
    <definedName name="Loan_Start">'[59]Loan Amortization Schedule'!$D$9</definedName>
    <definedName name="Loan_Start_Pref">#REF!</definedName>
    <definedName name="Loan_Years">'[59]Loan Amortization Schedule'!$D$7</definedName>
    <definedName name="Loan_Years_Pref">#REF!</definedName>
    <definedName name="LOCATION">#REF!</definedName>
    <definedName name="LOCTTLHRS">[50]Mstr!#REF!</definedName>
    <definedName name="LOGI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GI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LOSS">#REF!</definedName>
    <definedName name="lowflowshowerhead">'[26]Unit Input'!$D$25</definedName>
    <definedName name="LRMC_DETAIL">#REF!</definedName>
    <definedName name="LTCCostSrc">[65]NptAdjust!$D$21</definedName>
    <definedName name="m">#REF!</definedName>
    <definedName name="M_FILE">#REF!</definedName>
    <definedName name="M_PREFERENCE">#REF!</definedName>
    <definedName name="M_RATES">#REF!</definedName>
    <definedName name="MAIN">#REF!</definedName>
    <definedName name="Main_Menu">#REF!</definedName>
    <definedName name="MAINMENU">#REF!</definedName>
    <definedName name="Maps.OlapDataMap.OlapDataMap1.Columns.0.Dimension">"Period"</definedName>
    <definedName name="Maps.OlapDataMap.OlapDataMap1.Pages.0.Dimension">"Company"</definedName>
    <definedName name="Maps.OlapDataMap.OlapDataMap1.Pages.1.Dimension">"Account"</definedName>
    <definedName name="Maps.OlapDataMap.OlapDataMap1.Pages.2.Dimension">"Business Unit"</definedName>
    <definedName name="Maps.OlapDataMap.OlapDataMap1.Pages.3.Dimension">"Escalated"</definedName>
    <definedName name="Maps.OlapDataMap.OlapDataMap1.Pages.4.Dimension">"Year"</definedName>
    <definedName name="Maps.OlapDataMap.OlapDataMap1.Pages.5.Dimension">"Scenario"</definedName>
    <definedName name="Maps.OlapDataMap.OlapDataMap1.Rows.0.Dimension">"Cost Center"</definedName>
    <definedName name="Maps.OlapDataMap.OlapDataMap1.Rows.1.Dimension">"Order"</definedName>
    <definedName name="MAR_KW_OFF">#REF!</definedName>
    <definedName name="MAR_KW_OP">#REF!</definedName>
    <definedName name="MAR_KW_SP">#REF!</definedName>
    <definedName name="marathon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Y_KW_OFF">#REF!</definedName>
    <definedName name="MAY_KW_OP">#REF!</definedName>
    <definedName name="MAY_KW_SP">#REF!</definedName>
    <definedName name="Mayfdsdfd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">'[73]Avail &amp; Dispatch'!$Q$5</definedName>
    <definedName name="MED_MTR">2</definedName>
    <definedName name="medicalcalc2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dicalcalc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MenuItem.Caption">"RINS05 Insurance BU Detail"</definedName>
    <definedName name="MESG1">#REF!</definedName>
    <definedName name="MESG2">#REF!</definedName>
    <definedName name="MeterOwnershipCredit">[12]Misc_Tables!$M$21:$P$26</definedName>
    <definedName name="MeterReadingCredit">[12]Misc_Tables!$M$29:$P$34</definedName>
    <definedName name="MeterServiceCredit">[12]Misc_Tables!$M$15:$P$18</definedName>
    <definedName name="MFB">#REF!</definedName>
    <definedName name="minorhomerepair">'[26]Unit Input'!$D$26:$D$28</definedName>
    <definedName name="misc">'[26]Unit Input'!$D$42</definedName>
    <definedName name="MODEL_INFO">#REF!</definedName>
    <definedName name="modifiedavailmod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>#REF!</definedName>
    <definedName name="Month1">'[74]PP Calc 2006'!#REF!</definedName>
    <definedName name="Month2">'[74]PP Calc 2006'!#REF!</definedName>
    <definedName name="Month3">'[74]PP Calc 2006'!#REF!</definedName>
    <definedName name="Months">'[42]misc tables'!$B$2:$B$13</definedName>
    <definedName name="mos">#REF!</definedName>
    <definedName name="MthAvg">#REF!</definedName>
    <definedName name="MTMOfst">[23]MTM!$A$2</definedName>
    <definedName name="MTTA">[39]SCENARIOS!#REF!</definedName>
    <definedName name="n">#REF!</definedName>
    <definedName name="NCus">#REF!</definedName>
    <definedName name="NET">#REF!</definedName>
    <definedName name="NetToGross">#REF!</definedName>
    <definedName name="new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FILE">#REF!</definedName>
    <definedName name="NewG30Inv">#REF!</definedName>
    <definedName name="NewG30Rev">#REF!</definedName>
    <definedName name="NewG30Vol">#REF!</definedName>
    <definedName name="newwork" localSheetId="10" hidden="1">{#N/A,#N/A,FALSE,"Jul";#N/A,#N/A,FALSE,"August";#N/A,#N/A,FALSE,"Sep-YTD"}</definedName>
    <definedName name="newwork" localSheetId="9" hidden="1">{#N/A,#N/A,FALSE,"Jul";#N/A,#N/A,FALSE,"August";#N/A,#N/A,FALSE,"Sep-YTD"}</definedName>
    <definedName name="newwork" localSheetId="8" hidden="1">{#N/A,#N/A,FALSE,"Jul";#N/A,#N/A,FALSE,"August";#N/A,#N/A,FALSE,"Sep-YTD"}</definedName>
    <definedName name="newwork" localSheetId="6" hidden="1">{#N/A,#N/A,FALSE,"Jul";#N/A,#N/A,FALSE,"August";#N/A,#N/A,FALSE,"Sep-YTD"}</definedName>
    <definedName name="newwork" localSheetId="0" hidden="1">{#N/A,#N/A,FALSE,"Jul";#N/A,#N/A,FALSE,"August";#N/A,#N/A,FALSE,"Sep-YTD"}</definedName>
    <definedName name="newwork" hidden="1">{#N/A,#N/A,FALSE,"Jul";#N/A,#N/A,FALSE,"August";#N/A,#N/A,FALSE,"Sep-YTD"}</definedName>
    <definedName name="newwrev" localSheetId="10" hidden="1">{#N/A,#N/A,TRUE,"SDGE";#N/A,#N/A,TRUE,"GBU";#N/A,#N/A,TRUE,"TBU";#N/A,#N/A,TRUE,"EDBU";#N/A,#N/A,TRUE,"ExclCC"}</definedName>
    <definedName name="newwrev" localSheetId="9" hidden="1">{#N/A,#N/A,TRUE,"SDGE";#N/A,#N/A,TRUE,"GBU";#N/A,#N/A,TRUE,"TBU";#N/A,#N/A,TRUE,"EDBU";#N/A,#N/A,TRUE,"ExclCC"}</definedName>
    <definedName name="newwrev" localSheetId="8" hidden="1">{#N/A,#N/A,TRUE,"SDGE";#N/A,#N/A,TRUE,"GBU";#N/A,#N/A,TRUE,"TBU";#N/A,#N/A,TRUE,"EDBU";#N/A,#N/A,TRUE,"ExclCC"}</definedName>
    <definedName name="newwrev" localSheetId="6" hidden="1">{#N/A,#N/A,TRUE,"SDGE";#N/A,#N/A,TRUE,"GBU";#N/A,#N/A,TRUE,"TBU";#N/A,#N/A,TRUE,"EDBU";#N/A,#N/A,TRUE,"ExclCC"}</definedName>
    <definedName name="newwrev" localSheetId="0" hidden="1">{#N/A,#N/A,TRUE,"SDGE";#N/A,#N/A,TRUE,"GBU";#N/A,#N/A,TRUE,"TBU";#N/A,#N/A,TRUE,"EDBU";#N/A,#N/A,TRUE,"ExclCC"}</definedName>
    <definedName name="newwrev" hidden="1">{#N/A,#N/A,TRUE,"SDGE";#N/A,#N/A,TRUE,"GBU";#N/A,#N/A,TRUE,"TBU";#N/A,#N/A,TRUE,"EDBU";#N/A,#N/A,TRUE,"ExclCC"}</definedName>
    <definedName name="NFCTAPDC">[20]NFCTA!#REF!</definedName>
    <definedName name="NGV_CR">[39]SCENARIOS!#REF!</definedName>
    <definedName name="NGV_UR">[39]SCENARIOS!#REF!</definedName>
    <definedName name="NITCS_96">[39]SCENARIOS!#REF!</definedName>
    <definedName name="NLAG">#REF!</definedName>
    <definedName name="NO_CST">[45]Legend!$D$21</definedName>
    <definedName name="No_of_Pamts_Pref" localSheetId="7">MATCH(0.01,End_Bal_Pref,-1)+1</definedName>
    <definedName name="No_of_Pamts_Pref" localSheetId="0">MATCH(0.01,End_Bal_Pref,-1)+1</definedName>
    <definedName name="No_of_Pamts_Pref">MATCH(0.01,End_Bal_Pref,-1)+1</definedName>
    <definedName name="NOFILE">#REF!</definedName>
    <definedName name="NOMATCH">#REF!</definedName>
    <definedName name="none" hidden="1">#REF!</definedName>
    <definedName name="none2" hidden="1">#REF!</definedName>
    <definedName name="nonN" localSheetId="10" hidden="1">{#N/A,#N/A,FALSE,"Jul";#N/A,#N/A,FALSE,"August";#N/A,#N/A,FALSE,"Sep-YTD"}</definedName>
    <definedName name="nonN" localSheetId="9" hidden="1">{#N/A,#N/A,FALSE,"Jul";#N/A,#N/A,FALSE,"August";#N/A,#N/A,FALSE,"Sep-YTD"}</definedName>
    <definedName name="nonN" localSheetId="8" hidden="1">{#N/A,#N/A,FALSE,"Jul";#N/A,#N/A,FALSE,"August";#N/A,#N/A,FALSE,"Sep-YTD"}</definedName>
    <definedName name="nonN" localSheetId="6" hidden="1">{#N/A,#N/A,FALSE,"Jul";#N/A,#N/A,FALSE,"August";#N/A,#N/A,FALSE,"Sep-YTD"}</definedName>
    <definedName name="nonN" localSheetId="0" hidden="1">{#N/A,#N/A,FALSE,"Jul";#N/A,#N/A,FALSE,"August";#N/A,#N/A,FALSE,"Sep-YTD"}</definedName>
    <definedName name="nonN" hidden="1">{#N/A,#N/A,FALSE,"Jul";#N/A,#N/A,FALSE,"August";#N/A,#N/A,FALSE,"Sep-YTD"}</definedName>
    <definedName name="NonNL" localSheetId="10" hidden="1">{#N/A,#N/A,FALSE,"Jul";#N/A,#N/A,FALSE,"August";#N/A,#N/A,FALSE,"Sep-YTD"}</definedName>
    <definedName name="NonNL" localSheetId="9" hidden="1">{#N/A,#N/A,FALSE,"Jul";#N/A,#N/A,FALSE,"August";#N/A,#N/A,FALSE,"Sep-YTD"}</definedName>
    <definedName name="NonNL" localSheetId="8" hidden="1">{#N/A,#N/A,FALSE,"Jul";#N/A,#N/A,FALSE,"August";#N/A,#N/A,FALSE,"Sep-YTD"}</definedName>
    <definedName name="NonNL" localSheetId="6" hidden="1">{#N/A,#N/A,FALSE,"Jul";#N/A,#N/A,FALSE,"August";#N/A,#N/A,FALSE,"Sep-YTD"}</definedName>
    <definedName name="NonNL" localSheetId="0" hidden="1">{#N/A,#N/A,FALSE,"Jul";#N/A,#N/A,FALSE,"August";#N/A,#N/A,FALSE,"Sep-YTD"}</definedName>
    <definedName name="NonNL" hidden="1">{#N/A,#N/A,FALSE,"Jul";#N/A,#N/A,FALSE,"August";#N/A,#N/A,FALSE,"Sep-YTD"}</definedName>
    <definedName name="NORATE">#REF!</definedName>
    <definedName name="NormFedTax?">'[53]Depreciation (go here 1st)'!$B$25</definedName>
    <definedName name="NormStateTax?">'[53]Depreciation (go here 1st)'!$B$26</definedName>
    <definedName name="nothing" localSheetId="10" hidden="1">{#N/A,#N/A,FALSE,"Jul";#N/A,#N/A,FALSE,"August";#N/A,#N/A,FALSE,"Sep-YTD"}</definedName>
    <definedName name="nothing" localSheetId="9" hidden="1">{#N/A,#N/A,FALSE,"Jul";#N/A,#N/A,FALSE,"August";#N/A,#N/A,FALSE,"Sep-YTD"}</definedName>
    <definedName name="nothing" localSheetId="8" hidden="1">{#N/A,#N/A,FALSE,"Jul";#N/A,#N/A,FALSE,"August";#N/A,#N/A,FALSE,"Sep-YTD"}</definedName>
    <definedName name="nothing" localSheetId="6" hidden="1">{#N/A,#N/A,FALSE,"Jul";#N/A,#N/A,FALSE,"August";#N/A,#N/A,FALSE,"Sep-YTD"}</definedName>
    <definedName name="nothing" localSheetId="0" hidden="1">{#N/A,#N/A,FALSE,"Jul";#N/A,#N/A,FALSE,"August";#N/A,#N/A,FALSE,"Sep-YTD"}</definedName>
    <definedName name="nothing" hidden="1">{#N/A,#N/A,FALSE,"Jul";#N/A,#N/A,FALSE,"August";#N/A,#N/A,FALSE,"Sep-YTD"}</definedName>
    <definedName name="NOV_KW_OFF">#REF!</definedName>
    <definedName name="NOV_KW_OP">#REF!</definedName>
    <definedName name="NOV_KW_SP">#REF!</definedName>
    <definedName name="NROS">#REF!</definedName>
    <definedName name="NRW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NRW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NRW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Num_Pmt_Per_Year">#REF!</definedName>
    <definedName name="Number_of_Payments" localSheetId="7">MATCH(0.01,End_Bal,-1)+1</definedName>
    <definedName name="Number_of_Payments" localSheetId="0">MATCH(0.01,End_Bal,-1)+1</definedName>
    <definedName name="Number_of_Payments">MATCH(0.01,End_Bal,-1)+1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CT_KW_OFF">#REF!</definedName>
    <definedName name="OCT_KW_OP">#REF!</definedName>
    <definedName name="OCT_KW_SP">#REF!</definedName>
    <definedName name="ok" localSheetId="10" hidden="1">{#N/A,#N/A,FALSE,"Jul";#N/A,#N/A,FALSE,"August";#N/A,#N/A,FALSE,"Sep-YTD"}</definedName>
    <definedName name="ok" localSheetId="9" hidden="1">{#N/A,#N/A,FALSE,"Jul";#N/A,#N/A,FALSE,"August";#N/A,#N/A,FALSE,"Sep-YTD"}</definedName>
    <definedName name="ok" localSheetId="8" hidden="1">{#N/A,#N/A,FALSE,"Jul";#N/A,#N/A,FALSE,"August";#N/A,#N/A,FALSE,"Sep-YTD"}</definedName>
    <definedName name="ok" localSheetId="6" hidden="1">{#N/A,#N/A,FALSE,"Jul";#N/A,#N/A,FALSE,"August";#N/A,#N/A,FALSE,"Sep-YTD"}</definedName>
    <definedName name="ok" localSheetId="0" hidden="1">{#N/A,#N/A,FALSE,"Jul";#N/A,#N/A,FALSE,"August";#N/A,#N/A,FALSE,"Sep-YTD"}</definedName>
    <definedName name="ok" hidden="1">{#N/A,#N/A,FALSE,"Jul";#N/A,#N/A,FALSE,"August";#N/A,#N/A,FALSE,"Sep-YTD"}</definedName>
    <definedName name="okay" localSheetId="10" hidden="1">{#N/A,#N/A,FALSE,"Jul";#N/A,#N/A,FALSE,"August";#N/A,#N/A,FALSE,"Sep-YTD"}</definedName>
    <definedName name="okay" localSheetId="9" hidden="1">{#N/A,#N/A,FALSE,"Jul";#N/A,#N/A,FALSE,"August";#N/A,#N/A,FALSE,"Sep-YTD"}</definedName>
    <definedName name="okay" localSheetId="8" hidden="1">{#N/A,#N/A,FALSE,"Jul";#N/A,#N/A,FALSE,"August";#N/A,#N/A,FALSE,"Sep-YTD"}</definedName>
    <definedName name="okay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kay" localSheetId="6" hidden="1">{#N/A,#N/A,FALSE,"Jul";#N/A,#N/A,FALSE,"August";#N/A,#N/A,FALSE,"Sep-YTD"}</definedName>
    <definedName name="okay" localSheetId="0" hidden="1">{#N/A,#N/A,FALSE,"Jul";#N/A,#N/A,FALSE,"August";#N/A,#N/A,FALSE,"Sep-YTD"}</definedName>
    <definedName name="okay" hidden="1">{#N/A,#N/A,FALSE,"Jul";#N/A,#N/A,FALSE,"August";#N/A,#N/A,FALSE,"Sep-YTD"}</definedName>
    <definedName name="Old" hidden="1">"3GNURECDNZ0IKTBWXW3R9GQ3T"</definedName>
    <definedName name="oms">'[54]Empl&amp;Benefit Data'!#REF!</definedName>
    <definedName name="Option_05a">[75]Options!$B$46</definedName>
    <definedName name="Option_05b">[75]Options!$B$50</definedName>
    <definedName name="Order">[37]Lookup!#REF!</definedName>
    <definedName name="OT">#REF!</definedName>
    <definedName name="Other">#REF!</definedName>
    <definedName name="Other_detail">#REF!</definedName>
    <definedName name="OTHERHRS">[50]Mstr!#REF!</definedName>
    <definedName name="otherrev" localSheetId="10" hidden="1">{#N/A,#N/A,TRUE,"SDGE";#N/A,#N/A,TRUE,"GBU";#N/A,#N/A,TRUE,"TBU";#N/A,#N/A,TRUE,"EDBU";#N/A,#N/A,TRUE,"ExclCC"}</definedName>
    <definedName name="otherrev" localSheetId="9" hidden="1">{#N/A,#N/A,TRUE,"SDGE";#N/A,#N/A,TRUE,"GBU";#N/A,#N/A,TRUE,"TBU";#N/A,#N/A,TRUE,"EDBU";#N/A,#N/A,TRUE,"ExclCC"}</definedName>
    <definedName name="otherrev" localSheetId="8" hidden="1">{#N/A,#N/A,TRUE,"SDGE";#N/A,#N/A,TRUE,"GBU";#N/A,#N/A,TRUE,"TBU";#N/A,#N/A,TRUE,"EDBU";#N/A,#N/A,TRUE,"ExclCC"}</definedName>
    <definedName name="otherrev" localSheetId="6" hidden="1">{#N/A,#N/A,TRUE,"SDGE";#N/A,#N/A,TRUE,"GBU";#N/A,#N/A,TRUE,"TBU";#N/A,#N/A,TRUE,"EDBU";#N/A,#N/A,TRUE,"ExclCC"}</definedName>
    <definedName name="otherrev" localSheetId="0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utlook2">#REF!</definedName>
    <definedName name="Override">#REF!</definedName>
    <definedName name="p" hidden="1">"3V3A0OEFNLB04ZKZY7UM4EDJV"</definedName>
    <definedName name="p.Covenants" localSheetId="7" hidden="1">#REF!</definedName>
    <definedName name="p.Covenants" hidden="1">#REF!</definedName>
    <definedName name="p.Covenants_Titles" localSheetId="7" hidden="1">#REF!</definedName>
    <definedName name="p.Covenants_Titles" hidden="1">#REF!</definedName>
    <definedName name="p.CreditStats" localSheetId="7" hidden="1">#REF!</definedName>
    <definedName name="p.CreditStats" hidden="1">#REF!</definedName>
    <definedName name="p.DCF" localSheetId="7" hidden="1">#REF!</definedName>
    <definedName name="p.DCF" hidden="1">#REF!</definedName>
    <definedName name="p.DCF_Titles" localSheetId="7" hidden="1">#REF!</definedName>
    <definedName name="p.DCF_Titles" hidden="1">#REF!</definedName>
    <definedName name="p.IRR" localSheetId="7" hidden="1">#REF!</definedName>
    <definedName name="p.IRR" hidden="1">#REF!</definedName>
    <definedName name="p.IRR_Titles" localSheetId="7" hidden="1">#REF!</definedName>
    <definedName name="p.IRR_Titles" hidden="1">#REF!</definedName>
    <definedName name="p.SP" localSheetId="7" hidden="1">#REF!</definedName>
    <definedName name="p.SP" hidden="1">#REF!</definedName>
    <definedName name="p.Summary" localSheetId="7" hidden="1">#REF!</definedName>
    <definedName name="p.Summary" hidden="1">#REF!</definedName>
    <definedName name="p.Summary_Titles" localSheetId="7" hidden="1">#REF!</definedName>
    <definedName name="p.Summary_Titles" hidden="1">#REF!</definedName>
    <definedName name="P_Prorate_Table_DWREEC_Price">[16]Sheet1!$K$8:$O$1770</definedName>
    <definedName name="P_Tot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A_RateTable">'[12]A-ATC-PA-RateSheet'!$CH$5:$DM1023039</definedName>
    <definedName name="page">#REF!</definedName>
    <definedName name="Page_1">"h2:m65"</definedName>
    <definedName name="Page_2">"p2:z62"</definedName>
    <definedName name="Page_3">"ad2:al80"</definedName>
    <definedName name="Page_4">"ad83:am138"</definedName>
    <definedName name="Page_5">"ap2:bf77"</definedName>
    <definedName name="Page_6">"bj2:cc81"</definedName>
    <definedName name="PAGE1">'[76]Form Front'!#REF!</definedName>
    <definedName name="page1996">#REF!</definedName>
    <definedName name="page1997">#REF!</definedName>
    <definedName name="page2">#REF!</definedName>
    <definedName name="page3">'[1]ENERGY PRICES'!#REF!</definedName>
    <definedName name="PAGE4">#REF!</definedName>
    <definedName name="page5">'[1]ENERGY PRICES'!#REF!</definedName>
    <definedName name="PageOptions.PG_BU.Caption">"SDGE"</definedName>
    <definedName name="PageOptions.PG_BU.Caption.1">"SDGE"</definedName>
    <definedName name="PageOptions.PG_BU.Caption.Count">1</definedName>
    <definedName name="PageOptions.PG_BU.Caption.Display">"SDGE"</definedName>
    <definedName name="PageOptions.PG_BU.Key">"SDG&amp;E"</definedName>
    <definedName name="PageOptions.PG_BU.Key.1">"SDG&amp;E"</definedName>
    <definedName name="PageOptions.PG_BU.Key.Count">1</definedName>
    <definedName name="PageOptions.PG_BU.Key.Display">"SDG&amp;E"</definedName>
    <definedName name="PageOptions.PG_BU.Name">"SDG&amp;E"</definedName>
    <definedName name="PageOptions.PG_BU.Name.1">"SDG&amp;E"</definedName>
    <definedName name="PageOptions.PG_BU.Name.Count">1</definedName>
    <definedName name="PageOptions.PG_BU.Name.Display">"SDG&amp;E"</definedName>
    <definedName name="PageOptions.PG_Year.Caption">"2014"</definedName>
    <definedName name="PageOptions.PG_Year.Caption.1">"2014"</definedName>
    <definedName name="PageOptions.PG_Year.Caption.Count">1</definedName>
    <definedName name="PageOptions.PG_Year.Caption.Display">"2014"</definedName>
    <definedName name="PageOptions.PG_Year.Key">"FY2014"</definedName>
    <definedName name="PageOptions.PG_Year.Key.1">"FY2014"</definedName>
    <definedName name="PageOptions.PG_Year.Key.Count">1</definedName>
    <definedName name="PageOptions.PG_Year.Key.Display">"FY2014"</definedName>
    <definedName name="PageOptions.PG_Year.Name">"FY2014"</definedName>
    <definedName name="PageOptions.PG_Year.Name.1">"FY2014"</definedName>
    <definedName name="PageOptions.PG_Year.Name.Count">1</definedName>
    <definedName name="PageOptions.PG_Year.Name.Display">"FY2014"</definedName>
    <definedName name="Pal_Workbook_GUID" hidden="1">"1YDJKL1A3MNKIMXTGKJS3UTZ"</definedName>
    <definedName name="PARATES">#REF!</definedName>
    <definedName name="PARATES_DBOX">#REF!</definedName>
    <definedName name="PARSEIT">#REF!</definedName>
    <definedName name="PART1">#REF!</definedName>
    <definedName name="Pay_Num">#REF!</definedName>
    <definedName name="PB_ACCT">[39]SCENARIOS!#REF!</definedName>
    <definedName name="PBR_06">[77]Options!$B$231</definedName>
    <definedName name="Peak_MW">[78]Inputs!$D$13</definedName>
    <definedName name="Percent_Gas_Heat">'[26]Per Measure Savings'!$M$8</definedName>
    <definedName name="Percent_Gas_Water">'[26]Per Measure Savings'!$L$8</definedName>
    <definedName name="PercentDebt">#REF!</definedName>
    <definedName name="PercentEquity">#REF!</definedName>
    <definedName name="PercentPreferred">#REF!</definedName>
    <definedName name="period">#REF!</definedName>
    <definedName name="PeriodLabels">#REF!</definedName>
    <definedName name="PeriodLength">#REF!</definedName>
    <definedName name="PeriodNumbers">#REF!</definedName>
    <definedName name="Periods">#REF!</definedName>
    <definedName name="permanentevapcooler">'[26]Unit Input'!$D$46</definedName>
    <definedName name="PGM_VER">#REF!</definedName>
    <definedName name="PHILIPS" localSheetId="0" hidden="1">{#N/A,#N/A,FALSE,"RECAP";#N/A,#N/A,FALSE,"MATBYCLS";#N/A,#N/A,FALSE,"STATUS";#N/A,#N/A,FALSE,"OP-ACT";#N/A,#N/A,FALSE,"W_O"}</definedName>
    <definedName name="PHILIPS" hidden="1">{#N/A,#N/A,FALSE,"RECAP";#N/A,#N/A,FALSE,"MATBYCLS";#N/A,#N/A,FALSE,"STATUS";#N/A,#N/A,FALSE,"OP-ACT";#N/A,#N/A,FALSE,"W_O"}</definedName>
    <definedName name="Pingmancera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ti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">[79]Table!$A:$B</definedName>
    <definedName name="PlanBaseYear">[80]ReportAssumptions!$C$10</definedName>
    <definedName name="PlanningHorizon">#REF!</definedName>
    <definedName name="PlantType">#REF!</definedName>
    <definedName name="pmcat">#REF!</definedName>
    <definedName name="pmper">#REF!</definedName>
    <definedName name="PnB">#REF!</definedName>
    <definedName name="POF">#REF!</definedName>
    <definedName name="portableevapcooler">'[26]Unit Input'!$D$30</definedName>
    <definedName name="PPP_DMD">[39]SCENARIOS!#REF!</definedName>
    <definedName name="PPP_ERR">[39]SCENARIOS!#REF!</definedName>
    <definedName name="PPP_FFU">[39]SCENARIOS!#REF!</definedName>
    <definedName name="PPP_SCHG">[39]SCENARIOS!#REF!</definedName>
    <definedName name="PPP_Summary">'[52]Table 19.1'!#REF!</definedName>
    <definedName name="PPP_Surcharge">[81]Options!$B$76</definedName>
    <definedName name="PPP_Wkppr_P2">'[52]Table 19.1'!#REF!</definedName>
    <definedName name="PPP_YEAR">[39]SCENARIOS!#REF!</definedName>
    <definedName name="PREF">#REF!</definedName>
    <definedName name="prelamp" localSheetId="7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prelamp" localSheetId="0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prelamp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PresentRates">#REF!</definedName>
    <definedName name="Previous" hidden="1">"3CK0WDE8XZ7347BCZZH31YOFD"</definedName>
    <definedName name="Prices">'[46]Rate Summary'!$A$9:$E$134</definedName>
    <definedName name="PriceTgl">'[23]Summary Table'!$E$9</definedName>
    <definedName name="Princ">#REF!</definedName>
    <definedName name="PRINT">#REF!</definedName>
    <definedName name="_xlnm.Print_Area" localSheetId="7">'GRC Track 2 - WMPMA'!$A$1:$C$25</definedName>
    <definedName name="_xlnm.Print_Area">#REF!</definedName>
    <definedName name="Print_Area_MI">#REF!</definedName>
    <definedName name="Print_Area2">#REF!</definedName>
    <definedName name="PRINT1">#REF!</definedName>
    <definedName name="PRINTOTHER">#REF!</definedName>
    <definedName name="PRINTREP">#REF!</definedName>
    <definedName name="PRINTREV">#REF!</definedName>
    <definedName name="PRN">#REF!</definedName>
    <definedName name="PRN_DETAIL">#REF!</definedName>
    <definedName name="PRO_Prorate_Table_DWREEC_Price">[12]Misc_Tables!$C$8:$J$10493</definedName>
    <definedName name="PROB">#REF!</definedName>
    <definedName name="problem" localSheetId="0" hidden="1">{#N/A,#N/A,FALSE,"trates"}</definedName>
    <definedName name="problem" hidden="1">{#N/A,#N/A,FALSE,"trates"}</definedName>
    <definedName name="Project">[82]Sheet2!$C$3:$C$26</definedName>
    <definedName name="propertytax?">'[21]MOD 1 INPUTS capital'!$N$6</definedName>
    <definedName name="PRtax">#REF!</definedName>
    <definedName name="PTPX">[11]PTPX!$A$1:$I$289</definedName>
    <definedName name="PTPX_Code_Lookup_A">[11]Variables!$J$11:$K$29</definedName>
    <definedName name="PTPX_Code_Lookup_ALTOU">[11]Variables!$K$33:$L$61</definedName>
    <definedName name="PTPX_Code_Lookup_TO">[83]Variables!$J$10:$K$26</definedName>
    <definedName name="PTPX_TBL">'[66]DR 5876844259'!$W$4:$AO$594</definedName>
    <definedName name="PvyOtherPct">[14]Npt!$D$9:$E$11</definedName>
    <definedName name="pyeper">#REF!</definedName>
    <definedName name="q" localSheetId="0" hidden="1">{#N/A,#N/A,FALSE,"trates"}</definedName>
    <definedName name="q" hidden="1">{#N/A,#N/A,FALSE,"trates"}</definedName>
    <definedName name="qqqqq" localSheetId="0" hidden="1">{"Sch.P_BS_Accts",#N/A,FALSE,"WP-BS Elem"}</definedName>
    <definedName name="qqqqq" hidden="1">{"Sch.P_BS_Accts",#N/A,FALSE,"WP-BS Elem"}</definedName>
    <definedName name="qqqqqqq" localSheetId="0" hidden="1">{"SourcesUses",#N/A,TRUE,"CFMODEL";"TransOverview",#N/A,TRUE,"CFMODEL"}</definedName>
    <definedName name="qqqqqqq" hidden="1">{"SourcesUses",#N/A,TRUE,"CFMODEL";"TransOverview",#N/A,TRUE,"CFMODEL"}</definedName>
    <definedName name="qqqqqqqqqqqqqqqqqq" localSheetId="0" hidden="1">{"Income Statement",#N/A,FALSE,"CFMODEL";"Balance Sheet",#N/A,FALSE,"CFMODEL"}</definedName>
    <definedName name="qqqqqqqqqqqqqqqqqq" hidden="1">{"Income Statement",#N/A,FALSE,"CFMODEL";"Balance Sheet",#N/A,FALSE,"CFMODEL"}</definedName>
    <definedName name="qry29_SCG_RO_Output">#REF!</definedName>
    <definedName name="QtrUpdate">#REF!</definedName>
    <definedName name="qw">#REF!</definedName>
    <definedName name="qwd" hidden="1">#REF!</definedName>
    <definedName name="r.CashFlow" localSheetId="7" hidden="1">#REF!</definedName>
    <definedName name="r.CashFlow" hidden="1">#REF!</definedName>
    <definedName name="r.Leverage" localSheetId="7" hidden="1">#REF!</definedName>
    <definedName name="r.Leverage" hidden="1">#REF!</definedName>
    <definedName name="r.Liquidity" localSheetId="7" hidden="1">#REF!</definedName>
    <definedName name="r.Liquidity" hidden="1">#REF!</definedName>
    <definedName name="r.Market" localSheetId="7" hidden="1">#REF!</definedName>
    <definedName name="r.Market" hidden="1">#REF!</definedName>
    <definedName name="r.Profitability" localSheetId="7" hidden="1">#REF!</definedName>
    <definedName name="r.Profitability" hidden="1">#REF!</definedName>
    <definedName name="r.Summary" localSheetId="7" hidden="1">#REF!</definedName>
    <definedName name="r.Summary" hidden="1">#REF!</definedName>
    <definedName name="R_Hrs">#REF!</definedName>
    <definedName name="range1" hidden="1">"S:\65686\04RET\PEN_VALS\LITTON_NONQUAL\FORECAST\"</definedName>
    <definedName name="RATEBASE">#REF!</definedName>
    <definedName name="RateCase">#REF!</definedName>
    <definedName name="RATECHOSEN">#REF!</definedName>
    <definedName name="Rates">'[34]2004-11 BC'!$FE$7:$FM$73</definedName>
    <definedName name="ratiopreferred">'[84]Depreciation (go here 1st)'!$B$5</definedName>
    <definedName name="Raw_EOR">#REF!</definedName>
    <definedName name="RDD_AMTS">#REF!</definedName>
    <definedName name="re" localSheetId="0" hidden="1">{#N/A,#N/A,FALSE,"trates"}</definedName>
    <definedName name="re" hidden="1">{#N/A,#N/A,FALSE,"trates"}</definedName>
    <definedName name="RE_Escal">#REF!</definedName>
    <definedName name="RECC_COMPUTER">#REF!</definedName>
    <definedName name="RECC_UEG_MSA">#REF!</definedName>
    <definedName name="recon">#REF!</definedName>
    <definedName name="reer">#REF!</definedName>
    <definedName name="reference3" localSheetId="0" hidden="1">{"SourcesUses",#N/A,TRUE,"CFMODEL";"TransOverview",#N/A,TRUE,"CFMODEL"}</definedName>
    <definedName name="reference3" hidden="1">{"SourcesUses",#N/A,TRUE,"CFMODEL";"TransOverview",#N/A,TRUE,"CFMODEL"}</definedName>
    <definedName name="reference32" localSheetId="0" hidden="1">{"SourcesUses",#N/A,TRUE,"CFMODEL";"TransOverview",#N/A,TRUE,"CFMODEL"}</definedName>
    <definedName name="reference32" hidden="1">{"SourcesUses",#N/A,TRUE,"CFMODEL";"TransOverview",#N/A,TRUE,"CFMODEL"}</definedName>
    <definedName name="refrigerator">'[26]Unit Input'!$D$31:$D$33</definedName>
    <definedName name="reg">#REF!</definedName>
    <definedName name="REG_ACCT">[71]SCENARIOS!$C$104</definedName>
    <definedName name="REG_ACCT86">[39]SCENARIOS!#REF!</definedName>
    <definedName name="REG_FEE">#REF!</definedName>
    <definedName name="Regulated_Export">#REF!</definedName>
    <definedName name="RELAMP">#REF!</definedName>
    <definedName name="report01">#REF!</definedName>
    <definedName name="report02">#REF!</definedName>
    <definedName name="report04">#REF!</definedName>
    <definedName name="report05">#REF!</definedName>
    <definedName name="report06">#REF!</definedName>
    <definedName name="report07">#REF!</definedName>
    <definedName name="report08">#REF!</definedName>
    <definedName name="report09">#REF!</definedName>
    <definedName name="report10">#REF!</definedName>
    <definedName name="report11">#REF!</definedName>
    <definedName name="report12">#REF!</definedName>
    <definedName name="rerrr">#REF!</definedName>
    <definedName name="rert" localSheetId="0" hidden="1">{"'Attachment'!$A$1:$L$49"}</definedName>
    <definedName name="rert" hidden="1">{"'Attachment'!$A$1:$L$49"}</definedName>
    <definedName name="RES_MTR">1.8</definedName>
    <definedName name="RESDGE" localSheetId="10" hidden="1">{#N/A,#N/A,FALSE,"Jul";#N/A,#N/A,FALSE,"August";#N/A,#N/A,FALSE,"Sep-YTD"}</definedName>
    <definedName name="RESDGE" localSheetId="9" hidden="1">{#N/A,#N/A,FALSE,"Jul";#N/A,#N/A,FALSE,"August";#N/A,#N/A,FALSE,"Sep-YTD"}</definedName>
    <definedName name="RESDGE" localSheetId="8" hidden="1">{#N/A,#N/A,FALSE,"Jul";#N/A,#N/A,FALSE,"August";#N/A,#N/A,FALSE,"Sep-YTD"}</definedName>
    <definedName name="RESDGE" localSheetId="6" hidden="1">{#N/A,#N/A,FALSE,"Jul";#N/A,#N/A,FALSE,"August";#N/A,#N/A,FALSE,"Sep-YTD"}</definedName>
    <definedName name="RESDGE" localSheetId="0" hidden="1">{#N/A,#N/A,FALSE,"Jul";#N/A,#N/A,FALSE,"August";#N/A,#N/A,FALSE,"Sep-YTD"}</definedName>
    <definedName name="RESDGE" hidden="1">{#N/A,#N/A,FALSE,"Jul";#N/A,#N/A,FALSE,"August";#N/A,#N/A,FALSE,"Sep-YTD"}</definedName>
    <definedName name="RESDGE1" localSheetId="10" hidden="1">{#N/A,#N/A,FALSE,"Jul";#N/A,#N/A,FALSE,"August";#N/A,#N/A,FALSE,"Sep-YTD"}</definedName>
    <definedName name="RESDGE1" localSheetId="9" hidden="1">{#N/A,#N/A,FALSE,"Jul";#N/A,#N/A,FALSE,"August";#N/A,#N/A,FALSE,"Sep-YTD"}</definedName>
    <definedName name="RESDGE1" localSheetId="8" hidden="1">{#N/A,#N/A,FALSE,"Jul";#N/A,#N/A,FALSE,"August";#N/A,#N/A,FALSE,"Sep-YTD"}</definedName>
    <definedName name="RESDGE1" localSheetId="6" hidden="1">{#N/A,#N/A,FALSE,"Jul";#N/A,#N/A,FALSE,"August";#N/A,#N/A,FALSE,"Sep-YTD"}</definedName>
    <definedName name="RESDGE1" localSheetId="0" hidden="1">{#N/A,#N/A,FALSE,"Jul";#N/A,#N/A,FALSE,"August";#N/A,#N/A,FALSE,"Sep-YTD"}</definedName>
    <definedName name="RESDGE1" hidden="1">{#N/A,#N/A,FALSE,"Jul";#N/A,#N/A,FALSE,"August";#N/A,#N/A,FALSE,"Sep-YTD"}</definedName>
    <definedName name="RESETSUM">#REF!</definedName>
    <definedName name="RETURN">#REF!</definedName>
    <definedName name="Revenues">#REF!</definedName>
    <definedName name="rg">#REF!</definedName>
    <definedName name="rge">#REF!</definedName>
    <definedName name="rgrgrg">#REF!</definedName>
    <definedName name="rhtrhtyh" localSheetId="0" hidden="1">{#N/A,#N/A,FALSE,"trates"}</definedName>
    <definedName name="rhtrhtyh" hidden="1">{#N/A,#N/A,FALSE,"trates"}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2</definedName>
    <definedName name="RiskTemplateSheetName">"myTemplate"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rngCompany">#REF!</definedName>
    <definedName name="rngDatasheet">#REF!</definedName>
    <definedName name="rngEscalated">#REF!</definedName>
    <definedName name="rngETElecCap">#REF!</definedName>
    <definedName name="rngETElecOM">#REF!</definedName>
    <definedName name="rngFactors">#REF!</definedName>
    <definedName name="rngFactorsByCCWKGRP">#REF!</definedName>
    <definedName name="rngfrmAdjustmentsSource">#REF!</definedName>
    <definedName name="rngfrmAdjustmentsTarget">#REF!</definedName>
    <definedName name="rngLookupAdjustmentData">#REF!</definedName>
    <definedName name="rngLookupEscalation">#REF!</definedName>
    <definedName name="rngReassignmentGas">#REF!</definedName>
    <definedName name="rngSegmentation">#REF!</definedName>
    <definedName name="ROEIncentive">#REF!</definedName>
    <definedName name="rough" localSheetId="0">IF(Notes!Values_Entered,Header_Row+Notes!Number_of_Payments,Header_Row)</definedName>
    <definedName name="rough">IF(Values_Entered,Header_Row+Number_of_Payments,Header_Row)</definedName>
    <definedName name="ROUNDED">'[7]SDGE EVA budget'!#REF!</definedName>
    <definedName name="RPT_EVTOU">#REF!:#REF!</definedName>
    <definedName name="RPTCOL">#REF!</definedName>
    <definedName name="RPTROW">#REF!</definedName>
    <definedName name="rrrrr" localSheetId="0" hidden="1">{"SourcesUses",#N/A,TRUE,#N/A;"TransOverview",#N/A,TRUE,"CFMODEL"}</definedName>
    <definedName name="rrrrr" hidden="1">{"SourcesUses",#N/A,TRUE,#N/A;"TransOverview",#N/A,TRUE,"CFMODEL"}</definedName>
    <definedName name="rrrrrr" localSheetId="0" hidden="1">{"SourcesUses",#N/A,TRUE,"FundsFlow";"TransOverview",#N/A,TRUE,"FundsFlow"}</definedName>
    <definedName name="rrrrrr" hidden="1">{"SourcesUses",#N/A,TRUE,"FundsFlow";"TransOverview",#N/A,TRUE,"FundsFlow"}</definedName>
    <definedName name="rrrrrr2" localSheetId="0" hidden="1">{"SourcesUses",#N/A,TRUE,"FundsFlow";"TransOverview",#N/A,TRUE,"FundsFlow"}</definedName>
    <definedName name="rrrrrr2" hidden="1">{"SourcesUses",#N/A,TRUE,"FundsFlow";"TransOverview",#N/A,TRUE,"FundsFlow"}</definedName>
    <definedName name="rsth" localSheetId="0" hidden="1">{#N/A,#N/A,FALSE,"trates"}</definedName>
    <definedName name="rsth" hidden="1">{#N/A,#N/A,FALSE,"trates"}</definedName>
    <definedName name="rttr">#REF!</definedName>
    <definedName name="rtttttttttth">#REF!</definedName>
    <definedName name="s" localSheetId="10" hidden="1">{#N/A,#N/A,FALSE,"Jul";#N/A,#N/A,FALSE,"August";#N/A,#N/A,FALSE,"Sep-YTD"}</definedName>
    <definedName name="s" localSheetId="9" hidden="1">{#N/A,#N/A,FALSE,"Jul";#N/A,#N/A,FALSE,"August";#N/A,#N/A,FALSE,"Sep-YTD"}</definedName>
    <definedName name="s" localSheetId="8" hidden="1">{#N/A,#N/A,FALSE,"Jul";#N/A,#N/A,FALSE,"August";#N/A,#N/A,FALSE,"Sep-YTD"}</definedName>
    <definedName name="s" localSheetId="6" hidden="1">{#N/A,#N/A,FALSE,"Jul";#N/A,#N/A,FALSE,"August";#N/A,#N/A,FALSE,"Sep-YTD"}</definedName>
    <definedName name="s" localSheetId="0" hidden="1">{#N/A,#N/A,FALSE,"Jul";#N/A,#N/A,FALSE,"August";#N/A,#N/A,FALSE,"Sep-YTD"}</definedName>
    <definedName name="s" hidden="1">{#N/A,#N/A,FALSE,"Jul";#N/A,#N/A,FALSE,"August";#N/A,#N/A,FALSE,"Sep-YTD"}</definedName>
    <definedName name="SalesTax">#REF!</definedName>
    <definedName name="salvage">'[53]Depreciation (go here 1st)'!$B$19</definedName>
    <definedName name="salvagetreatment">'[21]MOD 4 CALCS depreciation'!$D$26</definedName>
    <definedName name="SAPBEXhrIndnt" hidden="1">"Wide"</definedName>
    <definedName name="SAPBEXrevision" hidden="1">1</definedName>
    <definedName name="SAPBEXsysID" hidden="1">"BWP"</definedName>
    <definedName name="SAPBEXwbID" hidden="1">"3SKMQ2AXBPPD5P178Y2DPKS2J"</definedName>
    <definedName name="SAPsysID" hidden="1">"708C5W7SBKP804JT78WJ0JNKI"</definedName>
    <definedName name="SAPwbID" hidden="1">"ARS"</definedName>
    <definedName name="SCADA">'[41]Circuit Forecast'!$C$2:$C$826</definedName>
    <definedName name="scalar">#REF!</definedName>
    <definedName name="Scale">'[85]Report Parameters'!$E$8</definedName>
    <definedName name="ScaleOption">#REF!</definedName>
    <definedName name="Scenario_Options">#REF!</definedName>
    <definedName name="Scenario_Title">[86]SCENARIOS!$C$30</definedName>
    <definedName name="SCG_Table_D4">'[52]Table 19.1'!#REF!</definedName>
    <definedName name="scgbs">#REF!</definedName>
    <definedName name="scgpl">#REF!</definedName>
    <definedName name="Sch.B_LL_Summary">'[44]Sch.A-1'!#REF!</definedName>
    <definedName name="Sch.C_Revenue_Lag">'[44]Sch.A-1'!#REF!</definedName>
    <definedName name="Sch.E_Payroll_Exp">#REF!</definedName>
    <definedName name="Sch.H_P1_EmplBene_Sum">#REF!</definedName>
    <definedName name="Sch.H_P10_Fees_Services">#REF!</definedName>
    <definedName name="Sch.H_P11_Fees_ServicesP2">#REF!</definedName>
    <definedName name="Sch.H_P2_Disability">#REF!</definedName>
    <definedName name="Sch.H_P3_Retire">#REF!</definedName>
    <definedName name="Sch.H_P4_Life">#REF!</definedName>
    <definedName name="Sch.H_P5_Dental">#REF!</definedName>
    <definedName name="Sch.H_P6_Vision">#REF!</definedName>
    <definedName name="Sch.H_P7_Health_Ins">#REF!</definedName>
    <definedName name="Sch.H_P8_Health_InsPg2">#REF!</definedName>
    <definedName name="Sch.H_P9_Worker_Comp">#REF!</definedName>
    <definedName name="Sch.N_Income_Taxes">#REF!</definedName>
    <definedName name="Sch.O_1_Dfd_Taxes">#REF!</definedName>
    <definedName name="Sch.O_2_Depre_Prov">#REF!</definedName>
    <definedName name="Sch.O_3_Amort_Insur">#REF!</definedName>
    <definedName name="Sch.P_2_SpecDep_WorkFund">[44]Sch.P!#REF!</definedName>
    <definedName name="Sch.P_8_Dfd_Credit">[44]Sch.P!#REF!</definedName>
    <definedName name="Sch.P_9_Accr_Vac">[44]Sch.P!#REF!</definedName>
    <definedName name="Sched_Pay">#REF!</definedName>
    <definedName name="Scheduled_Extra_Payments">#REF!</definedName>
    <definedName name="Scheduled_Monthly_Payment">#REF!</definedName>
    <definedName name="sdafsadf" localSheetId="0" hidden="1">{#N/A,#N/A,FALSE,"Aging Summary";#N/A,#N/A,FALSE,"Ratio Analysis";#N/A,#N/A,FALSE,"Test 120 Day Accts";#N/A,#N/A,FALSE,"Tickmarks"}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ge" hidden="1">12</definedName>
    <definedName name="SDHRS">[50]Mstr!#REF!</definedName>
    <definedName name="selectRoRandTax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'[21]MOD 1 INPUTS capital'!$R$4</definedName>
    <definedName name="sensitivityinvest?">'[21]MOD 1 INPUTS capital'!$R$2</definedName>
    <definedName name="sensitivityrevenues?">'[21]MOD 1 INPUTS capital'!$R$3</definedName>
    <definedName name="SensOM">#REF!</definedName>
    <definedName name="SEP_KW_OFF">#REF!</definedName>
    <definedName name="SEP_KW_OP">#REF!</definedName>
    <definedName name="SEP_KW_SP">#REF!</definedName>
    <definedName name="SESN_RATE">#REF!</definedName>
    <definedName name="SET">#REF!</definedName>
    <definedName name="setbackthermostat">'[26]Unit Input'!$D$55</definedName>
    <definedName name="SFAColumn">#REF!</definedName>
    <definedName name="SFAStart">#REF!</definedName>
    <definedName name="SFTY_INSP_SUR">'[11]Other Prices'!$U$25:$V$37</definedName>
    <definedName name="sheet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sheet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sheet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SHEET_B1">'[22]C:D2_Bal_Act'!$A$2:$V$181</definedName>
    <definedName name="SI_01">[87]SCENARIOS!$C$84</definedName>
    <definedName name="SI_02">[87]SCENARIOS!$C$87</definedName>
    <definedName name="SIFAR_01">[88]SCENARIOS!$C$24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[89]SCENARIOS!$C$133</definedName>
    <definedName name="SIFAROFF_02">[89]SCENARIOS!$C$136</definedName>
    <definedName name="SIFAROFF_03">[89]SCENARIOS!$C$139</definedName>
    <definedName name="SIFAROFF_04">#REF!</definedName>
    <definedName name="SIFAROFF_05">[89]SCENARIOS!$C$146</definedName>
    <definedName name="SIFAROFF_06">#REF!</definedName>
    <definedName name="SIFAROFF_07">#REF!</definedName>
    <definedName name="SIFAROFF_08">#REF!</definedName>
    <definedName name="SIFAROFF_09">#REF!</definedName>
    <definedName name="smll_mtr">1.85</definedName>
    <definedName name="SoCal_Gas">#REF!</definedName>
    <definedName name="SOEColumn">#REF!</definedName>
    <definedName name="SOEStart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mething" localSheetId="10" hidden="1">{#N/A,#N/A,FALSE,"Jul";#N/A,#N/A,FALSE,"August";#N/A,#N/A,FALSE,"Sep-YTD"}</definedName>
    <definedName name="something" localSheetId="9" hidden="1">{#N/A,#N/A,FALSE,"Jul";#N/A,#N/A,FALSE,"August";#N/A,#N/A,FALSE,"Sep-YTD"}</definedName>
    <definedName name="something" localSheetId="8" hidden="1">{#N/A,#N/A,FALSE,"Jul";#N/A,#N/A,FALSE,"August";#N/A,#N/A,FALSE,"Sep-YTD"}</definedName>
    <definedName name="something" localSheetId="6" hidden="1">{#N/A,#N/A,FALSE,"Jul";#N/A,#N/A,FALSE,"August";#N/A,#N/A,FALSE,"Sep-YTD"}</definedName>
    <definedName name="something" localSheetId="0" hidden="1">{#N/A,#N/A,FALSE,"Jul";#N/A,#N/A,FALSE,"August";#N/A,#N/A,FALSE,"Sep-YTD"}</definedName>
    <definedName name="something" hidden="1">{#N/A,#N/A,FALSE,"Jul";#N/A,#N/A,FALSE,"August";#N/A,#N/A,FALSE,"Sep-YTD"}</definedName>
    <definedName name="SpecificFuelPr">'[23]Summary Table'!$E$10</definedName>
    <definedName name="SPLIT">#REF!</definedName>
    <definedName name="Spot_AECO">[90]Spot!$A$157:$N$232</definedName>
    <definedName name="Spot_Permian">[90]Spot!$A$79:$N$154</definedName>
    <definedName name="Spot_SanJuan">[90]Spot!$A$1:$N$76</definedName>
    <definedName name="spp_summary_bill">[91]spp_summary_bill!$E$1:$AA$3498</definedName>
    <definedName name="SPWS_WBID">"2FFB1B3F-8871-4190-9222-8139C9167BAF"</definedName>
    <definedName name="SS" localSheetId="10" hidden="1">{#N/A,#N/A,FALSE,"Jul";#N/A,#N/A,FALSE,"August";#N/A,#N/A,FALSE,"Sep-YTD"}</definedName>
    <definedName name="SS" localSheetId="9" hidden="1">{#N/A,#N/A,FALSE,"Jul";#N/A,#N/A,FALSE,"August";#N/A,#N/A,FALSE,"Sep-YTD"}</definedName>
    <definedName name="SS" localSheetId="8" hidden="1">{#N/A,#N/A,FALSE,"Jul";#N/A,#N/A,FALSE,"August";#N/A,#N/A,FALSE,"Sep-YTD"}</definedName>
    <definedName name="SS" localSheetId="6" hidden="1">{#N/A,#N/A,FALSE,"Jul";#N/A,#N/A,FALSE,"August";#N/A,#N/A,FALSE,"Sep-YTD"}</definedName>
    <definedName name="SS" localSheetId="0" hidden="1">{#N/A,#N/A,FALSE,"Jul";#N/A,#N/A,FALSE,"August";#N/A,#N/A,FALSE,"Sep-YTD"}</definedName>
    <definedName name="SS" hidden="1">{#N/A,#N/A,FALSE,"Jul";#N/A,#N/A,FALSE,"August";#N/A,#N/A,FALSE,"Sep-YTD"}</definedName>
    <definedName name="sss" localSheetId="0" hidden="1">{"SourcesUses",#N/A,TRUE,#N/A;"TransOverview",#N/A,TRUE,"CFMODEL"}</definedName>
    <definedName name="sss" hidden="1">{"SourcesUses",#N/A,TRUE,#N/A;"TransOverview",#N/A,TRUE,"CFMODEL"}</definedName>
    <definedName name="sssssssssssssssss" localSheetId="0" hidden="1">{"Income Statement",#N/A,FALSE,"CFMODEL";"Balance Sheet",#N/A,FALSE,"CFMODEL"}</definedName>
    <definedName name="sssssssssssssssss" hidden="1">{"Income Statement",#N/A,FALSE,"CFMODEL";"Balance Sheet",#N/A,FALSE,"CFMODEL"}</definedName>
    <definedName name="sssssssssssssssssss" localSheetId="0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_SRCHG">#REF!</definedName>
    <definedName name="ST_Surcharge_TX">'[11]Other Prices'!$A$7:$B$19</definedName>
    <definedName name="START">#REF!</definedName>
    <definedName name="Start_Date">[11]Variables!$A$7</definedName>
    <definedName name="START2">#REF!</definedName>
    <definedName name="START3">#REF!</definedName>
    <definedName name="StartYear">#REF!</definedName>
    <definedName name="STATEDEP">#REF!</definedName>
    <definedName name="StateLife">#REF!</definedName>
    <definedName name="StateNormal">#REF!</definedName>
    <definedName name="StateTaxRate">'[53]Depreciation (go here 1st)'!$B$10</definedName>
    <definedName name="StateType">#REF!</definedName>
    <definedName name="station">#REF!</definedName>
    <definedName name="StDt">[23]MTM!$A$4</definedName>
    <definedName name="StMo">'[23]Summary Table'!$F$3</definedName>
    <definedName name="STOP">#REF!</definedName>
    <definedName name="STORGCOSTS99">#REF!</definedName>
    <definedName name="STORGPLAN99">#REF!</definedName>
    <definedName name="structure">#REF!</definedName>
    <definedName name="StYr">'[23]Summary Table'!$E$3</definedName>
    <definedName name="SUBR1">#REF!</definedName>
    <definedName name="sum">#REF!</definedName>
    <definedName name="SUM_CLEANUP">#REF!</definedName>
    <definedName name="Summary">#REF!</definedName>
    <definedName name="summaryBU">#REF!</definedName>
    <definedName name="Support">#REF!</definedName>
    <definedName name="SWEG">[92]SCENARIOS!$C$71</definedName>
    <definedName name="SWEG_AMTS">#REF!</definedName>
    <definedName name="t">'[26]Unit Input'!$D$21</definedName>
    <definedName name="T_CREDIT">0.00017</definedName>
    <definedName name="T1_APR">#REF!</definedName>
    <definedName name="T1_AUG">#REF!</definedName>
    <definedName name="T1_DEC">#REF!</definedName>
    <definedName name="T1_FEB">#REF!</definedName>
    <definedName name="T1_JAN">#REF!</definedName>
    <definedName name="T1_JUL">#REF!</definedName>
    <definedName name="T1_JUN">#REF!</definedName>
    <definedName name="T1_MAR">#REF!</definedName>
    <definedName name="T1_MAY">#REF!</definedName>
    <definedName name="T1_NOV">#REF!</definedName>
    <definedName name="T1_OCT">#REF!</definedName>
    <definedName name="T1_SEP">#REF!</definedName>
    <definedName name="T2_APR">#REF!</definedName>
    <definedName name="T2_AUG">#REF!</definedName>
    <definedName name="T2_DEC">#REF!</definedName>
    <definedName name="T2_FEB">#REF!</definedName>
    <definedName name="T2_JAN">#REF!</definedName>
    <definedName name="T2_JUL">#REF!</definedName>
    <definedName name="T2_JUN">#REF!</definedName>
    <definedName name="T2_MAR">#REF!</definedName>
    <definedName name="T2_MAY">#REF!</definedName>
    <definedName name="T2_NOV">#REF!</definedName>
    <definedName name="T2_OCT">#REF!</definedName>
    <definedName name="T2_SEP">#REF!</definedName>
    <definedName name="T3_APR">#REF!</definedName>
    <definedName name="T3_AUG">#REF!</definedName>
    <definedName name="T3_DEC">#REF!</definedName>
    <definedName name="T3_FEB">#REF!</definedName>
    <definedName name="T3_JAN">#REF!</definedName>
    <definedName name="T3_JUL">#REF!</definedName>
    <definedName name="T3_JUN">#REF!</definedName>
    <definedName name="T3_MAR">#REF!</definedName>
    <definedName name="T3_MAY">#REF!</definedName>
    <definedName name="T3_NOV">#REF!</definedName>
    <definedName name="T3_OCT">#REF!</definedName>
    <definedName name="T3_SEP">#REF!</definedName>
    <definedName name="table">'[26]Unit Input'!$D$48</definedName>
    <definedName name="TABLE_C7">'[52]Table 19.1'!#REF!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Loaders">#REF!</definedName>
    <definedName name="TableName">"Dummy"</definedName>
    <definedName name="TableReturn">'[93]Return - For UnRegSub'!#REF!</definedName>
    <definedName name="Tax_Info">#REF!</definedName>
    <definedName name="TAXEXPENSE">#REF!</definedName>
    <definedName name="TaxK">[15]Inputs!$F$44</definedName>
    <definedName name="TAXPAID">#REF!</definedName>
    <definedName name="TaxRateFed">#REF!</definedName>
    <definedName name="TaxRateProp">#REF!</definedName>
    <definedName name="TaxRateState">#REF!</definedName>
    <definedName name="TaxReturn1992">#REF!</definedName>
    <definedName name="TaxReturn1993">#REF!</definedName>
    <definedName name="TaxType">#REF!</definedName>
    <definedName name="TB">[94]TB!$A$2:$O$346</definedName>
    <definedName name="TB_1999">'[95]FERC 99 TB'!$A$4:$T$570</definedName>
    <definedName name="TB_2000">'[95]sdge FERC00 TB'!$A$4:$Q$537</definedName>
    <definedName name="TB_2001">'[95]FERC 2001 TB'!$A$25:$Q$679</definedName>
    <definedName name="TB_2002">#REF!</definedName>
    <definedName name="TBal">#REF!</definedName>
    <definedName name="tbale">'[26]Unit Input'!$D$40</definedName>
    <definedName name="tbl_sysload">#REF!</definedName>
    <definedName name="tblChgCodes">#REF!</definedName>
    <definedName name="TblConsTypes">#REF!</definedName>
    <definedName name="tblRates">#REF!</definedName>
    <definedName name="tblrptrate">#REF!</definedName>
    <definedName name="TDM" localSheetId="0" hidden="1">{#N/A,#N/A,FALSE,"Aging Summary";#N/A,#N/A,FALSE,"Ratio Analysis";#N/A,#N/A,FALSE,"Test 120 Day Accts";#N/A,#N/A,FALSE,"Tickmarks"}</definedName>
    <definedName name="TDM" hidden="1">{#N/A,#N/A,FALSE,"Aging Summary";#N/A,#N/A,FALSE,"Ratio Analysis";#N/A,#N/A,FALSE,"Test 120 Day Accts";#N/A,#N/A,FALSE,"Tickmarks"}</definedName>
    <definedName name="TEMP">#REF!</definedName>
    <definedName name="Template.Build.End">41677.611074213</definedName>
    <definedName name="Template.Build.Start">41677.6110592014</definedName>
    <definedName name="Template.LastSaveTime">""</definedName>
    <definedName name="Template.LastSaveUser">""</definedName>
    <definedName name="Template.Name">"RINS05_Insurance_BU_Detail"</definedName>
    <definedName name="Template.SaveAll">"false"</definedName>
    <definedName name="template2" localSheetId="0" hidden="1">{"by_month",#N/A,TRUE,"template";"destec_month",#N/A,TRUE,"template";"by_quarter",#N/A,TRUE,"template";"destec_quarter",#N/A,TRUE,"template";"by_year",#N/A,TRUE,"template";"destec_annual",#N/A,TRUE,"template"}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st2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0" hidden="1">{"Control_DataContact",#N/A,FALSE,"Control"}</definedName>
    <definedName name="test" localSheetId="9" hidden="1">{"Control_DataContact",#N/A,FALSE,"Control"}</definedName>
    <definedName name="test" localSheetId="8" hidden="1">{"Control_DataContact",#N/A,FALSE,"Control"}</definedName>
    <definedName name="test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6" hidden="1">{"Control_DataContact",#N/A,FALSE,"Control"}</definedName>
    <definedName name="test" localSheetId="0" hidden="1">{"Control_DataContact",#N/A,FALSE,"Control"}</definedName>
    <definedName name="test" hidden="1">{"Control_DataContact",#N/A,FALSE,"Control"}</definedName>
    <definedName name="test_1" localSheetId="0" hidden="1">{"Control_DataContact",#N/A,FALSE,"Control"}</definedName>
    <definedName name="test_1" hidden="1">{"Control_DataContact",#N/A,FALSE,"Control"}</definedName>
    <definedName name="TEST0">#REF!</definedName>
    <definedName name="test1" localSheetId="10" hidden="1">{"Sch.D_P_1Gas",#N/A,FALSE,"Sch.D";"Sch.D_P_2Elec",#N/A,FALSE,"Sch.D"}</definedName>
    <definedName name="test1" localSheetId="9" hidden="1">{"Sch.D_P_1Gas",#N/A,FALSE,"Sch.D";"Sch.D_P_2Elec",#N/A,FALSE,"Sch.D"}</definedName>
    <definedName name="test1" localSheetId="8" hidden="1">{"Sch.D_P_1Gas",#N/A,FALSE,"Sch.D";"Sch.D_P_2Elec",#N/A,FALSE,"Sch.D"}</definedName>
    <definedName name="test1" localSheetId="6" hidden="1">{"Sch.D_P_1Gas",#N/A,FALSE,"Sch.D";"Sch.D_P_2Elec",#N/A,FALSE,"Sch.D"}</definedName>
    <definedName name="test1" localSheetId="0" hidden="1">{"Sch.D_P_1Gas",#N/A,FALSE,"Sch.D";"Sch.D_P_2Elec",#N/A,FALSE,"Sch.D"}</definedName>
    <definedName name="test1" hidden="1">{"Sch.D_P_1Gas",#N/A,FALSE,"Sch.D";"Sch.D_P_2Elec",#N/A,FALSE,"Sch.D"}</definedName>
    <definedName name="test1_1" localSheetId="0" hidden="1">{"Sch.D_P_1Gas",#N/A,FALSE,"Sch.D";"Sch.D_P_2Elec",#N/A,FALSE,"Sch.D"}</definedName>
    <definedName name="test1_1" hidden="1">{"Sch.D_P_1Gas",#N/A,FALSE,"Sch.D";"Sch.D_P_2Elec",#N/A,FALSE,"Sch.D"}</definedName>
    <definedName name="test2" localSheetId="10" hidden="1">{"Sch.D_P_1Gas",#N/A,FALSE,"Sch.D";"Sch.D_P_2Elec",#N/A,FALSE,"Sch.D"}</definedName>
    <definedName name="test2" localSheetId="9" hidden="1">{"Sch.D_P_1Gas",#N/A,FALSE,"Sch.D";"Sch.D_P_2Elec",#N/A,FALSE,"Sch.D"}</definedName>
    <definedName name="test2" localSheetId="8" hidden="1">{"Sch.D_P_1Gas",#N/A,FALSE,"Sch.D";"Sch.D_P_2Elec",#N/A,FALSE,"Sch.D"}</definedName>
    <definedName name="test2" localSheetId="6" hidden="1">{"Sch.D_P_1Gas",#N/A,FALSE,"Sch.D";"Sch.D_P_2Elec",#N/A,FALSE,"Sch.D"}</definedName>
    <definedName name="test2" localSheetId="0" hidden="1">{"Sch.D_P_1Gas",#N/A,FALSE,"Sch.D";"Sch.D_P_2Elec",#N/A,FALSE,"Sch.D"}</definedName>
    <definedName name="test2" hidden="1">{"Sch.D_P_1Gas",#N/A,FALSE,"Sch.D";"Sch.D_P_2Elec",#N/A,FALSE,"Sch.D"}</definedName>
    <definedName name="test2006" localSheetId="0" hidden="1">{"SourcesUses",#N/A,TRUE,#N/A;"TransOverview",#N/A,TRUE,"CFMODEL"}</definedName>
    <definedName name="test2006" hidden="1">{"SourcesUses",#N/A,TRUE,#N/A;"TransOverview",#N/A,TRUE,"CFMODEL"}</definedName>
    <definedName name="test3" localSheetId="10" hidden="1">{"Sch.E_PayrollExp",#N/A,TRUE,"Sch.E,F,G,H";"Sch.F_PayrollTaxes",#N/A,TRUE,"Sch.E,F,G,H";"Sch.G_IncentComp",#N/A,TRUE,"Sch.E,F,G,H";"Sch.H_P1_EmplBeneSum",#N/A,TRUE,"Sch.E,F,G,H"}</definedName>
    <definedName name="test3" localSheetId="9" hidden="1">{"Sch.E_PayrollExp",#N/A,TRUE,"Sch.E,F,G,H";"Sch.F_PayrollTaxes",#N/A,TRUE,"Sch.E,F,G,H";"Sch.G_IncentComp",#N/A,TRUE,"Sch.E,F,G,H";"Sch.H_P1_EmplBeneSum",#N/A,TRUE,"Sch.E,F,G,H"}</definedName>
    <definedName name="test3" localSheetId="8" hidden="1">{"Sch.E_PayrollExp",#N/A,TRUE,"Sch.E,F,G,H";"Sch.F_PayrollTaxes",#N/A,TRUE,"Sch.E,F,G,H";"Sch.G_IncentComp",#N/A,TRUE,"Sch.E,F,G,H";"Sch.H_P1_EmplBeneSum",#N/A,TRUE,"Sch.E,F,G,H"}</definedName>
    <definedName name="test3" localSheetId="6" hidden="1">{"Sch.E_PayrollExp",#N/A,TRUE,"Sch.E,F,G,H";"Sch.F_PayrollTaxes",#N/A,TRUE,"Sch.E,F,G,H";"Sch.G_IncentComp",#N/A,TRUE,"Sch.E,F,G,H";"Sch.H_P1_EmplBeneSum",#N/A,TRUE,"Sch.E,F,G,H"}</definedName>
    <definedName name="test3" localSheetId="0" hidden="1">{"Sch.E_PayrollExp",#N/A,TRUE,"Sch.E,F,G,H";"Sch.F_PayrollTaxes",#N/A,TRUE,"Sch.E,F,G,H";"Sch.G_IncentComp",#N/A,TRUE,"Sch.E,F,G,H";"Sch.H_P1_EmplBeneSum",#N/A,TRUE,"Sch.E,F,G,H"}</definedName>
    <definedName name="test3" hidden="1">{"Sch.E_PayrollExp",#N/A,TRUE,"Sch.E,F,G,H";"Sch.F_PayrollTaxes",#N/A,TRUE,"Sch.E,F,G,H";"Sch.G_IncentComp",#N/A,TRUE,"Sch.E,F,G,H";"Sch.H_P1_EmplBeneSum",#N/A,TRUE,"Sch.E,F,G,H"}</definedName>
    <definedName name="test3_1" localSheetId="0" hidden="1">{"Sch.E_PayrollExp",#N/A,TRUE,"Sch.E,F,G,H";"Sch.F_PayrollTaxes",#N/A,TRUE,"Sch.E,F,G,H";"Sch.G_IncentComp",#N/A,TRUE,"Sch.E,F,G,H";"Sch.H_P1_EmplBeneSum",#N/A,TRUE,"Sch.E,F,G,H"}</definedName>
    <definedName name="test3_1" hidden="1">{"Sch.E_PayrollExp",#N/A,TRUE,"Sch.E,F,G,H";"Sch.F_PayrollTaxes",#N/A,TRUE,"Sch.E,F,G,H";"Sch.G_IncentComp",#N/A,TRUE,"Sch.E,F,G,H";"Sch.H_P1_EmplBeneSum",#N/A,TRUE,"Sch.E,F,G,H"}</definedName>
    <definedName name="TESTHKEY">#REF!</definedName>
    <definedName name="TESTKEYS">#REF!</definedName>
    <definedName name="TESTVKEY">#REF!</definedName>
    <definedName name="TextRefCopyRangeCount" hidden="1">39</definedName>
    <definedName name="THERE">#REF!</definedName>
    <definedName name="Therm">'[26]Key to Tables'!$B$18</definedName>
    <definedName name="Thrput1">'[24]Alloc Factors'!#REF!</definedName>
    <definedName name="Ticker">"EFTC"</definedName>
    <definedName name="TMP">#REF!</definedName>
    <definedName name="Total_Pay">#REF!</definedName>
    <definedName name="TotalNoPeriods">#REF!</definedName>
    <definedName name="TOU">#REF!</definedName>
    <definedName name="TOU_meter_programs">[11]Variables!$D$10:$D$26</definedName>
    <definedName name="TOUSUM">#REF!</definedName>
    <definedName name="TownCode">#REF!</definedName>
    <definedName name="TP_Footer_Path" hidden="1">"S:\04048\06RET\Vals\Pension Qual\Forecast\11. Rate Case 7.5% disc, 6.0% CB, 5.0% Sx - 6.30.2006\B. CB Redesign\"</definedName>
    <definedName name="TP_Footer_User" hidden="1">"Elvin Tharm"</definedName>
    <definedName name="TP_Footer_Version" hidden="1">"v3.00"</definedName>
    <definedName name="tr">#REF!</definedName>
    <definedName name="trh" localSheetId="0" hidden="1">{#N/A,#N/A,FALSE,"trates"}</definedName>
    <definedName name="trh" hidden="1">{#N/A,#N/A,FALSE,"trates"}</definedName>
    <definedName name="trhy">#REF!</definedName>
    <definedName name="trrt">#REF!</definedName>
    <definedName name="trt">#REF!</definedName>
    <definedName name="TrueFalse">#REF!</definedName>
    <definedName name="TTL_KWHR_APR">#REF!</definedName>
    <definedName name="TTL_KWHR_AUG">#REF!</definedName>
    <definedName name="TTL_KWHR_DEC">#REF!</definedName>
    <definedName name="TTL_KWHR_FEB">#REF!</definedName>
    <definedName name="TTL_KWHR_JAN">#REF!</definedName>
    <definedName name="TTL_KWHR_JUL">#REF!</definedName>
    <definedName name="TTL_KWHR_JUN">#REF!</definedName>
    <definedName name="TTL_KWHR_MAR">#REF!</definedName>
    <definedName name="TTL_KWHR_MAY">#REF!</definedName>
    <definedName name="TTL_KWHR_NOV">#REF!</definedName>
    <definedName name="TTL_KWHR_OCT">#REF!</definedName>
    <definedName name="TTL_KWHR_SEP">#REF!</definedName>
    <definedName name="TTLBOX">#REF!</definedName>
    <definedName name="TUCU" localSheetId="7" hidden="1">[96]Input!#REF!</definedName>
    <definedName name="TUCU" hidden="1">#REF!</definedName>
    <definedName name="TW">[39]SCENARIOS!#REF!</definedName>
    <definedName name="TWO">#REF!</definedName>
    <definedName name="ty" localSheetId="0" hidden="1">{#N/A,#N/A,FALSE,"trates"}</definedName>
    <definedName name="ty" hidden="1">{#N/A,#N/A,FALSE,"trates"}</definedName>
    <definedName name="Type">[97]Sheet2!$E$3:$E$6</definedName>
    <definedName name="u" localSheetId="0" hidden="1">{#N/A,#N/A,FALSE,"trates"}</definedName>
    <definedName name="u" hidden="1">{#N/A,#N/A,FALSE,"trates"}</definedName>
    <definedName name="U23AFUDC">[43]AFUDC!$D$4</definedName>
    <definedName name="UN_NSBA">[62]ITERATION!$E$59</definedName>
    <definedName name="uncollectrate">'[21]MOD 4 CALCS depreciation'!$D$10</definedName>
    <definedName name="UNITS">#REF!</definedName>
    <definedName name="UPLOAD_DONE">#REF!</definedName>
    <definedName name="UPLOAD_RESUME">#REF!</definedName>
    <definedName name="User.Language">"en-US"</definedName>
    <definedName name="Utility">'[42]misc tables'!$B$16:$B$17</definedName>
    <definedName name="Utility_Service_Credit">'[11]Other Prices'!$U$7:$V$19</definedName>
    <definedName name="Utl1BCRt">[30]NptTbl!$C$298:$D$313</definedName>
    <definedName name="Utl1CTC">[30]NptTbl!$C$660:$D$677</definedName>
    <definedName name="ValAccountType">#REF!</definedName>
    <definedName name="ValFuelType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lues_Entered_Pref" localSheetId="0">IF(Loan_Amount_Pref*Interest_Rate_Pref*Loan_Years_Pref*Loan_Start_Pref&gt;0,1,0)</definedName>
    <definedName name="Values_Entered_Pref">IF(Loan_Amount_Pref*Interest_Rate_Pref*Loan_Years_Pref*Loan_Start_Pref&gt;0,1,0)</definedName>
    <definedName name="VIEW1">#REF!</definedName>
    <definedName name="w" localSheetId="0" hidden="1">{"SourcesUses",#N/A,TRUE,"CFMODEL";"TransOverview",#N/A,TRUE,"CFMODEL"}</definedName>
    <definedName name="w" hidden="1">{"SourcesUses",#N/A,TRUE,"CFMODEL";"TransOverview",#N/A,TRUE,"CFMODEL"}</definedName>
    <definedName name="WACCAfterTax">#REF!</definedName>
    <definedName name="WACCPreTax">#REF!</definedName>
    <definedName name="WACOG">[18]COMMODITY!$I$11</definedName>
    <definedName name="waterheaterblanket">'[26]Unit Input'!$D$34:$D$36</definedName>
    <definedName name="waterheaterpipewrap">'[26]Unit Input'!$D$37</definedName>
    <definedName name="WC">#REF!</definedName>
    <definedName name="WCTaxFactor">#REF!</definedName>
    <definedName name="WCTaxFactorFirstYear">#REF!</definedName>
    <definedName name="wd">#REF!</definedName>
    <definedName name="WDebtPreTax">#REF!</definedName>
    <definedName name="wdqd" hidden="1">#REF!</definedName>
    <definedName name="WebDefault" hidden="1">#N/A</definedName>
    <definedName name="WEquityPreTax">#REF!</definedName>
    <definedName name="WHAT">#REF!</definedName>
    <definedName name="what?" localSheetId="7" hidden="1">{"phase 1 ecm table",#N/A,FALSE,"ECM Matrix";"total ecm table",#N/A,FALSE,"ECM Matrix"}</definedName>
    <definedName name="what?" localSheetId="0" hidden="1">{"phase 1 ecm table",#N/A,FALSE,"ECM Matrix";"total ecm table",#N/A,FALSE,"ECM Matrix"}</definedName>
    <definedName name="what?" hidden="1">{"phase 1 ecm table",#N/A,FALSE,"ECM Matrix";"total ecm table",#N/A,FALSE,"ECM Matrix"}</definedName>
    <definedName name="what??" localSheetId="7" hidden="1">{"okte1",#N/A,FALSE,"OKTE GAS CONV";"okte2",#N/A,FALSE,"OKTE GAS CONV";"okte3",#N/A,FALSE,"OKTE GAS CONV";"okte4",#N/A,FALSE,"OKTE GAS CONV"}</definedName>
    <definedName name="what??" localSheetId="0" hidden="1">{"okte1",#N/A,FALSE,"OKTE GAS CONV";"okte2",#N/A,FALSE,"OKTE GAS CONV";"okte3",#N/A,FALSE,"OKTE GAS CONV";"okte4",#N/A,FALSE,"OKTE GAS CONV"}</definedName>
    <definedName name="what??" hidden="1">{"okte1",#N/A,FALSE,"OKTE GAS CONV";"okte2",#N/A,FALSE,"OKTE GAS CONV";"okte3",#N/A,FALSE,"OKTE GAS CONV";"okte4",#N/A,FALSE,"OKTE GAS CONV"}</definedName>
    <definedName name="what???" localSheetId="7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" localSheetId="0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1" localSheetId="7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1" localSheetId="0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?1" hidden="1">{"Overhead",#N/A,FALSE,"NEW FINMODEL";"Overhead",#N/A,FALSE,"Cash flow Phase 1";"Overhead PH1 w Benefits",#N/A,FALSE,"ECM Matrix";"Overhead PH1 w RFP",#N/A,FALSE,"ECM Matrix";"Overhead Total w benefits",#N/A,FALSE,"ECM Matrix";"Overhead Total w RFP",#N/A,FALSE,"ECM Matrix"}</definedName>
    <definedName name="what??1" localSheetId="7" hidden="1">{"okte1",#N/A,FALSE,"OKTE GAS CONV";"okte2",#N/A,FALSE,"OKTE GAS CONV";"okte3",#N/A,FALSE,"OKTE GAS CONV";"okte4",#N/A,FALSE,"OKTE GAS CONV"}</definedName>
    <definedName name="what??1" localSheetId="0" hidden="1">{"okte1",#N/A,FALSE,"OKTE GAS CONV";"okte2",#N/A,FALSE,"OKTE GAS CONV";"okte3",#N/A,FALSE,"OKTE GAS CONV";"okte4",#N/A,FALSE,"OKTE GAS CONV"}</definedName>
    <definedName name="what??1" hidden="1">{"okte1",#N/A,FALSE,"OKTE GAS CONV";"okte2",#N/A,FALSE,"OKTE GAS CONV";"okte3",#N/A,FALSE,"OKTE GAS CONV";"okte4",#N/A,FALSE,"OKTE GAS CONV"}</definedName>
    <definedName name="what1" localSheetId="7" hidden="1">{"phase 1 ecm table",#N/A,FALSE,"ECM Matrix";"total ecm table",#N/A,FALSE,"ECM Matrix"}</definedName>
    <definedName name="what1" localSheetId="0" hidden="1">{"phase 1 ecm table",#N/A,FALSE,"ECM Matrix";"total ecm table",#N/A,FALSE,"ECM Matrix"}</definedName>
    <definedName name="what1" hidden="1">{"phase 1 ecm table",#N/A,FALSE,"ECM Matrix";"total ecm table",#N/A,FALSE,"ECM Matrix"}</definedName>
    <definedName name="WHATSNEW_DBOX">#REF!</definedName>
    <definedName name="whatth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" localSheetId="7" hidden="1">{"phase 1 ecm table",#N/A,FALSE,"ECM Matrix";"total ecm table",#N/A,FALSE,"ECM Matrix"}</definedName>
    <definedName name="who" localSheetId="0" hidden="1">{"phase 1 ecm table",#N/A,FALSE,"ECM Matrix";"total ecm table",#N/A,FALSE,"ECM Matrix"}</definedName>
    <definedName name="who" hidden="1">{"phase 1 ecm table",#N/A,FALSE,"ECM Matrix";"total ecm table",#N/A,FALSE,"ECM Matrix"}</definedName>
    <definedName name="whoa" localSheetId="7" hidden="1">{"okte1",#N/A,FALSE,"OKTE GAS CONV";"okte2",#N/A,FALSE,"OKTE GAS CONV";"okte3",#N/A,FALSE,"OKTE GAS CONV";"okte4",#N/A,FALSE,"OKTE GAS CONV"}</definedName>
    <definedName name="whoa" localSheetId="0" hidden="1">{"okte1",#N/A,FALSE,"OKTE GAS CONV";"okte2",#N/A,FALSE,"OKTE GAS CONV";"okte3",#N/A,FALSE,"OKTE GAS CONV";"okte4",#N/A,FALSE,"OKTE GAS CONV"}</definedName>
    <definedName name="whoa" hidden="1">{"okte1",#N/A,FALSE,"OKTE GAS CONV";"okte2",#N/A,FALSE,"OKTE GAS CONV";"okte3",#N/A,FALSE,"OKTE GAS CONV";"okte4",#N/A,FALSE,"OKTE GAS CONV"}</definedName>
    <definedName name="wholehousefan">'[26]Unit Input'!$D$52</definedName>
    <definedName name="windowAC">'[26]Unit Input'!$D$47</definedName>
    <definedName name="WKGRPColumn">#REF!</definedName>
    <definedName name="WKGRPStart">#REF!</definedName>
    <definedName name="Workstream">[97]Sheet2!$B$3:$B$8</definedName>
    <definedName name="WP_Accr_Vac">'[44]Sch.P Detail'!#REF!</definedName>
    <definedName name="WP_Dfd_Credit">'[44]Sch.P Detail'!#REF!</definedName>
    <definedName name="WPreferredPreTax">#REF!</definedName>
    <definedName name="WRITEIT">#REF!</definedName>
    <definedName name="WRITEIT2">#REF!</definedName>
    <definedName name="wrn.1995._.BUDGET._.PACKAGE." localSheetId="0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0" hidden="1">{#N/A,#N/A,FALSE,"Jul";#N/A,#N/A,FALSE,"August";#N/A,#N/A,FALSE,"Sep-YTD"}</definedName>
    <definedName name="wrn.All." localSheetId="9" hidden="1">{#N/A,#N/A,FALSE,"Jul";#N/A,#N/A,FALSE,"August";#N/A,#N/A,FALSE,"Sep-YTD"}</definedName>
    <definedName name="wrn.All." localSheetId="8" hidden="1">{#N/A,#N/A,FALSE,"Jul";#N/A,#N/A,FALSE,"August";#N/A,#N/A,FALSE,"Sep-YTD"}</definedName>
    <definedName name="wrn.All." localSheetId="7" hidden="1">{"ecm (CES Inputs)",#N/A,FALSE,"CES Inputs";"finmod (CES Inputs)",#N/A,FALSE,"CES Inputs";"buyout (Buyout)",#N/A,FALSE,"CES Inputs";"hillpay (CES Inputs)",#N/A,FALSE,"CES Inputs";"psc (PSC Output)",#N/A,FALSE,"PSC Output"}</definedName>
    <definedName name="wrn.All." localSheetId="6" hidden="1">{#N/A,#N/A,FALSE,"Jul";#N/A,#N/A,FALSE,"August";#N/A,#N/A,FALSE,"Sep-YTD"}</definedName>
    <definedName name="wrn.All." localSheetId="0" hidden="1">{#N/A,#N/A,FALSE,"Jul";#N/A,#N/A,FALSE,"August";#N/A,#N/A,FALSE,"Sep-YTD"}</definedName>
    <definedName name="wrn.All." hidden="1">{#N/A,#N/A,FALSE,"Jul";#N/A,#N/A,FALSE,"August";#N/A,#N/A,FALSE,"Sep-YTD"}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1" localSheetId="10" hidden="1">{#N/A,#N/A,FALSE,"Jul";#N/A,#N/A,FALSE,"August";#N/A,#N/A,FALSE,"Sep-YTD"}</definedName>
    <definedName name="wrn.All.1" localSheetId="9" hidden="1">{#N/A,#N/A,FALSE,"Jul";#N/A,#N/A,FALSE,"August";#N/A,#N/A,FALSE,"Sep-YTD"}</definedName>
    <definedName name="wrn.All.1" localSheetId="8" hidden="1">{#N/A,#N/A,FALSE,"Jul";#N/A,#N/A,FALSE,"August";#N/A,#N/A,FALSE,"Sep-YTD"}</definedName>
    <definedName name="wrn.All.1" localSheetId="6" hidden="1">{#N/A,#N/A,FALSE,"Jul";#N/A,#N/A,FALSE,"August";#N/A,#N/A,FALSE,"Sep-YTD"}</definedName>
    <definedName name="wrn.All.1" localSheetId="0" hidden="1">{#N/A,#N/A,FALSE,"Jul";#N/A,#N/A,FALSE,"August";#N/A,#N/A,FALSE,"Sep-YTD"}</definedName>
    <definedName name="wrn.All.1" hidden="1">{#N/A,#N/A,FALSE,"Jul";#N/A,#N/A,FALSE,"August";#N/A,#N/A,FALSE,"Sep-YTD"}</definedName>
    <definedName name="wrn.AllSummarySheets." localSheetId="1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9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6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SC._.Evaluation." localSheetId="1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localSheetId="9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localSheetId="8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localSheetId="6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localSheetId="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ASC._.Evaluation.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Costs";#N/A,#N/A,FALSE,"Stop Loss Pricing";#N/A,#N/A,FALSE,"Stop Loss Parameters";#N/A,#N/A,FALSE,"Total Savings Analysis";#N/A,#N/A,FALSE,"Benefit Plan Savings Detail";#N/A,#N/A,FALSE,"Claim Administration Detail";#N/A,#N/A,FALSE,"Network Savings Detail  ";#N/A,#N/A,FALSE,"Service Center Analysis";#N/A,#N/A,FALSE,"PG Analysis ";#N/A,#N/A,FALSE,"Network Utilization";#N/A,#N/A,FALSE,"Site Match Analysis";#N/A,#N/A,FALSE,"Site Map-OC";#N/A,#N/A,FALSE,"Site Map-MC";#N/A,#N/A,FALSE,"Site Map-QPOS";#N/A,#N/A,FALSE,"Site Map-HMO";#N/A,#N/A,FALSE,"Site Map-SC"}</definedName>
    <definedName name="wrn.BL." localSheetId="0" hidden="1">{#N/A,#N/A,FALSE,"trates"}</definedName>
    <definedName name="wrn.BL." hidden="1">{#N/A,#N/A,FALSE,"trates"}</definedName>
    <definedName name="wrn.BS._.Elements." localSheetId="1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9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6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localSheetId="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0" hidden="1">{#N/A,#N/A,TRUE,"SDGE";#N/A,#N/A,TRUE,"GBU";#N/A,#N/A,TRUE,"TBU";#N/A,#N/A,TRUE,"EDBU";#N/A,#N/A,TRUE,"ExclCC"}</definedName>
    <definedName name="wrn.busum." localSheetId="9" hidden="1">{#N/A,#N/A,TRUE,"SDGE";#N/A,#N/A,TRUE,"GBU";#N/A,#N/A,TRUE,"TBU";#N/A,#N/A,TRUE,"EDBU";#N/A,#N/A,TRUE,"ExclCC"}</definedName>
    <definedName name="wrn.busum." localSheetId="8" hidden="1">{#N/A,#N/A,TRUE,"SDGE";#N/A,#N/A,TRUE,"GBU";#N/A,#N/A,TRUE,"TBU";#N/A,#N/A,TRUE,"EDBU";#N/A,#N/A,TRUE,"ExclCC"}</definedName>
    <definedName name="wrn.busum." localSheetId="6" hidden="1">{#N/A,#N/A,TRUE,"SDGE";#N/A,#N/A,TRUE,"GBU";#N/A,#N/A,TRUE,"TBU";#N/A,#N/A,TRUE,"EDBU";#N/A,#N/A,TRUE,"ExclCC"}</definedName>
    <definedName name="wrn.busum." localSheetId="0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0" hidden="1">{"Control_P1",#N/A,FALSE,"Control";"Control_P2",#N/A,FALSE,"Control";"Control_P3",#N/A,FALSE,"Control";"Control_P4",#N/A,FALSE,"Control"}</definedName>
    <definedName name="wrn.ControlSheets." localSheetId="9" hidden="1">{"Control_P1",#N/A,FALSE,"Control";"Control_P2",#N/A,FALSE,"Control";"Control_P3",#N/A,FALSE,"Control";"Control_P4",#N/A,FALSE,"Control"}</definedName>
    <definedName name="wrn.ControlSheets." localSheetId="8" hidden="1">{"Control_P1",#N/A,FALSE,"Control";"Control_P2",#N/A,FALSE,"Control";"Control_P3",#N/A,FALSE,"Control";"Control_P4",#N/A,FALSE,"Control"}</definedName>
    <definedName name="wrn.ControlSheets." localSheetId="6" hidden="1">{"Control_P1",#N/A,FALSE,"Control";"Control_P2",#N/A,FALSE,"Control";"Control_P3",#N/A,FALSE,"Control";"Control_P4",#N/A,FALSE,"Control"}</definedName>
    <definedName name="wrn.ControlSheets." localSheetId="0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localSheetId="0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localSheetId="0" hidden="1">{#N/A,#N/A,FALSE,"RECAP";#N/A,#N/A,FALSE,"MATBYCLS";#N/A,#N/A,FALSE,"STATUS";#N/A,#N/A,FALSE,"OP-ACT";#N/A,#N/A,FALSE,"W_O"}</definedName>
    <definedName name="wrn.COSTOS." hidden="1">{#N/A,#N/A,FALSE,"RECAP";#N/A,#N/A,FALSE,"MATBYCLS";#N/A,#N/A,FALSE,"STATUS";#N/A,#N/A,FALSE,"OP-ACT";#N/A,#N/A,FALSE,"W_O"}</definedName>
    <definedName name="wrn.Data." localSheetId="7" hidden="1">{#N/A,#N/A,FALSE,"3 Year Plan"}</definedName>
    <definedName name="wrn.Data." localSheetId="0" hidden="1">{#N/A,#N/A,FALSE,"3 Year Plan"}</definedName>
    <definedName name="wrn.Data." hidden="1">{#N/A,#N/A,FALSE,"3 Year Plan"}</definedName>
    <definedName name="wrn.Data_Contact." localSheetId="10" hidden="1">{"Control_DataContact",#N/A,FALSE,"Control"}</definedName>
    <definedName name="wrn.Data_Contact." localSheetId="9" hidden="1">{"Control_DataContact",#N/A,FALSE,"Control"}</definedName>
    <definedName name="wrn.Data_Contact." localSheetId="8" hidden="1">{"Control_DataContact",#N/A,FALSE,"Control"}</definedName>
    <definedName name="wrn.Data_Contact." localSheetId="6" hidden="1">{"Control_DataContact",#N/A,FALSE,"Control"}</definedName>
    <definedName name="wrn.Data_Contact." localSheetId="0" hidden="1">{"Control_DataContact",#N/A,FALSE,"Control"}</definedName>
    <definedName name="wrn.Data_Contact." hidden="1">{"Control_DataContact",#N/A,FALSE,"Control"}</definedName>
    <definedName name="wrn.Data_Contact._1" localSheetId="0" hidden="1">{"Control_DataContact",#N/A,FALSE,"Control"}</definedName>
    <definedName name="wrn.Data_Contact._1" hidden="1">{"Control_DataContact",#N/A,FALSE,"Control"}</definedName>
    <definedName name="wrn.Est_2003." localSheetId="10" hidden="1">{"Est_Pg1",#N/A,FALSE,"Estimate2003";"Est_Pg2",#N/A,FALSE,"Estimate2003";"Est_Pg3",#N/A,FALSE,"Estimate2003";"Escalation,",#N/A,FALSE,"Escalation"}</definedName>
    <definedName name="wrn.Est_2003." localSheetId="9" hidden="1">{"Est_Pg1",#N/A,FALSE,"Estimate2003";"Est_Pg2",#N/A,FALSE,"Estimate2003";"Est_Pg3",#N/A,FALSE,"Estimate2003";"Escalation,",#N/A,FALSE,"Escalation"}</definedName>
    <definedName name="wrn.Est_2003." localSheetId="8" hidden="1">{"Est_Pg1",#N/A,FALSE,"Estimate2003";"Est_Pg2",#N/A,FALSE,"Estimate2003";"Est_Pg3",#N/A,FALSE,"Estimate2003";"Escalation,",#N/A,FALSE,"Escalation"}</definedName>
    <definedName name="wrn.Est_2003." localSheetId="6" hidden="1">{"Est_Pg1",#N/A,FALSE,"Estimate2003";"Est_Pg2",#N/A,FALSE,"Estimate2003";"Est_Pg3",#N/A,FALSE,"Estimate2003";"Escalation,",#N/A,FALSE,"Escalation"}</definedName>
    <definedName name="wrn.Est_2003." localSheetId="0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localSheetId="0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ERC." localSheetId="0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ermie." localSheetId="7" hidden="1">{"b1",#N/A,TRUE,"B-1";"b2",#N/A,TRUE,"B-2";"b3",#N/A,TRUE,"B-3";"b4",#N/A,TRUE,"B-4";"b5",#N/A,TRUE,"B-5"}</definedName>
    <definedName name="wrn.fermie." localSheetId="0" hidden="1">{"b1",#N/A,TRUE,"B-1";"b2",#N/A,TRUE,"B-2";"b3",#N/A,TRUE,"B-3";"b4",#N/A,TRUE,"B-4";"b5",#N/A,TRUE,"B-5"}</definedName>
    <definedName name="wrn.fermie." hidden="1">{"b1",#N/A,TRUE,"B-1";"b2",#N/A,TRUE,"B-2";"b3",#N/A,TRUE,"B-3";"b4",#N/A,TRUE,"B-4";"b5",#N/A,TRUE,"B-5"}</definedName>
    <definedName name="wrn.Forward._.Pricing." localSheetId="10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localSheetId="9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localSheetId="8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localSheetId="6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localSheetId="0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orward._.Pricing." hidden="1">{#N/A,#N/A,FALSE,"CORP";#N/A,#N/A,FALSE,"89";#N/A,#N/A,FALSE,"90";#N/A,#N/A,FALSE,"ESSS";#N/A,#N/A,FALSE,"23";#N/A,#N/A,FALSE,"66";#N/A,#N/A,FALSE,"67";#N/A,#N/A,FALSE,"76";#N/A,#N/A,FALSE,"78";#N/A,#N/A,FALSE,"78A";#N/A,#N/A,FALSE,"ISAS";#N/A,#N/A,FALSE,"17";#N/A,#N/A,FALSE,"18";#N/A,#N/A,FALSE,"30";#N/A,#N/A,FALSE,"31";#N/A,#N/A,FALSE,"35";#N/A,#N/A,FALSE,"38";#N/A,#N/A,FALSE,"52";#N/A,#N/A,FALSE,"53";#N/A,#N/A,FALSE,"57";#N/A,#N/A,FALSE,"58";#N/A,#N/A,FALSE,"75";#N/A,#N/A,FALSE,"84";#N/A,#N/A,FALSE,"85";#N/A,#N/A,FALSE,"LOGI";#N/A,#N/A,FALSE,"12";#N/A,#N/A,FALSE,"25";#N/A,#N/A,FALSE,"62";#N/A,#N/A,FALSE,"72";#N/A,#N/A,FALSE,"74";#N/A,#N/A,FALSE,"91";#N/A,#N/A,FALSE,"ALL SECTOR"}</definedName>
    <definedName name="wrn.FTEs." localSheetId="0" hidden="1">{#N/A,#N/A,FALSE,"94 FTE";#N/A,#N/A,FALSE,"95 FTE";#N/A,#N/A,FALSE,"96 FTE"}</definedName>
    <definedName name="wrn.FTEs." hidden="1">{#N/A,#N/A,FALSE,"94 FTE";#N/A,#N/A,FALSE,"95 FTE";#N/A,#N/A,FALSE,"96 FTE"}</definedName>
    <definedName name="wrn.GasCommod." localSheetId="0" hidden="1">{"Page1",#N/A,FALSE,"2000";"Page2",#N/A,FALSE,"2000";"Page3",#N/A,FALSE,"2000";"Page4",#N/A,FALSE,"2000"}</definedName>
    <definedName name="wrn.GasCommod." hidden="1">{"Page1",#N/A,FALSE,"2000";"Page2",#N/A,FALSE,"2000";"Page3",#N/A,FALSE,"2000";"Page4",#N/A,FALSE,"2000"}</definedName>
    <definedName name="wrn.Ilijan._.Print." localSheetId="0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localSheetId="0" hidden="1">{#N/A,#N/A,FALSE,"A"}</definedName>
    <definedName name="wrn.input." hidden="1">{#N/A,#N/A,FALSE,"A"}</definedName>
    <definedName name="wrn.Inputs." localSheetId="0" hidden="1">{"[Cost of Service] COS Inputs Sch 1",#N/A,FALSE,"Cost of Service Model"}</definedName>
    <definedName name="wrn.Inputs." hidden="1">{"[Cost of Service] COS Inputs Sch 1",#N/A,FALSE,"Cost of Service Model"}</definedName>
    <definedName name="wrn.June2002." localSheetId="0" hidden="1">{"2002Frcst","06Month",FALSE,"Frcst Format 2002"}</definedName>
    <definedName name="wrn.June2002." hidden="1">{"2002Frcst","06Month",FALSE,"Frcst Format 2002"}</definedName>
    <definedName name="wrn.JVREPORT." localSheetId="0" hidden="1">{#N/A,#N/A,FALSE,"202";#N/A,#N/A,FALSE,"203";#N/A,#N/A,FALSE,"204";#N/A,#N/A,FALSE,"205";#N/A,#N/A,FALSE,"205A"}</definedName>
    <definedName name="wrn.JVREPORT." hidden="1">{#N/A,#N/A,FALSE,"202";#N/A,#N/A,FALSE,"203";#N/A,#N/A,FALSE,"204";#N/A,#N/A,FALSE,"205";#N/A,#N/A,FALSE,"205A"}</definedName>
    <definedName name="wrn.LRP.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1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9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8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6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localSheetId="0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LRP.2" hidden="1">{#N/A,#N/A,FALSE,"CombDiv";#N/A,#N/A,FALSE,"CAD";#N/A,#N/A,FALSE,"17";#N/A,#N/A,FALSE,"18";#N/A,#N/A,FALSE,"31";#N/A,#N/A,FALSE,"38";#N/A,#N/A,FALSE,"58";#N/A,#N/A,FALSE,"86";#N/A,#N/A,FALSE,"CORP";#N/A,#N/A,FALSE,"8";#N/A,#N/A,FALSE,"89";#N/A,#N/A,FALSE,"90";#N/A,#N/A,FALSE,"DSSD";#N/A,#N/A,FALSE,"12";#N/A,#N/A,FALSE,"25";#N/A,#N/A,FALSE,"62";#N/A,#N/A,FALSE,"72";#N/A,#N/A,FALSE,"74";#N/A,#N/A,FALSE,"91";#N/A,#N/A,FALSE,"ESID";#N/A,#N/A,FALSE,"23";#N/A,#N/A,FALSE,"50";#N/A,#N/A,FALSE,"53";#N/A,#N/A,FALSE,"59";#N/A,#N/A,FALSE,"60";#N/A,#N/A,FALSE,"76";#N/A,#N/A,FALSE,"84";#N/A,#N/A,FALSE,"ESSD";#N/A,#N/A,FALSE,"24";#N/A,#N/A,FALSE,"28";#N/A,#N/A,FALSE,"29";#N/A,#N/A,FALSE,"47";#N/A,#N/A,FALSE,"63";#N/A,#N/A,FALSE,"66";#N/A,#N/A,FALSE,"67";#N/A,#N/A,FALSE,"78";#N/A,#N/A,FALSE,"78A";#N/A,#N/A,FALSE,"MASD";#N/A,#N/A,FALSE,"30";#N/A,#N/A,FALSE,"35";#N/A,#N/A,FALSE,"45";#N/A,#N/A,FALSE,"57";#N/A,#N/A,FALSE,"75";#N/A,#N/A,FALSE,"83";#N/A,#N/A,FALSE,"85"}</definedName>
    <definedName name="wrn.May2002." localSheetId="0" hidden="1">{"2002Frcst","05Month",FALSE,"Frcst Format 2002"}</definedName>
    <definedName name="wrn.May2002." hidden="1">{"2002Frcst","05Month",FALSE,"Frcst Format 2002"}</definedName>
    <definedName name="wrn.moblue." localSheetId="0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localSheetId="0" hidden="1">{"Equipment",#N/A,FALSE,"A";"Summary",#N/A,FALSE,"B"}</definedName>
    <definedName name="wrn.My._.estimate._.report." hidden="1">{"Equipment",#N/A,FALSE,"A";"Summary",#N/A,FALSE,"B"}</definedName>
    <definedName name="wrn.MyTestReport." localSheetId="10" hidden="1">{"Alberta",#N/A,FALSE,"Pivot Data";#N/A,#N/A,FALSE,"Pivot Data";"HiddenColumns",#N/A,FALSE,"Pivot Data"}</definedName>
    <definedName name="wrn.MyTestReport." localSheetId="9" hidden="1">{"Alberta",#N/A,FALSE,"Pivot Data";#N/A,#N/A,FALSE,"Pivot Data";"HiddenColumns",#N/A,FALSE,"Pivot Data"}</definedName>
    <definedName name="wrn.MyTestReport." localSheetId="8" hidden="1">{"Alberta",#N/A,FALSE,"Pivot Data";#N/A,#N/A,FALSE,"Pivot Data";"HiddenColumns",#N/A,FALSE,"Pivot Data"}</definedName>
    <definedName name="wrn.MyTestReport." localSheetId="6" hidden="1">{"Alberta",#N/A,FALSE,"Pivot Data";#N/A,#N/A,FALSE,"Pivot Data";"HiddenColumns",#N/A,FALSE,"Pivot Data"}</definedName>
    <definedName name="wrn.MyTestReport." localSheetId="0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Note._.Pages." localSheetId="10" hidden="1">{#N/A,#N/A,FALSE,"1. Service Fee Analysis";#N/A,#N/A,FALSE,"2. Stop Loss Insurance";#N/A,#N/A,FALSE,"3. Savings Analysis";#N/A,#N/A,FALSE,"4. Service Center Results";#N/A,#N/A,FALSE,"5. Network Analysis"}</definedName>
    <definedName name="wrn.Note._.Pages." localSheetId="9" hidden="1">{#N/A,#N/A,FALSE,"1. Service Fee Analysis";#N/A,#N/A,FALSE,"2. Stop Loss Insurance";#N/A,#N/A,FALSE,"3. Savings Analysis";#N/A,#N/A,FALSE,"4. Service Center Results";#N/A,#N/A,FALSE,"5. Network Analysis"}</definedName>
    <definedName name="wrn.Note._.Pages." localSheetId="8" hidden="1">{#N/A,#N/A,FALSE,"1. Service Fee Analysis";#N/A,#N/A,FALSE,"2. Stop Loss Insurance";#N/A,#N/A,FALSE,"3. Savings Analysis";#N/A,#N/A,FALSE,"4. Service Center Results";#N/A,#N/A,FALSE,"5. Network Analysis"}</definedName>
    <definedName name="wrn.Note._.Pages." localSheetId="6" hidden="1">{#N/A,#N/A,FALSE,"1. Service Fee Analysis";#N/A,#N/A,FALSE,"2. Stop Loss Insurance";#N/A,#N/A,FALSE,"3. Savings Analysis";#N/A,#N/A,FALSE,"4. Service Center Results";#N/A,#N/A,FALSE,"5. Network Analysis"}</definedName>
    <definedName name="wrn.Note._.Pages." localSheetId="0" hidden="1">{#N/A,#N/A,FALSE,"1. Service Fee Analysis";#N/A,#N/A,FALSE,"2. Stop Loss Insurance";#N/A,#N/A,FALSE,"3. Savings Analysis";#N/A,#N/A,FALSE,"4. Service Center Results";#N/A,#N/A,FALSE,"5. Network Analysis"}</definedName>
    <definedName name="wrn.Note._.Pages." hidden="1">{#N/A,#N/A,FALSE,"1. Service Fee Analysis";#N/A,#N/A,FALSE,"2. Stop Loss Insurance";#N/A,#N/A,FALSE,"3. Savings Analysis";#N/A,#N/A,FALSE,"4. Service Center Results";#N/A,#N/A,FALSE,"5. Network Analysis"}</definedName>
    <definedName name="wrn.Package.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localSheetId="0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RINT." localSheetId="0" hidden="1">{#N/A,#N/A,FALSE,"Consolidated";#N/A,#N/A,FALSE,"Trading Corp";#N/A,#N/A,FALSE,"TTMI";#N/A,#N/A,FALSE,"Services";#N/A,#N/A,FALSE,"Energy America";#N/A,#N/A,FALSE,"Tanglewood";#N/A,#N/A,FALSE,"Vallecito";#N/A,#N/A,FALSE,"Kentucky Energy";#N/A,#N/A,FALSE,"Bluegrass";#N/A,#N/A,FALSE,"Somerset LP";#N/A,#N/A,FALSE,"Big Sandy";#N/A,#N/A,FALSE,"Cumberland";#N/A,#N/A,FALSE,"Canada";#N/A,#N/A,FALSE,"SETH";#N/A,#N/A,FALSE,"SOTUK";#N/A,#N/A,FALSE,"SOTIL";#N/A,#N/A,FALSE,"SEEL";#N/A,#N/A,FALSE,"GMBH";#N/A,#N/A,FALSE,"TTMI LTD"}</definedName>
    <definedName name="wrn.PRINT." hidden="1">{#N/A,#N/A,FALSE,"Consolidated";#N/A,#N/A,FALSE,"Trading Corp";#N/A,#N/A,FALSE,"TTMI";#N/A,#N/A,FALSE,"Services";#N/A,#N/A,FALSE,"Energy America";#N/A,#N/A,FALSE,"Tanglewood";#N/A,#N/A,FALSE,"Vallecito";#N/A,#N/A,FALSE,"Kentucky Energy";#N/A,#N/A,FALSE,"Bluegrass";#N/A,#N/A,FALSE,"Somerset LP";#N/A,#N/A,FALSE,"Big Sandy";#N/A,#N/A,FALSE,"Cumberland";#N/A,#N/A,FALSE,"Canada";#N/A,#N/A,FALSE,"SETH";#N/A,#N/A,FALSE,"SOTUK";#N/A,#N/A,FALSE,"SOTIL";#N/A,#N/A,FALSE,"SEEL";#N/A,#N/A,FALSE,"GMBH";#N/A,#N/A,FALSE,"TTMI LTD"}</definedName>
    <definedName name="wrn.Print._.Out." localSheetId="0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localSheetId="0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localSheetId="0" hidden="1">{"Var_page",#N/A,FALSE,"template"}</definedName>
    <definedName name="wrn.Print_Var_Page." hidden="1">{"Var_page",#N/A,FALSE,"template"}</definedName>
    <definedName name="wrn.Print_Variance." localSheetId="0" hidden="1">{"month_variance",#N/A,FALSE,"template"}</definedName>
    <definedName name="wrn.Print_Variance." hidden="1">{"month_variance",#N/A,FALSE,"template"}</definedName>
    <definedName name="wrn.Print_Variance_Page." localSheetId="0" hidden="1">{"variance_page",#N/A,FALSE,"template"}</definedName>
    <definedName name="wrn.Print_Variance_Page." hidden="1">{"variance_page",#N/A,FALSE,"template"}</definedName>
    <definedName name="wrn.PRNREP." localSheetId="7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wrn.PRNREP." localSheetId="0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wrn.PRNREP." hidden="1">{"ID1",#N/A,FALSE,"IDIQ-I";"id2",#N/A,FALSE,"IDIQ-II";"ID3",#N/A,FALSE,"IDIQ-III";"ID4",#N/A,FALSE,"IDIQ-IV";"id5",#N/A,FALSE,"IDIQ-V";"ID6",#N/A,FALSE,"IDIQ-VI";"DO1a",#N/A,FALSE,"DO-IA";"DO1b",#N/A,FALSE,"DO-IB";"DO1C",#N/A,FALSE,"DO-IC";"DO3",#N/A,FALSE,"DO-III";"DO4",#N/A,FALSE,"DO-IV";"DO5",#N/A,FALSE,"DO-V"}</definedName>
    <definedName name="wrn.RAP." localSheetId="0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dm." localSheetId="7" hidden="1">{"ecm",#N/A,FALSE,"CES Inputs";"FINMOD 2",#N/A,FALSE,"CES Inputs";"hillpay",#N/A,FALSE,"CES Inputs";"psc",#N/A,FALSE,"PSC Output";"buyout",#N/A,FALSE,"Buyout";"total",#N/A,FALSE,"FY93-94 Maintenance"}</definedName>
    <definedName name="wrn.rdm." localSheetId="0" hidden="1">{"ecm",#N/A,FALSE,"CES Inputs";"FINMOD 2",#N/A,FALSE,"CES Inputs";"hillpay",#N/A,FALSE,"CES Inputs";"psc",#N/A,FALSE,"PSC Output";"buyout",#N/A,FALSE,"Buyout";"total",#N/A,FALSE,"FY93-94 Maintenance"}</definedName>
    <definedName name="wrn.rdm." hidden="1">{"ecm",#N/A,FALSE,"CES Inputs";"FINMOD 2",#N/A,FALSE,"CES Inputs";"hillpay",#N/A,FALSE,"CES Inputs";"psc",#N/A,FALSE,"PSC Output";"buyout",#N/A,FALSE,"Buyout";"total",#N/A,FALSE,"FY93-94 Maintenance"}</definedName>
    <definedName name="wrn.rdm.1" localSheetId="7" hidden="1">{"ecm",#N/A,FALSE,"CES Inputs";"finmod",#N/A,FALSE,"CES Inputs";"hillpay",#N/A,FALSE,"CES Inputs";"psc",#N/A,FALSE,"PSC Output";"buyout",#N/A,FALSE,"Buyout";"Other Util Calcs",#N/A,FALSE,"CES Inputs";"Other Utility Calcs 2",#N/A,FALSE,"CES Inputs";"Other Utility Calcs 3",#N/A,FALSE,"CES Inputs"}</definedName>
    <definedName name="wrn.rdm.1" localSheetId="0" hidden="1">{"ecm",#N/A,FALSE,"CES Inputs";"finmod",#N/A,FALSE,"CES Inputs";"hillpay",#N/A,FALSE,"CES Inputs";"psc",#N/A,FALSE,"PSC Output";"buyout",#N/A,FALSE,"Buyout";"Other Util Calcs",#N/A,FALSE,"CES Inputs";"Other Utility Calcs 2",#N/A,FALSE,"CES Inputs";"Other Utility Calcs 3",#N/A,FALSE,"CES Inputs"}</definedName>
    <definedName name="wrn.rdm.1" hidden="1">{"ecm",#N/A,FALSE,"CES Inputs";"finmod",#N/A,FALSE,"CES Inputs";"hillpay",#N/A,FALSE,"CES Inputs";"psc",#N/A,FALSE,"PSC Output";"buyout",#N/A,FALSE,"Buyout";"Other Util Calcs",#N/A,FALSE,"CES Inputs";"Other Utility Calcs 2",#N/A,FALSE,"CES Inputs";"Other Utility Calcs 3",#N/A,FALSE,"CES Inputs"}</definedName>
    <definedName name="wrn.rep1." localSheetId="7" hidden="1">{"h1",#N/A,FALSE,"H-1";"h21",#N/A,FALSE,"SCHEDULE H-2 LIGHTING";"h22",#N/A,FALSE,"SCHEDULE H-2  BOILERS";"h23",#N/A,FALSE,"SCHEDULE H-2  HVAC";"h24",#N/A,FALSE,"SCHEDULE H-2  ELEC PEAK SHAVING";"h25",#N/A,FALSE,"SCHEDULE H-2  Steam Dis";"h26",#N/A,FALSE,"SCHEDULE H-2  Motors";"h27",#N/A,FALSE,"SCHEDULE H-2  EMS";"h3",#N/A,FALSE,"H-3";"h4t1",#N/A,FALSE,"T1";"h4t3",#N/A,FALSE,"T3";"h4t4",#N/A,FALSE,"T4";"h4t5",#N/A,FALSE,"T5";"h4t7",#N/A,FALSE,"T7";"h4t8",#N/A,FALSE,"T8";"h4t11",#N/A,FALSE,"T11";"h4t13",#N/A,FALSE,"T13";"h5",#N/A,FALSE,"H-5";"h6",#N/A,FALSE,"H-6"}</definedName>
    <definedName name="wrn.rep1." localSheetId="0" hidden="1">{"h1",#N/A,FALSE,"H-1";"h21",#N/A,FALSE,"SCHEDULE H-2 LIGHTING";"h22",#N/A,FALSE,"SCHEDULE H-2  BOILERS";"h23",#N/A,FALSE,"SCHEDULE H-2  HVAC";"h24",#N/A,FALSE,"SCHEDULE H-2  ELEC PEAK SHAVING";"h25",#N/A,FALSE,"SCHEDULE H-2  Steam Dis";"h26",#N/A,FALSE,"SCHEDULE H-2  Motors";"h27",#N/A,FALSE,"SCHEDULE H-2  EMS";"h3",#N/A,FALSE,"H-3";"h4t1",#N/A,FALSE,"T1";"h4t3",#N/A,FALSE,"T3";"h4t4",#N/A,FALSE,"T4";"h4t5",#N/A,FALSE,"T5";"h4t7",#N/A,FALSE,"T7";"h4t8",#N/A,FALSE,"T8";"h4t11",#N/A,FALSE,"T11";"h4t13",#N/A,FALSE,"T13";"h5",#N/A,FALSE,"H-5";"h6",#N/A,FALSE,"H-6"}</definedName>
    <definedName name="wrn.rep1." hidden="1">{"h1",#N/A,FALSE,"H-1";"h21",#N/A,FALSE,"SCHEDULE H-2 LIGHTING";"h22",#N/A,FALSE,"SCHEDULE H-2  BOILERS";"h23",#N/A,FALSE,"SCHEDULE H-2  HVAC";"h24",#N/A,FALSE,"SCHEDULE H-2  ELEC PEAK SHAVING";"h25",#N/A,FALSE,"SCHEDULE H-2  Steam Dis";"h26",#N/A,FALSE,"SCHEDULE H-2  Motors";"h27",#N/A,FALSE,"SCHEDULE H-2  EMS";"h3",#N/A,FALSE,"H-3";"h4t1",#N/A,FALSE,"T1";"h4t3",#N/A,FALSE,"T3";"h4t4",#N/A,FALSE,"T4";"h4t5",#N/A,FALSE,"T5";"h4t7",#N/A,FALSE,"T7";"h4t8",#N/A,FALSE,"T8";"h4t11",#N/A,FALSE,"T11";"h4t13",#N/A,FALSE,"T13";"h5",#N/A,FALSE,"H-5";"h6",#N/A,FALSE,"H-6"}</definedName>
    <definedName name="wrn.Reserve._.Analysis.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localSheetId="0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localSheetId="7" hidden="1">{#N/A,#N/A,FALSE,"3 Year Plan";#N/A,#N/A,FALSE,"3 Year Plan"}</definedName>
    <definedName name="wrn.Revenue." localSheetId="0" hidden="1">{#N/A,#N/A,FALSE,"3 Year Plan";#N/A,#N/A,FALSE,"3 Year Plan"}</definedName>
    <definedName name="wrn.Revenue." hidden="1">{#N/A,#N/A,FALSE,"3 Year Plan";#N/A,#N/A,FALSE,"3 Year Plan"}</definedName>
    <definedName name="wrn.ROTable." localSheetId="0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localSheetId="0" hidden="1">{"RPT1",#N/A,FALSE,"OIC650A"}</definedName>
    <definedName name="wrn.RPT1." hidden="1">{"RPT1",#N/A,FALSE,"OIC650A"}</definedName>
    <definedName name="wrn.RPT610." localSheetId="0" hidden="1">{"RPT610",#N/A,FALSE,"Sheet1"}</definedName>
    <definedName name="wrn.RPT610." hidden="1">{"RPT610",#N/A,FALSE,"Sheet1"}</definedName>
    <definedName name="wrn.rwc." localSheetId="7" hidden="1">{"hillpay",#N/A,FALSE,"CES Inputs";"buyout",#N/A,FALSE,"Buyout";"ecm",#N/A,FALSE,"CES Inputs";"finmod",#N/A,FALSE,"CES Inputs";"psc",#N/A,FALSE,"PSC Output";"o_m94",#N/A,FALSE,"FY94 570 Maint"}</definedName>
    <definedName name="wrn.rwc." localSheetId="0" hidden="1">{"hillpay",#N/A,FALSE,"CES Inputs";"buyout",#N/A,FALSE,"Buyout";"ecm",#N/A,FALSE,"CES Inputs";"finmod",#N/A,FALSE,"CES Inputs";"psc",#N/A,FALSE,"PSC Output";"o_m94",#N/A,FALSE,"FY94 570 Maint"}</definedName>
    <definedName name="wrn.rwc." hidden="1">{"hillpay",#N/A,FALSE,"CES Inputs";"buyout",#N/A,FALSE,"Buyout";"ecm",#N/A,FALSE,"CES Inputs";"finmod",#N/A,FALSE,"CES Inputs";"psc",#N/A,FALSE,"PSC Output";"o_m94",#N/A,FALSE,"FY94 570 Maint"}</definedName>
    <definedName name="wrn.Sch.A." localSheetId="0" hidden="1">{"Sch.A_CWCSumry",#N/A,FALSE,"Sch.A"}</definedName>
    <definedName name="wrn.Sch.A." hidden="1">{"Sch.A_CWCSumry",#N/A,FALSE,"Sch.A"}</definedName>
    <definedName name="wrn.Sch.A._.B." localSheetId="10" hidden="1">{"Sch.A_CWC_Summary",#N/A,FALSE,"Sch.A,B";"Sch.B_LLSummary",#N/A,FALSE,"Sch.A,B"}</definedName>
    <definedName name="wrn.Sch.A._.B." localSheetId="9" hidden="1">{"Sch.A_CWC_Summary",#N/A,FALSE,"Sch.A,B";"Sch.B_LLSummary",#N/A,FALSE,"Sch.A,B"}</definedName>
    <definedName name="wrn.Sch.A._.B." localSheetId="8" hidden="1">{"Sch.A_CWC_Summary",#N/A,FALSE,"Sch.A,B";"Sch.B_LLSummary",#N/A,FALSE,"Sch.A,B"}</definedName>
    <definedName name="wrn.Sch.A._.B." localSheetId="6" hidden="1">{"Sch.A_CWC_Summary",#N/A,FALSE,"Sch.A,B";"Sch.B_LLSummary",#N/A,FALSE,"Sch.A,B"}</definedName>
    <definedName name="wrn.Sch.A._.B." localSheetId="0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localSheetId="0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A1." localSheetId="0" hidden="1">{"Sch.A1_ElecSumry",#N/A,FALSE,"Sch.A-1"}</definedName>
    <definedName name="wrn.Sch.A1." hidden="1">{"Sch.A1_ElecSumry",#N/A,FALSE,"Sch.A-1"}</definedName>
    <definedName name="wrn.Sch.A2." localSheetId="0" hidden="1">{"Sch.A2_GasSumry",#N/A,FALSE,"Sch.A-2"}</definedName>
    <definedName name="wrn.Sch.A2." hidden="1">{"Sch.A2_GasSumry",#N/A,FALSE,"Sch.A-2"}</definedName>
    <definedName name="wrn.Sch.A3." localSheetId="0" hidden="1">{"Sch.A3_TCoSumry",#N/A,FALSE,"Sch.A-3"}</definedName>
    <definedName name="wrn.Sch.A3." hidden="1">{"Sch.A3_TCoSumry",#N/A,FALSE,"Sch.A-3"}</definedName>
    <definedName name="wrn.Sch.B." localSheetId="0" hidden="1">{"Sch.B1_ElecLL",#N/A,FALSE,"Sch.B-1";"Sch.B2_GasLL",#N/A,FALSE,"Sch.B-2";"Sch.B3_TCoLeadLag",#N/A,FALSE,"Sch.B-3"}</definedName>
    <definedName name="wrn.Sch.B." hidden="1">{"Sch.B1_ElecLL",#N/A,FALSE,"Sch.B-1";"Sch.B2_GasLL",#N/A,FALSE,"Sch.B-2";"Sch.B3_TCoLeadLag",#N/A,FALSE,"Sch.B-3"}</definedName>
    <definedName name="wrn.Sch.B1." localSheetId="0" hidden="1">{"Sch.B1_LLSumry",#N/A,FALSE,"Sch.B-1"}</definedName>
    <definedName name="wrn.Sch.B1." hidden="1">{"Sch.B1_LLSumry",#N/A,FALSE,"Sch.B-1"}</definedName>
    <definedName name="wrn.Sch.B2." localSheetId="0" hidden="1">{"Sch.B2_LLForecast",#N/A,FALSE,"Sch.B-2"}</definedName>
    <definedName name="wrn.Sch.B2." hidden="1">{"Sch.B2_LLForecast",#N/A,FALSE,"Sch.B-2"}</definedName>
    <definedName name="wrn.Sch.C." localSheetId="10" hidden="1">{"Sch.C_Rev_lag",#N/A,FALSE,"Sch.C"}</definedName>
    <definedName name="wrn.Sch.C." localSheetId="9" hidden="1">{"Sch.C_Rev_lag",#N/A,FALSE,"Sch.C"}</definedName>
    <definedName name="wrn.Sch.C." localSheetId="8" hidden="1">{"Sch.C_Rev_lag",#N/A,FALSE,"Sch.C"}</definedName>
    <definedName name="wrn.Sch.C." localSheetId="6" hidden="1">{"Sch.C_Rev_lag",#N/A,FALSE,"Sch.C"}</definedName>
    <definedName name="wrn.Sch.C." localSheetId="0" hidden="1">{"Sch.C_Rev_lag",#N/A,FALSE,"Sch.C"}</definedName>
    <definedName name="wrn.Sch.C." hidden="1">{"Sch.C_Rev_lag",#N/A,FALSE,"Sch.C"}</definedName>
    <definedName name="wrn.Sch.C._1" localSheetId="0" hidden="1">{"Sch.C_Rev_lag",#N/A,FALSE,"Sch.C"}</definedName>
    <definedName name="wrn.Sch.C._1" hidden="1">{"Sch.C_Rev_lag",#N/A,FALSE,"Sch.C"}</definedName>
    <definedName name="wrn.Sch.D." localSheetId="10" hidden="1">{"Sch.D1_GasPurch",#N/A,FALSE,"Sch.D";"Sch.D2_ElecPurch",#N/A,FALSE,"Sch.D"}</definedName>
    <definedName name="wrn.Sch.D." localSheetId="9" hidden="1">{"Sch.D1_GasPurch",#N/A,FALSE,"Sch.D";"Sch.D2_ElecPurch",#N/A,FALSE,"Sch.D"}</definedName>
    <definedName name="wrn.Sch.D." localSheetId="8" hidden="1">{"Sch.D1_GasPurch",#N/A,FALSE,"Sch.D";"Sch.D2_ElecPurch",#N/A,FALSE,"Sch.D"}</definedName>
    <definedName name="wrn.Sch.D." localSheetId="6" hidden="1">{"Sch.D1_GasPurch",#N/A,FALSE,"Sch.D";"Sch.D2_ElecPurch",#N/A,FALSE,"Sch.D"}</definedName>
    <definedName name="wrn.Sch.D." localSheetId="0" hidden="1">{"Sch.D1_GasPurch",#N/A,FALSE,"Sch.D";"Sch.D2_ElecPurch",#N/A,FALSE,"Sch.D"}</definedName>
    <definedName name="wrn.Sch.D." hidden="1">{"Sch.D1_GasPurch",#N/A,FALSE,"Sch.D";"Sch.D2_ElecPurch",#N/A,FALSE,"Sch.D"}</definedName>
    <definedName name="wrn.Sch.D._1" localSheetId="0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0" hidden="1">{"Sch.E_PayrollExp",#N/A,TRUE,"Sch.E,F";"Sch.F_FICA",#N/A,TRUE,"Sch.E,F"}</definedName>
    <definedName name="wrn.Sch.E._.F." localSheetId="9" hidden="1">{"Sch.E_PayrollExp",#N/A,TRUE,"Sch.E,F";"Sch.F_FICA",#N/A,TRUE,"Sch.E,F"}</definedName>
    <definedName name="wrn.Sch.E._.F." localSheetId="8" hidden="1">{"Sch.E_PayrollExp",#N/A,TRUE,"Sch.E,F";"Sch.F_FICA",#N/A,TRUE,"Sch.E,F"}</definedName>
    <definedName name="wrn.Sch.E._.F." localSheetId="6" hidden="1">{"Sch.E_PayrollExp",#N/A,TRUE,"Sch.E,F";"Sch.F_FICA",#N/A,TRUE,"Sch.E,F"}</definedName>
    <definedName name="wrn.Sch.E._.F." localSheetId="0" hidden="1">{"Sch.E_PayrollExp",#N/A,TRUE,"Sch.E,F";"Sch.F_FICA",#N/A,TRUE,"Sch.E,F"}</definedName>
    <definedName name="wrn.Sch.E._.F." hidden="1">{"Sch.E_PayrollExp",#N/A,TRUE,"Sch.E,F";"Sch.F_FICA",#N/A,TRUE,"Sch.E,F"}</definedName>
    <definedName name="wrn.Sch.E._.F._.G._.H." localSheetId="0" hidden="1">{"Sch.E_PayrollExp",#N/A,TRUE,"Sch.E,F,G,H";"Sch.F_PayrollTaxes",#N/A,TRUE,"Sch.E,F,G,H";"Sch.G_IncentComp",#N/A,TRUE,"Sch.E,F,G,H";"Sch.H_P1_EmplBeneSum",#N/A,TRUE,"Sch.E,F,G,H"}</definedName>
    <definedName name="wrn.Sch.E._.F._.G._.H." hidden="1">{"Sch.E_PayrollExp",#N/A,TRUE,"Sch.E,F,G,H";"Sch.F_PayrollTaxes",#N/A,TRUE,"Sch.E,F,G,H";"Sch.G_IncentComp",#N/A,TRUE,"Sch.E,F,G,H";"Sch.H_P1_EmplBeneSum",#N/A,TRUE,"Sch.E,F,G,H"}</definedName>
    <definedName name="wrn.Sch.E._.F._1" localSheetId="0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0" hidden="1">{"Sch.G_ICP",#N/A,FALSE,"Sch.G"}</definedName>
    <definedName name="wrn.Sch.G." localSheetId="9" hidden="1">{"Sch.G_ICP",#N/A,FALSE,"Sch.G"}</definedName>
    <definedName name="wrn.Sch.G." localSheetId="8" hidden="1">{"Sch.G_ICP",#N/A,FALSE,"Sch.G"}</definedName>
    <definedName name="wrn.Sch.G." localSheetId="6" hidden="1">{"Sch.G_ICP",#N/A,FALSE,"Sch.G"}</definedName>
    <definedName name="wrn.Sch.G." localSheetId="0" hidden="1">{"Sch.G_ICP",#N/A,FALSE,"Sch.G"}</definedName>
    <definedName name="wrn.Sch.G." hidden="1">{"Sch.G_ICP",#N/A,FALSE,"Sch.G"}</definedName>
    <definedName name="wrn.Sch.G._1" localSheetId="0" hidden="1">{"Sch.G_ICP",#N/A,FALSE,"Sch.G"}</definedName>
    <definedName name="wrn.Sch.G._1" hidden="1">{"Sch.G_ICP",#N/A,FALSE,"Sch.G"}</definedName>
    <definedName name="wrn.Sch.H." localSheetId="1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9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6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localSheetId="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0" hidden="1">{"Sch.I_Goods&amp;Svcs",#N/A,FALSE,"Sch.I"}</definedName>
    <definedName name="wrn.Sch.I." localSheetId="9" hidden="1">{"Sch.I_Goods&amp;Svcs",#N/A,FALSE,"Sch.I"}</definedName>
    <definedName name="wrn.Sch.I." localSheetId="8" hidden="1">{"Sch.I_Goods&amp;Svcs",#N/A,FALSE,"Sch.I"}</definedName>
    <definedName name="wrn.Sch.I." localSheetId="6" hidden="1">{"Sch.I_Goods&amp;Svcs",#N/A,FALSE,"Sch.I"}</definedName>
    <definedName name="wrn.Sch.I." localSheetId="0" hidden="1">{"Sch.I_Goods&amp;Svcs",#N/A,FALSE,"Sch.I"}</definedName>
    <definedName name="wrn.Sch.I." hidden="1">{"Sch.I_Goods&amp;Svcs",#N/A,FALSE,"Sch.I"}</definedName>
    <definedName name="wrn.Sch.I._.J." localSheetId="0" hidden="1">{"Sch.I_P1_OtherOMSum",#N/A,FALSE,"Sch.I,J";"Sch.J_CorpChgs",#N/A,FALSE,"Sch.I,J"}</definedName>
    <definedName name="wrn.Sch.I._.J." hidden="1">{"Sch.I_P1_OtherOMSum",#N/A,FALSE,"Sch.I,J";"Sch.J_CorpChgs",#N/A,FALSE,"Sch.I,J"}</definedName>
    <definedName name="wrn.Sch.I._1" localSheetId="0" hidden="1">{"Sch.I_Goods&amp;Svcs",#N/A,FALSE,"Sch.I"}</definedName>
    <definedName name="wrn.Sch.I._1" hidden="1">{"Sch.I_Goods&amp;Svcs",#N/A,FALSE,"Sch.I"}</definedName>
    <definedName name="wrn.Sch.J." localSheetId="10" hidden="1">{"Sch.J_CorpChgs",#N/A,FALSE,"Sch.J"}</definedName>
    <definedName name="wrn.Sch.J." localSheetId="9" hidden="1">{"Sch.J_CorpChgs",#N/A,FALSE,"Sch.J"}</definedName>
    <definedName name="wrn.Sch.J." localSheetId="8" hidden="1">{"Sch.J_CorpChgs",#N/A,FALSE,"Sch.J"}</definedName>
    <definedName name="wrn.Sch.J." localSheetId="6" hidden="1">{"Sch.J_CorpChgs",#N/A,FALSE,"Sch.J"}</definedName>
    <definedName name="wrn.Sch.J." localSheetId="0" hidden="1">{"Sch.J_CorpChgs",#N/A,FALSE,"Sch.J"}</definedName>
    <definedName name="wrn.Sch.J." hidden="1">{"Sch.J_CorpChgs",#N/A,FALSE,"Sch.J"}</definedName>
    <definedName name="wrn.Sch.J._1" localSheetId="0" hidden="1">{"Sch.J_CorpChgs",#N/A,FALSE,"Sch.J"}</definedName>
    <definedName name="wrn.Sch.J._1" hidden="1">{"Sch.J_CorpChgs",#N/A,FALSE,"Sch.J"}</definedName>
    <definedName name="wrn.Sch.K." localSheetId="10" hidden="1">{"Sch.K_P1_PropLease",#N/A,FALSE,"Sch.K";"Sch.K_P2_PropLease",#N/A,FALSE,"Sch.K"}</definedName>
    <definedName name="wrn.Sch.K." localSheetId="9" hidden="1">{"Sch.K_P1_PropLease",#N/A,FALSE,"Sch.K";"Sch.K_P2_PropLease",#N/A,FALSE,"Sch.K"}</definedName>
    <definedName name="wrn.Sch.K." localSheetId="8" hidden="1">{"Sch.K_P1_PropLease",#N/A,FALSE,"Sch.K";"Sch.K_P2_PropLease",#N/A,FALSE,"Sch.K"}</definedName>
    <definedName name="wrn.Sch.K." localSheetId="6" hidden="1">{"Sch.K_P1_PropLease",#N/A,FALSE,"Sch.K";"Sch.K_P2_PropLease",#N/A,FALSE,"Sch.K"}</definedName>
    <definedName name="wrn.Sch.K." localSheetId="0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localSheetId="0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0" hidden="1">{"Sch.L_MaterialIssue",#N/A,FALSE,"Sch.L"}</definedName>
    <definedName name="wrn.Sch.L." localSheetId="9" hidden="1">{"Sch.L_MaterialIssue",#N/A,FALSE,"Sch.L"}</definedName>
    <definedName name="wrn.Sch.L." localSheetId="8" hidden="1">{"Sch.L_MaterialIssue",#N/A,FALSE,"Sch.L"}</definedName>
    <definedName name="wrn.Sch.L." localSheetId="6" hidden="1">{"Sch.L_MaterialIssue",#N/A,FALSE,"Sch.L"}</definedName>
    <definedName name="wrn.Sch.L." localSheetId="0" hidden="1">{"Sch.L_MaterialIssue",#N/A,FALSE,"Sch.L"}</definedName>
    <definedName name="wrn.Sch.L." hidden="1">{"Sch.L_MaterialIssue",#N/A,FALSE,"Sch.L"}</definedName>
    <definedName name="wrn.Sch.L._1" localSheetId="0" hidden="1">{"Sch.L_MaterialIssue",#N/A,FALSE,"Sch.L"}</definedName>
    <definedName name="wrn.Sch.L._1" hidden="1">{"Sch.L_MaterialIssue",#N/A,FALSE,"Sch.L"}</definedName>
    <definedName name="wrn.Sch.M." localSheetId="10" hidden="1">{"Sch.M_Prop&amp;FFTaxes",#N/A,FALSE,"Sch.M"}</definedName>
    <definedName name="wrn.Sch.M." localSheetId="9" hidden="1">{"Sch.M_Prop&amp;FFTaxes",#N/A,FALSE,"Sch.M"}</definedName>
    <definedName name="wrn.Sch.M." localSheetId="8" hidden="1">{"Sch.M_Prop&amp;FFTaxes",#N/A,FALSE,"Sch.M"}</definedName>
    <definedName name="wrn.Sch.M." localSheetId="6" hidden="1">{"Sch.M_Prop&amp;FFTaxes",#N/A,FALSE,"Sch.M"}</definedName>
    <definedName name="wrn.Sch.M." localSheetId="0" hidden="1">{"Sch.M_Prop&amp;FFTaxes",#N/A,FALSE,"Sch.M"}</definedName>
    <definedName name="wrn.Sch.M." hidden="1">{"Sch.M_Prop&amp;FFTaxes",#N/A,FALSE,"Sch.M"}</definedName>
    <definedName name="wrn.Sch.M._1" localSheetId="0" hidden="1">{"Sch.M_Prop&amp;FFTaxes",#N/A,FALSE,"Sch.M"}</definedName>
    <definedName name="wrn.Sch.M._1" hidden="1">{"Sch.M_Prop&amp;FFTaxes",#N/A,FALSE,"Sch.M"}</definedName>
    <definedName name="wrn.Sch.N." localSheetId="10" hidden="1">{"Sch.N_IncTaxes",#N/A,FALSE,"Sch. N, O"}</definedName>
    <definedName name="wrn.Sch.N." localSheetId="9" hidden="1">{"Sch.N_IncTaxes",#N/A,FALSE,"Sch. N, O"}</definedName>
    <definedName name="wrn.Sch.N." localSheetId="8" hidden="1">{"Sch.N_IncTaxes",#N/A,FALSE,"Sch. N, O"}</definedName>
    <definedName name="wrn.Sch.N." localSheetId="6" hidden="1">{"Sch.N_IncTaxes",#N/A,FALSE,"Sch. N, O"}</definedName>
    <definedName name="wrn.Sch.N." localSheetId="0" hidden="1">{"Sch.N_IncTaxes",#N/A,FALSE,"Sch. N, O"}</definedName>
    <definedName name="wrn.Sch.N." hidden="1">{"Sch.N_IncTaxes",#N/A,FALSE,"Sch. N, O"}</definedName>
    <definedName name="wrn.Sch.N._.O." localSheetId="0" hidden="1">{"Sch.N_IncomeTaxes",#N/A,FALSE,"Sch.N,O";"Sch.O_1_DfdTaxes",#N/A,FALSE,"Sch.N,O";"Sch.O_2_DepreProv",#N/A,FALSE,"Sch.N,O";"Sch.O_3_AmortInsur",#N/A,FALSE,"Sch.N,O"}</definedName>
    <definedName name="wrn.Sch.N._.O." hidden="1">{"Sch.N_IncomeTaxes",#N/A,FALSE,"Sch.N,O";"Sch.O_1_DfdTaxes",#N/A,FALSE,"Sch.N,O";"Sch.O_2_DepreProv",#N/A,FALSE,"Sch.N,O";"Sch.O_3_AmortInsur",#N/A,FALSE,"Sch.N,O"}</definedName>
    <definedName name="wrn.Sch.N._1" localSheetId="0" hidden="1">{"Sch.N_IncTaxes",#N/A,FALSE,"Sch. N, O"}</definedName>
    <definedName name="wrn.Sch.N._1" hidden="1">{"Sch.N_IncTaxes",#N/A,FALSE,"Sch. N, O"}</definedName>
    <definedName name="wrn.Sch.O." localSheetId="10" hidden="1">{"Sch.O1_FedITDeferred",#N/A,FALSE,"Sch. N, O";"Sch_O2_Depreciation",#N/A,FALSE,"Sch. N, O";"Sch_O3_AmortInsurance",#N/A,FALSE,"Sch. N, O"}</definedName>
    <definedName name="wrn.Sch.O." localSheetId="9" hidden="1">{"Sch.O1_FedITDeferred",#N/A,FALSE,"Sch. N, O";"Sch_O2_Depreciation",#N/A,FALSE,"Sch. N, O";"Sch_O3_AmortInsurance",#N/A,FALSE,"Sch. N, O"}</definedName>
    <definedName name="wrn.Sch.O." localSheetId="8" hidden="1">{"Sch.O1_FedITDeferred",#N/A,FALSE,"Sch. N, O";"Sch_O2_Depreciation",#N/A,FALSE,"Sch. N, O";"Sch_O3_AmortInsurance",#N/A,FALSE,"Sch. N, O"}</definedName>
    <definedName name="wrn.Sch.O." localSheetId="6" hidden="1">{"Sch.O1_FedITDeferred",#N/A,FALSE,"Sch. N, O";"Sch_O2_Depreciation",#N/A,FALSE,"Sch. N, O";"Sch_O3_AmortInsurance",#N/A,FALSE,"Sch. N, O"}</definedName>
    <definedName name="wrn.Sch.O." localSheetId="0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localSheetId="0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0" hidden="1">{"Sch.P_BS_Bal",#N/A,FALSE,"WP-BS Elem"}</definedName>
    <definedName name="wrn.Sch.P." localSheetId="9" hidden="1">{"Sch.P_BS_Bal",#N/A,FALSE,"WP-BS Elem"}</definedName>
    <definedName name="wrn.Sch.P." localSheetId="8" hidden="1">{"Sch.P_BS_Bal",#N/A,FALSE,"WP-BS Elem"}</definedName>
    <definedName name="wrn.Sch.P." localSheetId="6" hidden="1">{"Sch.P_BS_Bal",#N/A,FALSE,"WP-BS Elem"}</definedName>
    <definedName name="wrn.Sch.P." localSheetId="0" hidden="1">{"Sch.P_BS_Bal",#N/A,FALSE,"WP-BS Elem"}</definedName>
    <definedName name="wrn.Sch.P." hidden="1">{"Sch.P_BS_Bal",#N/A,FALSE,"WP-BS Elem"}</definedName>
    <definedName name="wrn.Sch.P._.Accts." localSheetId="10" hidden="1">{"Sch.P_BS_Accts",#N/A,FALSE,"WP-BS Elem"}</definedName>
    <definedName name="wrn.Sch.P._.Accts." localSheetId="9" hidden="1">{"Sch.P_BS_Accts",#N/A,FALSE,"WP-BS Elem"}</definedName>
    <definedName name="wrn.Sch.P._.Accts." localSheetId="8" hidden="1">{"Sch.P_BS_Accts",#N/A,FALSE,"WP-BS Elem"}</definedName>
    <definedName name="wrn.Sch.P._.Accts." localSheetId="6" hidden="1">{"Sch.P_BS_Accts",#N/A,FALSE,"WP-BS Elem"}</definedName>
    <definedName name="wrn.Sch.P._.Accts." localSheetId="0" hidden="1">{"Sch.P_BS_Accts",#N/A,FALSE,"WP-BS Elem"}</definedName>
    <definedName name="wrn.Sch.P._.Accts." hidden="1">{"Sch.P_BS_Accts",#N/A,FALSE,"WP-BS Elem"}</definedName>
    <definedName name="wrn.Sch.P._.Accts._1" localSheetId="0" hidden="1">{"Sch.P_BS_Accts",#N/A,FALSE,"WP-BS Elem"}</definedName>
    <definedName name="wrn.Sch.P._.Accts._1" hidden="1">{"Sch.P_BS_Accts",#N/A,FALSE,"WP-BS Elem"}</definedName>
    <definedName name="wrn.Sch.P._1" localSheetId="0" hidden="1">{"Sch.P_BS_Bal",#N/A,FALSE,"WP-BS Elem"}</definedName>
    <definedName name="wrn.Sch.P._1" hidden="1">{"Sch.P_BS_Bal",#N/A,FALSE,"WP-BS Elem"}</definedName>
    <definedName name="wrn.Sch.P_Detail." localSheetId="0" hidden="1">{"Sch.P_BS_Bal",#N/A,FALSE,"Sch.P Detail"}</definedName>
    <definedName name="wrn.Sch.P_Detail." hidden="1">{"Sch.P_BS_Bal",#N/A,FALSE,"Sch.P Detail"}</definedName>
    <definedName name="wrn.Section._.1." localSheetId="1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localSheetId="9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localSheetId="8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localSheetId="6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localSheetId="0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1." hidden="1">{#N/A,#N/A,FALSE,"Program Costs";#N/A,#N/A,FALSE,"Program Costs Chart . Annual";#N/A,#N/A,FALSE,"Program Costs Chart . PEPM";#N/A,#N/A,FALSE,"List of Services";#N/A,#N/A,FALSE,"Experience Analysis";#N/A,#N/A,FALSE,"Derivation of Trend";#N/A,#N/A,FALSE,"Dev of Expected Costs";#N/A,#N/A,FALSE,"Expected Cost Adjustment";#N/A,#N/A,FALSE,"Summary of Expected Costs"}</definedName>
    <definedName name="wrn.Section._.2." localSheetId="10" hidden="1">{#N/A,#N/A,FALSE,"Stop Loss Pricing";#N/A,#N/A,FALSE,"Stop Loss Parameters"}</definedName>
    <definedName name="wrn.Section._.2." localSheetId="9" hidden="1">{#N/A,#N/A,FALSE,"Stop Loss Pricing";#N/A,#N/A,FALSE,"Stop Loss Parameters"}</definedName>
    <definedName name="wrn.Section._.2." localSheetId="8" hidden="1">{#N/A,#N/A,FALSE,"Stop Loss Pricing";#N/A,#N/A,FALSE,"Stop Loss Parameters"}</definedName>
    <definedName name="wrn.Section._.2." localSheetId="6" hidden="1">{#N/A,#N/A,FALSE,"Stop Loss Pricing";#N/A,#N/A,FALSE,"Stop Loss Parameters"}</definedName>
    <definedName name="wrn.Section._.2." localSheetId="0" hidden="1">{#N/A,#N/A,FALSE,"Stop Loss Pricing";#N/A,#N/A,FALSE,"Stop Loss Parameters"}</definedName>
    <definedName name="wrn.Section._.2." hidden="1">{#N/A,#N/A,FALSE,"Stop Loss Pricing";#N/A,#N/A,FALSE,"Stop Loss Parameters"}</definedName>
    <definedName name="wrn.Section._.3." localSheetId="10" hidden="1">{#N/A,#N/A,FALSE,"Total Savings Analysis";#N/A,#N/A,FALSE,"Benefit Plan Savings Detail";#N/A,#N/A,FALSE,"Claim Administration Detail";#N/A,#N/A,FALSE,"Network Savings Detail  "}</definedName>
    <definedName name="wrn.Section._.3." localSheetId="9" hidden="1">{#N/A,#N/A,FALSE,"Total Savings Analysis";#N/A,#N/A,FALSE,"Benefit Plan Savings Detail";#N/A,#N/A,FALSE,"Claim Administration Detail";#N/A,#N/A,FALSE,"Network Savings Detail  "}</definedName>
    <definedName name="wrn.Section._.3." localSheetId="8" hidden="1">{#N/A,#N/A,FALSE,"Total Savings Analysis";#N/A,#N/A,FALSE,"Benefit Plan Savings Detail";#N/A,#N/A,FALSE,"Claim Administration Detail";#N/A,#N/A,FALSE,"Network Savings Detail  "}</definedName>
    <definedName name="wrn.Section._.3." localSheetId="6" hidden="1">{#N/A,#N/A,FALSE,"Total Savings Analysis";#N/A,#N/A,FALSE,"Benefit Plan Savings Detail";#N/A,#N/A,FALSE,"Claim Administration Detail";#N/A,#N/A,FALSE,"Network Savings Detail  "}</definedName>
    <definedName name="wrn.Section._.3." localSheetId="0" hidden="1">{#N/A,#N/A,FALSE,"Total Savings Analysis";#N/A,#N/A,FALSE,"Benefit Plan Savings Detail";#N/A,#N/A,FALSE,"Claim Administration Detail";#N/A,#N/A,FALSE,"Network Savings Detail  "}</definedName>
    <definedName name="wrn.Section._.3." hidden="1">{#N/A,#N/A,FALSE,"Total Savings Analysis";#N/A,#N/A,FALSE,"Benefit Plan Savings Detail";#N/A,#N/A,FALSE,"Claim Administration Detail";#N/A,#N/A,FALSE,"Network Savings Detail  "}</definedName>
    <definedName name="wrn.Section._.4." localSheetId="10" hidden="1">{#N/A,#N/A,FALSE,"Service Center Analysis";#N/A,#N/A,FALSE,"PG Analysis "}</definedName>
    <definedName name="wrn.Section._.4." localSheetId="9" hidden="1">{#N/A,#N/A,FALSE,"Service Center Analysis";#N/A,#N/A,FALSE,"PG Analysis "}</definedName>
    <definedName name="wrn.Section._.4." localSheetId="8" hidden="1">{#N/A,#N/A,FALSE,"Service Center Analysis";#N/A,#N/A,FALSE,"PG Analysis "}</definedName>
    <definedName name="wrn.Section._.4." localSheetId="6" hidden="1">{#N/A,#N/A,FALSE,"Service Center Analysis";#N/A,#N/A,FALSE,"PG Analysis "}</definedName>
    <definedName name="wrn.Section._.4." localSheetId="0" hidden="1">{#N/A,#N/A,FALSE,"Service Center Analysis";#N/A,#N/A,FALSE,"PG Analysis "}</definedName>
    <definedName name="wrn.Section._.4." hidden="1">{#N/A,#N/A,FALSE,"Service Center Analysis";#N/A,#N/A,FALSE,"PG Analysis "}</definedName>
    <definedName name="wrn.Section._.5." localSheetId="10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localSheetId="9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localSheetId="8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localSheetId="6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localSheetId="0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ection._.5." hidden="1">{#N/A,#N/A,FALSE,"Network Utilization";#N/A,#N/A,FALSE,"Site Match Analysis";#N/A,#N/A,FALSE,"Site Map-OC";#N/A,#N/A,FALSE,"Site Map-MC";#N/A,#N/A,FALSE,"Site Map-QPOS";#N/A,#N/A,FALSE,"Site Map-HMO";#N/A,#N/A,FALSE,"Site Map-SC"}</definedName>
    <definedName name="wrn.Statement._.AD." localSheetId="0" hidden="1">{#N/A,#N/A,FALSE,"AD PG 1 OF 2";#N/A,#N/A,FALSE,"AD PG 2 OF 2"}</definedName>
    <definedName name="wrn.Statement._.AD." hidden="1">{#N/A,#N/A,FALSE,"AD PG 1 OF 2";#N/A,#N/A,FALSE,"AD PG 2 OF 2"}</definedName>
    <definedName name="wrn.Support." localSheetId="0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." localSheetId="7" hidden="1">{"page1",#N/A,TRUE,"2";"page2",#N/A,TRUE,"2"}</definedName>
    <definedName name="wrn.test." localSheetId="0" hidden="1">{"page1",#N/A,TRUE,"2";"page2",#N/A,TRUE,"2"}</definedName>
    <definedName name="wrn.test." hidden="1">{"page1",#N/A,TRUE,"2";"page2",#N/A,TRUE,"2"}</definedName>
    <definedName name="wrn.test.1" localSheetId="7" hidden="1">{"page1",#N/A,TRUE,"2";"page2",#N/A,TRUE,"2"}</definedName>
    <definedName name="wrn.test.1" localSheetId="0" hidden="1">{"page1",#N/A,TRUE,"2";"page2",#N/A,TRUE,"2"}</definedName>
    <definedName name="wrn.test.1" hidden="1">{"page1",#N/A,TRUE,"2";"page2",#N/A,TRUE,"2"}</definedName>
    <definedName name="wrn.test1." localSheetId="0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0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0" hidden="1">{"SourcesUses",#N/A,TRUE,#N/A;"TransOverview",#N/A,TRUE,"CFMODEL"}</definedName>
    <definedName name="wrn.test3." hidden="1">{"SourcesUses",#N/A,TRUE,#N/A;"TransOverview",#N/A,TRUE,"CFMODEL"}</definedName>
    <definedName name="wrn.test3.2" localSheetId="0" hidden="1">{"SourcesUses",#N/A,TRUE,#N/A;"TransOverview",#N/A,TRUE,"CFMODEL"}</definedName>
    <definedName name="wrn.test3.2" hidden="1">{"SourcesUses",#N/A,TRUE,#N/A;"TransOverview",#N/A,TRUE,"CFMODEL"}</definedName>
    <definedName name="wrn.test4." localSheetId="0" hidden="1">{"SourcesUses",#N/A,TRUE,"FundsFlow";"TransOverview",#N/A,TRUE,"FundsFlow"}</definedName>
    <definedName name="wrn.test4." hidden="1">{"SourcesUses",#N/A,TRUE,"FundsFlow";"TransOverview",#N/A,TRUE,"FundsFlow"}</definedName>
    <definedName name="wrn.test42." localSheetId="0" hidden="1">{"SourcesUses",#N/A,TRUE,"FundsFlow";"TransOverview",#N/A,TRUE,"FundsFlow"}</definedName>
    <definedName name="wrn.test42." hidden="1">{"SourcesUses",#N/A,TRUE,"FundsFlow";"TransOverview",#N/A,TRUE,"FundsFlow"}</definedName>
    <definedName name="wrn.TEST610." localSheetId="0" hidden="1">{"TEST610",#N/A,FALSE,"Sheet1"}</definedName>
    <definedName name="wrn.TEST610." hidden="1">{"TEST610",#N/A,FALSE,"Sheet1"}</definedName>
    <definedName name="wrn.TEST611." localSheetId="0" hidden="1">{"TEST611",#N/A,FALSE,"Sheet1"}</definedName>
    <definedName name="wrn.TEST611." hidden="1">{"TEST611",#N/A,FALSE,"Sheet1"}</definedName>
    <definedName name="wrn.Total." localSheetId="7" hidden="1">{"schedh3a",#N/A,TRUE,"H-3";"schedh3b",#N/A,TRUE,"H-3"}</definedName>
    <definedName name="wrn.Total." localSheetId="0" hidden="1">{"schedh3a",#N/A,TRUE,"H-3";"schedh3b",#N/A,TRUE,"H-3"}</definedName>
    <definedName name="wrn.Total." hidden="1">{"schedh3a",#N/A,TRUE,"H-3";"schedh3b",#N/A,TRUE,"H-3"}</definedName>
    <definedName name="wrn.XX." localSheetId="0" hidden="1">{#N/A,#N/A,FALSE,"337"}</definedName>
    <definedName name="wrn.XX." hidden="1">{#N/A,#N/A,FALSE,"337"}</definedName>
    <definedName name="wvu.buyout." localSheetId="7" hidden="1">{TRUE,TRUE,-1.25,-15.5,604.5,366.75,FALSE,TRUE,TRUE,TRUE,0,7,#N/A,3,#N/A,7.2125,20.3333333333333,1,FALSE,FALSE,3,TRUE,1,FALSE,100,"Swvu.buyout.","ACwvu.buyout.",#N/A,FALSE,FALSE,0.75,0.44,1,1,2,"&amp;C&amp;""Helv,Bold""&amp;16Termination Buyout Methodology","&amp;L&amp;""Helv,Bold""CES\Way International, Inc. &amp;F&amp;D&amp;C&amp;""Helv,Bold""&amp;A&amp;RPage &amp;P",FALSE,FALSE,FALSE,TRUE,1,75,#N/A,#N/A,"=R3C2:R218C13","=C1,R2",#N/A,#N/A,FALSE,FALSE,TRUE,1,#N/A,#N/A,FALSE,FALSE,TRUE,TRUE,TRUE}</definedName>
    <definedName name="wvu.buyout." localSheetId="0" hidden="1">{TRUE,TRUE,-1.25,-15.5,604.5,366.75,FALSE,TRUE,TRUE,TRUE,0,7,#N/A,3,#N/A,7.2125,20.3333333333333,1,FALSE,FALSE,3,TRUE,1,FALSE,100,"Swvu.buyout.","ACwvu.buyout.",#N/A,FALSE,FALSE,0.75,0.44,1,1,2,"&amp;C&amp;""Helv,Bold""&amp;16Termination Buyout Methodology","&amp;L&amp;""Helv,Bold""CES\Way International, Inc. &amp;F&amp;D&amp;C&amp;""Helv,Bold""&amp;A&amp;RPage &amp;P",FALSE,FALSE,FALSE,TRUE,1,75,#N/A,#N/A,"=R3C2:R218C13","=C1,R2",#N/A,#N/A,FALSE,FALSE,TRUE,1,#N/A,#N/A,FALSE,FALSE,TRUE,TRUE,TRUE}</definedName>
    <definedName name="wvu.buyout." hidden="1">{TRUE,TRUE,-1.25,-15.5,604.5,366.75,FALSE,TRUE,TRUE,TRUE,0,7,#N/A,3,#N/A,7.2125,20.3333333333333,1,FALSE,FALSE,3,TRUE,1,FALSE,100,"Swvu.buyout.","ACwvu.buyout.",#N/A,FALSE,FALSE,0.75,0.44,1,1,2,"&amp;C&amp;""Helv,Bold""&amp;16Termination Buyout Methodology","&amp;L&amp;""Helv,Bold""CES\Way International, Inc. &amp;F&amp;D&amp;C&amp;""Helv,Bold""&amp;A&amp;RPage &amp;P",FALSE,FALSE,FALSE,TRUE,1,75,#N/A,#N/A,"=R3C2:R218C13","=C1,R2",#N/A,#N/A,FALSE,FALSE,TRUE,1,#N/A,#N/A,FALSE,FALSE,TRUE,TRUE,TRUE}</definedName>
    <definedName name="wvu.ecm." localSheetId="7" hidden="1">{TRUE,TRUE,-1.25,-15.5,604.5,366.75,FALSE,TRUE,TRUE,TRUE,0,2,#N/A,18,#N/A,8.46511627906977,26.875,1,FALSE,FALSE,3,TRUE,1,FALSE,75,"Swvu.ecm.","ACwvu.ecm.",#N/A,FALSE,FALSE,0.72,0.2,0.166,0.166,2,"&amp;C&amp;""Helv,Bold""&amp;16Energy Conservation Overview ","&amp;L&amp;""Helv,Bold""CES/Way International, Inc. &amp;F&amp;D&amp;C&amp;""Helv,Bold""&amp;A",TRUE,TRUE,FALSE,TRUE,1,#N/A,1,1,"=R13C2:R41C8",FALSE,#N/A,#N/A,TRUE,FALSE,FALSE,1,#N/A,#N/A,FALSE,FALSE,TRUE,TRUE,TRUE}</definedName>
    <definedName name="wvu.ecm." localSheetId="0" hidden="1">{TRUE,TRUE,-1.25,-15.5,604.5,366.75,FALSE,TRUE,TRUE,TRUE,0,2,#N/A,18,#N/A,8.46511627906977,26.875,1,FALSE,FALSE,3,TRUE,1,FALSE,75,"Swvu.ecm.","ACwvu.ecm.",#N/A,FALSE,FALSE,0.72,0.2,0.166,0.166,2,"&amp;C&amp;""Helv,Bold""&amp;16Energy Conservation Overview ","&amp;L&amp;""Helv,Bold""CES/Way International, Inc. &amp;F&amp;D&amp;C&amp;""Helv,Bold""&amp;A",TRUE,TRUE,FALSE,TRUE,1,#N/A,1,1,"=R13C2:R41C8",FALSE,#N/A,#N/A,TRUE,FALSE,FALSE,1,#N/A,#N/A,FALSE,FALSE,TRUE,TRUE,TRUE}</definedName>
    <definedName name="wvu.ecm." hidden="1">{TRUE,TRUE,-1.25,-15.5,604.5,366.75,FALSE,TRUE,TRUE,TRUE,0,2,#N/A,18,#N/A,8.46511627906977,26.875,1,FALSE,FALSE,3,TRUE,1,FALSE,75,"Swvu.ecm.","ACwvu.ecm.",#N/A,FALSE,FALSE,0.72,0.2,0.166,0.166,2,"&amp;C&amp;""Helv,Bold""&amp;16Energy Conservation Overview ","&amp;L&amp;""Helv,Bold""CES/Way International, Inc. &amp;F&amp;D&amp;C&amp;""Helv,Bold""&amp;A",TRUE,TRUE,FALSE,TRUE,1,#N/A,1,1,"=R13C2:R41C8",FALSE,#N/A,#N/A,TRUE,FALSE,FALSE,1,#N/A,#N/A,FALSE,FALSE,TRUE,TRUE,TRUE}</definedName>
    <definedName name="wvu.finmod." localSheetId="7" hidden="1">{TRUE,TRUE,-1.25,-15.5,604.5,366.75,FALSE,TRUE,TRUE,TRUE,0,7,#N/A,29,#N/A,26.0344827586207,87.4,1,FALSE,FALSE,3,TRUE,1,FALSE,25,"Swvu.finmod.","ACwvu.finmod.",#N/A,FALSE,FALSE,0.72,0.2,0.166,0.166,1,"&amp;C&amp;""Helv,Bold""&amp;16Financial Overview ","&amp;L&amp;""Helv,Bold""CES/Way International, Inc. &amp;F&amp;D&amp;C&amp;""Helv,Bold""&amp;A",TRUE,TRUE,FALSE,TRUE,1,#N/A,1,1,"=R10C11:R89C22",FALSE,#N/A,#N/A,TRUE,FALSE,FALSE,1,#N/A,#N/A,FALSE,FALSE,TRUE,TRUE,TRUE}</definedName>
    <definedName name="wvu.finmod." localSheetId="0" hidden="1">{TRUE,TRUE,-1.25,-15.5,604.5,366.75,FALSE,TRUE,TRUE,TRUE,0,7,#N/A,29,#N/A,26.0344827586207,87.4,1,FALSE,FALSE,3,TRUE,1,FALSE,25,"Swvu.finmod.","ACwvu.finmod.",#N/A,FALSE,FALSE,0.72,0.2,0.166,0.166,1,"&amp;C&amp;""Helv,Bold""&amp;16Financial Overview ","&amp;L&amp;""Helv,Bold""CES/Way International, Inc. &amp;F&amp;D&amp;C&amp;""Helv,Bold""&amp;A",TRUE,TRUE,FALSE,TRUE,1,#N/A,1,1,"=R10C11:R89C22",FALSE,#N/A,#N/A,TRUE,FALSE,FALSE,1,#N/A,#N/A,FALSE,FALSE,TRUE,TRUE,TRUE}</definedName>
    <definedName name="wvu.finmod." hidden="1">{TRUE,TRUE,-1.25,-15.5,604.5,366.75,FALSE,TRUE,TRUE,TRUE,0,7,#N/A,29,#N/A,26.0344827586207,87.4,1,FALSE,FALSE,3,TRUE,1,FALSE,25,"Swvu.finmod.","ACwvu.finmod.",#N/A,FALSE,FALSE,0.72,0.2,0.166,0.166,1,"&amp;C&amp;""Helv,Bold""&amp;16Financial Overview ","&amp;L&amp;""Helv,Bold""CES/Way International, Inc. &amp;F&amp;D&amp;C&amp;""Helv,Bold""&amp;A",TRUE,TRUE,FALSE,TRUE,1,#N/A,1,1,"=R10C11:R89C22",FALSE,#N/A,#N/A,TRUE,FALSE,FALSE,1,#N/A,#N/A,FALSE,FALSE,TRUE,TRUE,TRUE}</definedName>
    <definedName name="wvu.hillpay." localSheetId="7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wvu.hillpay." localSheetId="0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wvu.hillpay." hidden="1">{TRUE,TRUE,-1.25,-15.5,604.5,366.75,FALSE,TRUE,TRUE,TRUE,0,41,#N/A,50,#N/A,8.40697674418605,26.9375,1,FALSE,FALSE,3,TRUE,1,FALSE,75,"Swvu.hillpay.","ACwvu.hillpay.",#N/A,FALSE,FALSE,0.72,0.2,0.166,0.166,1,"&amp;C&amp;""Helv,Bold""&amp;16Hill AFB Payment Calculation ","&amp;L&amp;""Helv,Bold""CES/Way International, Inc. &amp;F&amp;D&amp;C&amp;""Helv,Bold""&amp;A",TRUE,TRUE,FALSE,TRUE,1,81,#N/A,#N/A,"=R21C41:R73C46",FALSE,#N/A,#N/A,TRUE,FALSE,TRUE,1,#N/A,#N/A,FALSE,FALSE,TRUE,TRUE,TRUE}</definedName>
    <definedName name="wvu.maint." localSheetId="7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.maint." localSheetId="0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.maint.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.monitor." localSheetId="7" hidden="1">{TRUE,TRUE,-1.25,-15.5,604.5,366.75,FALSE,TRUE,TRUE,TRUE,0,11,#N/A,93,#N/A,12.9298245614035,27.6363636363636,1,FALSE,FALSE,3,TRUE,1,FALSE,50,"Swvu.monitor.","ACwvu.monitor.",#N/A,FALSE,FALSE,0.72,0.2,0.166,0.166,2,"&amp;C&amp;""Helv,Bold""&amp;16CES/Way Monitoring/Maintenance Breakdown ","&amp;L&amp;""Helv,Bold""CES/Way International, Inc. &amp;C&amp;""Helv,Bold""&amp;A&amp;R&amp;""Helv,Bold""&amp;F&amp;D",TRUE,TRUE,FALSE,TRUE,1,#N/A,1,1,"=R96C18:R114C22",FALSE,#N/A,#N/A,TRUE,FALSE,FALSE,1,65532,65532,FALSE,FALSE,TRUE,TRUE,TRUE}</definedName>
    <definedName name="wvu.monitor." localSheetId="0" hidden="1">{TRUE,TRUE,-1.25,-15.5,604.5,366.75,FALSE,TRUE,TRUE,TRUE,0,11,#N/A,93,#N/A,12.9298245614035,27.6363636363636,1,FALSE,FALSE,3,TRUE,1,FALSE,50,"Swvu.monitor.","ACwvu.monitor.",#N/A,FALSE,FALSE,0.72,0.2,0.166,0.166,2,"&amp;C&amp;""Helv,Bold""&amp;16CES/Way Monitoring/Maintenance Breakdown ","&amp;L&amp;""Helv,Bold""CES/Way International, Inc. &amp;C&amp;""Helv,Bold""&amp;A&amp;R&amp;""Helv,Bold""&amp;F&amp;D",TRUE,TRUE,FALSE,TRUE,1,#N/A,1,1,"=R96C18:R114C22",FALSE,#N/A,#N/A,TRUE,FALSE,FALSE,1,65532,65532,FALSE,FALSE,TRUE,TRUE,TRUE}</definedName>
    <definedName name="wvu.monitor." hidden="1">{TRUE,TRUE,-1.25,-15.5,604.5,366.75,FALSE,TRUE,TRUE,TRUE,0,11,#N/A,93,#N/A,12.9298245614035,27.6363636363636,1,FALSE,FALSE,3,TRUE,1,FALSE,50,"Swvu.monitor.","ACwvu.monitor.",#N/A,FALSE,FALSE,0.72,0.2,0.166,0.166,2,"&amp;C&amp;""Helv,Bold""&amp;16CES/Way Monitoring/Maintenance Breakdown ","&amp;L&amp;""Helv,Bold""CES/Way International, Inc. &amp;C&amp;""Helv,Bold""&amp;A&amp;R&amp;""Helv,Bold""&amp;F&amp;D",TRUE,TRUE,FALSE,TRUE,1,#N/A,1,1,"=R96C18:R114C22",FALSE,#N/A,#N/A,TRUE,FALSE,FALSE,1,65532,65532,FALSE,FALSE,TRUE,TRUE,TRUE}</definedName>
    <definedName name="wvu.o_m94." localSheetId="7" hidden="1">{TRUE,TRUE,-1.4,-17.6,619.2,378,FALSE,TRUE,TRUE,TRUE,0,1,#N/A,1,#N/A,5.13541666666667,21.0769230769231,1,FALSE,FALSE,3,TRUE,1,FALSE,100,"Swvu.o_m94.","ACwvu.o_m94.",#N/A,FALSE,FALSE,0.75,0.75,1,1,1,"&amp;CFY94 570 Maint","Page &amp;P",TRUE,TRUE,FALSE,TRUE,1,100,#N/A,#N/A,"=R5C1:R89C3",FALSE,#N/A,#N/A,FALSE,FALSE,TRUE,1,#N/A,#N/A,FALSE,FALSE,TRUE,TRUE,TRUE}</definedName>
    <definedName name="wvu.o_m94." localSheetId="0" hidden="1">{TRUE,TRUE,-1.4,-17.6,619.2,378,FALSE,TRUE,TRUE,TRUE,0,1,#N/A,1,#N/A,5.13541666666667,21.0769230769231,1,FALSE,FALSE,3,TRUE,1,FALSE,100,"Swvu.o_m94.","ACwvu.o_m94.",#N/A,FALSE,FALSE,0.75,0.75,1,1,1,"&amp;CFY94 570 Maint","Page &amp;P",TRUE,TRUE,FALSE,TRUE,1,100,#N/A,#N/A,"=R5C1:R89C3",FALSE,#N/A,#N/A,FALSE,FALSE,TRUE,1,#N/A,#N/A,FALSE,FALSE,TRUE,TRUE,TRUE}</definedName>
    <definedName name="wvu.o_m94." hidden="1">{TRUE,TRUE,-1.4,-17.6,619.2,378,FALSE,TRUE,TRUE,TRUE,0,1,#N/A,1,#N/A,5.13541666666667,21.0769230769231,1,FALSE,FALSE,3,TRUE,1,FALSE,100,"Swvu.o_m94.","ACwvu.o_m94.",#N/A,FALSE,FALSE,0.75,0.75,1,1,1,"&amp;CFY94 570 Maint","Page &amp;P",TRUE,TRUE,FALSE,TRUE,1,100,#N/A,#N/A,"=R5C1:R89C3",FALSE,#N/A,#N/A,FALSE,FALSE,TRUE,1,#N/A,#N/A,FALSE,FALSE,TRUE,TRUE,TRUE}</definedName>
    <definedName name="wvu.psc." localSheetId="7" hidden="1">{TRUE,TRUE,-1.25,-15.5,604.5,366.75,FALSE,TRUE,TRUE,TRUE,0,1,#N/A,1,#N/A,14.925,43.7,1,FALSE,FALSE,3,TRUE,1,FALSE,50,"Swvu.psc.","ACwvu.psc.",#N/A,FALSE,FALSE,0.2,0.25,1.02,0.83,1,"&amp;C&amp;""Helv,Bold""&amp;16Total Resource Cost Test","&amp;L&amp;""Helv,Bold""CES/Way International, Inc. &amp;F&amp;D&amp;C&amp;""Helv,Bold""&amp;A",TRUE,TRUE,FALSE,TRUE,1,#N/A,1,1,"=R6C1:R68C8",FALSE,#N/A,#N/A,FALSE,FALSE,FALSE,1,#N/A,#N/A,FALSE,FALSE,TRUE,TRUE,TRUE}</definedName>
    <definedName name="wvu.psc." localSheetId="0" hidden="1">{TRUE,TRUE,-1.25,-15.5,604.5,366.75,FALSE,TRUE,TRUE,TRUE,0,1,#N/A,1,#N/A,14.925,43.7,1,FALSE,FALSE,3,TRUE,1,FALSE,50,"Swvu.psc.","ACwvu.psc.",#N/A,FALSE,FALSE,0.2,0.25,1.02,0.83,1,"&amp;C&amp;""Helv,Bold""&amp;16Total Resource Cost Test","&amp;L&amp;""Helv,Bold""CES/Way International, Inc. &amp;F&amp;D&amp;C&amp;""Helv,Bold""&amp;A",TRUE,TRUE,FALSE,TRUE,1,#N/A,1,1,"=R6C1:R68C8",FALSE,#N/A,#N/A,FALSE,FALSE,FALSE,1,#N/A,#N/A,FALSE,FALSE,TRUE,TRUE,TRUE}</definedName>
    <definedName name="wvu.psc." hidden="1">{TRUE,TRUE,-1.25,-15.5,604.5,366.75,FALSE,TRUE,TRUE,TRUE,0,1,#N/A,1,#N/A,14.925,43.7,1,FALSE,FALSE,3,TRUE,1,FALSE,50,"Swvu.psc.","ACwvu.psc.",#N/A,FALSE,FALSE,0.2,0.25,1.02,0.83,1,"&amp;C&amp;""Helv,Bold""&amp;16Total Resource Cost Test","&amp;L&amp;""Helv,Bold""CES/Way International, Inc. &amp;F&amp;D&amp;C&amp;""Helv,Bold""&amp;A",TRUE,TRUE,FALSE,TRUE,1,#N/A,1,1,"=R6C1:R68C8",FALSE,#N/A,#N/A,FALSE,FALSE,FALSE,1,#N/A,#N/A,FALSE,FALSE,TRUE,TRUE,TRUE}</definedName>
    <definedName name="wvu1.maint." localSheetId="7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1.maint." localSheetId="0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wvu1.maint." hidden="1">{TRUE,TRUE,-1.25,-15.5,604.5,366.75,FALSE,TRUE,TRUE,TRUE,0,6,#N/A,78,#N/A,13.1509433962264,27.0909090909091,1,FALSE,FALSE,3,TRUE,1,FALSE,50,"Swvu.maint.","ACwvu.maint.",#N/A,FALSE,FALSE,0.72,0.2,0.166,0.166,2,"&amp;C&amp;""Helv,Bold""&amp;16Total Projected Maintenance Savings Breakdown ","&amp;L&amp;""Helv,Bold""CES/Way International, Inc. &amp;C&amp;""Helv,Bold""&amp;A&amp;R&amp;""Helv,Bold""&amp;F&amp;D",TRUE,TRUE,FALSE,TRUE,1,#N/A,1,1,"=R96C12:R114C16",FALSE,#N/A,#N/A,TRUE,FALSE,FALSE,1,65532,65532,FALSE,FALSE,TRUE,TRUE,TRUE}</definedName>
    <definedName name="x" localSheetId="7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localSheetId="0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a" localSheetId="7">OFFSET(Yaxis,0,-1)</definedName>
    <definedName name="xa" localSheetId="6">OFFSET('Imputed Rev Req'!Yaxis,0,-1)</definedName>
    <definedName name="xa" localSheetId="0">OFFSET(Notes!Yaxis,0,-1)</definedName>
    <definedName name="xa">OFFSET(Yaxis,0,-1)</definedName>
    <definedName name="xaxIS" localSheetId="7">OFFSET(Yaxis,0,-1)</definedName>
    <definedName name="xaxIS" localSheetId="6">OFFSET('Imputed Rev Req'!Yaxis,0,-1)</definedName>
    <definedName name="xaxIS" localSheetId="0">OFFSET(Notes!Yaxis,0,-1)</definedName>
    <definedName name="xaxIS">OFFSET(Yaxis,0,-1)</definedName>
    <definedName name="xes" localSheetId="0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mnRefRange">#REF!</definedName>
    <definedName name="XREF_COLUMN_1" localSheetId="7" hidden="1">#REF!</definedName>
    <definedName name="XREF_COLUMN_1" hidden="1">#REF!</definedName>
    <definedName name="XREF_COLUMN_10" localSheetId="7" hidden="1">#REF!</definedName>
    <definedName name="XREF_COLUMN_10" hidden="1">#REF!</definedName>
    <definedName name="XREF_COLUMN_2" localSheetId="7" hidden="1">[98]Lead!#REF!</definedName>
    <definedName name="XREF_COLUMN_2" hidden="1">#REF!</definedName>
    <definedName name="XREF_COLUMN_3" localSheetId="7" hidden="1">#REF!</definedName>
    <definedName name="XREF_COLUMN_3" hidden="1">#REF!</definedName>
    <definedName name="XREF_COLUMN_4" localSheetId="7" hidden="1">#REF!</definedName>
    <definedName name="XREF_COLUMN_4" hidden="1">#REF!</definedName>
    <definedName name="XREF_COLUMN_5" localSheetId="7" hidden="1">#REF!</definedName>
    <definedName name="XREF_COLUMN_5" hidden="1">#REF!</definedName>
    <definedName name="XREF_COLUMN_6" localSheetId="7" hidden="1">#REF!</definedName>
    <definedName name="XREF_COLUMN_6" hidden="1">#REF!</definedName>
    <definedName name="XREF_COLUMN_7" localSheetId="7" hidden="1">#REF!</definedName>
    <definedName name="XREF_COLUMN_7" hidden="1">#REF!</definedName>
    <definedName name="XREF_COLUMN_8" localSheetId="7" hidden="1">#REF!</definedName>
    <definedName name="XREF_COLUMN_8" hidden="1">#REF!</definedName>
    <definedName name="XREF_COLUMN_9" localSheetId="7" hidden="1">#REF!</definedName>
    <definedName name="XREF_COLUMN_9" hidden="1">#REF!</definedName>
    <definedName name="XRefActiveRow" localSheetId="7" hidden="1">#REF!</definedName>
    <definedName name="XRefActiveRow" hidden="1">#REF!</definedName>
    <definedName name="XRefColumnsCount">1</definedName>
    <definedName name="XRefCopy1" localSheetId="7" hidden="1">#REF!</definedName>
    <definedName name="XRefCopy1" hidden="1">#REF!</definedName>
    <definedName name="XRefCopy10" localSheetId="7" hidden="1">#REF!</definedName>
    <definedName name="XRefCopy10" hidden="1">#REF!</definedName>
    <definedName name="XRefCopy10Row" localSheetId="7" hidden="1">#REF!</definedName>
    <definedName name="XRefCopy10Row" hidden="1">#REF!</definedName>
    <definedName name="XRefCopy11" localSheetId="7" hidden="1">#REF!</definedName>
    <definedName name="XRefCopy11" hidden="1">#REF!</definedName>
    <definedName name="XRefCopy11Row" localSheetId="7" hidden="1">#REF!</definedName>
    <definedName name="XRefCopy11Row" hidden="1">#REF!</definedName>
    <definedName name="XRefCopy12" localSheetId="7" hidden="1">#REF!</definedName>
    <definedName name="XRefCopy12" hidden="1">#REF!</definedName>
    <definedName name="XRefCopy12Row" localSheetId="7" hidden="1">#REF!</definedName>
    <definedName name="XRefCopy12Row" hidden="1">#REF!</definedName>
    <definedName name="XRefCopy13" localSheetId="7" hidden="1">#REF!</definedName>
    <definedName name="XRefCopy13" hidden="1">#REF!</definedName>
    <definedName name="XRefCopy13Row" localSheetId="7" hidden="1">#REF!</definedName>
    <definedName name="XRefCopy13Row" hidden="1">#REF!</definedName>
    <definedName name="XRefCopy14" localSheetId="7" hidden="1">#REF!</definedName>
    <definedName name="XRefCopy14" hidden="1">#REF!</definedName>
    <definedName name="XRefCopy14Row" localSheetId="7" hidden="1">#REF!</definedName>
    <definedName name="XRefCopy14Row" hidden="1">#REF!</definedName>
    <definedName name="XRefCopy15" localSheetId="7" hidden="1">#REF!</definedName>
    <definedName name="XRefCopy15" hidden="1">#REF!</definedName>
    <definedName name="XRefCopy15Row" localSheetId="7" hidden="1">#REF!</definedName>
    <definedName name="XRefCopy15Row" hidden="1">#REF!</definedName>
    <definedName name="XRefCopy16" localSheetId="7" hidden="1">#REF!</definedName>
    <definedName name="XRefCopy16" hidden="1">#REF!</definedName>
    <definedName name="XRefCopy16Row" localSheetId="7" hidden="1">#REF!</definedName>
    <definedName name="XRefCopy16Row" hidden="1">#REF!</definedName>
    <definedName name="XRefCopy17" localSheetId="7" hidden="1">#REF!</definedName>
    <definedName name="XRefCopy17" hidden="1">#REF!</definedName>
    <definedName name="XRefCopy17Row" localSheetId="7" hidden="1">#REF!</definedName>
    <definedName name="XRefCopy17Row" hidden="1">#REF!</definedName>
    <definedName name="XRefCopy18" localSheetId="7" hidden="1">#REF!</definedName>
    <definedName name="XRefCopy18" hidden="1">#REF!</definedName>
    <definedName name="XRefCopy18Row" localSheetId="7" hidden="1">#REF!</definedName>
    <definedName name="XRefCopy18Row" hidden="1">#REF!</definedName>
    <definedName name="XRefCopy19" localSheetId="7" hidden="1">#REF!</definedName>
    <definedName name="XRefCopy19" hidden="1">#REF!</definedName>
    <definedName name="XRefCopy19Row" localSheetId="7" hidden="1">#REF!</definedName>
    <definedName name="XRefCopy19Row" hidden="1">#REF!</definedName>
    <definedName name="XRefCopy1Row" localSheetId="7" hidden="1">#REF!</definedName>
    <definedName name="XRefCopy1Row" hidden="1">#REF!</definedName>
    <definedName name="XRefCopy2" localSheetId="7" hidden="1">#REF!</definedName>
    <definedName name="XRefCopy2" hidden="1">#REF!</definedName>
    <definedName name="XRefCopy20" localSheetId="7" hidden="1">#REF!</definedName>
    <definedName name="XRefCopy20" hidden="1">#REF!</definedName>
    <definedName name="XRefCopy20Row" localSheetId="7" hidden="1">#REF!</definedName>
    <definedName name="XRefCopy20Row" hidden="1">#REF!</definedName>
    <definedName name="XRefCopy21" localSheetId="7" hidden="1">#REF!</definedName>
    <definedName name="XRefCopy21" hidden="1">#REF!</definedName>
    <definedName name="XRefCopy21Row" localSheetId="7" hidden="1">#REF!</definedName>
    <definedName name="XRefCopy21Row" hidden="1">#REF!</definedName>
    <definedName name="XRefCopy22" localSheetId="7" hidden="1">#REF!</definedName>
    <definedName name="XRefCopy22" hidden="1">#REF!</definedName>
    <definedName name="XRefCopy22Row" localSheetId="7" hidden="1">#REF!</definedName>
    <definedName name="XRefCopy22Row" hidden="1">#REF!</definedName>
    <definedName name="XRefCopy2Row" localSheetId="7" hidden="1">[99]XREF!#REF!</definedName>
    <definedName name="XRefCopy2Row" hidden="1">#REF!</definedName>
    <definedName name="XRefCopy3" localSheetId="7" hidden="1">#REF!</definedName>
    <definedName name="XRefCopy3" hidden="1">#REF!</definedName>
    <definedName name="XRefCopy3Row" localSheetId="7" hidden="1">#REF!</definedName>
    <definedName name="XRefCopy3Row" hidden="1">#REF!</definedName>
    <definedName name="XRefCopy4" localSheetId="7" hidden="1">'[100]Cédula de Movimientos'!#REF!</definedName>
    <definedName name="XRefCopy4" hidden="1">#REF!</definedName>
    <definedName name="XRefCopy4Row" localSheetId="7" hidden="1">#REF!</definedName>
    <definedName name="XRefCopy4Row" hidden="1">#REF!</definedName>
    <definedName name="XRefCopy5" localSheetId="7" hidden="1">#REF!</definedName>
    <definedName name="XRefCopy5" hidden="1">#REF!</definedName>
    <definedName name="XRefCopy5Row" localSheetId="7" hidden="1">#REF!</definedName>
    <definedName name="XRefCopy5Row" hidden="1">#REF!</definedName>
    <definedName name="XRefCopy6" localSheetId="7" hidden="1">#REF!</definedName>
    <definedName name="XRefCopy6" hidden="1">#REF!</definedName>
    <definedName name="XRefCopy6Row" localSheetId="7" hidden="1">#REF!</definedName>
    <definedName name="XRefCopy6Row" hidden="1">#REF!</definedName>
    <definedName name="XRefCopy7" localSheetId="7" hidden="1">#REF!</definedName>
    <definedName name="XRefCopy7" hidden="1">#REF!</definedName>
    <definedName name="XRefCopy7Row" localSheetId="7" hidden="1">#REF!</definedName>
    <definedName name="XRefCopy7Row" hidden="1">#REF!</definedName>
    <definedName name="XRefCopy8" localSheetId="7" hidden="1">#REF!</definedName>
    <definedName name="XRefCopy8" hidden="1">#REF!</definedName>
    <definedName name="XRefCopy8Row" localSheetId="7" hidden="1">#REF!</definedName>
    <definedName name="XRefCopy8Row" hidden="1">#REF!</definedName>
    <definedName name="XRefCopy9" localSheetId="7" hidden="1">#REF!</definedName>
    <definedName name="XRefCopy9" hidden="1">#REF!</definedName>
    <definedName name="XRefCopy9Row" localSheetId="7" hidden="1">#REF!</definedName>
    <definedName name="XRefCopy9Row" hidden="1">#REF!</definedName>
    <definedName name="XRefCopyRangeCount">1</definedName>
    <definedName name="XRefPaste1" localSheetId="7" hidden="1">#REF!</definedName>
    <definedName name="XRefPaste1" hidden="1">#REF!</definedName>
    <definedName name="XRefPaste1Row" localSheetId="7" hidden="1">#REF!</definedName>
    <definedName name="XRefPaste1Row" hidden="1">#REF!</definedName>
    <definedName name="XRefPaste2" localSheetId="7" hidden="1">#REF!</definedName>
    <definedName name="XRefPaste2" hidden="1">#REF!</definedName>
    <definedName name="XRefPaste2Row" localSheetId="7" hidden="1">#REF!</definedName>
    <definedName name="XRefPaste2Row" hidden="1">#REF!</definedName>
    <definedName name="XRefPaste3" localSheetId="7" hidden="1">#REF!</definedName>
    <definedName name="XRefPaste3" hidden="1">#REF!</definedName>
    <definedName name="XRefPaste3Row" localSheetId="7" hidden="1">#REF!</definedName>
    <definedName name="XRefPaste3Row" hidden="1">#REF!</definedName>
    <definedName name="XRefPaste4" localSheetId="7" hidden="1">[100]Depreciación!#REF!</definedName>
    <definedName name="XRefPaste4" hidden="1">#REF!</definedName>
    <definedName name="XRefPaste4Row" localSheetId="7" hidden="1">#REF!</definedName>
    <definedName name="XRefPaste4Row" hidden="1">#REF!</definedName>
    <definedName name="XRefPaste5Row" localSheetId="7" hidden="1">#REF!</definedName>
    <definedName name="XRefPaste5Row" hidden="1">#REF!</definedName>
    <definedName name="XRefPaste6" localSheetId="7" hidden="1">[100]Depreciación!#REF!</definedName>
    <definedName name="XRefPaste6" hidden="1">#REF!</definedName>
    <definedName name="XRefPaste6Row" localSheetId="7" hidden="1">[101]XREF!#REF!</definedName>
    <definedName name="XRefPaste6Row" hidden="1">#REF!</definedName>
    <definedName name="XRefPasteRangeCount">3</definedName>
    <definedName name="xsTYPE">"tbl"</definedName>
    <definedName name="xxx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" hidden="1">#REF!</definedName>
    <definedName name="xxxx" hidden="1">#REF!</definedName>
    <definedName name="xxxxx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xx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xxxx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xyz">'[93]Return - For UnRegSub'!#REF!</definedName>
    <definedName name="y" localSheetId="0" hidden="1">{#N/A,#N/A,FALSE,"trates"}</definedName>
    <definedName name="y" hidden="1">{#N/A,#N/A,FALSE,"trates"}</definedName>
    <definedName name="Yaxis" localSheetId="6">OFFSET(#REF!,0,0,MATCH(0,PCT,0),1)</definedName>
    <definedName name="Yaxis" localSheetId="0">OFFSET(#REF!,0,0,MATCH(0,PCT,0),1)</definedName>
    <definedName name="Yaxis">OFFSET(#REF!,0,0,MATCH(0,PCT,0),1)</definedName>
    <definedName name="Year">'[102]Key to Tables'!$B$16</definedName>
    <definedName name="YEAR_KWHR">#REF!</definedName>
    <definedName name="YEClose1992">#REF!</definedName>
    <definedName name="yeperiod">#REF!</definedName>
    <definedName name="yes" localSheetId="0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'[42]misc tables'!$B$20:$B$21</definedName>
    <definedName name="yhhhh">#REF!</definedName>
    <definedName name="YrAvg">#REF!</definedName>
    <definedName name="yt">#REF!</definedName>
    <definedName name="YTDInc">#REF!</definedName>
    <definedName name="ytyyt">#REF!</definedName>
    <definedName name="yy" localSheetId="0" hidden="1">{#N/A,#N/A,FALSE,"trates"}</definedName>
    <definedName name="yy" hidden="1">{#N/A,#N/A,FALSE,"trates"}</definedName>
    <definedName name="yyyy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yyyy" localSheetId="0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yyyy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Z_598CECA0_5C60_11D3_B382_005004054BC5_.wvu.Rows" hidden="1">#REF!,#REF!,#REF!</definedName>
    <definedName name="Z_BA465841_5925_11D2_BE45_080009FCDD9A_.wvu.PrintTitles" hidden="1">#REF!,#REF!</definedName>
    <definedName name="Z_BA465842_5925_11D2_BE45_080009FCDD9A_.wvu.PrintTitles" hidden="1">#REF!,#REF!</definedName>
    <definedName name="Z_BA465843_5925_11D2_BE45_080009FCDD9A_.wvu.PrintTitles" hidden="1">#REF!,#REF!</definedName>
    <definedName name="Z_BA465844_5925_11D2_BE45_080009FCDD9A_.wvu.PrintTitles" hidden="1">#REF!,#REF!</definedName>
    <definedName name="Z_BA465845_5925_11D2_BE45_080009FCDD9A_.wvu.PrintTitles" hidden="1">#REF!,#REF!</definedName>
    <definedName name="Z_BA465846_5925_11D2_BE45_080009FCDD9A_.wvu.PrintTitles" hidden="1">#REF!,#REF!</definedName>
    <definedName name="Z_D5124360_59F1_11D2_BE45_080009FCDD9A_.wvu.PrintTitles" hidden="1">#REF!,#REF!</definedName>
    <definedName name="Z_D5124361_59F1_11D2_BE45_080009FCDD9A_.wvu.PrintTitles" hidden="1">#REF!,#REF!</definedName>
    <definedName name="Z_D5124362_59F1_11D2_BE45_080009FCDD9A_.wvu.PrintTitles" hidden="1">#REF!,#REF!</definedName>
    <definedName name="Z_D5124363_59F1_11D2_BE45_080009FCDD9A_.wvu.PrintTitles" hidden="1">#REF!,#REF!</definedName>
    <definedName name="Z_D5124364_59F1_11D2_BE45_080009FCDD9A_.wvu.PrintTitles" hidden="1">#REF!,#REF!</definedName>
    <definedName name="Z_D5124365_59F1_11D2_BE45_080009FCDD9A_.wvu.PrintTitles" hidden="1">#REF!,#REF!</definedName>
    <definedName name="Z_D57DC6C0_593E_11D2_BE45_080009FCDD9A_.wvu.PrintTitles" hidden="1">#REF!,#REF!</definedName>
    <definedName name="Z_D57DC6C1_593E_11D2_BE45_080009FCDD9A_.wvu.PrintTitles" hidden="1">#REF!,#REF!</definedName>
    <definedName name="Z_D57DC6C2_593E_11D2_BE45_080009FCDD9A_.wvu.PrintTitles" hidden="1">#REF!,#REF!</definedName>
    <definedName name="Z_D57DC6C3_593E_11D2_BE45_080009FCDD9A_.wvu.PrintTitles" hidden="1">#REF!,#REF!</definedName>
    <definedName name="Z_D57DC6C4_593E_11D2_BE45_080009FCDD9A_.wvu.PrintTitles" hidden="1">#REF!,#REF!</definedName>
    <definedName name="Z_D57DC6C5_593E_11D2_BE45_080009FCDD9A_.wvu.PrintTitles" hidden="1">#REF!,#REF!</definedName>
    <definedName name="zero">'[103]2004 zero based'!$B$1:$C$65536</definedName>
    <definedName name="zz" localSheetId="10" hidden="1">{#N/A,#N/A,FALSE,"Jul";#N/A,#N/A,FALSE,"August";#N/A,#N/A,FALSE,"Sep-YTD"}</definedName>
    <definedName name="zz" localSheetId="9" hidden="1">{#N/A,#N/A,FALSE,"Jul";#N/A,#N/A,FALSE,"August";#N/A,#N/A,FALSE,"Sep-YTD"}</definedName>
    <definedName name="zz" localSheetId="8" hidden="1">{#N/A,#N/A,FALSE,"Jul";#N/A,#N/A,FALSE,"August";#N/A,#N/A,FALSE,"Sep-YTD"}</definedName>
    <definedName name="zz" localSheetId="6" hidden="1">{#N/A,#N/A,FALSE,"Jul";#N/A,#N/A,FALSE,"August";#N/A,#N/A,FALSE,"Sep-YTD"}</definedName>
    <definedName name="zz" localSheetId="0" hidden="1">{#N/A,#N/A,FALSE,"Jul";#N/A,#N/A,FALSE,"August";#N/A,#N/A,FALSE,"Sep-YTD"}</definedName>
    <definedName name="zz" hidden="1">{#N/A,#N/A,FALSE,"Jul";#N/A,#N/A,FALSE,"August";#N/A,#N/A,FALSE,"Sep-YTD"}</definedName>
    <definedName name="zzzzzzzzzz" localSheetId="0" hidden="1">{"SourcesUses",#N/A,TRUE,"CFMODEL";"TransOverview",#N/A,TRUE,"CFMODEL"}</definedName>
    <definedName name="zzzzzzzzzz" hidden="1">{"SourcesUses",#N/A,TRUE,"CFMODEL";"TransOverview",#N/A,TRUE,"CFMODEL"}</definedName>
    <definedName name="zzzzzzzzzzzzzzzzz" localSheetId="0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localSheetId="0" hidden="1">{"Income Statement",#N/A,FALSE,"CFMODEL";"Balance Sheet",#N/A,FALSE,"CFMODEL"}</definedName>
    <definedName name="zzzzzzzzzzzzzzzzzzzzzzzzz" hidden="1">{"Income Statement",#N/A,FALSE,"CFMODEL";"Balance Sheet",#N/A,FALSE,"CFMODEL"}</definedName>
    <definedName name="zzzzzzzzzzzzzzzzzzzzzzzzzzz" localSheetId="0" hidden="1">{"SourcesUses",#N/A,TRUE,"FundsFlow";"TransOverview",#N/A,TRUE,"FundsFlow"}</definedName>
    <definedName name="zzzzzzzzzzzzzzzzzzzzzzzzzzz" hidden="1">{"SourcesUses",#N/A,TRUE,"FundsFlow";"TransOverview",#N/A,TRUE,"FundsFlow"}</definedName>
    <definedName name="zzzzzzzzzzzzzzzzzzzzzzzzzzzzz" localSheetId="0" hidden="1">{"SourcesUses",#N/A,TRUE,"CFMODEL";"TransOverview",#N/A,TRUE,"CFMODEL"}</definedName>
    <definedName name="zzzzzzzzzzzzzzzzzzzzzzzzzzzzz" hidden="1">{"SourcesUses",#N/A,TRUE,"CFMODEL";"TransOverview",#N/A,TRUE,"CFMODEL"}</definedName>
  </definedNames>
  <calcPr calcId="191029" iterate="1"/>
  <pivotCaches>
    <pivotCache cacheId="102" r:id="rId119"/>
    <pivotCache cacheId="103" r:id="rId120"/>
    <pivotCache cacheId="104" r:id="rId121"/>
    <pivotCache cacheId="105" r:id="rId1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9" i="1" l="1"/>
  <c r="K29" i="1"/>
  <c r="L27" i="1"/>
  <c r="K27" i="1"/>
  <c r="L25" i="1"/>
  <c r="K25" i="1"/>
  <c r="L23" i="1"/>
  <c r="K23" i="1"/>
  <c r="L21" i="1"/>
  <c r="K21" i="1"/>
  <c r="L19" i="1"/>
  <c r="K19" i="1"/>
  <c r="L17" i="1"/>
  <c r="K17" i="1"/>
  <c r="L13" i="1"/>
  <c r="K13" i="1"/>
  <c r="K32" i="4"/>
  <c r="L10" i="1" s="1"/>
  <c r="J32" i="4"/>
  <c r="K10" i="1" s="1"/>
  <c r="K31" i="4"/>
  <c r="L6" i="1" s="1"/>
  <c r="J31" i="4"/>
  <c r="K6" i="1" s="1"/>
  <c r="K30" i="4"/>
  <c r="L31" i="1" s="1"/>
  <c r="J30" i="4"/>
  <c r="K31" i="1" s="1"/>
  <c r="K29" i="4"/>
  <c r="J29" i="4"/>
  <c r="K28" i="4"/>
  <c r="J28" i="4"/>
  <c r="K27" i="4"/>
  <c r="J27" i="4"/>
  <c r="K26" i="4"/>
  <c r="J26" i="4"/>
  <c r="K25" i="4"/>
  <c r="J25" i="4"/>
  <c r="K24" i="4"/>
  <c r="L15" i="1" s="1"/>
  <c r="J24" i="4"/>
  <c r="K15" i="1" s="1"/>
  <c r="K23" i="4"/>
  <c r="J23" i="4"/>
  <c r="K22" i="4"/>
  <c r="J22" i="4"/>
  <c r="K21" i="4"/>
  <c r="J21" i="4"/>
  <c r="H22" i="1"/>
  <c r="G22" i="1"/>
  <c r="G20" i="1"/>
  <c r="H18" i="1"/>
  <c r="G18" i="1"/>
  <c r="H16" i="1"/>
  <c r="G16" i="1"/>
  <c r="J22" i="5"/>
  <c r="J33" i="5" s="1"/>
  <c r="K22" i="5"/>
  <c r="K33" i="5" s="1"/>
  <c r="J23" i="5"/>
  <c r="G24" i="1" s="1"/>
  <c r="K23" i="5"/>
  <c r="H24" i="1" s="1"/>
  <c r="J24" i="5"/>
  <c r="G14" i="1" s="1"/>
  <c r="K24" i="5"/>
  <c r="H14" i="1" s="1"/>
  <c r="J25" i="5"/>
  <c r="K25" i="5"/>
  <c r="J26" i="5"/>
  <c r="K26" i="5"/>
  <c r="J27" i="5"/>
  <c r="G28" i="1" s="1"/>
  <c r="K27" i="5"/>
  <c r="H28" i="1" s="1"/>
  <c r="J28" i="5"/>
  <c r="G12" i="1" s="1"/>
  <c r="K28" i="5"/>
  <c r="H12" i="1" s="1"/>
  <c r="J29" i="5"/>
  <c r="G26" i="1" s="1"/>
  <c r="K29" i="5"/>
  <c r="H26" i="1" s="1"/>
  <c r="J30" i="5"/>
  <c r="G30" i="1" s="1"/>
  <c r="K30" i="5"/>
  <c r="H30" i="1" s="1"/>
  <c r="J31" i="5"/>
  <c r="G4" i="1" s="1"/>
  <c r="K31" i="5"/>
  <c r="H4" i="1" s="1"/>
  <c r="J32" i="5"/>
  <c r="G8" i="1" s="1"/>
  <c r="K32" i="5"/>
  <c r="H8" i="1" s="1"/>
  <c r="K21" i="5"/>
  <c r="J21" i="5"/>
  <c r="AB30" i="1"/>
  <c r="AA30" i="1"/>
  <c r="AB28" i="1"/>
  <c r="AA28" i="1"/>
  <c r="AB26" i="1"/>
  <c r="AA26" i="1"/>
  <c r="AB24" i="1"/>
  <c r="AA24" i="1"/>
  <c r="AB22" i="1"/>
  <c r="AA22" i="1"/>
  <c r="AB20" i="1"/>
  <c r="AA20" i="1"/>
  <c r="AB18" i="1"/>
  <c r="AA18" i="1"/>
  <c r="AB16" i="1"/>
  <c r="AA16" i="1"/>
  <c r="AB14" i="1"/>
  <c r="AA14" i="1"/>
  <c r="AB12" i="1"/>
  <c r="AA12" i="1"/>
  <c r="AB8" i="1"/>
  <c r="AA8" i="1"/>
  <c r="AB4" i="1"/>
  <c r="AA4" i="1"/>
  <c r="H20" i="1" l="1"/>
  <c r="AD30" i="1"/>
  <c r="AC30" i="1"/>
  <c r="AD28" i="1"/>
  <c r="AC28" i="1"/>
  <c r="AD26" i="1"/>
  <c r="AC26" i="1"/>
  <c r="AD24" i="1"/>
  <c r="AC24" i="1"/>
  <c r="AD22" i="1"/>
  <c r="AC22" i="1"/>
  <c r="AD20" i="1"/>
  <c r="AC20" i="1"/>
  <c r="AD18" i="1"/>
  <c r="AC18" i="1"/>
  <c r="AD16" i="1"/>
  <c r="AC16" i="1"/>
  <c r="AD14" i="1"/>
  <c r="AC14" i="1"/>
  <c r="AD12" i="1"/>
  <c r="AC12" i="1"/>
  <c r="AD8" i="1"/>
  <c r="AC8" i="1"/>
  <c r="AD4" i="1"/>
  <c r="AC4" i="1" l="1"/>
  <c r="C48" i="13" l="1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L29" i="10"/>
  <c r="K29" i="10"/>
  <c r="N29" i="10" s="1"/>
  <c r="L28" i="10"/>
  <c r="N28" i="10" s="1"/>
  <c r="K28" i="10"/>
  <c r="M27" i="10"/>
  <c r="N27" i="10" s="1"/>
  <c r="M26" i="10"/>
  <c r="L26" i="10"/>
  <c r="K26" i="10"/>
  <c r="N26" i="10" s="1"/>
  <c r="M25" i="10"/>
  <c r="L25" i="10"/>
  <c r="K25" i="10"/>
  <c r="N25" i="10" s="1"/>
  <c r="M24" i="10"/>
  <c r="L24" i="10"/>
  <c r="K24" i="10"/>
  <c r="N24" i="10" s="1"/>
  <c r="M23" i="10"/>
  <c r="L23" i="10"/>
  <c r="K23" i="10"/>
  <c r="N23" i="10" s="1"/>
  <c r="M22" i="10"/>
  <c r="L22" i="10"/>
  <c r="K22" i="10"/>
  <c r="N22" i="10" s="1"/>
  <c r="M21" i="10"/>
  <c r="L21" i="10"/>
  <c r="K21" i="10"/>
  <c r="N21" i="10" s="1"/>
  <c r="M19" i="10"/>
  <c r="L19" i="10"/>
  <c r="K19" i="10"/>
  <c r="M18" i="10"/>
  <c r="L18" i="10"/>
  <c r="K18" i="10"/>
  <c r="M17" i="10"/>
  <c r="L17" i="10"/>
  <c r="K17" i="10"/>
  <c r="N17" i="10" s="1"/>
  <c r="M15" i="10"/>
  <c r="L15" i="10"/>
  <c r="K15" i="10"/>
  <c r="N15" i="10" s="1"/>
  <c r="M14" i="10"/>
  <c r="L14" i="10"/>
  <c r="K14" i="10"/>
  <c r="N14" i="10" s="1"/>
  <c r="M13" i="10"/>
  <c r="L13" i="10"/>
  <c r="K13" i="10"/>
  <c r="M12" i="10"/>
  <c r="L12" i="10"/>
  <c r="K12" i="10"/>
  <c r="N12" i="10" s="1"/>
  <c r="M11" i="10"/>
  <c r="N11" i="10" s="1"/>
  <c r="M10" i="10"/>
  <c r="L10" i="10"/>
  <c r="K10" i="10"/>
  <c r="M9" i="10"/>
  <c r="L9" i="10"/>
  <c r="N9" i="10" s="1"/>
  <c r="K9" i="10"/>
  <c r="E59" i="6"/>
  <c r="E56" i="6"/>
  <c r="H6" i="3" s="1"/>
  <c r="H8" i="3" s="1"/>
  <c r="E54" i="6"/>
  <c r="E53" i="6"/>
  <c r="H7" i="3" s="1"/>
  <c r="E52" i="6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K47" i="5" s="1"/>
  <c r="N11" i="3" s="1"/>
  <c r="B47" i="5"/>
  <c r="J47" i="5" s="1"/>
  <c r="N12" i="3" s="1"/>
  <c r="N15" i="3" s="1"/>
  <c r="I30" i="1" s="1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J45" i="5" s="1"/>
  <c r="L12" i="3" s="1"/>
  <c r="L15" i="3" s="1"/>
  <c r="I12" i="1" s="1"/>
  <c r="J44" i="5"/>
  <c r="K12" i="3" s="1"/>
  <c r="I44" i="5"/>
  <c r="H44" i="5"/>
  <c r="G44" i="5"/>
  <c r="F44" i="5"/>
  <c r="E44" i="5"/>
  <c r="D44" i="5"/>
  <c r="C44" i="5"/>
  <c r="K44" i="5" s="1"/>
  <c r="K11" i="3" s="1"/>
  <c r="B44" i="5"/>
  <c r="I43" i="5"/>
  <c r="H43" i="5"/>
  <c r="G43" i="5"/>
  <c r="F43" i="5"/>
  <c r="E43" i="5"/>
  <c r="D43" i="5"/>
  <c r="C43" i="5"/>
  <c r="B43" i="5"/>
  <c r="I42" i="5"/>
  <c r="H42" i="5"/>
  <c r="G42" i="5"/>
  <c r="F42" i="5"/>
  <c r="E42" i="5"/>
  <c r="D42" i="5"/>
  <c r="C42" i="5"/>
  <c r="K42" i="5" s="1"/>
  <c r="I11" i="3" s="1"/>
  <c r="I14" i="3" s="1"/>
  <c r="J18" i="1" s="1"/>
  <c r="B42" i="5"/>
  <c r="I41" i="5"/>
  <c r="H41" i="5"/>
  <c r="G41" i="5"/>
  <c r="F41" i="5"/>
  <c r="E41" i="5"/>
  <c r="D41" i="5"/>
  <c r="C41" i="5"/>
  <c r="B41" i="5"/>
  <c r="I40" i="5"/>
  <c r="H40" i="5"/>
  <c r="G40" i="5"/>
  <c r="F40" i="5"/>
  <c r="E40" i="5"/>
  <c r="D40" i="5"/>
  <c r="C40" i="5"/>
  <c r="K40" i="5" s="1"/>
  <c r="H11" i="3" s="1"/>
  <c r="B40" i="5"/>
  <c r="I39" i="5"/>
  <c r="H39" i="5"/>
  <c r="G39" i="5"/>
  <c r="F39" i="5"/>
  <c r="E39" i="5"/>
  <c r="D39" i="5"/>
  <c r="C39" i="5"/>
  <c r="B39" i="5"/>
  <c r="J39" i="5" s="1"/>
  <c r="G12" i="3" s="1"/>
  <c r="I38" i="5"/>
  <c r="H38" i="5"/>
  <c r="G38" i="5"/>
  <c r="F38" i="5"/>
  <c r="J38" i="5" s="1"/>
  <c r="E38" i="5"/>
  <c r="D38" i="5"/>
  <c r="C38" i="5"/>
  <c r="B38" i="5"/>
  <c r="I49" i="4"/>
  <c r="H49" i="4"/>
  <c r="G49" i="4"/>
  <c r="F49" i="4"/>
  <c r="E49" i="4"/>
  <c r="D49" i="4"/>
  <c r="C49" i="4"/>
  <c r="K49" i="4" s="1"/>
  <c r="C19" i="3" s="1"/>
  <c r="B49" i="4"/>
  <c r="J49" i="4" s="1"/>
  <c r="C20" i="3" s="1"/>
  <c r="I48" i="4"/>
  <c r="H48" i="4"/>
  <c r="G48" i="4"/>
  <c r="F48" i="4"/>
  <c r="E48" i="4"/>
  <c r="K48" i="4" s="1"/>
  <c r="D19" i="3" s="1"/>
  <c r="D27" i="3" s="1"/>
  <c r="D48" i="4"/>
  <c r="C48" i="4"/>
  <c r="B48" i="4"/>
  <c r="I47" i="4"/>
  <c r="H47" i="4"/>
  <c r="G47" i="4"/>
  <c r="F47" i="4"/>
  <c r="E47" i="4"/>
  <c r="D47" i="4"/>
  <c r="C47" i="4"/>
  <c r="B47" i="4"/>
  <c r="I46" i="4"/>
  <c r="H46" i="4"/>
  <c r="J46" i="4" s="1"/>
  <c r="M20" i="3" s="1"/>
  <c r="M28" i="3" s="1"/>
  <c r="G46" i="4"/>
  <c r="F46" i="4"/>
  <c r="E46" i="4"/>
  <c r="D46" i="4"/>
  <c r="C46" i="4"/>
  <c r="B46" i="4"/>
  <c r="I45" i="4"/>
  <c r="H45" i="4"/>
  <c r="G45" i="4"/>
  <c r="F45" i="4"/>
  <c r="E45" i="4"/>
  <c r="D45" i="4"/>
  <c r="C45" i="4"/>
  <c r="B45" i="4"/>
  <c r="I44" i="4"/>
  <c r="H44" i="4"/>
  <c r="G44" i="4"/>
  <c r="F44" i="4"/>
  <c r="E44" i="4"/>
  <c r="D44" i="4"/>
  <c r="C44" i="4"/>
  <c r="B44" i="4"/>
  <c r="I43" i="4"/>
  <c r="H43" i="4"/>
  <c r="G43" i="4"/>
  <c r="F43" i="4"/>
  <c r="E43" i="4"/>
  <c r="K43" i="4" s="1"/>
  <c r="J19" i="3" s="1"/>
  <c r="J27" i="3" s="1"/>
  <c r="D43" i="4"/>
  <c r="C43" i="4"/>
  <c r="B43" i="4"/>
  <c r="I42" i="4"/>
  <c r="H42" i="4"/>
  <c r="G42" i="4"/>
  <c r="F42" i="4"/>
  <c r="E42" i="4"/>
  <c r="D42" i="4"/>
  <c r="C42" i="4"/>
  <c r="B42" i="4"/>
  <c r="I41" i="4"/>
  <c r="H41" i="4"/>
  <c r="G41" i="4"/>
  <c r="K41" i="4" s="1"/>
  <c r="E19" i="3" s="1"/>
  <c r="E27" i="3" s="1"/>
  <c r="F41" i="4"/>
  <c r="E41" i="4"/>
  <c r="D41" i="4"/>
  <c r="C41" i="4"/>
  <c r="B41" i="4"/>
  <c r="J41" i="4" s="1"/>
  <c r="E20" i="3" s="1"/>
  <c r="E28" i="3" s="1"/>
  <c r="E31" i="3" s="1"/>
  <c r="O15" i="1" s="1"/>
  <c r="I40" i="4"/>
  <c r="H40" i="4"/>
  <c r="G40" i="4"/>
  <c r="F40" i="4"/>
  <c r="E40" i="4"/>
  <c r="D40" i="4"/>
  <c r="J40" i="4" s="1"/>
  <c r="H20" i="3" s="1"/>
  <c r="C40" i="4"/>
  <c r="B40" i="4"/>
  <c r="I39" i="4"/>
  <c r="H39" i="4"/>
  <c r="G39" i="4"/>
  <c r="F39" i="4"/>
  <c r="E39" i="4"/>
  <c r="D39" i="4"/>
  <c r="C39" i="4"/>
  <c r="B39" i="4"/>
  <c r="I38" i="4"/>
  <c r="H38" i="4"/>
  <c r="G38" i="4"/>
  <c r="F38" i="4"/>
  <c r="E38" i="4"/>
  <c r="D38" i="4"/>
  <c r="C38" i="4"/>
  <c r="B38" i="4"/>
  <c r="G7" i="3"/>
  <c r="D7" i="3"/>
  <c r="D6" i="3"/>
  <c r="N18" i="10" l="1"/>
  <c r="N13" i="10"/>
  <c r="N19" i="10"/>
  <c r="N10" i="10"/>
  <c r="G50" i="4"/>
  <c r="J39" i="4"/>
  <c r="G20" i="3" s="1"/>
  <c r="K39" i="4"/>
  <c r="G19" i="3" s="1"/>
  <c r="G27" i="3" s="1"/>
  <c r="K46" i="4"/>
  <c r="M19" i="3" s="1"/>
  <c r="M27" i="3" s="1"/>
  <c r="G50" i="5"/>
  <c r="K46" i="5"/>
  <c r="M11" i="3" s="1"/>
  <c r="M14" i="3" s="1"/>
  <c r="J26" i="1" s="1"/>
  <c r="J46" i="5"/>
  <c r="M12" i="3" s="1"/>
  <c r="M15" i="3" s="1"/>
  <c r="I26" i="1" s="1"/>
  <c r="J45" i="4"/>
  <c r="L20" i="3" s="1"/>
  <c r="L28" i="3" s="1"/>
  <c r="J47" i="4"/>
  <c r="N20" i="3" s="1"/>
  <c r="N28" i="3" s="1"/>
  <c r="H50" i="5"/>
  <c r="E50" i="4"/>
  <c r="K45" i="4"/>
  <c r="L19" i="3" s="1"/>
  <c r="L27" i="3" s="1"/>
  <c r="K47" i="4"/>
  <c r="N19" i="3" s="1"/>
  <c r="N27" i="3" s="1"/>
  <c r="I50" i="5"/>
  <c r="C50" i="5"/>
  <c r="K43" i="5"/>
  <c r="J11" i="3" s="1"/>
  <c r="J14" i="3" s="1"/>
  <c r="J22" i="1" s="1"/>
  <c r="K45" i="5"/>
  <c r="L11" i="3" s="1"/>
  <c r="L14" i="3" s="1"/>
  <c r="J12" i="1" s="1"/>
  <c r="D50" i="5"/>
  <c r="J43" i="5"/>
  <c r="J12" i="3" s="1"/>
  <c r="J15" i="3" s="1"/>
  <c r="J42" i="4"/>
  <c r="I20" i="3" s="1"/>
  <c r="I28" i="3" s="1"/>
  <c r="I31" i="3" s="1"/>
  <c r="O19" i="1" s="1"/>
  <c r="J44" i="4"/>
  <c r="K20" i="3" s="1"/>
  <c r="K28" i="3" s="1"/>
  <c r="K31" i="3" s="1"/>
  <c r="O29" i="1" s="1"/>
  <c r="J41" i="5"/>
  <c r="E12" i="3" s="1"/>
  <c r="E15" i="3" s="1"/>
  <c r="I14" i="1" s="1"/>
  <c r="K40" i="4"/>
  <c r="H19" i="3" s="1"/>
  <c r="H27" i="3" s="1"/>
  <c r="C50" i="4"/>
  <c r="K44" i="4"/>
  <c r="K19" i="3" s="1"/>
  <c r="K27" i="3" s="1"/>
  <c r="K41" i="5"/>
  <c r="E11" i="3" s="1"/>
  <c r="F50" i="4"/>
  <c r="J48" i="4"/>
  <c r="D20" i="3" s="1"/>
  <c r="D28" i="3" s="1"/>
  <c r="D31" i="3" s="1"/>
  <c r="O6" i="1" s="1"/>
  <c r="B50" i="5"/>
  <c r="J42" i="5"/>
  <c r="I12" i="3" s="1"/>
  <c r="J49" i="5"/>
  <c r="C12" i="3" s="1"/>
  <c r="K49" i="5"/>
  <c r="C11" i="3" s="1"/>
  <c r="J43" i="4"/>
  <c r="J20" i="3" s="1"/>
  <c r="J28" i="3" s="1"/>
  <c r="J31" i="3" s="1"/>
  <c r="O23" i="1" s="1"/>
  <c r="J48" i="5"/>
  <c r="D12" i="3" s="1"/>
  <c r="D15" i="3" s="1"/>
  <c r="I4" i="1" s="1"/>
  <c r="H50" i="4"/>
  <c r="I50" i="4"/>
  <c r="K38" i="5"/>
  <c r="K50" i="5" s="1"/>
  <c r="E50" i="5"/>
  <c r="K48" i="5"/>
  <c r="D11" i="3" s="1"/>
  <c r="N31" i="3"/>
  <c r="O31" i="1" s="1"/>
  <c r="M16" i="3"/>
  <c r="C28" i="3"/>
  <c r="C23" i="3"/>
  <c r="M10" i="1" s="1"/>
  <c r="C27" i="3"/>
  <c r="C15" i="3"/>
  <c r="I8" i="1" s="1"/>
  <c r="H28" i="3"/>
  <c r="H31" i="3" s="1"/>
  <c r="O25" i="1" s="1"/>
  <c r="H23" i="3"/>
  <c r="M25" i="1" s="1"/>
  <c r="F11" i="3"/>
  <c r="F14" i="3" s="1"/>
  <c r="J16" i="1" s="1"/>
  <c r="G28" i="3"/>
  <c r="G31" i="3" s="1"/>
  <c r="O21" i="1" s="1"/>
  <c r="G23" i="3"/>
  <c r="M21" i="1" s="1"/>
  <c r="F12" i="3"/>
  <c r="F15" i="3" s="1"/>
  <c r="I16" i="1" s="1"/>
  <c r="J23" i="3"/>
  <c r="M23" i="1" s="1"/>
  <c r="K15" i="3"/>
  <c r="I28" i="1" s="1"/>
  <c r="M23" i="3"/>
  <c r="M27" i="1" s="1"/>
  <c r="D50" i="4"/>
  <c r="J40" i="5"/>
  <c r="H12" i="3" s="1"/>
  <c r="H15" i="3" s="1"/>
  <c r="I24" i="1" s="1"/>
  <c r="K42" i="4"/>
  <c r="I19" i="3" s="1"/>
  <c r="I27" i="3" s="1"/>
  <c r="H14" i="3"/>
  <c r="J24" i="1" s="1"/>
  <c r="N23" i="3"/>
  <c r="M31" i="1" s="1"/>
  <c r="K39" i="5"/>
  <c r="G11" i="3" s="1"/>
  <c r="G14" i="3" s="1"/>
  <c r="J20" i="1" s="1"/>
  <c r="K14" i="3"/>
  <c r="J28" i="1" s="1"/>
  <c r="J38" i="4"/>
  <c r="B50" i="4"/>
  <c r="E58" i="6"/>
  <c r="E61" i="6" s="1"/>
  <c r="E62" i="6" s="1"/>
  <c r="K38" i="4"/>
  <c r="N14" i="3"/>
  <c r="J30" i="1" s="1"/>
  <c r="E23" i="3"/>
  <c r="M15" i="1" s="1"/>
  <c r="F50" i="5"/>
  <c r="G6" i="3"/>
  <c r="C14" i="3"/>
  <c r="J8" i="1" s="1"/>
  <c r="G15" i="3"/>
  <c r="I20" i="1" s="1"/>
  <c r="I23" i="3"/>
  <c r="M19" i="1" s="1"/>
  <c r="D14" i="3"/>
  <c r="J4" i="1" s="1"/>
  <c r="L31" i="3"/>
  <c r="O13" i="1" s="1"/>
  <c r="E14" i="3"/>
  <c r="J14" i="1" s="1"/>
  <c r="I15" i="3"/>
  <c r="I18" i="1" s="1"/>
  <c r="M31" i="3"/>
  <c r="O27" i="1" s="1"/>
  <c r="D8" i="3"/>
  <c r="I22" i="1" l="1"/>
  <c r="J16" i="3"/>
  <c r="J50" i="5"/>
  <c r="K23" i="3"/>
  <c r="M29" i="1" s="1"/>
  <c r="AI29" i="1" s="1"/>
  <c r="L23" i="3"/>
  <c r="M13" i="1" s="1"/>
  <c r="D23" i="3"/>
  <c r="M6" i="1" s="1"/>
  <c r="L16" i="3"/>
  <c r="G16" i="3"/>
  <c r="F16" i="3"/>
  <c r="E16" i="3"/>
  <c r="J50" i="4"/>
  <c r="F20" i="3"/>
  <c r="K50" i="4"/>
  <c r="F19" i="3"/>
  <c r="F22" i="3" s="1"/>
  <c r="N17" i="1" s="1"/>
  <c r="D16" i="3"/>
  <c r="K16" i="3"/>
  <c r="C31" i="3"/>
  <c r="O10" i="1" s="1"/>
  <c r="AJ10" i="1" s="1"/>
  <c r="J30" i="3"/>
  <c r="P23" i="1" s="1"/>
  <c r="H22" i="3"/>
  <c r="N25" i="1" s="1"/>
  <c r="AI25" i="1" s="1"/>
  <c r="AN24" i="1" s="1"/>
  <c r="H30" i="3"/>
  <c r="P25" i="1" s="1"/>
  <c r="C22" i="3"/>
  <c r="N10" i="1" s="1"/>
  <c r="I30" i="3"/>
  <c r="P19" i="1" s="1"/>
  <c r="AJ19" i="1" s="1"/>
  <c r="G22" i="3"/>
  <c r="N21" i="1" s="1"/>
  <c r="E30" i="3"/>
  <c r="P15" i="1" s="1"/>
  <c r="G30" i="3"/>
  <c r="P21" i="1" s="1"/>
  <c r="E22" i="3"/>
  <c r="N15" i="1" s="1"/>
  <c r="D22" i="3"/>
  <c r="N6" i="1" s="1"/>
  <c r="AI6" i="1" s="1"/>
  <c r="N22" i="3"/>
  <c r="N31" i="1" s="1"/>
  <c r="N30" i="3"/>
  <c r="P31" i="1" s="1"/>
  <c r="D30" i="3"/>
  <c r="P6" i="1" s="1"/>
  <c r="C30" i="3"/>
  <c r="P10" i="1" s="1"/>
  <c r="L22" i="3"/>
  <c r="N13" i="1" s="1"/>
  <c r="M22" i="3"/>
  <c r="N27" i="1" s="1"/>
  <c r="M30" i="3"/>
  <c r="P27" i="1" s="1"/>
  <c r="K22" i="3"/>
  <c r="N29" i="1" s="1"/>
  <c r="L30" i="3"/>
  <c r="P13" i="1" s="1"/>
  <c r="J22" i="3"/>
  <c r="N23" i="1" s="1"/>
  <c r="AI23" i="1" s="1"/>
  <c r="K30" i="3"/>
  <c r="P29" i="1" s="1"/>
  <c r="AJ29" i="1" s="1"/>
  <c r="I22" i="3"/>
  <c r="N19" i="1" s="1"/>
  <c r="G8" i="3"/>
  <c r="O11" i="3"/>
  <c r="I16" i="3"/>
  <c r="C16" i="3"/>
  <c r="H16" i="3"/>
  <c r="N16" i="3"/>
  <c r="O12" i="3"/>
  <c r="AL32" i="1"/>
  <c r="AK32" i="1"/>
  <c r="AJ32" i="1"/>
  <c r="AI32" i="1"/>
  <c r="AL31" i="1"/>
  <c r="AK31" i="1"/>
  <c r="AJ31" i="1"/>
  <c r="AI31" i="1"/>
  <c r="AL30" i="1"/>
  <c r="AK30" i="1"/>
  <c r="AP30" i="1" s="1"/>
  <c r="AJ30" i="1"/>
  <c r="AO30" i="1" s="1"/>
  <c r="AI30" i="1"/>
  <c r="AL29" i="1"/>
  <c r="AK29" i="1"/>
  <c r="AL28" i="1"/>
  <c r="AK28" i="1"/>
  <c r="AP28" i="1" s="1"/>
  <c r="AJ28" i="1"/>
  <c r="AI28" i="1"/>
  <c r="AL27" i="1"/>
  <c r="AK27" i="1"/>
  <c r="AJ27" i="1"/>
  <c r="AI27" i="1"/>
  <c r="AL26" i="1"/>
  <c r="AK26" i="1"/>
  <c r="AP26" i="1" s="1"/>
  <c r="AJ26" i="1"/>
  <c r="AI26" i="1"/>
  <c r="AL25" i="1"/>
  <c r="AK25" i="1"/>
  <c r="AJ25" i="1"/>
  <c r="AL24" i="1"/>
  <c r="AK24" i="1"/>
  <c r="AP24" i="1" s="1"/>
  <c r="AJ24" i="1"/>
  <c r="AI24" i="1"/>
  <c r="AL23" i="1"/>
  <c r="AK23" i="1"/>
  <c r="AJ23" i="1"/>
  <c r="AL22" i="1"/>
  <c r="AK22" i="1"/>
  <c r="AP22" i="1" s="1"/>
  <c r="AJ22" i="1"/>
  <c r="AI22" i="1"/>
  <c r="AL21" i="1"/>
  <c r="AK21" i="1"/>
  <c r="AJ21" i="1"/>
  <c r="AI21" i="1"/>
  <c r="AL20" i="1"/>
  <c r="AK20" i="1"/>
  <c r="AJ20" i="1"/>
  <c r="AI20" i="1"/>
  <c r="AL19" i="1"/>
  <c r="AK19" i="1"/>
  <c r="AI19" i="1"/>
  <c r="AL18" i="1"/>
  <c r="AK18" i="1"/>
  <c r="AP18" i="1" s="1"/>
  <c r="AJ18" i="1"/>
  <c r="AI18" i="1"/>
  <c r="AN18" i="1" s="1"/>
  <c r="AL17" i="1"/>
  <c r="AK17" i="1"/>
  <c r="AL16" i="1"/>
  <c r="AK16" i="1"/>
  <c r="AP16" i="1" s="1"/>
  <c r="AJ16" i="1"/>
  <c r="AI16" i="1"/>
  <c r="AL15" i="1"/>
  <c r="AK15" i="1"/>
  <c r="AJ15" i="1"/>
  <c r="AI15" i="1"/>
  <c r="AL14" i="1"/>
  <c r="AK14" i="1"/>
  <c r="AJ14" i="1"/>
  <c r="AI14" i="1"/>
  <c r="AL13" i="1"/>
  <c r="AK13" i="1"/>
  <c r="AJ13" i="1"/>
  <c r="AI13" i="1"/>
  <c r="AL12" i="1"/>
  <c r="AK12" i="1"/>
  <c r="AJ12" i="1"/>
  <c r="AI12" i="1"/>
  <c r="AL11" i="1"/>
  <c r="AK11" i="1"/>
  <c r="AJ11" i="1"/>
  <c r="AI11" i="1"/>
  <c r="AL10" i="1"/>
  <c r="AK10" i="1"/>
  <c r="AI10" i="1"/>
  <c r="AL9" i="1"/>
  <c r="AK9" i="1"/>
  <c r="AJ9" i="1"/>
  <c r="AI9" i="1"/>
  <c r="AL8" i="1"/>
  <c r="AK8" i="1"/>
  <c r="AJ8" i="1"/>
  <c r="AI8" i="1"/>
  <c r="AL7" i="1"/>
  <c r="AK7" i="1"/>
  <c r="AJ7" i="1"/>
  <c r="AI7" i="1"/>
  <c r="AL6" i="1"/>
  <c r="AK6" i="1"/>
  <c r="AJ6" i="1"/>
  <c r="AL5" i="1"/>
  <c r="AK5" i="1"/>
  <c r="AJ5" i="1"/>
  <c r="AI5" i="1"/>
  <c r="AL4" i="1"/>
  <c r="AK4" i="1"/>
  <c r="AJ4" i="1"/>
  <c r="AI4" i="1"/>
  <c r="AN30" i="1" l="1"/>
  <c r="AO18" i="1"/>
  <c r="AO14" i="1"/>
  <c r="AO22" i="1"/>
  <c r="AO26" i="1"/>
  <c r="AQ14" i="1"/>
  <c r="AQ18" i="1"/>
  <c r="AQ22" i="1"/>
  <c r="AQ26" i="1"/>
  <c r="AQ30" i="1"/>
  <c r="AQ4" i="1"/>
  <c r="AQ8" i="1"/>
  <c r="AQ12" i="1"/>
  <c r="AQ16" i="1"/>
  <c r="AQ20" i="1"/>
  <c r="AQ24" i="1"/>
  <c r="AQ28" i="1"/>
  <c r="AP20" i="1"/>
  <c r="AP14" i="1"/>
  <c r="AP12" i="1"/>
  <c r="AP4" i="1"/>
  <c r="AP8" i="1"/>
  <c r="AN28" i="1"/>
  <c r="AN4" i="1"/>
  <c r="AN12" i="1"/>
  <c r="AN20" i="1"/>
  <c r="AO24" i="1"/>
  <c r="AN8" i="1"/>
  <c r="AO8" i="1"/>
  <c r="AO4" i="1"/>
  <c r="AO12" i="1"/>
  <c r="AO20" i="1"/>
  <c r="D24" i="3"/>
  <c r="D32" i="3"/>
  <c r="N32" i="3"/>
  <c r="E24" i="3"/>
  <c r="G32" i="3"/>
  <c r="F27" i="3"/>
  <c r="O19" i="3"/>
  <c r="N24" i="3"/>
  <c r="E32" i="3"/>
  <c r="I24" i="3"/>
  <c r="F28" i="3"/>
  <c r="F23" i="3"/>
  <c r="M17" i="1" s="1"/>
  <c r="AI17" i="1" s="1"/>
  <c r="AN16" i="1" s="1"/>
  <c r="O20" i="3"/>
  <c r="K32" i="3"/>
  <c r="G24" i="3"/>
  <c r="J24" i="3"/>
  <c r="I32" i="3"/>
  <c r="K24" i="3"/>
  <c r="C24" i="3"/>
  <c r="H32" i="3"/>
  <c r="C32" i="3"/>
  <c r="L32" i="3"/>
  <c r="M32" i="3"/>
  <c r="M24" i="3"/>
  <c r="H24" i="3"/>
  <c r="L24" i="3"/>
  <c r="J32" i="3"/>
  <c r="AO28" i="1"/>
  <c r="AN14" i="1"/>
  <c r="AN22" i="1"/>
  <c r="AN26" i="1"/>
  <c r="F30" i="3" l="1"/>
  <c r="P17" i="1" s="1"/>
  <c r="O27" i="3"/>
  <c r="F31" i="3"/>
  <c r="O17" i="1" s="1"/>
  <c r="AJ17" i="1" s="1"/>
  <c r="AO16" i="1" s="1"/>
  <c r="O28" i="3"/>
  <c r="F24" i="3"/>
  <c r="F32" i="3" l="1"/>
</calcChain>
</file>

<file path=xl/sharedStrings.xml><?xml version="1.0" encoding="utf-8"?>
<sst xmlns="http://schemas.openxmlformats.org/spreadsheetml/2006/main" count="1850" uniqueCount="492">
  <si>
    <t>Wildfire Mitigation</t>
  </si>
  <si>
    <t>CPUC Proceeding Number</t>
  </si>
  <si>
    <t>CPUC Decision Number</t>
  </si>
  <si>
    <t>Any Other ID Number</t>
  </si>
  <si>
    <t>Pending GRC Revenue Requests</t>
  </si>
  <si>
    <t>Pending Non-GRC Revenue Requests</t>
  </si>
  <si>
    <t>Account Total</t>
  </si>
  <si>
    <t>Third-Party or Other Funding Source</t>
  </si>
  <si>
    <t>Notes</t>
  </si>
  <si>
    <t>Pending</t>
  </si>
  <si>
    <t>Risk Methodology and Assessment</t>
  </si>
  <si>
    <t>Situational Awareness and Forecasting</t>
  </si>
  <si>
    <t>GRC Authorized Revenue Requirement
 (Entered Rates)</t>
  </si>
  <si>
    <t xml:space="preserve"> Wildfire Mitigation Program Total</t>
  </si>
  <si>
    <t>CapEx</t>
  </si>
  <si>
    <t>OpEx</t>
  </si>
  <si>
    <t xml:space="preserve">GRC Authorized Expenditures
</t>
  </si>
  <si>
    <t>Recorded Costs Revenue Requirement
 (Entered Rates)</t>
  </si>
  <si>
    <t xml:space="preserve">Recorded Cost Expenditures
</t>
  </si>
  <si>
    <t>Recorded Costs Revenue Requirement
(Yet to Enter Rates)</t>
  </si>
  <si>
    <t>Non-GRC Recorded Costs Revenue Requirement
(Entered Rates)</t>
  </si>
  <si>
    <t>Non-GRC Recorded Costs Revenue Requirement
(Yet to Enter Rates)</t>
  </si>
  <si>
    <t xml:space="preserve">Non-GRC Recorded Cost Expenditures
</t>
  </si>
  <si>
    <t xml:space="preserve">Non-GRC Authorized Expenditures
</t>
  </si>
  <si>
    <t>Non-GRC Authorized Revenue Requirement
 (Entered Rates)</t>
  </si>
  <si>
    <t>Pending GRC Expenditures</t>
  </si>
  <si>
    <t>Pending Non-GRC Expenditures</t>
  </si>
  <si>
    <t>Entered Rates</t>
  </si>
  <si>
    <t>Not Yet in Rates</t>
  </si>
  <si>
    <t>Entered Rate Base</t>
  </si>
  <si>
    <t>Not Yet in Rate Base</t>
  </si>
  <si>
    <t>Stakeholder Cooperation and Community Engagement</t>
  </si>
  <si>
    <t>Authorized Revenue, Balancing or Memorandum Account Name</t>
  </si>
  <si>
    <t>SDG&amp;E Accounting Number</t>
  </si>
  <si>
    <t>Covered Conductor</t>
  </si>
  <si>
    <t>Authorized Revenue</t>
  </si>
  <si>
    <t>a) A.17-10-007
b) A.22-05-016</t>
  </si>
  <si>
    <t>Wildfire Plan Mitigation Balancing Account (WMPBA)</t>
  </si>
  <si>
    <t>A.22-05-016</t>
  </si>
  <si>
    <t>Wildfire Mitigation Plan Memorandum Account-Electric (WMPMA)</t>
  </si>
  <si>
    <t>R.18-10-007</t>
  </si>
  <si>
    <t>D.19-05-039</t>
  </si>
  <si>
    <t>1150744/(2190350)</t>
  </si>
  <si>
    <t>WMPMA-Electric</t>
  </si>
  <si>
    <t>Wildfire Mitigation Plan Memorandum Account-Gas (WMPMA)</t>
  </si>
  <si>
    <t>1150745/(2190351)</t>
  </si>
  <si>
    <t>WMPMA-Gas</t>
  </si>
  <si>
    <t>Undergrounding</t>
  </si>
  <si>
    <t>Grid Design and System Hardening</t>
  </si>
  <si>
    <t>Asset Management and Inspections</t>
  </si>
  <si>
    <t>Grid Operations and Protocols</t>
  </si>
  <si>
    <t>Data Governance</t>
  </si>
  <si>
    <t>Resource Allocation Methodology</t>
  </si>
  <si>
    <t>Emergency Planning and Preparedness</t>
  </si>
  <si>
    <t>Vegetation and Fuels Management</t>
  </si>
  <si>
    <t>Tree Trimming Balancing Account (TTBA)</t>
  </si>
  <si>
    <t>A.17-10-007</t>
  </si>
  <si>
    <t>D.19-09-051</t>
  </si>
  <si>
    <t>1150400/(2190086)</t>
  </si>
  <si>
    <t>TTBA - Electric</t>
  </si>
  <si>
    <t>Risk Assessment and Mapping</t>
  </si>
  <si>
    <t>Grid Design, Operations, and Maintenance</t>
  </si>
  <si>
    <t>Wildfire Mitigation Strategy Development</t>
  </si>
  <si>
    <t>Public Safety Power Shutoffs</t>
  </si>
  <si>
    <t>Imputed Rev Req</t>
  </si>
  <si>
    <t xml:space="preserve">WMP Revenue Requirement </t>
  </si>
  <si>
    <t>(In "000)</t>
  </si>
  <si>
    <t>2019 GRC</t>
  </si>
  <si>
    <t>WMPMA Track 2 Incremental</t>
  </si>
  <si>
    <t>2019 GRC OM/Cap RR % Split</t>
  </si>
  <si>
    <t>2019-2022 Imputed Rev Req</t>
  </si>
  <si>
    <t>50% Interim Relief</t>
  </si>
  <si>
    <t xml:space="preserve"> Not Yet in Rates</t>
  </si>
  <si>
    <t>OM</t>
  </si>
  <si>
    <t>Capital</t>
  </si>
  <si>
    <t>Capital %</t>
  </si>
  <si>
    <t>OM %</t>
  </si>
  <si>
    <t>Imputed Authorized in Rates (2019 GRC) (Electric only)</t>
  </si>
  <si>
    <t>Total SDG&amp;E</t>
  </si>
  <si>
    <t>Grid Design &amp; System Hardening (Undergrounding)</t>
  </si>
  <si>
    <t>Grid Design &amp; System Hardening (Covered Conductor)</t>
  </si>
  <si>
    <t>Grid Design &amp; System Hardening</t>
  </si>
  <si>
    <t>Asset Management &amp; Inspections</t>
  </si>
  <si>
    <t>Emergency Planning &amp; Preparedness</t>
  </si>
  <si>
    <t>Grid Operations &amp; Protocols</t>
  </si>
  <si>
    <t>Risk Assessment &amp; Mapping</t>
  </si>
  <si>
    <t>Situational Awareness &amp; Forecasting</t>
  </si>
  <si>
    <t>Stakeholder Cooperation &amp; Community Engagement</t>
  </si>
  <si>
    <t>Vegetation Management &amp; Inspections</t>
  </si>
  <si>
    <t>O&amp;M</t>
  </si>
  <si>
    <t>Total Capital-Related</t>
  </si>
  <si>
    <t>Total Rev Req</t>
  </si>
  <si>
    <t>Imputed Track 2 Incremental in Rates (50% Interim recovery of incremental rev req) (Electric only)</t>
  </si>
  <si>
    <t>Imputed Track 2 Incremental Not Yet in Rates (Electric only)</t>
  </si>
  <si>
    <t>2024 GRC Track 2 Actuals</t>
  </si>
  <si>
    <t>Direct Forecasts</t>
  </si>
  <si>
    <t>Row Labels</t>
  </si>
  <si>
    <t>Sum of 2019 Capital $</t>
  </si>
  <si>
    <t>Sum of 2019 O&amp;M $</t>
  </si>
  <si>
    <t>Sum of 2020 Capital $</t>
  </si>
  <si>
    <t>Sum of 2020 O&amp;M $</t>
  </si>
  <si>
    <t>Sum of 2021 Capital $</t>
  </si>
  <si>
    <t>Sum of 2021 O&amp;M $</t>
  </si>
  <si>
    <t>Sum of 2022 Capital $</t>
  </si>
  <si>
    <t>Sum of 2022 O&amp;M $</t>
  </si>
  <si>
    <t>Sum of 4-Year Capital</t>
  </si>
  <si>
    <t>Sum of 4-Year O&amp;M</t>
  </si>
  <si>
    <t>Vegetation Management and Inspections</t>
  </si>
  <si>
    <t>Grid Design and System Hardening (Covered Conductor)</t>
  </si>
  <si>
    <t>Grid Design and System Hardening (Undergrounding)</t>
  </si>
  <si>
    <t>Grand Total</t>
  </si>
  <si>
    <t>Percentage of Totals</t>
  </si>
  <si>
    <t>Average Capital %</t>
  </si>
  <si>
    <t>Average O&amp;M %</t>
  </si>
  <si>
    <t>*Source: GRC Track 2 Testimony</t>
  </si>
  <si>
    <t>2024 GRC Track 2 - Authorized (2019 GRC)</t>
  </si>
  <si>
    <t>Sum of 2019 Authorized Capital</t>
  </si>
  <si>
    <t>Sum of 2019 Authorized O&amp;M</t>
  </si>
  <si>
    <t>Sum of 2020 Authorized Capital</t>
  </si>
  <si>
    <t>Sum of 2020 Authorized O&amp;M</t>
  </si>
  <si>
    <t>Sum of 2021 Authorized Capital</t>
  </si>
  <si>
    <t>Sum of 2021 Authorized O&amp;M</t>
  </si>
  <si>
    <t>Sum of 2022 Authorized Capital</t>
  </si>
  <si>
    <t>Sum of 2022 Authorized O&amp;M</t>
  </si>
  <si>
    <t xml:space="preserve">                                                                                                                   San Diego Gas &amp; Electric                                                                                                           </t>
  </si>
  <si>
    <t>Wildfire Mitigation Plan Memo Account (WMPMA)  - Electric</t>
  </si>
  <si>
    <t xml:space="preserve">Under / (Over) Collection </t>
  </si>
  <si>
    <t>Account # 1150744 / (2190350)</t>
  </si>
  <si>
    <t>Totals</t>
  </si>
  <si>
    <t>Category</t>
  </si>
  <si>
    <t>Text</t>
  </si>
  <si>
    <t>Total</t>
  </si>
  <si>
    <t>5/30/2019 - 12/31/2022</t>
  </si>
  <si>
    <t>Beginning Balance</t>
  </si>
  <si>
    <t>Revenues:</t>
  </si>
  <si>
    <t>WMP Electric Authorized Revenue</t>
  </si>
  <si>
    <t>WMP Auth Rev TU</t>
  </si>
  <si>
    <t>Total Revenues</t>
  </si>
  <si>
    <t>O&amp;M Costs:</t>
  </si>
  <si>
    <t xml:space="preserve">WMPMA E O&amp;M </t>
  </si>
  <si>
    <t>Capital Related Costs:</t>
  </si>
  <si>
    <t>WMPMA E Depreciation</t>
  </si>
  <si>
    <t>WMPMA E Return</t>
  </si>
  <si>
    <t>WMPMA E Tax</t>
  </si>
  <si>
    <t>WMPMA E Property Tax</t>
  </si>
  <si>
    <t xml:space="preserve">WMPMA E Software </t>
  </si>
  <si>
    <t>Total Capital Costs</t>
  </si>
  <si>
    <t>Total Costs</t>
  </si>
  <si>
    <t>Net Cost / (Revenue)</t>
  </si>
  <si>
    <t>Interest</t>
  </si>
  <si>
    <t>WMPMA - Elec Interest</t>
  </si>
  <si>
    <t>Net Activity</t>
  </si>
  <si>
    <t>Ending Balance</t>
  </si>
  <si>
    <t>Wildfire Mitigation Plan Memorandum Account (WMPMA) - Gas</t>
  </si>
  <si>
    <t>Account # 1150745 / (2190351)</t>
  </si>
  <si>
    <t>WMP Gas Authorized Revenue</t>
  </si>
  <si>
    <t>WMP Auth Revenue True-up 2019-2021</t>
  </si>
  <si>
    <t>WMPMA G O&amp;M</t>
  </si>
  <si>
    <t>WMPMA G Depreciation</t>
  </si>
  <si>
    <t>WMPMA G Return</t>
  </si>
  <si>
    <t>WMPMA G Tax</t>
  </si>
  <si>
    <t>WMPMA G Property Tax</t>
  </si>
  <si>
    <t>WMPMA G Software Development Credits</t>
  </si>
  <si>
    <t>Monthly Interest</t>
  </si>
  <si>
    <t>WMPMA - Gas Interest</t>
  </si>
  <si>
    <t>Incremental Interim Relief Calculation (Electric) (Includes E&amp;Y Audit Adjustment)</t>
  </si>
  <si>
    <t>Total Actual OM</t>
  </si>
  <si>
    <t>Total Actual Capital Costs</t>
  </si>
  <si>
    <t>Total Actual Revenue Requirement</t>
  </si>
  <si>
    <t>Total Interest</t>
  </si>
  <si>
    <t>Total Incremental</t>
  </si>
  <si>
    <t>Total Auth</t>
  </si>
  <si>
    <t>Incremental Rev Req over Authorized</t>
  </si>
  <si>
    <t>50% Incremental Interim Relief</t>
  </si>
  <si>
    <t>TY2024 GRC (DRAFT)</t>
  </si>
  <si>
    <r>
      <t xml:space="preserve">Update Filing </t>
    </r>
    <r>
      <rPr>
        <sz val="10"/>
        <color rgb="FFFF0000"/>
        <rFont val="Aptos Narrow"/>
        <family val="2"/>
        <scheme val="minor"/>
      </rPr>
      <t>(</t>
    </r>
    <r>
      <rPr>
        <sz val="10"/>
        <color rgb="FFFF0000"/>
        <rFont val="Aptos Narrow"/>
        <family val="2"/>
      </rPr>
      <t>Fully Loaded</t>
    </r>
    <r>
      <rPr>
        <sz val="10"/>
        <color rgb="FFFF0000"/>
        <rFont val="Aptos Narrow"/>
        <family val="2"/>
        <scheme val="minor"/>
      </rPr>
      <t>)</t>
    </r>
  </si>
  <si>
    <t>Total WMP 
(Excludes Vegetation Mgmt.)</t>
  </si>
  <si>
    <t>Vegetation Mgmt. &amp; Insp. - Tree Trimming Only</t>
  </si>
  <si>
    <t>Net O&amp;M</t>
  </si>
  <si>
    <t>Depreciation</t>
  </si>
  <si>
    <t>Taxes</t>
  </si>
  <si>
    <t>Return</t>
  </si>
  <si>
    <t>Rate Base</t>
  </si>
  <si>
    <t>2024 GRC Forecasts</t>
  </si>
  <si>
    <t>Live Pivot Table</t>
  </si>
  <si>
    <t>Sum of Total2</t>
  </si>
  <si>
    <t>Column Labels</t>
  </si>
  <si>
    <t>2022 WMP Category</t>
  </si>
  <si>
    <t>2024 Forecast (Direct 2021$)</t>
  </si>
  <si>
    <t>2024 Prorated Forecast (Direct 2021$)</t>
  </si>
  <si>
    <t>Vegetation Mgmt. &amp; Insp. - Tree Trimming Only2</t>
  </si>
  <si>
    <t>Datasheet Ref</t>
  </si>
  <si>
    <t>100% Incurred Ref</t>
  </si>
  <si>
    <t>Capital Ref</t>
  </si>
  <si>
    <t>2023 WMP Category</t>
  </si>
  <si>
    <t>WMP Initiative</t>
  </si>
  <si>
    <t>Workpaper Group</t>
  </si>
  <si>
    <t>Description</t>
  </si>
  <si>
    <t>NSS/USS</t>
  </si>
  <si>
    <t>Labor</t>
  </si>
  <si>
    <t>Non Labor</t>
  </si>
  <si>
    <t>NSE</t>
  </si>
  <si>
    <t>Emergency Preparedness</t>
  </si>
  <si>
    <t>1WM001-000</t>
  </si>
  <si>
    <t>NSS</t>
  </si>
  <si>
    <t>1WM002-000</t>
  </si>
  <si>
    <t>Grid Design, Operations and Maintenance</t>
  </si>
  <si>
    <t>1WM003-000</t>
  </si>
  <si>
    <t>11.5% of WM003</t>
  </si>
  <si>
    <t>2.33% of WM003</t>
  </si>
  <si>
    <t>Other Programs - primarily customer resiliency programs</t>
  </si>
  <si>
    <t>86.17% of WM003</t>
  </si>
  <si>
    <t>1WM004-000</t>
  </si>
  <si>
    <t>Vegetation Management and Inspection (Excl. Tree Trimming)</t>
  </si>
  <si>
    <t>1WM005-000</t>
  </si>
  <si>
    <t>Vegetation Mgmt &amp; Insp</t>
  </si>
  <si>
    <t>Pole Clearing , WMPMA</t>
  </si>
  <si>
    <t>49.14% of 1WM005-000</t>
  </si>
  <si>
    <t>Vegetation and Fuels Management, WMPMA</t>
  </si>
  <si>
    <t>43.87% of 1WM005-000</t>
  </si>
  <si>
    <t>Other Programs - Tree Planting Initiative, WMPMA</t>
  </si>
  <si>
    <t>6.99% of 1WM005-000</t>
  </si>
  <si>
    <t>Vegetation Management and Inspection - Tree Trimming</t>
  </si>
  <si>
    <t>Vegetation Mgmt &amp; Insp. - Tree Trimming Only</t>
  </si>
  <si>
    <t>1WM005-001</t>
  </si>
  <si>
    <t>Clearance, “Enhanced” , TTBA</t>
  </si>
  <si>
    <t>18.40% of 1WM005-001</t>
  </si>
  <si>
    <t>All Other Programs - TTBA</t>
  </si>
  <si>
    <t>81.60% of 1WM005-001</t>
  </si>
  <si>
    <t>Grid Operations &amp; Operating Protocols</t>
  </si>
  <si>
    <t>1WM006-000</t>
  </si>
  <si>
    <t>1WM007-000</t>
  </si>
  <si>
    <t>1WM007-001</t>
  </si>
  <si>
    <t>1WM007-002</t>
  </si>
  <si>
    <t>Community Outreach and Engagement</t>
  </si>
  <si>
    <t>1WM008-000</t>
  </si>
  <si>
    <t>80.52% of WM008</t>
  </si>
  <si>
    <t>Stakeholder Cooperation and Community Engagement - other programs</t>
  </si>
  <si>
    <t>19.48% of WM008</t>
  </si>
  <si>
    <t>Direct 2021$</t>
  </si>
  <si>
    <t>Budget Code</t>
  </si>
  <si>
    <t>Project Name Sub</t>
  </si>
  <si>
    <t>ISD</t>
  </si>
  <si>
    <t>Repair Allowance</t>
  </si>
  <si>
    <t>Asset ID</t>
  </si>
  <si>
    <t>191340.001</t>
  </si>
  <si>
    <t>RAMP - HFTD Transmission Fiber Optics</t>
  </si>
  <si>
    <t>Routine</t>
  </si>
  <si>
    <t>N</t>
  </si>
  <si>
    <t>170</t>
  </si>
  <si>
    <t>192420.001</t>
  </si>
  <si>
    <t>RAMP HFTD Expulsion Fuse Replacements</t>
  </si>
  <si>
    <t>130</t>
  </si>
  <si>
    <t>192450.001</t>
  </si>
  <si>
    <t>RAMP PSPS Engineering Enhancements</t>
  </si>
  <si>
    <t>192450.002</t>
  </si>
  <si>
    <t>RAMP PSPS Engineering Enhancements - Electric General (Same RAMP item as 192450.001</t>
  </si>
  <si>
    <t>192460.001</t>
  </si>
  <si>
    <t>RAMP Strategic Undergrounding</t>
  </si>
  <si>
    <t>192460.002</t>
  </si>
  <si>
    <t>RAMP Strategic Undergrounding - Common Eqmt (Same RAMP item as 192460.001)</t>
  </si>
  <si>
    <t>192470.001</t>
  </si>
  <si>
    <t>RAMP Advanced Station Integration and Forecast</t>
  </si>
  <si>
    <t>Y</t>
  </si>
  <si>
    <t>192470.002</t>
  </si>
  <si>
    <t>RAMP Advanced Station Integration and Forecast (Same RAMP as 192470.001)</t>
  </si>
  <si>
    <t>270</t>
  </si>
  <si>
    <t>192480.001</t>
  </si>
  <si>
    <t>RAMP Fire Science Enhancements</t>
  </si>
  <si>
    <t>192490.001</t>
  </si>
  <si>
    <t>RAMP Microgrids - Q1 2022 ISD</t>
  </si>
  <si>
    <t>192490.002</t>
  </si>
  <si>
    <t>RAMP Microgirds - RAAB Site (Same RAMP Item as 0192490.001)</t>
  </si>
  <si>
    <t>192490.003</t>
  </si>
  <si>
    <t>RAMP Microgrids - 2023 ISDs (Same RAMP Item as 0192490.001)</t>
  </si>
  <si>
    <t>192490.004</t>
  </si>
  <si>
    <t>RAMP Microgrids - 2023 ISD Solar Costs  (Same RAMP Item as 0192490.001)</t>
  </si>
  <si>
    <t>60</t>
  </si>
  <si>
    <t>192490.005</t>
  </si>
  <si>
    <t>RAMP Microgrids - Off Grid Power Solutions (Same RAMP Item as 0192490.001)</t>
  </si>
  <si>
    <t>197800.001</t>
  </si>
  <si>
    <t>RAMP Emergency Operations Center Improvements</t>
  </si>
  <si>
    <t>311</t>
  </si>
  <si>
    <t>198730.001</t>
  </si>
  <si>
    <t>RAMP WMP Private LTE</t>
  </si>
  <si>
    <t>310</t>
  </si>
  <si>
    <t>198730.002</t>
  </si>
  <si>
    <t>RAMP WMP Private LTE - License Fees (Same RAMP item as 19873.001)</t>
  </si>
  <si>
    <t>201270.001</t>
  </si>
  <si>
    <t>RAMP - Transmission CMP (Distribution Costs)</t>
  </si>
  <si>
    <t>202400.001</t>
  </si>
  <si>
    <t>RAMP - Meteorology Super Computer Replacement</t>
  </si>
  <si>
    <t>300</t>
  </si>
  <si>
    <t>202480.001</t>
  </si>
  <si>
    <t>RAMP - Drone Investigation Assessment &amp; Repair</t>
  </si>
  <si>
    <t>202480.002</t>
  </si>
  <si>
    <t>RAMP Drone Investigation Assessment &amp; Repair - Software (Same RAMP Item as 20248.001)</t>
  </si>
  <si>
    <t>202580.001</t>
  </si>
  <si>
    <t>RAMP - HFTD SCADA Capacitor Replacement</t>
  </si>
  <si>
    <t>202770.001</t>
  </si>
  <si>
    <t>RAMP Aviation Firefighting Program - Firehawk Helicoptor</t>
  </si>
  <si>
    <t>202770.002</t>
  </si>
  <si>
    <t>RAMP Aviation Firefighting Program - Airbus Helicoptor (Same RAMP Item as 20277.001)</t>
  </si>
  <si>
    <t>202770.003</t>
  </si>
  <si>
    <t>RAMP Aviation Firefighting Program - Unmanned Aerial Systems (Same RAMP Item as 20277.001)</t>
  </si>
  <si>
    <t>202770.004</t>
  </si>
  <si>
    <t>RAMP - Aviation Training Acquisition (Same RAMP Item as 20277.001)</t>
  </si>
  <si>
    <t>202820.001</t>
  </si>
  <si>
    <t>RAMP Lightning Arrestor Replacement Program</t>
  </si>
  <si>
    <t>202820.002</t>
  </si>
  <si>
    <t>RAMP - Avian Protection HFTD</t>
  </si>
  <si>
    <t>202840.001</t>
  </si>
  <si>
    <t>RAMP OH System Traditional Hardening</t>
  </si>
  <si>
    <t>202850.001</t>
  </si>
  <si>
    <t>RAMP OH System Covered Conductor</t>
  </si>
  <si>
    <t>208770.001</t>
  </si>
  <si>
    <t>RAMP - Circuit Risk Index</t>
  </si>
  <si>
    <t>100</t>
  </si>
  <si>
    <t>208900.001</t>
  </si>
  <si>
    <t>RAMP - PSPS Mobile and ENS Enhancements</t>
  </si>
  <si>
    <t>208900.002</t>
  </si>
  <si>
    <t>RAMP - PSPP Mobile App (Same RAMP as 20890.001)</t>
  </si>
  <si>
    <t>208910.001</t>
  </si>
  <si>
    <t>RAMP - Centralized Repository for Data</t>
  </si>
  <si>
    <t>212550.001</t>
  </si>
  <si>
    <t>RAMP Helicopter IR &amp; HD Cameras</t>
  </si>
  <si>
    <t>212560.001</t>
  </si>
  <si>
    <t>RAMP Aviation Firefighting Program - Firehawk, Bell 412</t>
  </si>
  <si>
    <t>218770.001</t>
  </si>
  <si>
    <t>RAMP - WMP Asset Investment Prioritization</t>
  </si>
  <si>
    <t>218770.002</t>
  </si>
  <si>
    <t>RAMP - Asset Investment Prioritization Phase 2 (Same RAMP item as 218770.001)</t>
  </si>
  <si>
    <t>218770.003</t>
  </si>
  <si>
    <t>RAMP - Asset Investment Prioritization Phase 3 (Same RAMP item as 218770.001)</t>
  </si>
  <si>
    <t>218790.001</t>
  </si>
  <si>
    <t>RAMP - EMO Noggin Phase 3</t>
  </si>
  <si>
    <t>218790.002</t>
  </si>
  <si>
    <t>RAMP - EMO Noggin Phase 4 (Same RAMP item as 218790.001</t>
  </si>
  <si>
    <t>218820.001</t>
  </si>
  <si>
    <t>RAMP - EMO Digital Fortress</t>
  </si>
  <si>
    <t>218840.001</t>
  </si>
  <si>
    <t>RAMP - WMP Advanced Analytics</t>
  </si>
  <si>
    <t>218860.001</t>
  </si>
  <si>
    <t>RAMP - Public Safety Partner Portal Enhancement</t>
  </si>
  <si>
    <t>222420.001</t>
  </si>
  <si>
    <t>RAMP - High Risk Pole Replacement Program HFTD</t>
  </si>
  <si>
    <t>002390.001</t>
  </si>
  <si>
    <t>RAMP Pole Replacement and Reinforcement in HFTD</t>
  </si>
  <si>
    <t>002390.002</t>
  </si>
  <si>
    <t>002390.003</t>
  </si>
  <si>
    <t>002390.004</t>
  </si>
  <si>
    <t>081650.001</t>
  </si>
  <si>
    <t>RAMP CNF Fire Hardening</t>
  </si>
  <si>
    <t>112530.001</t>
  </si>
  <si>
    <t>RAMP - Wireless Fault Indicators</t>
  </si>
  <si>
    <t>141400.001</t>
  </si>
  <si>
    <t>RAMP - OH Transmission Fire Hardening (Dist. Underbuild) - 2022 ISDs</t>
  </si>
  <si>
    <t>141400.002</t>
  </si>
  <si>
    <t>RAMP OH Transmission Fire Hardening (Dist. Underbuild) 2023 ISDs (Same RAMP Item as 141400.001)</t>
  </si>
  <si>
    <t>141400.003</t>
  </si>
  <si>
    <t>OH Transmission Fire Hardening (Dist. Underbuild) - 2024 ISDs (Same RAMP Item as 141400.001)</t>
  </si>
  <si>
    <t>141400.004</t>
  </si>
  <si>
    <t>RAMP OH Transmission Fire Hardening (Dist. Underbuild) - 2024-2 ISDs (Same RAMP Item as 141400.001)</t>
  </si>
  <si>
    <t>152590.001</t>
  </si>
  <si>
    <t>RAMP - Advanced Protection</t>
  </si>
  <si>
    <t>152590.002</t>
  </si>
  <si>
    <t>Advanced Protection - Electric General (Same RAMP item as 152590.001)</t>
  </si>
  <si>
    <t>PCAT</t>
  </si>
  <si>
    <t>Sum of 2019 Actual Capital</t>
  </si>
  <si>
    <t>Sum of 2019 Actual O&amp;M</t>
  </si>
  <si>
    <t>Sum of 2019 Differential Capital</t>
  </si>
  <si>
    <t>Sum of 2019 Differential O&amp;M</t>
  </si>
  <si>
    <t>Sum of 2020 Actual Capital</t>
  </si>
  <si>
    <t>Sum of 2020 Actual O&amp;M</t>
  </si>
  <si>
    <t>Sum of 2020 Differential Capital</t>
  </si>
  <si>
    <t>Sum of 2020 Differential O&amp;M</t>
  </si>
  <si>
    <t>Sum of 2021 Actual Capital</t>
  </si>
  <si>
    <t>Sum of 2021 Actual O&amp;M</t>
  </si>
  <si>
    <t>Sum of 2021 Differential Capital</t>
  </si>
  <si>
    <t>Sum of 2021 Differential O&amp;M</t>
  </si>
  <si>
    <t>Sum of 2022 Actual Capital</t>
  </si>
  <si>
    <t>Sum of 2022 Actual O&amp;M</t>
  </si>
  <si>
    <t>Sum of 2022 Differential Capital</t>
  </si>
  <si>
    <t>Sum of 2022 Differential O&amp;M</t>
  </si>
  <si>
    <t>Sum of 4-Year Act Cap</t>
  </si>
  <si>
    <t>Sum of 4-Yr Act O&amp;M</t>
  </si>
  <si>
    <t>Sum of 4-Year Auth Cap</t>
  </si>
  <si>
    <t>Sum of 4-Yr Auth O&amp;M</t>
  </si>
  <si>
    <t>Sum of 4-Yr Diff Cap</t>
  </si>
  <si>
    <t>Sum of 4-Yr Diff O&amp;M</t>
  </si>
  <si>
    <t>Initiative</t>
  </si>
  <si>
    <t>Unit Type</t>
  </si>
  <si>
    <t>2019 Units</t>
  </si>
  <si>
    <t>2019 Capital $</t>
  </si>
  <si>
    <t>2019 O&amp;M $</t>
  </si>
  <si>
    <t>2020 Units</t>
  </si>
  <si>
    <t>2020 Capital $</t>
  </si>
  <si>
    <t>2020 O&amp;M $</t>
  </si>
  <si>
    <t>2021 Units</t>
  </si>
  <si>
    <t>2021 Capital $</t>
  </si>
  <si>
    <t>2021 O&amp;M $</t>
  </si>
  <si>
    <t>2022 Units</t>
  </si>
  <si>
    <t>2022 Capital $</t>
  </si>
  <si>
    <t>2022 O&amp;M $</t>
  </si>
  <si>
    <t>Summarized Risk Map</t>
  </si>
  <si>
    <t>Advanced Weather Monitoring and Weather Stations</t>
  </si>
  <si>
    <t>Air Quality Index</t>
  </si>
  <si>
    <t>Camera Network</t>
  </si>
  <si>
    <t>Wireless Fault Indicators</t>
  </si>
  <si>
    <t>Fire Science and Climate Adaptation Department</t>
  </si>
  <si>
    <t>Fire Potential Index</t>
  </si>
  <si>
    <t>High Performance Computing Infrastructure</t>
  </si>
  <si>
    <t>SCADA Capacitors</t>
  </si>
  <si>
    <t>Expulsion Fuse Replacement</t>
  </si>
  <si>
    <t>PSPS Sectionalizating Enhancements</t>
  </si>
  <si>
    <t>Microgrids</t>
  </si>
  <si>
    <t>Advanced Protection</t>
  </si>
  <si>
    <t>Hotline Clamps</t>
  </si>
  <si>
    <t>Generator Grant Programs</t>
  </si>
  <si>
    <t>Standby Power Programs</t>
  </si>
  <si>
    <t>Generator Assistance Programs</t>
  </si>
  <si>
    <t>Strategic Undergrounding</t>
  </si>
  <si>
    <t>Distribution Overhead System Hardening</t>
  </si>
  <si>
    <t>Transmission Overhead System Hardening - Distribution Underbuilt</t>
  </si>
  <si>
    <t>Cleveland National Forest Fire Hardening</t>
  </si>
  <si>
    <t>Distribution Communications Reliability Improvements</t>
  </si>
  <si>
    <t>Lightning Arrestor Replacement</t>
  </si>
  <si>
    <t>Avian Mitigation</t>
  </si>
  <si>
    <t>Detailed Inspections of Distribution Equipment</t>
  </si>
  <si>
    <t>Detailed Inspections of Transmission Equipment</t>
  </si>
  <si>
    <t>Infrared Inspections of Distribution Infrastructure</t>
  </si>
  <si>
    <t>Intrusive Pole Inspections</t>
  </si>
  <si>
    <t>HFTD Tier 3 Inspections</t>
  </si>
  <si>
    <t>Drone Assessments of Distribution Infrastructure</t>
  </si>
  <si>
    <t>Circuit Ownership</t>
  </si>
  <si>
    <t>Patrol Inspections of Distribution Equipment</t>
  </si>
  <si>
    <t>Fuels Management</t>
  </si>
  <si>
    <t>LiDAR Inspections of Vegetation around Distribution Infrastructure - Enhanced Inspections, Patrols and Trims</t>
  </si>
  <si>
    <t>Vegetation Restoration Initiative</t>
  </si>
  <si>
    <t>Pole Brushing</t>
  </si>
  <si>
    <t>Personnel Work Procedures and Training in Conditions of Elevated Fire Risk</t>
  </si>
  <si>
    <t>Aviation Firefighting Program</t>
  </si>
  <si>
    <t>Centralized Repository for Data</t>
  </si>
  <si>
    <t>Documentation and disclosure of wildfire-related data and algorithms</t>
  </si>
  <si>
    <t>Allocation Methodology Development and Application</t>
  </si>
  <si>
    <t>Community Outreach, Public Awareness, and Communication Efforts</t>
  </si>
  <si>
    <t>Emergency Management Operations</t>
  </si>
  <si>
    <t>Community Engagement - Community Outreach and Public Awareness</t>
  </si>
  <si>
    <t>PSPS Communication Practices</t>
  </si>
  <si>
    <t>* Transmission units were originally reported in number of transmission lines before transitioning to number of structures.</t>
  </si>
  <si>
    <t>2019 Actual Capital</t>
  </si>
  <si>
    <t>2019 Actual O&amp;M</t>
  </si>
  <si>
    <t>2019 Authorized Capital</t>
  </si>
  <si>
    <t>2019 Authorized O&amp;M</t>
  </si>
  <si>
    <t>2019 Differential Capital</t>
  </si>
  <si>
    <t>2019 Differential O&amp;M</t>
  </si>
  <si>
    <t>2020 Actual Capital</t>
  </si>
  <si>
    <t>2020 Actual O&amp;M</t>
  </si>
  <si>
    <t>2020 Authorized Capital</t>
  </si>
  <si>
    <t>2020 Authorized O&amp;M</t>
  </si>
  <si>
    <t>2020 Differential Capital</t>
  </si>
  <si>
    <t>2020 Differential O&amp;M</t>
  </si>
  <si>
    <t>2021 Actual Capital</t>
  </si>
  <si>
    <t>2021 Actual O&amp;M</t>
  </si>
  <si>
    <t>2021 Authorized Capital</t>
  </si>
  <si>
    <t>2021 Authorized O&amp;M</t>
  </si>
  <si>
    <t>2021 Differential Capital</t>
  </si>
  <si>
    <t>2021 Differential O&amp;M</t>
  </si>
  <si>
    <t>2022 Actual Capital</t>
  </si>
  <si>
    <t>2022 Actual O&amp;M</t>
  </si>
  <si>
    <t>2022 Authorized Capital</t>
  </si>
  <si>
    <t>2022 Authorized O&amp;M</t>
  </si>
  <si>
    <t>2022 Differential Capital</t>
  </si>
  <si>
    <t>2022 Differential O&amp;M</t>
  </si>
  <si>
    <t xml:space="preserve">Cleveland National Forest Fire Hardening </t>
  </si>
  <si>
    <t xml:space="preserve">Pole Brushing </t>
  </si>
  <si>
    <t>Sum OM</t>
  </si>
  <si>
    <t>Sum Capital</t>
  </si>
  <si>
    <t>Date: 8/16/24</t>
  </si>
  <si>
    <r>
      <t>c.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 xml:space="preserve">The authorized and actual O&amp;M and capital expenditure direct costs are the basis for these revenue requirement proportions. </t>
    </r>
  </si>
  <si>
    <r>
      <t>a.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Currently, SDG&amp;E does not have the ability to calculate the authorized and recorded revenue requirements for each individual Wildfire Mitigation category.</t>
    </r>
  </si>
  <si>
    <r>
      <t>d.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 xml:space="preserve">The resulting imputed revenue requirements included in this schedule are illustrative and do not imply accuracy. 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</si>
  <si>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2019-2022 WMP incremental costs are currently being addressed in the Track 2 of the 2024 GRC.</t>
    </r>
  </si>
  <si>
    <r>
      <t>5.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SDG&amp;E does not collect any WMP revenue outside of GRC proceedings or FERC process.</t>
    </r>
  </si>
  <si>
    <r>
      <t>6.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 xml:space="preserve">The current draft schedule that is attached to this response does not include gas related detail. </t>
    </r>
  </si>
  <si>
    <r>
      <t>b.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At the direction of SPD, SDG&amp;E created a high-level proportion to impute the WMP mitigation category revenue requirements.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</si>
  <si>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 xml:space="preserve">The 2024 GRC  revenue requirements are based on the 2024 GRC O&amp;M and capital forecasts as of July 2023. These are subject to change once a final decision is approved and issued. </t>
    </r>
  </si>
  <si>
    <r>
      <t>e.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SDG&amp;E’s Track 2 request does not include tree trimming costs; the Track 2 vegetation management-related request is limited to SDG&amp;E’s pole brushing activities, which are currently recorded to the WMPMA.</t>
    </r>
  </si>
  <si>
    <r>
      <t>4.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 xml:space="preserve">SDG&amp;E does not  calculate a FERC revenue requirement specific to WMP. </t>
    </r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</si>
  <si>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Garamond"/>
        <family val="1"/>
      </rPr>
      <t>The “Wildfire Mitigation” categories are consistent with OEIS 2022 WMP guidelines.</t>
    </r>
  </si>
  <si>
    <t>File Notes:</t>
  </si>
  <si>
    <t>37*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</si>
</sst>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0"/>
    <numFmt numFmtId="167" formatCode="0.0%"/>
    <numFmt numFmtId="168" formatCode="m/dd/yy"/>
  </numFmts>
  <fonts count="32" x14ac:knownFonts="1">
    <font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rial"/>
      <family val="2"/>
    </font>
    <font>
      <b/>
      <sz val="9"/>
      <name val="Aptos Narrow"/>
      <family val="2"/>
      <scheme val="minor"/>
    </font>
    <font>
      <sz val="9"/>
      <name val="Aptos Narrow"/>
      <family val="2"/>
      <scheme val="minor"/>
    </font>
    <font>
      <sz val="11"/>
      <name val="Aptos Narrow"/>
      <family val="2"/>
      <scheme val="minor"/>
    </font>
    <font>
      <i/>
      <sz val="9"/>
      <name val="Aptos Narrow"/>
      <family val="2"/>
      <scheme val="minor"/>
    </font>
    <font>
      <i/>
      <sz val="9"/>
      <color rgb="FF0070C0"/>
      <name val="Aptos Narrow"/>
      <family val="2"/>
      <scheme val="minor"/>
    </font>
    <font>
      <sz val="9"/>
      <color rgb="FF0070C0"/>
      <name val="Aptos Narrow"/>
      <family val="2"/>
      <scheme val="minor"/>
    </font>
    <font>
      <b/>
      <sz val="14"/>
      <name val="Aptos Narrow"/>
      <family val="2"/>
      <scheme val="minor"/>
    </font>
    <font>
      <sz val="10"/>
      <name val="Comic Sans MS"/>
      <family val="4"/>
    </font>
    <font>
      <sz val="10"/>
      <color rgb="FF0000FF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10"/>
      <color rgb="FFFF0000"/>
      <name val="Aptos Narrow"/>
      <family val="2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 tint="-0.1499984740745262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rgb="FF0000FF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2"/>
      <color theme="1"/>
      <name val="Garamond"/>
      <family val="1"/>
    </font>
    <font>
      <sz val="7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206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7" fillId="0" borderId="0"/>
    <xf numFmtId="0" fontId="3" fillId="0" borderId="0"/>
    <xf numFmtId="43" fontId="3" fillId="0" borderId="0" applyFont="0" applyFill="0" applyBorder="0" applyAlignment="0" applyProtection="0"/>
  </cellStyleXfs>
  <cellXfs count="319">
    <xf numFmtId="0" fontId="0" fillId="0" borderId="0" xfId="0"/>
    <xf numFmtId="0" fontId="1" fillId="0" borderId="0" xfId="0" applyFont="1"/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0" fontId="2" fillId="0" borderId="28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2" fillId="0" borderId="26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29" xfId="0" applyFont="1" applyBorder="1" applyAlignment="1">
      <alignment horizontal="center" wrapText="1"/>
    </xf>
    <xf numFmtId="0" fontId="2" fillId="0" borderId="11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0" borderId="10" xfId="0" applyFont="1" applyBorder="1"/>
    <xf numFmtId="164" fontId="1" fillId="0" borderId="12" xfId="1" applyNumberFormat="1" applyFont="1" applyBorder="1" applyAlignment="1">
      <alignment horizontal="center" vertical="center" wrapText="1"/>
    </xf>
    <xf numFmtId="0" fontId="8" fillId="0" borderId="0" xfId="0" applyFont="1"/>
    <xf numFmtId="0" fontId="10" fillId="0" borderId="43" xfId="4" applyFont="1" applyBorder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/>
    <xf numFmtId="9" fontId="11" fillId="0" borderId="0" xfId="3" applyFont="1" applyAlignment="1">
      <alignment horizontal="left"/>
    </xf>
    <xf numFmtId="41" fontId="0" fillId="0" borderId="0" xfId="0" applyNumberFormat="1"/>
    <xf numFmtId="9" fontId="11" fillId="0" borderId="43" xfId="3" applyFont="1" applyBorder="1" applyAlignment="1">
      <alignment horizontal="left"/>
    </xf>
    <xf numFmtId="41" fontId="0" fillId="0" borderId="43" xfId="0" applyNumberFormat="1" applyBorder="1"/>
    <xf numFmtId="0" fontId="12" fillId="0" borderId="0" xfId="0" applyFont="1"/>
    <xf numFmtId="0" fontId="11" fillId="0" borderId="0" xfId="0" applyFont="1"/>
    <xf numFmtId="0" fontId="13" fillId="0" borderId="0" xfId="0" applyFont="1"/>
    <xf numFmtId="10" fontId="14" fillId="0" borderId="0" xfId="3" applyNumberFormat="1" applyFont="1" applyBorder="1"/>
    <xf numFmtId="10" fontId="15" fillId="0" borderId="0" xfId="0" applyNumberFormat="1" applyFont="1"/>
    <xf numFmtId="10" fontId="14" fillId="0" borderId="0" xfId="3" applyNumberFormat="1" applyFont="1" applyBorder="1" applyAlignment="1">
      <alignment wrapText="1"/>
    </xf>
    <xf numFmtId="0" fontId="16" fillId="0" borderId="0" xfId="0" applyFont="1"/>
    <xf numFmtId="49" fontId="7" fillId="3" borderId="0" xfId="0" applyNumberFormat="1" applyFont="1" applyFill="1" applyAlignment="1">
      <alignment horizontal="center" wrapText="1"/>
    </xf>
    <xf numFmtId="164" fontId="12" fillId="0" borderId="0" xfId="1" applyNumberFormat="1" applyFont="1" applyBorder="1"/>
    <xf numFmtId="164" fontId="12" fillId="0" borderId="44" xfId="1" applyNumberFormat="1" applyFont="1" applyBorder="1"/>
    <xf numFmtId="0" fontId="8" fillId="0" borderId="0" xfId="0" applyFont="1" applyAlignment="1">
      <alignment wrapText="1"/>
    </xf>
    <xf numFmtId="0" fontId="7" fillId="3" borderId="0" xfId="0" applyFont="1" applyFill="1" applyAlignment="1">
      <alignment horizontal="center" wrapText="1"/>
    </xf>
    <xf numFmtId="0" fontId="6" fillId="0" borderId="0" xfId="0" applyFon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0" fontId="6" fillId="0" borderId="0" xfId="0" applyFont="1" applyAlignment="1">
      <alignment horizontal="left"/>
    </xf>
    <xf numFmtId="0" fontId="6" fillId="4" borderId="45" xfId="0" applyFont="1" applyFill="1" applyBorder="1"/>
    <xf numFmtId="0" fontId="6" fillId="4" borderId="46" xfId="0" applyFont="1" applyFill="1" applyBorder="1" applyAlignment="1">
      <alignment horizontal="left"/>
    </xf>
    <xf numFmtId="165" fontId="6" fillId="4" borderId="46" xfId="0" applyNumberFormat="1" applyFont="1" applyFill="1" applyBorder="1"/>
    <xf numFmtId="49" fontId="0" fillId="0" borderId="0" xfId="0" applyNumberFormat="1" applyAlignment="1">
      <alignment horizontal="left"/>
    </xf>
    <xf numFmtId="10" fontId="0" fillId="0" borderId="0" xfId="3" applyNumberFormat="1" applyFont="1"/>
    <xf numFmtId="167" fontId="0" fillId="0" borderId="0" xfId="3" applyNumberFormat="1" applyFont="1"/>
    <xf numFmtId="49" fontId="6" fillId="4" borderId="46" xfId="0" applyNumberFormat="1" applyFont="1" applyFill="1" applyBorder="1" applyAlignment="1">
      <alignment horizontal="left"/>
    </xf>
    <xf numFmtId="10" fontId="0" fillId="0" borderId="0" xfId="0" applyNumberFormat="1"/>
    <xf numFmtId="9" fontId="0" fillId="0" borderId="0" xfId="3" applyFont="1"/>
    <xf numFmtId="0" fontId="10" fillId="0" borderId="0" xfId="6" applyFont="1" applyAlignment="1">
      <alignment horizontal="centerContinuous"/>
    </xf>
    <xf numFmtId="0" fontId="11" fillId="0" borderId="0" xfId="6" applyFont="1" applyAlignment="1">
      <alignment horizontal="left"/>
    </xf>
    <xf numFmtId="164" fontId="11" fillId="0" borderId="0" xfId="7" applyNumberFormat="1" applyFont="1" applyAlignment="1">
      <alignment horizontal="centerContinuous"/>
    </xf>
    <xf numFmtId="0" fontId="10" fillId="0" borderId="0" xfId="7" applyNumberFormat="1" applyFont="1" applyAlignment="1">
      <alignment horizontal="center"/>
    </xf>
    <xf numFmtId="0" fontId="11" fillId="0" borderId="0" xfId="4" applyFont="1" applyAlignment="1">
      <alignment horizontal="center"/>
    </xf>
    <xf numFmtId="0" fontId="10" fillId="0" borderId="10" xfId="5" quotePrefix="1" applyNumberFormat="1" applyFont="1" applyBorder="1" applyAlignment="1">
      <alignment horizontal="center" wrapText="1"/>
    </xf>
    <xf numFmtId="164" fontId="10" fillId="0" borderId="10" xfId="7" applyNumberFormat="1" applyFont="1" applyBorder="1" applyAlignment="1">
      <alignment horizontal="left" wrapText="1"/>
    </xf>
    <xf numFmtId="164" fontId="10" fillId="0" borderId="10" xfId="7" applyNumberFormat="1" applyFont="1" applyBorder="1" applyAlignment="1">
      <alignment horizontal="center" wrapText="1"/>
    </xf>
    <xf numFmtId="0" fontId="11" fillId="0" borderId="28" xfId="7" applyNumberFormat="1" applyFont="1" applyBorder="1"/>
    <xf numFmtId="0" fontId="10" fillId="0" borderId="29" xfId="7" applyNumberFormat="1" applyFont="1" applyBorder="1" applyAlignment="1">
      <alignment horizontal="left"/>
    </xf>
    <xf numFmtId="164" fontId="10" fillId="0" borderId="28" xfId="7" applyNumberFormat="1" applyFont="1" applyBorder="1"/>
    <xf numFmtId="164" fontId="11" fillId="0" borderId="0" xfId="7" applyNumberFormat="1" applyFont="1"/>
    <xf numFmtId="0" fontId="11" fillId="0" borderId="28" xfId="7" applyNumberFormat="1" applyFont="1" applyFill="1" applyBorder="1" applyAlignment="1"/>
    <xf numFmtId="0" fontId="11" fillId="0" borderId="29" xfId="7" applyNumberFormat="1" applyFont="1" applyFill="1" applyBorder="1" applyAlignment="1">
      <alignment horizontal="left"/>
    </xf>
    <xf numFmtId="164" fontId="11" fillId="0" borderId="28" xfId="7" applyNumberFormat="1" applyFont="1" applyFill="1" applyBorder="1" applyAlignment="1"/>
    <xf numFmtId="0" fontId="11" fillId="0" borderId="2" xfId="7" applyNumberFormat="1" applyFont="1" applyFill="1" applyBorder="1" applyAlignment="1"/>
    <xf numFmtId="164" fontId="11" fillId="0" borderId="0" xfId="7" applyNumberFormat="1" applyFont="1" applyFill="1" applyBorder="1" applyAlignment="1">
      <alignment horizontal="left"/>
    </xf>
    <xf numFmtId="164" fontId="11" fillId="0" borderId="2" xfId="7" applyNumberFormat="1" applyFont="1" applyFill="1" applyBorder="1" applyAlignment="1"/>
    <xf numFmtId="0" fontId="11" fillId="0" borderId="10" xfId="7" applyNumberFormat="1" applyFont="1" applyFill="1" applyBorder="1" applyAlignment="1"/>
    <xf numFmtId="0" fontId="11" fillId="0" borderId="42" xfId="7" applyNumberFormat="1" applyFont="1" applyFill="1" applyBorder="1" applyAlignment="1">
      <alignment horizontal="left"/>
    </xf>
    <xf numFmtId="164" fontId="11" fillId="0" borderId="10" xfId="7" applyNumberFormat="1" applyFont="1" applyFill="1" applyBorder="1" applyAlignment="1"/>
    <xf numFmtId="0" fontId="11" fillId="0" borderId="47" xfId="7" applyNumberFormat="1" applyFont="1" applyFill="1" applyBorder="1" applyAlignment="1">
      <alignment horizontal="left"/>
    </xf>
    <xf numFmtId="0" fontId="10" fillId="0" borderId="48" xfId="7" applyNumberFormat="1" applyFont="1" applyBorder="1"/>
    <xf numFmtId="0" fontId="10" fillId="0" borderId="49" xfId="7" applyNumberFormat="1" applyFont="1" applyBorder="1" applyAlignment="1">
      <alignment horizontal="left"/>
    </xf>
    <xf numFmtId="164" fontId="10" fillId="0" borderId="48" xfId="7" applyNumberFormat="1" applyFont="1" applyBorder="1"/>
    <xf numFmtId="0" fontId="10" fillId="0" borderId="0" xfId="7" applyNumberFormat="1" applyFont="1" applyBorder="1" applyAlignment="1">
      <alignment horizontal="center"/>
    </xf>
    <xf numFmtId="0" fontId="11" fillId="0" borderId="0" xfId="7" applyNumberFormat="1" applyFont="1" applyBorder="1" applyAlignment="1">
      <alignment horizontal="left"/>
    </xf>
    <xf numFmtId="0" fontId="11" fillId="0" borderId="0" xfId="7" applyNumberFormat="1" applyFont="1"/>
    <xf numFmtId="0" fontId="11" fillId="0" borderId="0" xfId="7" applyNumberFormat="1" applyFont="1" applyAlignment="1">
      <alignment horizontal="left"/>
    </xf>
    <xf numFmtId="0" fontId="11" fillId="0" borderId="0" xfId="6" applyFont="1" applyAlignment="1">
      <alignment horizontal="centerContinuous"/>
    </xf>
    <xf numFmtId="41" fontId="11" fillId="0" borderId="0" xfId="7" applyNumberFormat="1" applyFont="1" applyAlignment="1" applyProtection="1">
      <alignment horizontal="centerContinuous"/>
    </xf>
    <xf numFmtId="41" fontId="10" fillId="0" borderId="10" xfId="7" applyNumberFormat="1" applyFont="1" applyBorder="1" applyAlignment="1" applyProtection="1">
      <alignment horizontal="center" wrapText="1"/>
    </xf>
    <xf numFmtId="168" fontId="10" fillId="0" borderId="10" xfId="5" quotePrefix="1" applyNumberFormat="1" applyFont="1" applyBorder="1" applyAlignment="1" applyProtection="1">
      <alignment horizontal="center" wrapText="1"/>
    </xf>
    <xf numFmtId="43" fontId="10" fillId="0" borderId="10" xfId="5" applyFont="1" applyBorder="1" applyAlignment="1" applyProtection="1">
      <alignment horizontal="center" wrapText="1"/>
    </xf>
    <xf numFmtId="41" fontId="10" fillId="0" borderId="10" xfId="7" applyNumberFormat="1" applyFont="1" applyBorder="1" applyProtection="1"/>
    <xf numFmtId="40" fontId="11" fillId="0" borderId="28" xfId="5" applyNumberFormat="1" applyFont="1" applyBorder="1" applyProtection="1"/>
    <xf numFmtId="43" fontId="10" fillId="0" borderId="10" xfId="5" applyFont="1" applyBorder="1" applyAlignment="1" applyProtection="1"/>
    <xf numFmtId="41" fontId="10" fillId="0" borderId="28" xfId="7" applyNumberFormat="1" applyFont="1" applyBorder="1" applyProtection="1"/>
    <xf numFmtId="41" fontId="11" fillId="0" borderId="10" xfId="7" applyNumberFormat="1" applyFont="1" applyFill="1" applyBorder="1" applyAlignment="1" applyProtection="1"/>
    <xf numFmtId="0" fontId="11" fillId="0" borderId="28" xfId="5" applyNumberFormat="1" applyFont="1" applyFill="1" applyBorder="1" applyAlignment="1" applyProtection="1"/>
    <xf numFmtId="41" fontId="11" fillId="0" borderId="28" xfId="7" applyNumberFormat="1" applyFont="1" applyFill="1" applyBorder="1" applyAlignment="1" applyProtection="1"/>
    <xf numFmtId="0" fontId="11" fillId="0" borderId="2" xfId="5" applyNumberFormat="1" applyFont="1" applyFill="1" applyBorder="1" applyAlignment="1" applyProtection="1"/>
    <xf numFmtId="41" fontId="11" fillId="0" borderId="2" xfId="7" applyNumberFormat="1" applyFont="1" applyFill="1" applyBorder="1" applyAlignment="1" applyProtection="1"/>
    <xf numFmtId="0" fontId="11" fillId="0" borderId="10" xfId="5" applyNumberFormat="1" applyFont="1" applyFill="1" applyBorder="1" applyAlignment="1" applyProtection="1"/>
    <xf numFmtId="0" fontId="11" fillId="0" borderId="10" xfId="4" applyFont="1" applyBorder="1" applyAlignment="1">
      <alignment wrapText="1"/>
    </xf>
    <xf numFmtId="43" fontId="11" fillId="0" borderId="2" xfId="5" applyFont="1" applyFill="1" applyBorder="1" applyAlignment="1" applyProtection="1">
      <alignment wrapText="1"/>
    </xf>
    <xf numFmtId="41" fontId="10" fillId="0" borderId="48" xfId="7" applyNumberFormat="1" applyFont="1" applyBorder="1" applyProtection="1"/>
    <xf numFmtId="43" fontId="10" fillId="0" borderId="48" xfId="5" applyFont="1" applyBorder="1" applyProtection="1"/>
    <xf numFmtId="43" fontId="10" fillId="0" borderId="49" xfId="5" applyFont="1" applyBorder="1" applyAlignment="1" applyProtection="1"/>
    <xf numFmtId="0" fontId="11" fillId="0" borderId="0" xfId="4" applyFont="1" applyAlignment="1">
      <alignment horizontal="left"/>
    </xf>
    <xf numFmtId="0" fontId="10" fillId="0" borderId="0" xfId="4" applyFont="1"/>
    <xf numFmtId="164" fontId="11" fillId="0" borderId="0" xfId="4" applyNumberFormat="1" applyFont="1"/>
    <xf numFmtId="41" fontId="11" fillId="0" borderId="43" xfId="4" applyNumberFormat="1" applyFont="1" applyBorder="1"/>
    <xf numFmtId="41" fontId="11" fillId="0" borderId="0" xfId="4" applyNumberFormat="1" applyFont="1"/>
    <xf numFmtId="164" fontId="11" fillId="0" borderId="0" xfId="1" applyNumberFormat="1" applyFont="1"/>
    <xf numFmtId="0" fontId="0" fillId="0" borderId="0" xfId="0" applyAlignment="1">
      <alignment horizontal="center" wrapText="1"/>
    </xf>
    <xf numFmtId="164" fontId="12" fillId="0" borderId="0" xfId="1" applyNumberFormat="1" applyFont="1" applyAlignment="1">
      <alignment horizontal="right"/>
    </xf>
    <xf numFmtId="164" fontId="0" fillId="0" borderId="0" xfId="1" applyNumberFormat="1" applyFont="1"/>
    <xf numFmtId="164" fontId="12" fillId="0" borderId="0" xfId="1" applyNumberFormat="1" applyFont="1"/>
    <xf numFmtId="0" fontId="9" fillId="0" borderId="0" xfId="8" applyFont="1"/>
    <xf numFmtId="164" fontId="12" fillId="0" borderId="51" xfId="1" applyNumberFormat="1" applyFont="1" applyBorder="1"/>
    <xf numFmtId="0" fontId="6" fillId="4" borderId="0" xfId="0" applyFont="1" applyFill="1"/>
    <xf numFmtId="0" fontId="6" fillId="4" borderId="0" xfId="0" applyFont="1" applyFill="1" applyAlignment="1">
      <alignment horizontal="center"/>
    </xf>
    <xf numFmtId="164" fontId="0" fillId="0" borderId="0" xfId="0" applyNumberFormat="1"/>
    <xf numFmtId="0" fontId="21" fillId="0" borderId="0" xfId="9" applyFont="1"/>
    <xf numFmtId="164" fontId="6" fillId="4" borderId="46" xfId="0" applyNumberFormat="1" applyFont="1" applyFill="1" applyBorder="1"/>
    <xf numFmtId="0" fontId="22" fillId="0" borderId="0" xfId="9" applyFont="1"/>
    <xf numFmtId="0" fontId="23" fillId="0" borderId="0" xfId="9" applyFont="1"/>
    <xf numFmtId="0" fontId="24" fillId="0" borderId="0" xfId="9" applyFont="1" applyAlignment="1">
      <alignment horizontal="center"/>
    </xf>
    <xf numFmtId="0" fontId="21" fillId="6" borderId="0" xfId="9" applyFont="1" applyFill="1" applyAlignment="1">
      <alignment horizontal="center"/>
    </xf>
    <xf numFmtId="0" fontId="26" fillId="0" borderId="0" xfId="9" applyFont="1"/>
    <xf numFmtId="0" fontId="27" fillId="0" borderId="0" xfId="9" applyFont="1"/>
    <xf numFmtId="0" fontId="27" fillId="0" borderId="0" xfId="9" applyFont="1" applyAlignment="1">
      <alignment horizontal="center"/>
    </xf>
    <xf numFmtId="164" fontId="27" fillId="0" borderId="0" xfId="10" applyNumberFormat="1" applyFont="1"/>
    <xf numFmtId="164" fontId="28" fillId="0" borderId="0" xfId="10" applyNumberFormat="1" applyFont="1"/>
    <xf numFmtId="164" fontId="21" fillId="0" borderId="0" xfId="9" applyNumberFormat="1" applyFont="1"/>
    <xf numFmtId="164" fontId="27" fillId="0" borderId="0" xfId="10" applyNumberFormat="1" applyFont="1" applyFill="1"/>
    <xf numFmtId="164" fontId="28" fillId="0" borderId="0" xfId="10" applyNumberFormat="1" applyFont="1" applyFill="1"/>
    <xf numFmtId="0" fontId="22" fillId="7" borderId="0" xfId="9" applyFont="1" applyFill="1"/>
    <xf numFmtId="0" fontId="26" fillId="7" borderId="0" xfId="9" applyFont="1" applyFill="1" applyAlignment="1">
      <alignment horizontal="left" indent="5"/>
    </xf>
    <xf numFmtId="0" fontId="27" fillId="7" borderId="0" xfId="9" applyFont="1" applyFill="1"/>
    <xf numFmtId="0" fontId="27" fillId="7" borderId="0" xfId="9" applyFont="1" applyFill="1" applyAlignment="1">
      <alignment horizontal="center"/>
    </xf>
    <xf numFmtId="164" fontId="27" fillId="7" borderId="0" xfId="10" applyNumberFormat="1" applyFont="1" applyFill="1"/>
    <xf numFmtId="164" fontId="28" fillId="7" borderId="0" xfId="10" applyNumberFormat="1" applyFont="1" applyFill="1"/>
    <xf numFmtId="164" fontId="21" fillId="0" borderId="0" xfId="1" applyNumberFormat="1" applyFont="1"/>
    <xf numFmtId="0" fontId="26" fillId="0" borderId="0" xfId="9" applyFont="1" applyAlignment="1">
      <alignment horizontal="left" indent="5"/>
    </xf>
    <xf numFmtId="0" fontId="26" fillId="0" borderId="0" xfId="9" applyFont="1" applyAlignment="1">
      <alignment horizontal="left"/>
    </xf>
    <xf numFmtId="0" fontId="21" fillId="3" borderId="0" xfId="9" applyFont="1" applyFill="1"/>
    <xf numFmtId="0" fontId="21" fillId="6" borderId="0" xfId="9" applyFont="1" applyFill="1" applyAlignment="1">
      <alignment horizontal="center" wrapText="1"/>
    </xf>
    <xf numFmtId="14" fontId="27" fillId="0" borderId="0" xfId="9" applyNumberFormat="1" applyFont="1" applyAlignment="1">
      <alignment horizontal="right"/>
    </xf>
    <xf numFmtId="164" fontId="27" fillId="0" borderId="0" xfId="10" applyNumberFormat="1" applyFont="1" applyFill="1" applyAlignment="1">
      <alignment horizontal="center"/>
    </xf>
    <xf numFmtId="0" fontId="26" fillId="7" borderId="0" xfId="9" applyFont="1" applyFill="1"/>
    <xf numFmtId="14" fontId="27" fillId="7" borderId="0" xfId="9" applyNumberFormat="1" applyFont="1" applyFill="1" applyAlignment="1">
      <alignment horizontal="right"/>
    </xf>
    <xf numFmtId="164" fontId="27" fillId="7" borderId="0" xfId="10" applyNumberFormat="1" applyFont="1" applyFill="1" applyAlignment="1">
      <alignment horizontal="center"/>
    </xf>
    <xf numFmtId="164" fontId="27" fillId="0" borderId="0" xfId="10" applyNumberFormat="1" applyFont="1" applyAlignment="1">
      <alignment horizontal="center"/>
    </xf>
    <xf numFmtId="0" fontId="28" fillId="0" borderId="0" xfId="9" applyFont="1"/>
    <xf numFmtId="0" fontId="25" fillId="0" borderId="0" xfId="9" applyFont="1"/>
    <xf numFmtId="0" fontId="28" fillId="0" borderId="0" xfId="9" applyFont="1" applyAlignment="1">
      <alignment horizontal="center"/>
    </xf>
    <xf numFmtId="164" fontId="28" fillId="0" borderId="0" xfId="9" applyNumberFormat="1" applyFont="1"/>
    <xf numFmtId="0" fontId="28" fillId="0" borderId="0" xfId="9" applyFont="1" applyAlignment="1">
      <alignment horizontal="left" indent="5"/>
    </xf>
    <xf numFmtId="164" fontId="28" fillId="0" borderId="0" xfId="1" applyNumberFormat="1" applyFont="1"/>
    <xf numFmtId="0" fontId="28" fillId="0" borderId="0" xfId="9" applyFont="1" applyAlignment="1">
      <alignment horizontal="left"/>
    </xf>
    <xf numFmtId="14" fontId="28" fillId="0" borderId="0" xfId="9" applyNumberFormat="1" applyFont="1" applyAlignment="1">
      <alignment horizontal="right"/>
    </xf>
    <xf numFmtId="164" fontId="28" fillId="0" borderId="0" xfId="10" applyNumberFormat="1" applyFont="1" applyAlignment="1">
      <alignment horizontal="center"/>
    </xf>
    <xf numFmtId="0" fontId="4" fillId="8" borderId="52" xfId="0" applyFont="1" applyFill="1" applyBorder="1"/>
    <xf numFmtId="0" fontId="4" fillId="8" borderId="53" xfId="0" applyFont="1" applyFill="1" applyBorder="1"/>
    <xf numFmtId="0" fontId="4" fillId="9" borderId="53" xfId="0" applyFont="1" applyFill="1" applyBorder="1"/>
    <xf numFmtId="0" fontId="4" fillId="10" borderId="53" xfId="0" applyFont="1" applyFill="1" applyBorder="1"/>
    <xf numFmtId="0" fontId="4" fillId="10" borderId="30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5" xfId="0" applyBorder="1"/>
    <xf numFmtId="0" fontId="0" fillId="0" borderId="55" xfId="0" applyBorder="1" applyAlignment="1">
      <alignment horizontal="right"/>
    </xf>
    <xf numFmtId="44" fontId="0" fillId="0" borderId="55" xfId="2" applyFont="1" applyBorder="1"/>
    <xf numFmtId="44" fontId="0" fillId="0" borderId="56" xfId="2" applyFont="1" applyBorder="1"/>
    <xf numFmtId="0" fontId="0" fillId="0" borderId="3" xfId="0" applyBorder="1" applyAlignment="1">
      <alignment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44" fontId="0" fillId="0" borderId="4" xfId="2" applyFont="1" applyBorder="1"/>
    <xf numFmtId="44" fontId="0" fillId="0" borderId="18" xfId="2" applyFont="1" applyBorder="1"/>
    <xf numFmtId="0" fontId="0" fillId="0" borderId="8" xfId="0" applyBorder="1" applyAlignment="1">
      <alignment vertical="center"/>
    </xf>
    <xf numFmtId="0" fontId="0" fillId="0" borderId="10" xfId="0" applyBorder="1"/>
    <xf numFmtId="0" fontId="0" fillId="0" borderId="10" xfId="0" applyBorder="1" applyAlignment="1">
      <alignment horizontal="right"/>
    </xf>
    <xf numFmtId="44" fontId="0" fillId="0" borderId="10" xfId="2" applyFont="1" applyBorder="1"/>
    <xf numFmtId="44" fontId="0" fillId="0" borderId="19" xfId="2" applyFont="1" applyBorder="1"/>
    <xf numFmtId="0" fontId="0" fillId="0" borderId="11" xfId="0" applyBorder="1" applyAlignment="1">
      <alignment vertical="center"/>
    </xf>
    <xf numFmtId="0" fontId="0" fillId="0" borderId="12" xfId="0" applyBorder="1"/>
    <xf numFmtId="0" fontId="0" fillId="0" borderId="12" xfId="0" applyBorder="1" applyAlignment="1">
      <alignment horizontal="right"/>
    </xf>
    <xf numFmtId="44" fontId="0" fillId="0" borderId="12" xfId="2" applyFont="1" applyBorder="1"/>
    <xf numFmtId="44" fontId="0" fillId="0" borderId="20" xfId="2" applyFont="1" applyBorder="1"/>
    <xf numFmtId="0" fontId="0" fillId="0" borderId="3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right"/>
    </xf>
    <xf numFmtId="44" fontId="0" fillId="0" borderId="9" xfId="2" applyFont="1" applyBorder="1"/>
    <xf numFmtId="44" fontId="0" fillId="0" borderId="41" xfId="2" applyFont="1" applyBorder="1"/>
    <xf numFmtId="0" fontId="29" fillId="0" borderId="0" xfId="0" applyFont="1"/>
    <xf numFmtId="2" fontId="0" fillId="0" borderId="0" xfId="0" applyNumberFormat="1"/>
    <xf numFmtId="44" fontId="0" fillId="0" borderId="0" xfId="0" applyNumberFormat="1"/>
    <xf numFmtId="0" fontId="5" fillId="0" borderId="0" xfId="0" applyFont="1"/>
    <xf numFmtId="0" fontId="4" fillId="11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7" fillId="9" borderId="0" xfId="0" applyFont="1" applyFill="1" applyAlignment="1">
      <alignment horizontal="center" wrapText="1"/>
    </xf>
    <xf numFmtId="0" fontId="7" fillId="1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wrapText="1"/>
    </xf>
    <xf numFmtId="44" fontId="0" fillId="0" borderId="55" xfId="2" applyFont="1" applyBorder="1" applyAlignment="1">
      <alignment wrapText="1"/>
    </xf>
    <xf numFmtId="44" fontId="0" fillId="0" borderId="56" xfId="2" applyFont="1" applyBorder="1" applyAlignment="1">
      <alignment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wrapText="1"/>
    </xf>
    <xf numFmtId="44" fontId="0" fillId="0" borderId="4" xfId="2" applyFont="1" applyBorder="1" applyAlignment="1">
      <alignment wrapText="1"/>
    </xf>
    <xf numFmtId="44" fontId="0" fillId="0" borderId="18" xfId="2" applyFont="1" applyBorder="1" applyAlignment="1">
      <alignment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wrapText="1"/>
    </xf>
    <xf numFmtId="44" fontId="0" fillId="0" borderId="10" xfId="2" applyFont="1" applyBorder="1" applyAlignment="1">
      <alignment wrapText="1"/>
    </xf>
    <xf numFmtId="44" fontId="0" fillId="0" borderId="19" xfId="2" applyFont="1" applyBorder="1" applyAlignment="1">
      <alignment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wrapText="1"/>
    </xf>
    <xf numFmtId="44" fontId="0" fillId="0" borderId="12" xfId="2" applyFont="1" applyBorder="1" applyAlignment="1">
      <alignment wrapText="1"/>
    </xf>
    <xf numFmtId="44" fontId="0" fillId="0" borderId="20" xfId="2" applyFont="1" applyBorder="1" applyAlignment="1">
      <alignment wrapText="1"/>
    </xf>
    <xf numFmtId="0" fontId="0" fillId="0" borderId="3" xfId="0" applyBorder="1" applyAlignment="1">
      <alignment horizontal="left" vertical="center" wrapText="1"/>
    </xf>
    <xf numFmtId="0" fontId="0" fillId="0" borderId="57" xfId="0" applyBorder="1" applyAlignment="1">
      <alignment vertical="center" wrapText="1"/>
    </xf>
    <xf numFmtId="0" fontId="0" fillId="0" borderId="9" xfId="0" applyBorder="1" applyAlignment="1">
      <alignment wrapText="1"/>
    </xf>
    <xf numFmtId="44" fontId="0" fillId="0" borderId="9" xfId="2" applyFont="1" applyBorder="1" applyAlignment="1">
      <alignment wrapText="1"/>
    </xf>
    <xf numFmtId="44" fontId="0" fillId="0" borderId="41" xfId="2" applyFont="1" applyBorder="1" applyAlignment="1">
      <alignment wrapText="1"/>
    </xf>
    <xf numFmtId="44" fontId="0" fillId="0" borderId="0" xfId="2" applyFont="1" applyAlignment="1">
      <alignment wrapText="1"/>
    </xf>
    <xf numFmtId="43" fontId="0" fillId="0" borderId="0" xfId="1" applyFont="1"/>
    <xf numFmtId="0" fontId="30" fillId="0" borderId="0" xfId="0" applyFont="1" applyAlignment="1">
      <alignment horizontal="left" vertical="center" indent="5"/>
    </xf>
    <xf numFmtId="0" fontId="30" fillId="0" borderId="0" xfId="0" applyFont="1" applyAlignment="1">
      <alignment horizontal="left" vertical="center" indent="15"/>
    </xf>
    <xf numFmtId="0" fontId="30" fillId="0" borderId="0" xfId="0" applyFont="1" applyAlignment="1">
      <alignment horizontal="left" vertical="center" indent="10"/>
    </xf>
    <xf numFmtId="164" fontId="1" fillId="2" borderId="4" xfId="1" applyNumberFormat="1" applyFont="1" applyFill="1" applyBorder="1" applyAlignment="1">
      <alignment horizontal="center" vertical="center" wrapText="1"/>
    </xf>
    <xf numFmtId="164" fontId="1" fillId="2" borderId="10" xfId="1" applyNumberFormat="1" applyFont="1" applyFill="1" applyBorder="1" applyAlignment="1">
      <alignment horizontal="center" vertical="center" wrapText="1"/>
    </xf>
    <xf numFmtId="164" fontId="1" fillId="2" borderId="12" xfId="1" applyNumberFormat="1" applyFont="1" applyFill="1" applyBorder="1" applyAlignment="1">
      <alignment horizontal="center" vertical="center" wrapText="1"/>
    </xf>
    <xf numFmtId="164" fontId="1" fillId="0" borderId="10" xfId="1" applyNumberFormat="1" applyFont="1" applyBorder="1" applyAlignment="1">
      <alignment horizontal="center" vertical="center" wrapText="1"/>
    </xf>
    <xf numFmtId="164" fontId="1" fillId="0" borderId="10" xfId="1" applyNumberFormat="1" applyFont="1" applyBorder="1"/>
    <xf numFmtId="164" fontId="1" fillId="0" borderId="14" xfId="1" applyNumberFormat="1" applyFont="1" applyBorder="1" applyAlignment="1">
      <alignment horizontal="center" vertical="center"/>
    </xf>
    <xf numFmtId="164" fontId="1" fillId="0" borderId="3" xfId="1" applyNumberFormat="1" applyFont="1" applyBorder="1" applyAlignment="1">
      <alignment horizontal="center" vertical="center" wrapText="1"/>
    </xf>
    <xf numFmtId="164" fontId="1" fillId="0" borderId="4" xfId="1" applyNumberFormat="1" applyFont="1" applyBorder="1" applyAlignment="1">
      <alignment horizontal="center" vertical="center" wrapText="1"/>
    </xf>
    <xf numFmtId="164" fontId="1" fillId="0" borderId="18" xfId="1" applyNumberFormat="1" applyFont="1" applyBorder="1" applyAlignment="1">
      <alignment horizontal="center" vertical="center" wrapText="1"/>
    </xf>
    <xf numFmtId="164" fontId="1" fillId="0" borderId="11" xfId="1" applyNumberFormat="1" applyFont="1" applyBorder="1" applyAlignment="1">
      <alignment horizontal="center" vertical="center" wrapText="1"/>
    </xf>
    <xf numFmtId="164" fontId="1" fillId="0" borderId="20" xfId="1" applyNumberFormat="1" applyFont="1" applyBorder="1" applyAlignment="1">
      <alignment horizontal="center" vertical="center" wrapText="1"/>
    </xf>
    <xf numFmtId="164" fontId="1" fillId="0" borderId="8" xfId="1" applyNumberFormat="1" applyFont="1" applyBorder="1" applyAlignment="1">
      <alignment horizontal="center" vertical="center" wrapText="1"/>
    </xf>
    <xf numFmtId="164" fontId="1" fillId="0" borderId="19" xfId="1" applyNumberFormat="1" applyFont="1" applyBorder="1" applyAlignment="1">
      <alignment horizontal="center" vertical="center" wrapText="1"/>
    </xf>
    <xf numFmtId="164" fontId="1" fillId="0" borderId="16" xfId="1" applyNumberFormat="1" applyFont="1" applyBorder="1" applyAlignment="1">
      <alignment horizontal="center" vertical="center" wrapText="1"/>
    </xf>
    <xf numFmtId="164" fontId="1" fillId="0" borderId="14" xfId="1" applyNumberFormat="1" applyFont="1" applyBorder="1" applyAlignment="1">
      <alignment horizontal="center" vertical="center" wrapText="1"/>
    </xf>
    <xf numFmtId="164" fontId="1" fillId="0" borderId="15" xfId="1" applyNumberFormat="1" applyFont="1" applyBorder="1" applyAlignment="1">
      <alignment horizontal="center" vertical="center" wrapText="1"/>
    </xf>
    <xf numFmtId="164" fontId="1" fillId="0" borderId="0" xfId="1" applyNumberFormat="1" applyFont="1" applyAlignment="1">
      <alignment horizontal="center" vertical="center" wrapText="1"/>
    </xf>
    <xf numFmtId="165" fontId="0" fillId="0" borderId="43" xfId="0" applyNumberFormat="1" applyBorder="1"/>
    <xf numFmtId="164" fontId="1" fillId="2" borderId="23" xfId="1" applyNumberFormat="1" applyFont="1" applyFill="1" applyBorder="1" applyAlignment="1">
      <alignment horizontal="center" vertical="center" wrapText="1"/>
    </xf>
    <xf numFmtId="164" fontId="1" fillId="2" borderId="24" xfId="1" applyNumberFormat="1" applyFont="1" applyFill="1" applyBorder="1" applyAlignment="1">
      <alignment horizontal="center" vertical="center" wrapText="1"/>
    </xf>
    <xf numFmtId="164" fontId="1" fillId="2" borderId="26" xfId="1" applyNumberFormat="1" applyFont="1" applyFill="1" applyBorder="1" applyAlignment="1">
      <alignment horizontal="center" vertical="center" wrapText="1"/>
    </xf>
    <xf numFmtId="164" fontId="1" fillId="0" borderId="24" xfId="1" applyNumberFormat="1" applyFont="1" applyBorder="1" applyAlignment="1">
      <alignment horizontal="center" vertical="center" wrapText="1"/>
    </xf>
    <xf numFmtId="164" fontId="1" fillId="0" borderId="26" xfId="1" applyNumberFormat="1" applyFont="1" applyBorder="1" applyAlignment="1">
      <alignment horizontal="center" vertical="center" wrapText="1"/>
    </xf>
    <xf numFmtId="164" fontId="1" fillId="0" borderId="23" xfId="1" applyNumberFormat="1" applyFont="1" applyBorder="1" applyAlignment="1">
      <alignment horizontal="center" vertical="center" wrapText="1"/>
    </xf>
    <xf numFmtId="164" fontId="1" fillId="0" borderId="22" xfId="1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wrapText="1"/>
    </xf>
    <xf numFmtId="164" fontId="1" fillId="0" borderId="6" xfId="1" applyNumberFormat="1" applyFont="1" applyBorder="1" applyAlignment="1">
      <alignment horizontal="center" vertical="center" wrapText="1"/>
    </xf>
    <xf numFmtId="164" fontId="1" fillId="0" borderId="14" xfId="1" applyNumberFormat="1" applyFont="1" applyBorder="1" applyAlignment="1">
      <alignment horizontal="center" vertical="center" wrapText="1"/>
    </xf>
    <xf numFmtId="164" fontId="1" fillId="0" borderId="7" xfId="1" applyNumberFormat="1" applyFont="1" applyBorder="1" applyAlignment="1">
      <alignment horizontal="center" vertical="center" wrapText="1"/>
    </xf>
    <xf numFmtId="164" fontId="1" fillId="0" borderId="15" xfId="1" applyNumberFormat="1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164" fontId="1" fillId="0" borderId="17" xfId="1" applyNumberFormat="1" applyFont="1" applyBorder="1" applyAlignment="1">
      <alignment horizontal="center" vertical="center" wrapText="1"/>
    </xf>
    <xf numFmtId="164" fontId="1" fillId="0" borderId="16" xfId="1" applyNumberFormat="1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164" fontId="1" fillId="0" borderId="1" xfId="1" applyNumberFormat="1" applyFont="1" applyBorder="1" applyAlignment="1">
      <alignment horizontal="center" vertical="center" wrapText="1"/>
    </xf>
    <xf numFmtId="164" fontId="1" fillId="0" borderId="21" xfId="1" applyNumberFormat="1" applyFont="1" applyBorder="1" applyAlignment="1">
      <alignment horizontal="center" vertical="center" wrapText="1"/>
    </xf>
    <xf numFmtId="164" fontId="1" fillId="0" borderId="27" xfId="1" applyNumberFormat="1" applyFont="1" applyBorder="1" applyAlignment="1">
      <alignment horizontal="center" vertical="center" wrapText="1"/>
    </xf>
    <xf numFmtId="164" fontId="1" fillId="0" borderId="22" xfId="1" applyNumberFormat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164" fontId="1" fillId="0" borderId="30" xfId="1" applyNumberFormat="1" applyFont="1" applyBorder="1" applyAlignment="1">
      <alignment horizontal="center" vertical="center" wrapText="1"/>
    </xf>
    <xf numFmtId="164" fontId="1" fillId="0" borderId="37" xfId="1" applyNumberFormat="1" applyFont="1" applyBorder="1" applyAlignment="1">
      <alignment horizontal="center" vertical="center" wrapText="1"/>
    </xf>
    <xf numFmtId="164" fontId="1" fillId="0" borderId="31" xfId="1" applyNumberFormat="1" applyFont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horizontal="left" vertical="center"/>
    </xf>
    <xf numFmtId="0" fontId="6" fillId="0" borderId="43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11" fillId="0" borderId="0" xfId="5" applyNumberFormat="1" applyFont="1" applyFill="1" applyAlignment="1" applyProtection="1">
      <alignment horizontal="center"/>
    </xf>
    <xf numFmtId="164" fontId="10" fillId="0" borderId="0" xfId="5" applyNumberFormat="1" applyFont="1" applyFill="1" applyAlignment="1">
      <alignment horizontal="center"/>
    </xf>
    <xf numFmtId="164" fontId="11" fillId="0" borderId="0" xfId="5" applyNumberFormat="1" applyFont="1" applyFill="1" applyAlignment="1">
      <alignment horizontal="center"/>
    </xf>
    <xf numFmtId="164" fontId="10" fillId="0" borderId="0" xfId="5" quotePrefix="1" applyNumberFormat="1" applyFont="1" applyFill="1" applyAlignment="1" applyProtection="1">
      <alignment horizontal="center"/>
    </xf>
    <xf numFmtId="164" fontId="10" fillId="0" borderId="0" xfId="5" applyNumberFormat="1" applyFont="1" applyFill="1" applyAlignment="1" applyProtection="1">
      <alignment horizontal="center"/>
    </xf>
    <xf numFmtId="0" fontId="18" fillId="0" borderId="42" xfId="8" applyFont="1" applyBorder="1" applyAlignment="1">
      <alignment horizontal="center" wrapText="1"/>
    </xf>
    <xf numFmtId="0" fontId="18" fillId="0" borderId="50" xfId="8" applyFont="1" applyBorder="1" applyAlignment="1">
      <alignment horizontal="center" wrapText="1"/>
    </xf>
    <xf numFmtId="0" fontId="18" fillId="0" borderId="24" xfId="8" applyFont="1" applyBorder="1" applyAlignment="1">
      <alignment horizontal="center" wrapText="1"/>
    </xf>
    <xf numFmtId="0" fontId="25" fillId="5" borderId="0" xfId="9" applyFont="1" applyFill="1" applyAlignment="1">
      <alignment horizontal="center"/>
    </xf>
    <xf numFmtId="0" fontId="21" fillId="0" borderId="38" xfId="9" applyFont="1" applyBorder="1" applyAlignment="1">
      <alignment horizontal="center"/>
    </xf>
    <xf numFmtId="0" fontId="21" fillId="0" borderId="39" xfId="9" applyFont="1" applyBorder="1" applyAlignment="1">
      <alignment horizontal="center"/>
    </xf>
    <xf numFmtId="0" fontId="21" fillId="0" borderId="40" xfId="9" applyFont="1" applyBorder="1" applyAlignment="1">
      <alignment horizontal="center"/>
    </xf>
    <xf numFmtId="0" fontId="22" fillId="5" borderId="0" xfId="9" applyFont="1" applyFill="1" applyAlignment="1">
      <alignment horizontal="center"/>
    </xf>
    <xf numFmtId="0" fontId="4" fillId="9" borderId="53" xfId="0" applyFont="1" applyFill="1" applyBorder="1" applyAlignment="1">
      <alignment horizontal="center"/>
    </xf>
    <xf numFmtId="0" fontId="4" fillId="10" borderId="53" xfId="0" applyFont="1" applyFill="1" applyBorder="1" applyAlignment="1">
      <alignment horizontal="center"/>
    </xf>
    <xf numFmtId="0" fontId="4" fillId="10" borderId="30" xfId="0" applyFont="1" applyFill="1" applyBorder="1" applyAlignment="1">
      <alignment horizontal="center"/>
    </xf>
    <xf numFmtId="0" fontId="4" fillId="9" borderId="0" xfId="0" applyFont="1" applyFill="1" applyAlignment="1">
      <alignment horizontal="center" wrapText="1"/>
    </xf>
    <xf numFmtId="0" fontId="4" fillId="10" borderId="0" xfId="0" applyFont="1" applyFill="1" applyAlignment="1">
      <alignment horizontal="center" wrapText="1"/>
    </xf>
    <xf numFmtId="0" fontId="1" fillId="0" borderId="0" xfId="0" applyFont="1" applyFill="1"/>
  </cellXfs>
  <cellStyles count="11">
    <cellStyle name="Comma" xfId="1" builtinId="3"/>
    <cellStyle name="Comma 10" xfId="7" xr:uid="{8F624D0A-7C91-4EB0-8CF3-4101C590CF5C}"/>
    <cellStyle name="Comma 2" xfId="10" xr:uid="{C7247E93-4BE2-440C-918B-FE7C4B06422C}"/>
    <cellStyle name="Comma 2 2" xfId="5" xr:uid="{141213F6-A859-4B0C-A487-84FC4AAE4031}"/>
    <cellStyle name="Currency" xfId="2" builtinId="4"/>
    <cellStyle name="Normal" xfId="0" builtinId="0"/>
    <cellStyle name="Normal 2" xfId="4" xr:uid="{17BDC3E5-5B37-4701-9888-636C189BE1F1}"/>
    <cellStyle name="Normal 2 3 12" xfId="6" xr:uid="{E02D8AB6-2731-40C0-B42D-48A17B8F8B8C}"/>
    <cellStyle name="Normal 3" xfId="9" xr:uid="{E3AD311B-2021-4E4C-8A30-431CC134DC25}"/>
    <cellStyle name="Normal_RO_04a" xfId="8" xr:uid="{8B29EA36-2A70-4F72-9E28-B00C21615231}"/>
    <cellStyle name="Percent" xfId="3" builtinId="5"/>
  </cellStyles>
  <dxfs count="5">
    <dxf>
      <numFmt numFmtId="165" formatCode="&quot;$&quot;#,##0"/>
    </dxf>
    <dxf>
      <numFmt numFmtId="164" formatCode="_(* #,##0_);_(* \(#,##0\);_(* &quot;-&quot;??_);_(@_)"/>
    </dxf>
    <dxf>
      <numFmt numFmtId="165" formatCode="&quot;$&quot;#,##0"/>
    </dxf>
    <dxf>
      <numFmt numFmtId="166" formatCode="&quot;$&quot;#,##0.000"/>
    </dxf>
    <dxf>
      <numFmt numFmtId="165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119" Type="http://schemas.openxmlformats.org/officeDocument/2006/relationships/pivotCacheDefinition" Target="pivotCache/pivotCacheDefinition1.xml"/><Relationship Id="rId44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pivotCacheDefinition" Target="pivotCache/pivotCacheDefinition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Borden\My%20Documents\Rate%20Strategy\Master%20Doc\2006\SRA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wner\Local%20Settings\Temporary%20Internet%20Files\Content.IE5\OTUBC9QR\SD_LRMC_1240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5%20Papel%20de%20Trabajo%20de%20Activo%20Fijo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5%20Concliaci&#243;n%20Contable-Fiscal%20%20%20PPC%20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illSavingsAug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PERF\CorpCtr2004Plan\2004%20Plan%20-%20Jan%2023%20Presentation\2004%20Revised%20Department%20Summary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empra.sharepoint.com/teams/elecopsassetmgmt/Shared%20Documents/5.%20Regulatory/5.1%20GRC/2024%20GRC/9.%20WMP%20Track%202%20Filing/WMP%20Track%202%20-%202019-22%20Testimony%20-%20Financial%20Tables%202-5-24.xlsx" TargetMode="External"/><Relationship Id="rId1" Type="http://schemas.openxmlformats.org/officeDocument/2006/relationships/externalLinkPath" Target="https://sempra-my.sharepoint.com/personal/ttran4_semprautilities_com/Documents/User%20Folders/Desktop/WMP/Track%202%20Reasonableness%20Review/Revised%20Testimony/WMP%20Track%202%20-%202019-22%20Testimony%20-%20Financial%20Tables%202-5-2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owney\Desktop\Automated%20Bill%20Calc%20Too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PP\Billing\TestBilling\AutoTestBill\TracyTestBil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Documents%20and%20Settings\JSTRAMAN\Local%20Settings\Temporary%20Internet%20Files\OLK9E\PM13b%20Avoidable-NonAvoidable%20Costs%20200807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FUELS\DATA\JWT\DWR%20Rev.%20Req\2008%2015%20Feb.%20Supplemental\Detailed%20RR%20PROOF%20to%20IOUs%20April%209%20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mail.sempra.com/WIN95/TEMP/EC%20Model%2003h-Lan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BPP\Billing\TestBilling\Testbill%20Calc%204%20DWR%20$%20Change%203-29-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&amp;P\Otay%20Mesa%20Powerloop\Working%20Files\Rev%20Req%2035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hom\Local%20Settings\Temporary%20Internet%20Files\OLK99\SCG\SCG%20Rates%209-1-2008%20%20FAR%20Implementation%20Draft%20v0825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_REG1012\RTE_DSGN%20REG1012\CPUC%20Proceedings\BCAP\09BCAP\GGL\Settlement\q%20SETTLEMENT%232%205-5-2009\a%202009%20Rates\12-19-08%20SDGE%20Rates%202009%20YE%20Filing%20w%20SCG%20NSB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enact\FINACT\REGACCTS\CSIBA_09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ESHLEMA\Local%20Settings\Temporary%20Internet%20Files\OLKBC\REG_Acct2001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&amp;P\Otay%20Mesa%20Powerloop\Working%20Files\OmecFinancialModel09-14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%20design%202001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Fang\Local%20Settings\Temporary%20Internet%20Files\OLK7\DWR\Model\RRQ%20forecast\My%20Documents\NCI-DWR\work%20product\Rev%20Reqt--JVH\2008-03-25-%20DWR_2015_RepCalp2B_LosEst_110807%20wLosEsteros%205-1%20fwd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___new%20filing%20system\CPUC%20Proceedings\BCAP\09BCAP\Rate%20Design\SDGE%20Gas%202009BCAP%20RD%20Model\DRAFTs\v8-16-2007%20DRAFT%20SDG&amp;E%202009BCAP%20RD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301\Redirected%20Folders\irvin\My%20Documents\work\DWR\Actuals\Contracts\2008-08Aug%20LTContract%20Expense%20Compare--2008-09-1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BillSavingsSep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Rates\2009%20Rates\07%20%202008%20IMT\Rate%20Calc\9-1-2008%20GRC\Draft%207-18-2008\SCG%20GRC%20v7-16-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LOCKOW\Local%20Settings\Temporary%20Internet%20Files\OLKF\AMI%20Operational%20Costs%20&amp;%20Benefits%20-%20Exampl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95\TEMP\Bcap2003(Dmd_V228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GE%20EVA%20BUDGET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r\Local%20Settings\Temporary%20Internet%20Files\OLK38\Documents%20and%20Settings\fperdue\My%20Documents\Department%20of%20Water%20Resources\Financial%20Models\G4\CFMG4V07--2005%20RR-11-4-04%20filing-v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XHerna\My%20Documents\2007%20Rate%20Design\System%20Integration\SCG_Rates_FINAL_OLD%20Model%20by%20AF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ad.g.grey\Local%20Settings\Temporary%20Internet%20Files\OLK4B0C\T&amp;D%20Sempra%20Benefits%20Model%20v29%202-13-2006%20-%20PHAS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oCalGas\COS%20Phase%20II\SCG_Rates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1tjt\Local%20Settings\Temporary%20Internet%20Files\OLK67\2005-9%20SCG%20Rate%20Forecast%20Ver4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1TJT\Local%20Settings\Temporary%20Internet%20Files\OLK3\SCG%2003BCAP%20RD-Emb%20EP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afs\My%20Documents\rate%20model\CARD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PERF\Rate%20Case%202005-2008\Reports\Versions\P2A%2004-26-2006\Data\Contro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lissa\Excel\EDS%20Planning\2003\Hyperion%20Retrieve\SCG%20Cash%20Flow_Ma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___new%20filing%20system\CPUC%20Proceedings\BCAP\09BCAP\Rate%20Design\SDGE%20Gas%202009BCAP%20RD%20Model\DRAFTs\Data%20Sources\Non%20Base%20Margin%20Items\SCG%20Rates%202007-Reg%20Acct%20July%20Update-PBA%20realloca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GE\FERC%20STMTS\2002\06-02\SDGE%2006_2002%20YTD%20FERC%20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Documents%20and%20Settings\ctruong\Local%20Settings\Temporary%20Internet%20Files\OLK2\Load%20Curtailment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Documents%20and%20Settings\ctruong\Local%20Settings\Temporary%20Internet%20Files\OLK2\Available%20Circu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lay\AppData\Local\Microsoft\Windows\Temporary%20Internet%20Files\Content.Outlook\QK35L403\SMP_Electric_03-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RMOMBLAN\Local%20Settings\Temporary%20Internet%20Files\OLK4\2009%20Preliminary%20Capital%20Budget%20R2%20111108%20(4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reasury%2090%20Day%20CF\GRC%20Working%20Cash\Working%20Cash%20-%20Base%20Year%202013\2013%20GRC%20SDGE%20Workpapers%20(after%20Bonus%20D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mail.sempra.com/Documents%20and%20Settings/LDAVIDSO/Local%20Settings/Temporary%20Internet%20Files/OLK17/SD_LRMC_124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___new%20filing%20system\Internal%20Projects\Winter%20Plan\2006-07%20Winter%20Plan\Bill%20Impact%20Model\SDGE%2005-06%20winter%20%20summer%20bill%20calc%20model%200803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mdanesh\AppData\Local\Microsoft\Windows\Temporary%20Internet%20Files\Content.Outlook\BUSJXGM7\Unbundled%20Rates%20Model%2011-1-15_FINAL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chen\Local%20Settings\Temporary%20Internet%20Files\OLK2616\SEU%20Rate%20Forecast%20Jan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Biogas%20Project\7-01-2009\BioGas%20Financial%20Statements_cy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hypfm-p05\Templates\windows\TEMP\Ajaz%20Projections%203-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PERF\RateCase\Final%20Testimony%20&amp;%20Workpapers\Workpapers\Allocation%20Support\Support%20and%20Blank%20Sheets\2003%20AS%20Plan%20Original%200101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G\DATA\CORPACCT\DPLUCIEN\ACCTREC\SCG%20Acct%20Rec%20Listi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arlie\Application%20Data\MSN6\UserData\%7b3086E220-08CB-01C4-0200-00005AB4529F%7d\Hotmail\Temporary%20Mail%20Files%20(002EC4CD)\05%20PPP%20Rates-WP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pmtc\My%20Documents\Special%20Projects\Power%20Generation\Palomar\RevReqEAM2003finalMay28Sep24PalomarNoS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eritran\Local%20Settings\Temporary%20Internet%20Files\OLK4A\EmplClass&amp;Benefits%20Rev11_06_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Allocation%20Testimony\Model\Old\SCG_Rates2006%202005051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vjw3\LOCALS~1\Temp\BillSavingsJuly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TURNER\SDGE-%202004%20BCAP\SCGas%202003%20BCAP%20EC%20Rates%20-%20steve's%20Nov.1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SCGas%20BCAP03%20Mar03%20filing%20EC%20Rates%201st%20Ru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YUNKER\My%20Documents\New%20Folder\BioGas%20LoanAmortiz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4009\DEPT\TAX\DATA\TaxProvision\2004\MOCK%20YEAREND\Provision%202004_PacificEnterprises_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ggl\Local%20Settings\Temporary%20Internet%20Files\OLK1\SCG%20Rates%202009%20v%20042709%20--As%20Per%20Wkpaper%20to%20Tariff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XHerna\My%20Documents\Rate%20Design\FAR\Final\2006%20SoCalGas%20SIFAR%20Final-Errata%20v021520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MKTSRV/RTE_DSGN/04_1_1RT/SCG_Rates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Markets\FINANCE\WURT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SOFFICE\EXCEL\REV97\P_D_EXP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WR\ProSym%20Output\Run%2060\10-6-06%20base\PSDatImportModel-60%2010-6-0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Billing%20Operations%20Support\TestBill\Test_Calculation_Records\2010\01-01-10%20%20J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an%2004%20Rates\CPUC%20Fee\Revenue%20Allocation\dist-1-1-04-cpuc%20fe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arlie\Application%20Data\MSN6\UserData\%7b3086E220-08CB-01C4-0200-00005AB4529F%7d\Hotmail\Temporary%20Mail%20Files%20(002EC4CD)\SCG_Rates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GOS\RMR\2001_04_Duke\Initial%20Estimated\SOUT042001EP-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WIN95\TEMP\WIN95\TEMP\SDGBUD9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DWILLIS\Local%20Settings\Temporary%20Internet%20Files\OLK43\SDGE%20Income%20Statement%20Q2%2020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Rates\2009%20Rates\SCG%20Rates%201-1-2009\Revised%201-1-2009%20Rates%20AL3940\SCG%20Rates%201-1-2009%20update%20v1-26-0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GE\ROR\2002\6-02\RB060212BU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ec\DATA\Contracts%20-%20Electric%20-%20LEG-20-30%20ACT+6\CONVENTIONAL\Escondido%20Energy%20Center%20(Wellhead)\01%20EEC%20-%20Tolling%20Invoice%20Records\EEC%202016%20Invoice%20Records\EEC%20Settlement%20Invoice%202016-01%20Final%20Paid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G\DATA\CORPACCT\KDonalson\PPP\2007\QTR107ALLOC_SDG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XCEL_Files\Fin_Plan\Fin_Plan98\1198_BA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TG\DATA\CORPACCT\KDonalson\PPP\2007\NEW_PPP%20SUR%202nd%20Qtr%200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00_1_1RT\2000PBR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TPMAC\My%20Documents\Special%20Projects\Calphine\March-06-Filing\OM_Model_CC_Rev1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PERF\Rate%20Case%202005-2008\Allocation%20Support\2005-2008%20GRC%20Allocation%20Workpapers%20-%20AL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SDGE\FERC%20STMTS\2002\06-02\SDGE%2006_2002%20YTD%20FERC%20I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Data\excel\DATA\5-Yr%20Fcst%20'11-'15\Project%20Revenue%20Requirements\Manzanita%20Wind%20Energy\Manzanita%20Financial%20Statements%20-%20100710_10_07_10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ESHLEMA\Local%20Settings\Temporary%20Internet%20Files\OLKBC\CARD21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goldman\Local%20Settings\Temporary%20Internet%20Files\OLK210\PMO%20GRC%20Cost%20Estimate%20Consolidated%200911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Billing%20Operations%20Support\Projects\Bill%20Calc%20Automation\Automated%20Bill%20Calc%20Tool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ReqEAM2006FinalJun2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teffen\Local%20Settings\Temporary%20Internet%20Files\OLK5\Nat%20Financial%20Statements%20SmartGridxlsm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05_01_1RT\COS_UPDT\SCG_Rates20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KTSRV\RTE_DSGN\CPUC%20Proceedings\BCAP\09BCAP\Rate%20Design\Forecasted%202008%20Rates%20(Aug07%20Reg%20Acct%20Fcst%20w%20SI%20&amp;%20SW%20EG,%20NO%20GRC)\09-27-07%20SCG%20Rates%202007-System%20Integration%2007.05.07-Reg%20Acct%20Forecast%2008.17.072-SWE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ROY\Local%20Settings\Temporary%20Internet%20Files\OLK252\2007%20SDGE%20Rates%20with%20SIFAR%20option%20v%2008%2017%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XHerna\My%20Documents\Rate%20Design\FAR\SCG_Rates_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DATA\EXCEL\93CAPADJ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KTSRV\RTE_DSGN\CPUC%20Proceedings\BCAP\09BCAP\Rate%20Design\WACOG%20Forecast-LNguyen\10-01-07%201009%20LNguyen%20%20PrcFcstWacog_2007-10-01_nguye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projects\exitpackage_dat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ESHLEMA\Local%20Settings\Temporary%20Internet%20Files\OLK1E2\SCG%20Rates%202007%20Consolidated%20Filing%20v20061219-%20FAR%20Implementatio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Steffen\Local%20Settings\Temporary%20Internet%20Files\OLK5\Boron%20LNG%20Financials%20-%2009250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1sxf\Local%20Settings\Temporary%20Internet%20Files\OLK58\SCG%20FERC%20Trial%20Bal%202004%20Paul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se.sempra.com\corpdata\Documents%20and%20Settings\DWILLIS\Local%20Settings\Temporary%20Internet%20Files\OLK43\sdge_ferc_12-99%20-%2009-02_form1_fs1_12MTD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cp1b\data\TAX\DATA\TaxProvision\2002\4th%20QTR\Provision%202002%204th%20Qtr_SETOP%20II_Fina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P1TXC\My%20Documents\GRC\GRID\Orig%20Cost%20Forecasts%2010-2009\GRC%20Cost%20Estimate%20Consolidated%200911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00%20PAGOS%20ANTICIPADOS%20%20Leadsheet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00%20Cuentas%20por%20Cobrar%20Combined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GY PRICES"/>
      <sheetName val="CARE Electric"/>
      <sheetName val="2012-2016_TRBAA_Retail_1st Run"/>
      <sheetName val="2012_2016_TACBAA_Forecast"/>
      <sheetName val="Forecast"/>
      <sheetName val="Rates (incl cash neg NPV RevRe)"/>
      <sheetName val="FinancialStatements_VALUES ONLY"/>
      <sheetName val="Exp--NGBA_TEIBA_SONGS_ND_TCBA"/>
      <sheetName val="Account Summary"/>
    </sheetNames>
    <sheetDataSet>
      <sheetData sheetId="0" refreshError="1">
        <row r="5">
          <cell r="A5" t="str">
            <v>Listed below are the Energy and Capacity Prices applicable to purchases from Qualifying Facilities (QF) by SDG&amp;E.  These prices are</v>
          </cell>
        </row>
        <row r="6">
          <cell r="A6" t="str">
            <v>applicable for all QFs who deliver energy and capacity to SDG&amp;E in accordance with the terms of the applicable SDG&amp;E Standard Offers.</v>
          </cell>
        </row>
        <row r="8">
          <cell r="A8" t="str">
            <v>AVOIDED ENERGY PRICE CALCULATIONS</v>
          </cell>
          <cell r="B8" t="str">
            <v xml:space="preserve">(¢/KWH): </v>
          </cell>
          <cell r="C8" t="str">
            <v>ON-PEAK</v>
          </cell>
          <cell r="D8" t="str">
            <v>SEMI-PEAK</v>
          </cell>
          <cell r="E8" t="str">
            <v>OFF-PEAK</v>
          </cell>
          <cell r="F8" t="str">
            <v>SUPER OFF-PEAK</v>
          </cell>
          <cell r="G8" t="str">
            <v>NON-TOU</v>
          </cell>
        </row>
        <row r="9">
          <cell r="B9" t="str">
            <v>SUMMER</v>
          </cell>
          <cell r="C9">
            <v>12.68</v>
          </cell>
          <cell r="D9">
            <v>12.31</v>
          </cell>
          <cell r="E9">
            <v>10.64</v>
          </cell>
          <cell r="F9">
            <v>8.98</v>
          </cell>
          <cell r="G9">
            <v>11.14</v>
          </cell>
        </row>
        <row r="10">
          <cell r="A10" t="str">
            <v>ENERGY PRICES *</v>
          </cell>
          <cell r="B10" t="str">
            <v>WINTER</v>
          </cell>
          <cell r="C10">
            <v>13.95</v>
          </cell>
          <cell r="D10">
            <v>13.6</v>
          </cell>
          <cell r="E10">
            <v>12.43</v>
          </cell>
          <cell r="F10">
            <v>10.34</v>
          </cell>
          <cell r="G10">
            <v>12.56</v>
          </cell>
        </row>
        <row r="12">
          <cell r="A12" t="str">
            <v>STARTING SRAC PRICE</v>
          </cell>
          <cell r="B12">
            <v>2.2181000000000002</v>
          </cell>
          <cell r="C12" t="str">
            <v>¢/KWH</v>
          </cell>
          <cell r="E12" t="str">
            <v xml:space="preserve">PG&amp;E SCHEDULE G-AAOFF </v>
          </cell>
          <cell r="F12">
            <v>0.36990000000000001</v>
          </cell>
          <cell r="G12" t="str">
            <v>$/MMBTU</v>
          </cell>
        </row>
        <row r="13">
          <cell r="A13" t="str">
            <v>STARTING GAS PRICE</v>
          </cell>
          <cell r="B13">
            <v>1.3975</v>
          </cell>
          <cell r="C13" t="str">
            <v>$/MMBTU</v>
          </cell>
          <cell r="E13" t="str">
            <v>SHRINKAGE RATE</v>
          </cell>
          <cell r="F13">
            <v>0.01</v>
          </cell>
        </row>
        <row r="14">
          <cell r="A14" t="str">
            <v>ESCALATION FACTOR</v>
          </cell>
          <cell r="B14">
            <v>0.60499999999999998</v>
          </cell>
          <cell r="E14" t="str">
            <v>AVG MALIN GAS INDEX</v>
          </cell>
          <cell r="F14">
            <v>11.553900000000001</v>
          </cell>
          <cell r="G14" t="str">
            <v>$/MMBTU</v>
          </cell>
        </row>
        <row r="16">
          <cell r="C16" t="str">
            <v>AVG CA BORDER INDEX ©</v>
          </cell>
          <cell r="E16">
            <v>11.0733</v>
          </cell>
          <cell r="F16" t="str">
            <v>$/MMBTU</v>
          </cell>
        </row>
        <row r="18">
          <cell r="A18" t="str">
            <v>TIME-OF-USE (TOU)</v>
          </cell>
          <cell r="B18" t="str">
            <v>SUMMER</v>
          </cell>
          <cell r="C18">
            <v>1.0589999999999999</v>
          </cell>
          <cell r="D18">
            <v>1.028</v>
          </cell>
          <cell r="E18">
            <v>0.88900000000000001</v>
          </cell>
          <cell r="F18">
            <v>0.75</v>
          </cell>
          <cell r="G18">
            <v>0.93100000000000005</v>
          </cell>
        </row>
        <row r="19">
          <cell r="A19" t="str">
            <v>CONVERSION FACTORS</v>
          </cell>
          <cell r="B19" t="str">
            <v>WINTER</v>
          </cell>
          <cell r="C19">
            <v>1.165</v>
          </cell>
          <cell r="D19">
            <v>1.1359999999999999</v>
          </cell>
          <cell r="E19">
            <v>1.038</v>
          </cell>
          <cell r="F19">
            <v>0.86399999999999999</v>
          </cell>
          <cell r="G19">
            <v>1.0489999999999999</v>
          </cell>
        </row>
        <row r="22">
          <cell r="A22" t="str">
            <v xml:space="preserve">*AVOIDED ENERGY PRICE FORMULA   </v>
          </cell>
        </row>
        <row r="23">
          <cell r="A23" t="str">
            <v>PRICE = {STARTING SRAC PRICE + STARTING SRAC PRICE * [(AVG CA BORDER INDEX - STARTING GAS PRICE) / STARTING GAS PRICE] * ESCALATION FACTOR} * TOU CONVERSION FACTORS</v>
          </cell>
        </row>
        <row r="25">
          <cell r="A25" t="str">
            <v>AS-AVAILABLE CAPACITY  PRICE CALCULATIONS **</v>
          </cell>
          <cell r="B25" t="str">
            <v xml:space="preserve">(¢/kWh): </v>
          </cell>
          <cell r="C25" t="str">
            <v>ON-PEAK</v>
          </cell>
          <cell r="D25" t="str">
            <v>SEMI-PEAK</v>
          </cell>
          <cell r="E25" t="str">
            <v>OFF-PEAK</v>
          </cell>
          <cell r="F25" t="str">
            <v>SUPER OFF-PEAK</v>
          </cell>
          <cell r="G25" t="str">
            <v>NON-TOU (1)</v>
          </cell>
        </row>
        <row r="26">
          <cell r="B26" t="str">
            <v>SUMMER</v>
          </cell>
          <cell r="C26">
            <v>6.9000726400000003</v>
          </cell>
          <cell r="D26">
            <v>0.43230964000000005</v>
          </cell>
          <cell r="E26">
            <v>0</v>
          </cell>
          <cell r="F26">
            <v>0</v>
          </cell>
          <cell r="G26">
            <v>0.75329919600000006</v>
          </cell>
        </row>
        <row r="27">
          <cell r="A27" t="str">
            <v>CAPACITY PRICES</v>
          </cell>
          <cell r="B27" t="str">
            <v>WINTER</v>
          </cell>
          <cell r="C27">
            <v>0.93109058000000011</v>
          </cell>
          <cell r="D27">
            <v>0.57102012000000002</v>
          </cell>
          <cell r="E27">
            <v>0</v>
          </cell>
          <cell r="F27">
            <v>0</v>
          </cell>
          <cell r="G27">
            <v>0.14688398800000002</v>
          </cell>
        </row>
        <row r="28">
          <cell r="B28" t="str">
            <v>VOLTAGE LEVEL ADJUSTMENTS</v>
          </cell>
        </row>
        <row r="29">
          <cell r="B29" t="str">
            <v>SUMMER</v>
          </cell>
          <cell r="C29">
            <v>7.1153549063679993</v>
          </cell>
          <cell r="D29">
            <v>0.44510600534400008</v>
          </cell>
          <cell r="E29">
            <v>0</v>
          </cell>
          <cell r="F29">
            <v>0</v>
          </cell>
          <cell r="G29">
            <v>0.77247583023856492</v>
          </cell>
        </row>
        <row r="30">
          <cell r="A30" t="str">
            <v>TRANSMISSION LEVEL</v>
          </cell>
          <cell r="B30" t="str">
            <v>WINTER</v>
          </cell>
          <cell r="C30">
            <v>0.95958195174799998</v>
          </cell>
          <cell r="D30">
            <v>0.58706578537200005</v>
          </cell>
          <cell r="E30">
            <v>0</v>
          </cell>
          <cell r="F30">
            <v>0</v>
          </cell>
          <cell r="G30">
            <v>0.15051405774753751</v>
          </cell>
        </row>
        <row r="31">
          <cell r="B31" t="str">
            <v>SUMMER</v>
          </cell>
          <cell r="C31">
            <v>7.4182680952639997</v>
          </cell>
          <cell r="D31">
            <v>0.46309008636800003</v>
          </cell>
          <cell r="E31">
            <v>0</v>
          </cell>
          <cell r="F31">
            <v>0</v>
          </cell>
          <cell r="G31">
            <v>0.7992987385221052</v>
          </cell>
        </row>
        <row r="32">
          <cell r="A32" t="str">
            <v>PRIMARY LEVEL</v>
          </cell>
          <cell r="B32" t="str">
            <v>WINTER</v>
          </cell>
          <cell r="C32">
            <v>0.99943262857199999</v>
          </cell>
          <cell r="D32">
            <v>0.60950687608800003</v>
          </cell>
          <cell r="E32">
            <v>0</v>
          </cell>
          <cell r="F32">
            <v>0</v>
          </cell>
          <cell r="G32">
            <v>0.15557290338165003</v>
          </cell>
        </row>
        <row r="33">
          <cell r="B33" t="str">
            <v>ALLOCATION FACTORS</v>
          </cell>
        </row>
        <row r="34">
          <cell r="A34" t="str">
            <v>CAPACITY ALLOCATION</v>
          </cell>
          <cell r="B34" t="str">
            <v>SUMMER</v>
          </cell>
          <cell r="C34">
            <v>9.8096000000000003E-2</v>
          </cell>
          <cell r="D34">
            <v>6.1460000000000004E-3</v>
          </cell>
          <cell r="E34">
            <v>0</v>
          </cell>
          <cell r="F34">
            <v>0</v>
          </cell>
          <cell r="G34">
            <v>1.0709400000000001E-2</v>
          </cell>
        </row>
        <row r="35">
          <cell r="A35" t="str">
            <v>FACTORS</v>
          </cell>
          <cell r="B35" t="str">
            <v>WINTER</v>
          </cell>
          <cell r="C35">
            <v>1.3237000000000001E-2</v>
          </cell>
          <cell r="D35">
            <v>8.1180000000000002E-3</v>
          </cell>
          <cell r="E35">
            <v>0</v>
          </cell>
          <cell r="F35">
            <v>0</v>
          </cell>
          <cell r="G35">
            <v>2.0882000000000001E-3</v>
          </cell>
        </row>
        <row r="36">
          <cell r="B36" t="str">
            <v xml:space="preserve"> LINE LOSS FACTORS 2</v>
          </cell>
        </row>
        <row r="37">
          <cell r="B37" t="str">
            <v>SUMMER</v>
          </cell>
          <cell r="C37">
            <v>1.0311999999999999</v>
          </cell>
          <cell r="D37">
            <v>1.0296000000000001</v>
          </cell>
          <cell r="E37">
            <v>1.0213000000000001</v>
          </cell>
          <cell r="F37">
            <v>1.0213000000000001</v>
          </cell>
          <cell r="G37">
            <v>1.0254568627450982</v>
          </cell>
        </row>
        <row r="38">
          <cell r="A38" t="str">
            <v>TRANSMISSION LEVEL</v>
          </cell>
          <cell r="B38" t="str">
            <v>WINTER</v>
          </cell>
          <cell r="C38">
            <v>1.0306</v>
          </cell>
          <cell r="D38">
            <v>1.0281</v>
          </cell>
          <cell r="E38">
            <v>1.0214000000000001</v>
          </cell>
          <cell r="F38">
            <v>1.0214000000000001</v>
          </cell>
          <cell r="G38">
            <v>1.0247138561320754</v>
          </cell>
        </row>
        <row r="39">
          <cell r="B39" t="str">
            <v>SUMMER</v>
          </cell>
          <cell r="C39">
            <v>1.0750999999999999</v>
          </cell>
          <cell r="D39">
            <v>1.0711999999999999</v>
          </cell>
          <cell r="E39">
            <v>1.0508999999999999</v>
          </cell>
          <cell r="F39">
            <v>1.0508999999999999</v>
          </cell>
          <cell r="G39">
            <v>1.0610641067538125</v>
          </cell>
        </row>
        <row r="40">
          <cell r="A40" t="str">
            <v>PRIMARY LEVEL</v>
          </cell>
          <cell r="B40" t="str">
            <v>WINTER</v>
          </cell>
          <cell r="C40">
            <v>1.0733999999999999</v>
          </cell>
          <cell r="D40">
            <v>1.0673999999999999</v>
          </cell>
          <cell r="E40">
            <v>1.0510999999999999</v>
          </cell>
          <cell r="F40">
            <v>1.0510999999999999</v>
          </cell>
          <cell r="G40">
            <v>1.0591549528301887</v>
          </cell>
        </row>
        <row r="43">
          <cell r="A43" t="str">
            <v>**AS-AVAILABLE CAPACITY CALCULATION</v>
          </cell>
        </row>
        <row r="44">
          <cell r="A44" t="str">
            <v>PRICES =  YEARLY CAPACITY VALUE ($70.34/KW YEAR) x  ALLOCATION FACTORS x LINE LOSS FACTORS</v>
          </cell>
        </row>
        <row r="45">
          <cell r="A45" t="str">
            <v>(1)  50% OF WEIGHTED AVERGE FOR TOU PERIODS.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  <sheetName val="Cust Fcst Allocators"/>
      <sheetName val="2001 Cust"/>
      <sheetName val="Cust Forecast"/>
      <sheetName val="New Meters"/>
      <sheetName val="NM Allocation"/>
      <sheetName val="Cust MSA"/>
      <sheetName val="Cust MSA Flow to Usage Conv"/>
      <sheetName val="Cust SRM Cost"/>
      <sheetName val="Cust Replace Cost"/>
      <sheetName val="Cust Annual SRM"/>
      <sheetName val="Cust Acct Weights"/>
      <sheetName val="Cust Acct Alloc"/>
      <sheetName val="Cust Acct Serv"/>
      <sheetName val="Cust Acct Serv Total"/>
      <sheetName val="Cust MSA LRMC"/>
      <sheetName val="Cust Class SRM LRMC"/>
      <sheetName val="Cust Class Total LRMC"/>
      <sheetName val="NGV Comp"/>
      <sheetName val="LRMC Summary Cust"/>
      <sheetName val="Distr Fcst Inv"/>
      <sheetName val="Distr Econ Ind"/>
      <sheetName val="Distr Reg Inv"/>
      <sheetName val="Distr His Invest (JP)"/>
      <sheetName val="HP Customers"/>
      <sheetName val="MP Customers"/>
      <sheetName val="HPD PD Det"/>
      <sheetName val="MPD PD Det"/>
      <sheetName val="Distr NPD Det"/>
      <sheetName val="Dist CPM Det"/>
      <sheetName val="HPD Distr Regress"/>
      <sheetName val="MPD Distr Regress"/>
      <sheetName val="Distr LRMCs"/>
      <sheetName val="Trans CPM Det"/>
      <sheetName val="Trans Invest&amp; Loads"/>
      <sheetName val="Trans LRMCs"/>
      <sheetName val="LF - O&amp;M"/>
      <sheetName val="LF - O&amp;M Expense"/>
      <sheetName val="LF - O&amp;M Expense (Old)"/>
      <sheetName val="LF -Distr O&amp;M"/>
      <sheetName val="LF -Distr O&amp;M (Old)"/>
      <sheetName val="LF - M&amp;S"/>
      <sheetName val="LF - A&amp;G"/>
      <sheetName val="LF - A&amp;G on O&amp;M (Old)"/>
      <sheetName val="LF - A&amp;G Distr O&amp;M (Old)"/>
      <sheetName val="LF - GPL"/>
      <sheetName val="LF - GPL (Old)"/>
      <sheetName val="LRMC Summary Distr"/>
      <sheetName val="LRMC Summary Trans"/>
      <sheetName val="Factors"/>
      <sheetName val="Base Margin"/>
      <sheetName val="Distr Reg Inv (JP)"/>
      <sheetName val="Distr Regres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édula de Movimientos"/>
      <sheetName val="Revisión SI"/>
      <sheetName val="Revisión Altas"/>
      <sheetName val="Depreciación"/>
      <sheetName val="Límite"/>
      <sheetName val="Tickmarks"/>
      <sheetName val="XREF"/>
      <sheetName val="GtosFab"/>
      <sheetName val="DEP. FINAL"/>
      <sheetName val="Dep. del Ej. y Acum."/>
      <sheetName val="Lead"/>
      <sheetName val="vaciado P.P. IVA"/>
      <sheetName val="5300.3"/>
      <sheetName val="AUT99"/>
      <sheetName val="Warranty Periods"/>
      <sheetName val="Sheet1"/>
      <sheetName val="FF-32"/>
      <sheetName val="Lists"/>
      <sheetName val=".1 Lead"/>
      <sheetName val="EIGPC"/>
      <sheetName val="Edo. Cto."/>
      <sheetName val="2A VERSION "/>
      <sheetName val="Resumen"/>
      <sheetName val="ISR"/>
      <sheetName val="IVA"/>
      <sheetName val="Retenciones"/>
      <sheetName val="POLIZA SAP"/>
      <sheetName val="Balanzas"/>
      <sheetName val="P&amp;L"/>
      <sheetName val="Maquila"/>
      <sheetName val="ISR Sueldos"/>
      <sheetName val="PTU"/>
      <sheetName val="Acum"/>
      <sheetName val="Analisis de CYG Properties"/>
      <sheetName val="IVA acreditable"/>
      <sheetName val="Ingresos cobrados"/>
      <sheetName val="DATOS"/>
      <sheetName val="Compensacion"/>
      <sheetName val="Fluctuaciones"/>
      <sheetName val="Sheet6"/>
      <sheetName val="Cotejo P&amp;L"/>
      <sheetName val="INPC"/>
      <sheetName val="Recovered_Sheet1"/>
      <sheetName val="Settings"/>
      <sheetName val="Revision History"/>
      <sheetName val="Check"/>
      <sheetName val="Print"/>
      <sheetName val="Changes from 19 Packet"/>
      <sheetName val="Instructions"/>
      <sheetName val="Commodity SOP"/>
      <sheetName val="Cover"/>
      <sheetName val="Table of Contents"/>
      <sheetName val="Assumptions"/>
      <sheetName val="Waterfall"/>
      <sheetName val="Cost Change"/>
      <sheetName val="Volume"/>
      <sheetName val="Cost Reductions"/>
      <sheetName val="Capital"/>
      <sheetName val="Commodities"/>
      <sheetName val="Headcount"/>
      <sheetName val="Summary"/>
      <sheetName val="Overhead"/>
      <sheetName val="Direct Variances"/>
      <sheetName val="OPC"/>
      <sheetName val="MPE FY20 AOP LC"/>
      <sheetName val="MPE FY20 AOP USD"/>
      <sheetName val="P&amp;L FY20 AOP USD"/>
      <sheetName val="MPE FY19 Fcst03 USD"/>
      <sheetName val="Supplemetal---&gt;&gt;"/>
      <sheetName val="Loss Allowance"/>
      <sheetName val="TOH"/>
      <sheetName val="Allocations"/>
      <sheetName val="COP"/>
      <sheetName val="Capacity_"/>
      <sheetName val="CALC"/>
      <sheetName val="Amarre de la obra al 31.12.01"/>
      <sheetName val="D-1"/>
      <sheetName val="VENDAS_P_SUBSIDIÁRIA"/>
      <sheetName val="Altas 2001"/>
      <sheetName val="Bs agotados"/>
      <sheetName val="Pruebas Globales nov"/>
      <sheetName val="VARI CAMB"/>
      <sheetName val="M&amp;E"/>
      <sheetName val="Catalogo"/>
      <sheetName val="FF33-1&amp;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SCON2001"/>
      <sheetName val="PROMED01"/>
      <sheetName val="DEPFIS01"/>
      <sheetName val="PROV. ND"/>
      <sheetName val="VAC ENE-MZO"/>
      <sheetName val="INGRESOS2000"/>
      <sheetName val="SLDOS"/>
      <sheetName val="ETIQUETA"/>
      <sheetName val="Estado Res."/>
      <sheetName val="Nota 7"/>
      <sheetName val="XREF"/>
      <sheetName val="Tickmarks"/>
      <sheetName val="Cédula de Movimientos"/>
      <sheetName val="Depreciación"/>
      <sheetName val="Revisión gastos Septiembre"/>
      <sheetName val="Empréstimos"/>
      <sheetName val="BB PCH's"/>
      <sheetName val="Umbrales"/>
      <sheetName val="Cobros posteriores"/>
      <sheetName val="REV. LIMITE ADMON"/>
      <sheetName val="Valuación"/>
      <sheetName val="Lead"/>
      <sheetName val="AUT99"/>
      <sheetName val="a"/>
      <sheetName val="P&amp;L UVM JUL 13"/>
      <sheetName val="IMSS 1"/>
      <sheetName val="Recovered_Sheet1"/>
      <sheetName val="Settings"/>
      <sheetName val="Revision History"/>
      <sheetName val="Check"/>
      <sheetName val="Print"/>
      <sheetName val="Changes from 19 Packet"/>
      <sheetName val="Instructions"/>
      <sheetName val="Commodity SOP"/>
      <sheetName val="Cover"/>
      <sheetName val="Table of Contents"/>
      <sheetName val="Assumptions"/>
      <sheetName val="Waterfall"/>
      <sheetName val="Cost Change"/>
      <sheetName val="Volume"/>
      <sheetName val="Cost Reductions"/>
      <sheetName val="Capital"/>
      <sheetName val="Commodities"/>
      <sheetName val="Headcount"/>
      <sheetName val="Summary"/>
      <sheetName val="Overhead"/>
      <sheetName val="Direct Variances"/>
      <sheetName val="OPC"/>
      <sheetName val="MPE FY20 AOP LC"/>
      <sheetName val="MPE FY20 AOP USD"/>
      <sheetName val="P&amp;L FY20 AOP USD"/>
      <sheetName val="MPE FY19 Fcst03 USD"/>
      <sheetName val="Supplemetal---&gt;&gt;"/>
      <sheetName val="Loss Allowance"/>
      <sheetName val="TOH"/>
      <sheetName val="Allocations"/>
      <sheetName val="COP"/>
      <sheetName val="Capacity_"/>
      <sheetName val="TARIFA MENSUAL"/>
      <sheetName val="FDS Download FINAL"/>
      <sheetName val="Balance al 31.12.2003"/>
      <sheetName val="C8-1"/>
      <sheetName val=".1 Lead"/>
      <sheetName val="3. Pruebas Globales"/>
      <sheetName val="GtosFab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Tab 6"/>
      <sheetName val="Tab 6 (per Customer)"/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Table 5B Bill Savings (YTD)"/>
      <sheetName val="Table 4 Measure Installatio (2)"/>
      <sheetName val="Table 5 Measure Savings (2)"/>
      <sheetName val="Table 5A Bill Savings (2)"/>
      <sheetName val="Sum Tab 6 (2)"/>
    </sheetNames>
    <sheetDataSet>
      <sheetData sheetId="0" refreshError="1"/>
      <sheetData sheetId="1" refreshError="1"/>
      <sheetData sheetId="2" refreshError="1">
        <row r="16">
          <cell r="B16">
            <v>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w 03 Actual"/>
      <sheetName val="Summary"/>
      <sheetName val="2004 zero based"/>
      <sheetName val="2004 COS"/>
      <sheetName val="2003 Outlook 3"/>
      <sheetName val="lookup"/>
      <sheetName val="Hoja"/>
      <sheetName val="Parametros"/>
    </sheetNames>
    <sheetDataSet>
      <sheetData sheetId="0" refreshError="1"/>
      <sheetData sheetId="1" refreshError="1"/>
      <sheetData sheetId="2">
        <row r="2">
          <cell r="B2" t="str">
            <v>Zero Based</v>
          </cell>
        </row>
      </sheetData>
      <sheetData sheetId="3">
        <row r="3">
          <cell r="B3" t="str">
            <v>COS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ck 2 Table"/>
      <sheetName val="Auth Cap by WMP Category"/>
      <sheetName val="Actuals PT"/>
      <sheetName val="Actuals"/>
      <sheetName val="Authorized"/>
      <sheetName val="Actuals Check"/>
      <sheetName val="Input Support ==&gt;"/>
      <sheetName val="Sheet2"/>
      <sheetName val="2022 RSAR (CAPITL DATA BALANCE)"/>
      <sheetName val="BalProgC_22 (AC)"/>
      <sheetName val="00239 Re-Split"/>
      <sheetName val="Jackie Pivot"/>
      <sheetName val="Research Pivot"/>
      <sheetName val="O&amp;M Data"/>
      <sheetName val="Plug Calc"/>
      <sheetName val="BalProgO_22"/>
      <sheetName val="SDGE 2022 RSAR ==&gt;"/>
      <sheetName val="SDGE Input"/>
      <sheetName val="BalProgC_22"/>
      <sheetName val="WMP Filing Data ===&gt;"/>
      <sheetName val="Capital (2023 Filing)"/>
      <sheetName val="WMP Capital Lookup Tables"/>
      <sheetName val="2022 Actuals Table 12"/>
      <sheetName val="2022 Actuals Pivot Check"/>
      <sheetName val="DATA"/>
      <sheetName val="DATA PT"/>
      <sheetName val="Sheet3"/>
      <sheetName val="Sheet4"/>
      <sheetName val="O&amp;M Data 1.27.24"/>
      <sheetName val="IO LU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Initiative</v>
          </cell>
          <cell r="C1" t="str">
            <v>Unit Type</v>
          </cell>
        </row>
        <row r="2">
          <cell r="B2" t="str">
            <v>Summarized Risk Map</v>
          </cell>
        </row>
        <row r="3">
          <cell r="B3" t="str">
            <v>Advanced Weather Monitoring and Weather Stations</v>
          </cell>
          <cell r="C3" t="str">
            <v>weather stations</v>
          </cell>
        </row>
        <row r="4">
          <cell r="B4" t="str">
            <v>Air Quality Index</v>
          </cell>
          <cell r="C4" t="str">
            <v>sensors</v>
          </cell>
        </row>
        <row r="5">
          <cell r="B5" t="str">
            <v>Camera Network</v>
          </cell>
          <cell r="C5" t="str">
            <v>cameras</v>
          </cell>
        </row>
        <row r="6">
          <cell r="B6" t="str">
            <v>Wireless Fault Indicators</v>
          </cell>
          <cell r="C6" t="str">
            <v xml:space="preserve">wireless fault indicators </v>
          </cell>
        </row>
        <row r="7">
          <cell r="B7" t="str">
            <v>Fire Science and Climate Adaptation Department</v>
          </cell>
        </row>
        <row r="8">
          <cell r="B8" t="str">
            <v>Fire Potential Index</v>
          </cell>
        </row>
        <row r="9">
          <cell r="B9" t="str">
            <v>Santa Ana Wildfire Threat Index</v>
          </cell>
        </row>
        <row r="10">
          <cell r="B10" t="str">
            <v>High Performance Computing Infrastructure</v>
          </cell>
        </row>
        <row r="11">
          <cell r="B11" t="str">
            <v>Personnel Monitoring Equipment</v>
          </cell>
        </row>
        <row r="12">
          <cell r="B12" t="str">
            <v>Operation Conditions</v>
          </cell>
        </row>
        <row r="13">
          <cell r="B13" t="str">
            <v>SCADA Capacitors</v>
          </cell>
          <cell r="C13" t="str">
            <v>SCADA capacitors</v>
          </cell>
        </row>
        <row r="14">
          <cell r="B14" t="str">
            <v>Covered Conductor</v>
          </cell>
          <cell r="C14" t="str">
            <v>miles</v>
          </cell>
        </row>
        <row r="15">
          <cell r="B15" t="str">
            <v>Distribution Pole Replacement</v>
          </cell>
        </row>
        <row r="16">
          <cell r="B16" t="str">
            <v>Expulsion Fuse Replacement</v>
          </cell>
          <cell r="C16" t="str">
            <v>fuses</v>
          </cell>
        </row>
        <row r="17">
          <cell r="B17" t="str">
            <v>PSPS Sectionalizating Enhancements</v>
          </cell>
          <cell r="C17" t="str">
            <v>switches</v>
          </cell>
        </row>
        <row r="18">
          <cell r="B18" t="str">
            <v>Microgrids</v>
          </cell>
          <cell r="C18" t="str">
            <v>microgrids</v>
          </cell>
        </row>
        <row r="19">
          <cell r="B19" t="str">
            <v>Advanced Protection</v>
          </cell>
          <cell r="C19" t="str">
            <v>circuits</v>
          </cell>
        </row>
        <row r="20">
          <cell r="B20" t="str">
            <v>Hotline Clamps</v>
          </cell>
          <cell r="C20" t="str">
            <v>hotline clamps</v>
          </cell>
        </row>
        <row r="21">
          <cell r="B21" t="str">
            <v>Customer Resiliency Programs</v>
          </cell>
        </row>
        <row r="22">
          <cell r="B22" t="str">
            <v>Fixed Backup Power Program</v>
          </cell>
        </row>
        <row r="23">
          <cell r="B23" t="str">
            <v>Generator Grant Programs</v>
          </cell>
          <cell r="C23" t="str">
            <v>generators</v>
          </cell>
        </row>
        <row r="24">
          <cell r="B24" t="str">
            <v>Standby Power Programs</v>
          </cell>
          <cell r="C24" t="str">
            <v>generators</v>
          </cell>
        </row>
        <row r="25">
          <cell r="B25" t="str">
            <v>Generator Assistance Programs</v>
          </cell>
          <cell r="C25" t="str">
            <v>generators</v>
          </cell>
        </row>
        <row r="26">
          <cell r="B26" t="str">
            <v>Undergounding of Electric Lines</v>
          </cell>
          <cell r="C26" t="str">
            <v>miles</v>
          </cell>
        </row>
        <row r="27">
          <cell r="B27" t="str">
            <v>Distribution Overhead System Hardening</v>
          </cell>
          <cell r="C27" t="str">
            <v>miles</v>
          </cell>
        </row>
        <row r="28">
          <cell r="B28" t="str">
            <v>Distribution Bare Conductor System Hardening</v>
          </cell>
        </row>
        <row r="29">
          <cell r="B29" t="str">
            <v>Transmission Overhead System Hardening</v>
          </cell>
          <cell r="C29" t="str">
            <v>miles</v>
          </cell>
        </row>
        <row r="30">
          <cell r="B30" t="str">
            <v>Transmission Underground System Hardening</v>
          </cell>
          <cell r="C30" t="str">
            <v>miles</v>
          </cell>
        </row>
        <row r="31">
          <cell r="B31" t="str">
            <v>Transmission Overhead System Hardening - Distribution Underbuilt</v>
          </cell>
          <cell r="C31" t="str">
            <v>miles</v>
          </cell>
        </row>
        <row r="32">
          <cell r="B32" t="str">
            <v>Cleveland National Forest Fire Hardening (Dist. OH)</v>
          </cell>
          <cell r="C32" t="str">
            <v>miles</v>
          </cell>
        </row>
        <row r="33">
          <cell r="B33" t="str">
            <v>Cleveland National Forest Fire Hardening (Dist. UG)</v>
          </cell>
        </row>
        <row r="34">
          <cell r="B34" t="str">
            <v>Cleveland National Forest Fire Hardening (Trans.)</v>
          </cell>
        </row>
        <row r="35">
          <cell r="B35" t="str">
            <v>Distribution Communications Reliability Improvements</v>
          </cell>
          <cell r="C35" t="str">
            <v>stations</v>
          </cell>
        </row>
        <row r="36">
          <cell r="B36" t="str">
            <v>Lightning Arrestor Replacement</v>
          </cell>
          <cell r="C36" t="str">
            <v>lightning arrestors</v>
          </cell>
        </row>
        <row r="37">
          <cell r="B37" t="str">
            <v>Avian Mitigation</v>
          </cell>
          <cell r="C37" t="str">
            <v>poles</v>
          </cell>
        </row>
        <row r="38">
          <cell r="B38" t="str">
            <v>Detailed Inspections of Distribution Equipment</v>
          </cell>
          <cell r="C38" t="str">
            <v>inspections</v>
          </cell>
        </row>
        <row r="39">
          <cell r="B39" t="str">
            <v>Detailed Corrective Maintenance Program Inspections</v>
          </cell>
        </row>
        <row r="40">
          <cell r="B40" t="str">
            <v>Detailed Inspections of Transmission Equipment</v>
          </cell>
          <cell r="C40" t="str">
            <v>inspections</v>
          </cell>
        </row>
        <row r="41">
          <cell r="B41" t="str">
            <v>Infrared Inspections of Distribution Infrastructure</v>
          </cell>
          <cell r="C41" t="str">
            <v>inspections</v>
          </cell>
        </row>
        <row r="42">
          <cell r="B42" t="str">
            <v>Infrared Inspections of Transmision Infrastructure</v>
          </cell>
          <cell r="C42" t="str">
            <v>inspections</v>
          </cell>
        </row>
        <row r="43">
          <cell r="B43" t="str">
            <v>Intrusive Pole Inspections</v>
          </cell>
          <cell r="C43" t="str">
            <v>inspections</v>
          </cell>
        </row>
        <row r="44">
          <cell r="B44" t="str">
            <v>LiDAR Inspections of Distribution Equipment</v>
          </cell>
        </row>
        <row r="45">
          <cell r="B45" t="str">
            <v>LiDAR Inspections of Transmission Infrastructure</v>
          </cell>
        </row>
        <row r="46">
          <cell r="B46" t="str">
            <v>HFTD Tier 3 Inspections</v>
          </cell>
          <cell r="C46" t="str">
            <v>inspections</v>
          </cell>
        </row>
        <row r="47">
          <cell r="B47" t="str">
            <v>Drone Assessments of Distribution Infrastructure</v>
          </cell>
          <cell r="C47" t="str">
            <v>inspections</v>
          </cell>
        </row>
        <row r="48">
          <cell r="B48" t="str">
            <v>Drone Assessments of Transmission Infrastructure</v>
          </cell>
          <cell r="C48" t="str">
            <v>inspections</v>
          </cell>
        </row>
        <row r="49">
          <cell r="B49" t="str">
            <v>Circuit Ownership</v>
          </cell>
        </row>
        <row r="50">
          <cell r="B50" t="str">
            <v>Additional Transmission Aerial 69kV Inspections of Transmission Infrastructure</v>
          </cell>
          <cell r="C50" t="str">
            <v>inspections</v>
          </cell>
        </row>
        <row r="51">
          <cell r="B51" t="str">
            <v>Patrol Inspections of Distribution Equipment</v>
          </cell>
          <cell r="C51" t="str">
            <v>inspections</v>
          </cell>
        </row>
        <row r="52">
          <cell r="B52" t="str">
            <v>Patrol Inpsections of Distribution Poles - CMP</v>
          </cell>
        </row>
        <row r="53">
          <cell r="B53" t="str">
            <v>Patrol Inspections of Transmission Equipment</v>
          </cell>
          <cell r="C53" t="str">
            <v>inspections</v>
          </cell>
        </row>
        <row r="54">
          <cell r="B54" t="str">
            <v>Visual Inspections of Transmission Equipment</v>
          </cell>
        </row>
        <row r="55">
          <cell r="B55" t="str">
            <v>QA/QC of Inspections</v>
          </cell>
        </row>
        <row r="56">
          <cell r="B56" t="str">
            <v>Monitoring and Auditing of Inspections</v>
          </cell>
        </row>
        <row r="57">
          <cell r="B57" t="str">
            <v>Substation Inspections</v>
          </cell>
          <cell r="C57" t="str">
            <v>inspections</v>
          </cell>
        </row>
        <row r="58">
          <cell r="B58" t="str">
            <v>Community Engagement</v>
          </cell>
        </row>
        <row r="59">
          <cell r="B59" t="str">
            <v>Detailed Inspections and Management Practices for Vegetation Clearances around Distribution Electrical Lines and Equipment</v>
          </cell>
          <cell r="C59" t="str">
            <v>inspections</v>
          </cell>
        </row>
        <row r="60">
          <cell r="B60" t="str">
            <v>Detailed Inspections of Vegetation Around Distribution Infrastructure - Inventory Tree Inspections</v>
          </cell>
        </row>
        <row r="61">
          <cell r="B61" t="str">
            <v>Fuels Management</v>
          </cell>
          <cell r="C61" t="str">
            <v>poles cleared</v>
          </cell>
        </row>
        <row r="62">
          <cell r="B62" t="str">
            <v>LiDAR Inspections of Vegetation around Distribution Infrastructure - Enhanced Inspections, Patrols and Trims</v>
          </cell>
          <cell r="C62" t="str">
            <v>circuit line mile</v>
          </cell>
        </row>
        <row r="63">
          <cell r="B63" t="str">
            <v>LiDAR Inspections of Vegetation around Distribution Infrastructure and Vegetation Management Technology</v>
          </cell>
        </row>
        <row r="64">
          <cell r="B64" t="str">
            <v>Other discretionary inspection of distribution electric lines and equipment, beyond inspections mandated by rules and regulations</v>
          </cell>
          <cell r="C64" t="str">
            <v>trees trimmed/removed</v>
          </cell>
        </row>
        <row r="65">
          <cell r="B65" t="str">
            <v>QA/QC of Inspections</v>
          </cell>
          <cell r="C65" t="str">
            <v>inspections</v>
          </cell>
        </row>
        <row r="66">
          <cell r="B66" t="str">
            <v>Recruiting and Training of Vegetation Management Personnel</v>
          </cell>
        </row>
        <row r="67">
          <cell r="B67" t="str">
            <v>Identification and Remediation of At-Risk Species</v>
          </cell>
        </row>
        <row r="68">
          <cell r="B68" t="str">
            <v>Removal and Remediation of Trees with Strike Potential to Electric Infrastructure - Hazard Tree Removal and Right Tree-Right Place</v>
          </cell>
          <cell r="C68" t="str">
            <v>vegetation management areas</v>
          </cell>
        </row>
        <row r="69">
          <cell r="B69" t="str">
            <v>Vegetation Inventory System</v>
          </cell>
        </row>
        <row r="70">
          <cell r="B70" t="str">
            <v>Vegetation Restoration Initiative</v>
          </cell>
        </row>
        <row r="71">
          <cell r="B71" t="str">
            <v xml:space="preserve">Vegetation Management to Achieve Clearances around Electric Infrastructure - Pole Brushing </v>
          </cell>
          <cell r="C71" t="str">
            <v>poles</v>
          </cell>
        </row>
        <row r="72">
          <cell r="B72" t="str">
            <v>Crew Accompanying Ignition Prevention and Suppression Resources</v>
          </cell>
        </row>
        <row r="73">
          <cell r="B73" t="str">
            <v>Personnel Work Procedures and Training in Conditions of Elevated Fire Risk</v>
          </cell>
        </row>
        <row r="74">
          <cell r="B74" t="str">
            <v>Recloser Protocols</v>
          </cell>
        </row>
        <row r="75">
          <cell r="B75" t="str">
            <v>Sensitive/Fast Protection Settings</v>
          </cell>
        </row>
        <row r="76">
          <cell r="B76" t="str">
            <v>Wildfire Infrastructure Protection Teams - Contract Fire Resources</v>
          </cell>
        </row>
        <row r="77">
          <cell r="B77" t="str">
            <v>Other Special Work Procedures</v>
          </cell>
        </row>
        <row r="78">
          <cell r="B78" t="str">
            <v>Protocols for PSPS Re-energization</v>
          </cell>
        </row>
        <row r="79">
          <cell r="B79" t="str">
            <v>PSPS Events and Mitigation of PSPS Impacts</v>
          </cell>
        </row>
        <row r="80">
          <cell r="B80" t="str">
            <v>Aviation Firefighting Program</v>
          </cell>
        </row>
        <row r="81">
          <cell r="B81" t="str">
            <v>Centralized Repository for Data</v>
          </cell>
        </row>
        <row r="82">
          <cell r="B82" t="str">
            <v>Collaborative Research on Utility Ignition and/or Wildfire - Innovation Lab and Other Collaboration</v>
          </cell>
        </row>
        <row r="83">
          <cell r="B83" t="str">
            <v>Documentation and disclosure of wildfire-related data and algorithms</v>
          </cell>
        </row>
        <row r="84">
          <cell r="B84" t="str">
            <v>Ignition Management Program</v>
          </cell>
        </row>
        <row r="85">
          <cell r="B85" t="str">
            <v>Reliability Database</v>
          </cell>
        </row>
        <row r="86">
          <cell r="B86" t="str">
            <v>Allocation Methodology Development and Application</v>
          </cell>
        </row>
        <row r="87">
          <cell r="B87" t="str">
            <v>Risk spend efficiency analysis not including PSPS</v>
          </cell>
        </row>
        <row r="88">
          <cell r="B88" t="str">
            <v>Asset Management</v>
          </cell>
        </row>
        <row r="89">
          <cell r="B89" t="str">
            <v>Wildfire Mitigation Personnel</v>
          </cell>
        </row>
        <row r="90">
          <cell r="B90" t="str">
            <v>Adequate and Trained Workforce for Service Restoration</v>
          </cell>
        </row>
        <row r="91">
          <cell r="B91" t="str">
            <v>Community Outreach, Public Awareness, and Communication Efforts</v>
          </cell>
        </row>
        <row r="92">
          <cell r="B92" t="str">
            <v>Customer Support in Emergencies</v>
          </cell>
        </row>
        <row r="93">
          <cell r="B93" t="str">
            <v>Disaster and Emergency Preparedness Plan</v>
          </cell>
        </row>
        <row r="94">
          <cell r="B94" t="str">
            <v>Preparedness and Planning for Service Restoration - Mutual Assistance and Contractors</v>
          </cell>
        </row>
        <row r="95">
          <cell r="B95" t="str">
            <v>Protocols in Place to Learn from Wildfire Events - After Action Reports</v>
          </cell>
        </row>
        <row r="96">
          <cell r="B96" t="str">
            <v>Other - Emergency Management Operations</v>
          </cell>
        </row>
        <row r="97">
          <cell r="B97" t="str">
            <v>Community Engagement - Community Outreach and Public Awareness</v>
          </cell>
        </row>
        <row r="98">
          <cell r="B98" t="str">
            <v>PSPS Communication Practices</v>
          </cell>
        </row>
        <row r="99">
          <cell r="B99" t="str">
            <v>Emergency Management and Fire Science &amp; Climate Adaptation</v>
          </cell>
        </row>
        <row r="100">
          <cell r="B100" t="str">
            <v>International Wildfire Risk Mitigation Consortium</v>
          </cell>
        </row>
        <row r="101">
          <cell r="B101" t="str">
            <v>Cooperation with Suppression Agencies</v>
          </cell>
        </row>
        <row r="102">
          <cell r="B102" t="str">
            <v>Non-Conductive Balloon Initiative</v>
          </cell>
        </row>
        <row r="103">
          <cell r="B103" t="str">
            <v>Other Wildfire Mitigation Activities</v>
          </cell>
        </row>
        <row r="106">
          <cell r="C106" t="str">
            <v>Totals $</v>
          </cell>
        </row>
        <row r="107">
          <cell r="C107" t="str">
            <v>Check Source Data:</v>
          </cell>
        </row>
        <row r="108">
          <cell r="C108" t="str">
            <v>Difference (Over/Under)</v>
          </cell>
        </row>
      </sheetData>
      <sheetData sheetId="4">
        <row r="3">
          <cell r="B3" t="str">
            <v>Summarized Risk Map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_Export"/>
      <sheetName val="Results"/>
      <sheetName val="A Group"/>
      <sheetName val="A Prices"/>
      <sheetName val="Gas Group"/>
      <sheetName val="Gas Prices"/>
      <sheetName val="ALTOU Group"/>
      <sheetName val="ALTOU Prices"/>
      <sheetName val="DR Group"/>
      <sheetName val="DR Prices"/>
      <sheetName val="DRTOU Group"/>
      <sheetName val="DRTOU Prices"/>
      <sheetName val="Lighting Group"/>
      <sheetName val="Lighting Prices"/>
      <sheetName val="AcctAtt"/>
      <sheetName val="Cons_Dem"/>
      <sheetName val="Basic Service Fee"/>
      <sheetName val="PTPX"/>
      <sheetName val="Baseline"/>
      <sheetName val="Other Prices"/>
      <sheetName val="Variabl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>
            <v>41039</v>
          </cell>
          <cell r="D2">
            <v>1.546</v>
          </cell>
          <cell r="E2">
            <v>0.49299999999999999</v>
          </cell>
          <cell r="F2">
            <v>10</v>
          </cell>
          <cell r="H2">
            <v>0.24417</v>
          </cell>
          <cell r="I2">
            <v>7.5980000000000006E-2</v>
          </cell>
          <cell r="J2">
            <v>0.11314</v>
          </cell>
          <cell r="K2">
            <v>0.24471999999999999</v>
          </cell>
          <cell r="L2">
            <v>0.55598999999999998</v>
          </cell>
          <cell r="M2">
            <v>0.70082999999999995</v>
          </cell>
          <cell r="N2">
            <v>0.55598999999999998</v>
          </cell>
          <cell r="O2">
            <v>0.70082999999999995</v>
          </cell>
          <cell r="P2">
            <v>0.24417</v>
          </cell>
          <cell r="R2">
            <v>7.5980000000000006E-2</v>
          </cell>
          <cell r="S2">
            <v>0.11314</v>
          </cell>
          <cell r="T2">
            <v>0.24471999999999999</v>
          </cell>
          <cell r="U2">
            <v>0.70082999999999995</v>
          </cell>
          <cell r="V2">
            <v>0.55598999999999998</v>
          </cell>
          <cell r="W2">
            <v>0.55598999999999998</v>
          </cell>
          <cell r="X2">
            <v>0.70082999999999995</v>
          </cell>
          <cell r="Y2">
            <v>0.16571</v>
          </cell>
          <cell r="Z2">
            <v>14.79</v>
          </cell>
          <cell r="AB2">
            <v>4.3959999999999999E-2</v>
          </cell>
          <cell r="AC2">
            <v>7.9850000000000004E-2</v>
          </cell>
          <cell r="AD2">
            <v>-1.5E-3</v>
          </cell>
        </row>
        <row r="3">
          <cell r="C3">
            <v>41061</v>
          </cell>
          <cell r="D3">
            <v>1.546</v>
          </cell>
          <cell r="E3">
            <v>0.49299999999999999</v>
          </cell>
          <cell r="F3">
            <v>10</v>
          </cell>
          <cell r="H3">
            <v>0.31758999999999998</v>
          </cell>
          <cell r="I3">
            <v>7.5980000000000006E-2</v>
          </cell>
          <cell r="J3">
            <v>0.11314</v>
          </cell>
          <cell r="K3">
            <v>0.24471999999999999</v>
          </cell>
          <cell r="L3">
            <v>0.55598999999999998</v>
          </cell>
          <cell r="M3">
            <v>0.70082999999999995</v>
          </cell>
          <cell r="N3">
            <v>0.55598999999999998</v>
          </cell>
          <cell r="O3">
            <v>0.70082999999999995</v>
          </cell>
          <cell r="P3">
            <v>0.24417</v>
          </cell>
          <cell r="R3">
            <v>7.5980000000000006E-2</v>
          </cell>
          <cell r="S3">
            <v>0.11314</v>
          </cell>
          <cell r="T3">
            <v>0.24471999999999999</v>
          </cell>
          <cell r="U3">
            <v>0.70082999999999995</v>
          </cell>
          <cell r="V3">
            <v>0.55598999999999998</v>
          </cell>
          <cell r="W3">
            <v>0.55598999999999998</v>
          </cell>
          <cell r="X3">
            <v>0.70082999999999995</v>
          </cell>
          <cell r="Y3">
            <v>0.16571</v>
          </cell>
          <cell r="Z3">
            <v>14.79</v>
          </cell>
          <cell r="AB3">
            <v>4.3959999999999999E-2</v>
          </cell>
          <cell r="AC3">
            <v>7.9850000000000004E-2</v>
          </cell>
          <cell r="AD3">
            <v>-1.5E-3</v>
          </cell>
        </row>
        <row r="4">
          <cell r="C4">
            <v>41070</v>
          </cell>
          <cell r="D4">
            <v>1.546</v>
          </cell>
          <cell r="E4">
            <v>0.49299999999999999</v>
          </cell>
          <cell r="F4">
            <v>10</v>
          </cell>
          <cell r="H4">
            <v>0.31758999999999998</v>
          </cell>
          <cell r="I4">
            <v>7.5980000000000006E-2</v>
          </cell>
          <cell r="J4">
            <v>0.11314</v>
          </cell>
          <cell r="K4">
            <v>0.24471999999999999</v>
          </cell>
          <cell r="L4">
            <v>0.55598999999999998</v>
          </cell>
          <cell r="M4">
            <v>0.70082999999999995</v>
          </cell>
          <cell r="N4">
            <v>0.55598999999999998</v>
          </cell>
          <cell r="O4">
            <v>0.70082999999999995</v>
          </cell>
          <cell r="P4">
            <v>0.31758999999999998</v>
          </cell>
          <cell r="R4">
            <v>7.5980000000000006E-2</v>
          </cell>
          <cell r="S4">
            <v>0.11314</v>
          </cell>
          <cell r="T4">
            <v>0.24471999999999999</v>
          </cell>
          <cell r="U4">
            <v>0.70082999999999995</v>
          </cell>
          <cell r="V4">
            <v>0.55598999999999998</v>
          </cell>
          <cell r="W4">
            <v>0.55598999999999998</v>
          </cell>
          <cell r="X4">
            <v>0.70082999999999995</v>
          </cell>
          <cell r="Y4">
            <v>0.16571</v>
          </cell>
          <cell r="Z4">
            <v>14.79</v>
          </cell>
          <cell r="AB4">
            <v>4.3959999999999999E-2</v>
          </cell>
          <cell r="AC4">
            <v>7.9850000000000004E-2</v>
          </cell>
          <cell r="AD4">
            <v>-1.5E-3</v>
          </cell>
        </row>
        <row r="5">
          <cell r="C5">
            <v>41091</v>
          </cell>
          <cell r="D5">
            <v>1.546</v>
          </cell>
          <cell r="E5">
            <v>0.49299999999999999</v>
          </cell>
          <cell r="F5">
            <v>10</v>
          </cell>
          <cell r="H5">
            <v>0.31630999999999998</v>
          </cell>
          <cell r="I5">
            <v>7.5980000000000006E-2</v>
          </cell>
          <cell r="J5">
            <v>0.11314</v>
          </cell>
          <cell r="K5">
            <v>0.24471999999999999</v>
          </cell>
          <cell r="L5">
            <v>0.55598999999999998</v>
          </cell>
          <cell r="M5">
            <v>0.70082999999999995</v>
          </cell>
          <cell r="N5">
            <v>0.55598999999999998</v>
          </cell>
          <cell r="O5">
            <v>0.70082999999999995</v>
          </cell>
          <cell r="P5">
            <v>0.31758999999999998</v>
          </cell>
          <cell r="R5">
            <v>7.5980000000000006E-2</v>
          </cell>
          <cell r="S5">
            <v>0.11314</v>
          </cell>
          <cell r="T5">
            <v>0.24471999999999999</v>
          </cell>
          <cell r="U5">
            <v>0.70082999999999995</v>
          </cell>
          <cell r="V5">
            <v>0.55598999999999998</v>
          </cell>
          <cell r="W5">
            <v>0.55598999999999998</v>
          </cell>
          <cell r="X5">
            <v>0.70082999999999995</v>
          </cell>
          <cell r="Y5">
            <v>0.16571</v>
          </cell>
          <cell r="Z5">
            <v>14.79</v>
          </cell>
          <cell r="AB5">
            <v>4.3959999999999999E-2</v>
          </cell>
          <cell r="AC5">
            <v>7.9850000000000004E-2</v>
          </cell>
          <cell r="AD5">
            <v>-1.5E-3</v>
          </cell>
        </row>
        <row r="6">
          <cell r="C6">
            <v>41100</v>
          </cell>
          <cell r="D6">
            <v>1.546</v>
          </cell>
          <cell r="E6">
            <v>0.49299999999999999</v>
          </cell>
          <cell r="F6">
            <v>10</v>
          </cell>
          <cell r="H6">
            <v>0.31630999999999998</v>
          </cell>
          <cell r="I6">
            <v>7.5980000000000006E-2</v>
          </cell>
          <cell r="J6">
            <v>0.11314</v>
          </cell>
          <cell r="K6">
            <v>0.24471999999999999</v>
          </cell>
          <cell r="L6">
            <v>0.55598999999999998</v>
          </cell>
          <cell r="M6">
            <v>0.70082999999999995</v>
          </cell>
          <cell r="N6">
            <v>0.55598999999999998</v>
          </cell>
          <cell r="O6">
            <v>0.70082999999999995</v>
          </cell>
          <cell r="P6">
            <v>0.31630999999999998</v>
          </cell>
          <cell r="R6">
            <v>7.5980000000000006E-2</v>
          </cell>
          <cell r="S6">
            <v>0.11314</v>
          </cell>
          <cell r="T6">
            <v>0.24471999999999999</v>
          </cell>
          <cell r="U6">
            <v>0.70082999999999995</v>
          </cell>
          <cell r="V6">
            <v>0.55598999999999998</v>
          </cell>
          <cell r="W6">
            <v>0.55598999999999998</v>
          </cell>
          <cell r="X6">
            <v>0.70082999999999995</v>
          </cell>
          <cell r="Y6">
            <v>0.16571</v>
          </cell>
          <cell r="Z6">
            <v>14.79</v>
          </cell>
          <cell r="AB6">
            <v>4.3959999999999999E-2</v>
          </cell>
          <cell r="AC6">
            <v>7.9850000000000004E-2</v>
          </cell>
          <cell r="AD6">
            <v>-1.5E-3</v>
          </cell>
        </row>
      </sheetData>
      <sheetData sheetId="6" refreshError="1"/>
      <sheetData sheetId="7" refreshError="1">
        <row r="2">
          <cell r="B2">
            <v>40969</v>
          </cell>
          <cell r="F2">
            <v>232.87</v>
          </cell>
          <cell r="G2">
            <v>1270.44</v>
          </cell>
          <cell r="H2">
            <v>16630.12</v>
          </cell>
          <cell r="I2">
            <v>26185.08</v>
          </cell>
          <cell r="J2">
            <v>58.22</v>
          </cell>
          <cell r="L2">
            <v>8.2900000000000005E-3</v>
          </cell>
          <cell r="M2">
            <v>4.4000000000000002E-4</v>
          </cell>
          <cell r="N2">
            <v>5.13E-3</v>
          </cell>
          <cell r="O2">
            <v>-3.0500000000000002E-3</v>
          </cell>
          <cell r="T2">
            <v>1.0789999999999999E-2</v>
          </cell>
          <cell r="U2">
            <v>1.061E-2</v>
          </cell>
          <cell r="V2">
            <v>1.055E-2</v>
          </cell>
          <cell r="Y2">
            <v>9.1900000000000003E-3</v>
          </cell>
          <cell r="Z2">
            <v>9.0900000000000009E-3</v>
          </cell>
          <cell r="AA2">
            <v>9.0900000000000009E-3</v>
          </cell>
          <cell r="AD2">
            <v>7.5900000000000004E-3</v>
          </cell>
          <cell r="AE2">
            <v>7.5799999999999999E-3</v>
          </cell>
          <cell r="AF2">
            <v>7.5799999999999999E-3</v>
          </cell>
          <cell r="AK2">
            <v>8.2849999999999993E-2</v>
          </cell>
          <cell r="AL2">
            <v>8.1600000000000006E-2</v>
          </cell>
          <cell r="AM2">
            <v>8.0149999999999999E-2</v>
          </cell>
          <cell r="AP2">
            <v>7.6170000000000002E-2</v>
          </cell>
          <cell r="AQ2">
            <v>7.4950000000000003E-2</v>
          </cell>
          <cell r="AR2">
            <v>7.3760000000000006E-2</v>
          </cell>
          <cell r="AU2">
            <v>5.6759999999999998E-2</v>
          </cell>
          <cell r="AV2">
            <v>5.5690000000000003E-2</v>
          </cell>
          <cell r="AW2">
            <v>5.4960000000000002E-2</v>
          </cell>
          <cell r="BA2">
            <v>4.2819999999999997E-2</v>
          </cell>
          <cell r="BB2">
            <v>7.5679999999999997E-2</v>
          </cell>
          <cell r="BC2">
            <v>7.4219999999999994E-2</v>
          </cell>
          <cell r="BF2">
            <v>4.2819999999999997E-2</v>
          </cell>
          <cell r="BG2">
            <v>6.9029999999999994E-2</v>
          </cell>
          <cell r="BH2">
            <v>6.7839999999999998E-2</v>
          </cell>
          <cell r="BK2">
            <v>4.2819999999999997E-2</v>
          </cell>
          <cell r="BL2">
            <v>4.9779999999999998E-2</v>
          </cell>
          <cell r="BM2">
            <v>4.9050000000000003E-2</v>
          </cell>
          <cell r="BQ2">
            <v>1.0628200000000001</v>
          </cell>
          <cell r="BR2">
            <v>1.02166</v>
          </cell>
          <cell r="BS2">
            <v>0.99573999999999996</v>
          </cell>
          <cell r="CA2">
            <v>1.0628200000000001</v>
          </cell>
          <cell r="CB2">
            <v>1.02166</v>
          </cell>
          <cell r="CC2">
            <v>0.99573999999999996</v>
          </cell>
          <cell r="CI2">
            <v>1.0628200000000001</v>
          </cell>
          <cell r="CJ2">
            <v>1.02166</v>
          </cell>
          <cell r="CK2">
            <v>1.0628200000000001</v>
          </cell>
          <cell r="CL2">
            <v>1.02166</v>
          </cell>
          <cell r="CM2">
            <v>0.99573999999999996</v>
          </cell>
          <cell r="CZ2">
            <v>1.0628200000000001</v>
          </cell>
          <cell r="DA2">
            <v>1.02166</v>
          </cell>
          <cell r="DB2">
            <v>0.99573999999999996</v>
          </cell>
          <cell r="DG2">
            <v>-2.3900000000000002E-3</v>
          </cell>
          <cell r="DH2">
            <v>-2.3900000000000002E-3</v>
          </cell>
          <cell r="DI2">
            <v>-2.3900000000000002E-3</v>
          </cell>
          <cell r="DL2">
            <v>-2.3900000000000002E-3</v>
          </cell>
          <cell r="DM2">
            <v>-2.3900000000000002E-3</v>
          </cell>
          <cell r="DN2">
            <v>-2.3900000000000002E-3</v>
          </cell>
          <cell r="DQ2">
            <v>-2.3900000000000002E-3</v>
          </cell>
          <cell r="DR2">
            <v>-2.3900000000000002E-3</v>
          </cell>
          <cell r="DS2">
            <v>-2.3900000000000002E-3</v>
          </cell>
          <cell r="DY2">
            <v>1.89E-3</v>
          </cell>
          <cell r="DZ2">
            <v>1.83E-3</v>
          </cell>
          <cell r="EA2">
            <v>1.83E-3</v>
          </cell>
          <cell r="ED2">
            <v>1.3600000000000001E-3</v>
          </cell>
          <cell r="EE2">
            <v>1.33E-3</v>
          </cell>
          <cell r="EF2">
            <v>1.33E-3</v>
          </cell>
          <cell r="EI2">
            <v>8.4000000000000003E-4</v>
          </cell>
          <cell r="EJ2">
            <v>8.3000000000000001E-4</v>
          </cell>
          <cell r="EK2">
            <v>8.3000000000000001E-4</v>
          </cell>
          <cell r="EQ2">
            <v>3.8700000000000002E-3</v>
          </cell>
          <cell r="ER2">
            <v>3.7499999999999999E-3</v>
          </cell>
          <cell r="ES2">
            <v>3.6900000000000001E-3</v>
          </cell>
          <cell r="EV2">
            <v>2.8E-3</v>
          </cell>
          <cell r="EW2">
            <v>2.7299999999999998E-3</v>
          </cell>
          <cell r="EX2">
            <v>2.7299999999999998E-3</v>
          </cell>
          <cell r="FA2">
            <v>1.72E-3</v>
          </cell>
          <cell r="FB2">
            <v>1.72E-3</v>
          </cell>
          <cell r="FC2">
            <v>1.72E-3</v>
          </cell>
          <cell r="FI2">
            <v>0</v>
          </cell>
          <cell r="FJ2">
            <v>0</v>
          </cell>
          <cell r="FK2">
            <v>0</v>
          </cell>
          <cell r="FN2">
            <v>0</v>
          </cell>
          <cell r="FO2">
            <v>0</v>
          </cell>
          <cell r="FP2">
            <v>0</v>
          </cell>
          <cell r="FT2">
            <v>0</v>
          </cell>
          <cell r="FU2">
            <v>0</v>
          </cell>
          <cell r="FV2">
            <v>0</v>
          </cell>
          <cell r="GG2">
            <v>5.0599999999999996</v>
          </cell>
          <cell r="GH2">
            <v>5.03</v>
          </cell>
          <cell r="GI2">
            <v>0.77</v>
          </cell>
          <cell r="GJ2">
            <v>5.0599999999999996</v>
          </cell>
          <cell r="GK2">
            <v>5.03</v>
          </cell>
          <cell r="GL2">
            <v>0.77</v>
          </cell>
          <cell r="GM2">
            <v>5.0599999999999996</v>
          </cell>
          <cell r="GN2">
            <v>5.03</v>
          </cell>
          <cell r="GO2">
            <v>0.77</v>
          </cell>
          <cell r="GP2">
            <v>5.0599999999999996</v>
          </cell>
          <cell r="GQ2">
            <v>5.03</v>
          </cell>
          <cell r="GR2">
            <v>0.69</v>
          </cell>
          <cell r="GS2">
            <v>5.53</v>
          </cell>
          <cell r="GT2">
            <v>0.55000000000000004</v>
          </cell>
          <cell r="GU2">
            <v>0.56000000000000005</v>
          </cell>
          <cell r="GV2">
            <v>16.43</v>
          </cell>
          <cell r="GW2">
            <v>8.7899999999999991</v>
          </cell>
          <cell r="GX2">
            <v>8.8800000000000008</v>
          </cell>
          <cell r="HC2">
            <v>8.91</v>
          </cell>
          <cell r="HD2">
            <v>8.6999999999999993</v>
          </cell>
          <cell r="HE2">
            <v>6.29</v>
          </cell>
          <cell r="HF2">
            <v>6.42</v>
          </cell>
          <cell r="HG2">
            <v>6.09</v>
          </cell>
          <cell r="HH2">
            <v>5.87</v>
          </cell>
          <cell r="HP2">
            <v>0.17</v>
          </cell>
          <cell r="HQ2">
            <v>0.16</v>
          </cell>
          <cell r="HR2">
            <v>0.16</v>
          </cell>
          <cell r="HS2">
            <v>0.18</v>
          </cell>
          <cell r="HT2">
            <v>0.18</v>
          </cell>
          <cell r="HU2">
            <v>0.17</v>
          </cell>
          <cell r="HV2">
            <v>0.17</v>
          </cell>
          <cell r="HW2">
            <v>0.17</v>
          </cell>
          <cell r="HX2">
            <v>0.17</v>
          </cell>
          <cell r="HY2">
            <v>0.18</v>
          </cell>
          <cell r="HZ2">
            <v>0.18</v>
          </cell>
          <cell r="IA2">
            <v>0.17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  <cell r="IO2">
            <v>0.44</v>
          </cell>
          <cell r="IP2">
            <v>0.43</v>
          </cell>
          <cell r="IQ2">
            <v>0.44</v>
          </cell>
          <cell r="IR2">
            <v>8.9600000000000009</v>
          </cell>
          <cell r="IS2">
            <v>8.8699999999999992</v>
          </cell>
          <cell r="IT2">
            <v>8.9600000000000009</v>
          </cell>
          <cell r="IY2">
            <v>6.65</v>
          </cell>
          <cell r="IZ2">
            <v>6.43</v>
          </cell>
          <cell r="JA2">
            <v>6.36</v>
          </cell>
          <cell r="JG2">
            <v>4.54</v>
          </cell>
          <cell r="JH2">
            <v>4.51</v>
          </cell>
          <cell r="JI2">
            <v>4.54</v>
          </cell>
          <cell r="JJ2">
            <v>4.51</v>
          </cell>
          <cell r="JK2">
            <v>4.54</v>
          </cell>
          <cell r="JL2">
            <v>4.51</v>
          </cell>
          <cell r="JM2">
            <v>4.54</v>
          </cell>
          <cell r="JN2">
            <v>4.51</v>
          </cell>
          <cell r="JO2">
            <v>4.9400000000000004</v>
          </cell>
          <cell r="JP2">
            <v>0.02</v>
          </cell>
          <cell r="JQ2">
            <v>0.02</v>
          </cell>
          <cell r="JR2">
            <v>7.55</v>
          </cell>
          <cell r="JV2">
            <v>2.35</v>
          </cell>
          <cell r="JW2">
            <v>2.35</v>
          </cell>
          <cell r="JX2">
            <v>0.01</v>
          </cell>
          <cell r="KD2">
            <v>0.52</v>
          </cell>
          <cell r="KE2">
            <v>0.52</v>
          </cell>
          <cell r="KF2">
            <v>0.52</v>
          </cell>
          <cell r="KG2">
            <v>0.52</v>
          </cell>
          <cell r="KH2">
            <v>0.52</v>
          </cell>
          <cell r="KI2">
            <v>0.52</v>
          </cell>
          <cell r="KJ2">
            <v>0.52</v>
          </cell>
          <cell r="KK2">
            <v>0.52</v>
          </cell>
          <cell r="KL2">
            <v>0.52</v>
          </cell>
          <cell r="KM2">
            <v>0.52</v>
          </cell>
          <cell r="KN2">
            <v>0.52</v>
          </cell>
          <cell r="KO2">
            <v>0.44</v>
          </cell>
          <cell r="KP2">
            <v>0.15</v>
          </cell>
          <cell r="KQ2">
            <v>0.1</v>
          </cell>
          <cell r="KR2">
            <v>0.1</v>
          </cell>
          <cell r="KS2">
            <v>0</v>
          </cell>
          <cell r="KT2">
            <v>0</v>
          </cell>
          <cell r="KU2">
            <v>0</v>
          </cell>
          <cell r="KZ2">
            <v>0</v>
          </cell>
          <cell r="LA2">
            <v>0</v>
          </cell>
          <cell r="LB2">
            <v>0</v>
          </cell>
          <cell r="LH2">
            <v>0</v>
          </cell>
          <cell r="LI2">
            <v>0</v>
          </cell>
          <cell r="LJ2">
            <v>0</v>
          </cell>
          <cell r="LK2">
            <v>0</v>
          </cell>
          <cell r="LL2">
            <v>0</v>
          </cell>
          <cell r="LM2">
            <v>0</v>
          </cell>
          <cell r="LN2">
            <v>0</v>
          </cell>
          <cell r="LO2">
            <v>0</v>
          </cell>
          <cell r="LS2">
            <v>-0.08</v>
          </cell>
          <cell r="LT2">
            <v>-0.08</v>
          </cell>
          <cell r="LU2">
            <v>-0.08</v>
          </cell>
          <cell r="LZ2">
            <v>-0.09</v>
          </cell>
          <cell r="MA2">
            <v>-0.08</v>
          </cell>
          <cell r="MB2">
            <v>-0.08</v>
          </cell>
          <cell r="MC2">
            <v>1.481E-2</v>
          </cell>
          <cell r="MD2">
            <v>1.5789999999999998E-2</v>
          </cell>
          <cell r="ME2">
            <v>1.7270000000000001E-2</v>
          </cell>
          <cell r="MF2">
            <v>1.8249999999999999E-2</v>
          </cell>
          <cell r="MG2">
            <v>1.7229999999999999E-2</v>
          </cell>
          <cell r="MH2">
            <v>1.821E-2</v>
          </cell>
        </row>
        <row r="3">
          <cell r="B3">
            <v>41030</v>
          </cell>
          <cell r="F3">
            <v>232.87</v>
          </cell>
          <cell r="G3">
            <v>1270.44</v>
          </cell>
          <cell r="H3">
            <v>16630.12</v>
          </cell>
          <cell r="I3">
            <v>26185.08</v>
          </cell>
          <cell r="J3">
            <v>58.22</v>
          </cell>
          <cell r="L3">
            <v>8.2900000000000005E-3</v>
          </cell>
          <cell r="M3">
            <v>4.4000000000000002E-4</v>
          </cell>
          <cell r="N3">
            <v>5.13E-3</v>
          </cell>
          <cell r="O3">
            <v>-3.0500000000000002E-3</v>
          </cell>
          <cell r="T3">
            <v>1.0789999999999999E-2</v>
          </cell>
          <cell r="U3">
            <v>1.061E-2</v>
          </cell>
          <cell r="V3">
            <v>1.055E-2</v>
          </cell>
          <cell r="Y3">
            <v>9.1900000000000003E-3</v>
          </cell>
          <cell r="Z3">
            <v>9.0900000000000009E-3</v>
          </cell>
          <cell r="AA3">
            <v>9.0900000000000009E-3</v>
          </cell>
          <cell r="AD3">
            <v>7.5900000000000004E-3</v>
          </cell>
          <cell r="AE3">
            <v>7.5799999999999999E-3</v>
          </cell>
          <cell r="AF3">
            <v>7.5799999999999999E-3</v>
          </cell>
          <cell r="AK3">
            <v>8.7690000000000004E-2</v>
          </cell>
          <cell r="AL3">
            <v>8.634E-2</v>
          </cell>
          <cell r="AM3">
            <v>8.4860000000000005E-2</v>
          </cell>
          <cell r="AP3">
            <v>7.1050000000000002E-2</v>
          </cell>
          <cell r="AQ3">
            <v>6.9930000000000006E-2</v>
          </cell>
          <cell r="AR3">
            <v>6.88E-2</v>
          </cell>
          <cell r="AU3">
            <v>5.1429999999999997E-2</v>
          </cell>
          <cell r="AV3">
            <v>5.0470000000000001E-2</v>
          </cell>
          <cell r="AW3">
            <v>4.981E-2</v>
          </cell>
          <cell r="BA3">
            <v>4.7059999999999998E-2</v>
          </cell>
          <cell r="BB3">
            <v>7.9890000000000003E-2</v>
          </cell>
          <cell r="BC3">
            <v>7.8420000000000004E-2</v>
          </cell>
          <cell r="BF3">
            <v>4.7059999999999998E-2</v>
          </cell>
          <cell r="BG3">
            <v>6.3549999999999995E-2</v>
          </cell>
          <cell r="BH3">
            <v>6.2420000000000003E-2</v>
          </cell>
          <cell r="BK3">
            <v>4.7059999999999998E-2</v>
          </cell>
          <cell r="BL3">
            <v>4.4560000000000002E-2</v>
          </cell>
          <cell r="BM3">
            <v>4.3900000000000002E-2</v>
          </cell>
          <cell r="BQ3">
            <v>1.0628200000000001</v>
          </cell>
          <cell r="BR3">
            <v>1.02166</v>
          </cell>
          <cell r="BS3">
            <v>0.99573999999999996</v>
          </cell>
          <cell r="CA3">
            <v>1.0628200000000001</v>
          </cell>
          <cell r="CB3">
            <v>1.02166</v>
          </cell>
          <cell r="CC3">
            <v>0.99573999999999996</v>
          </cell>
          <cell r="CI3">
            <v>1.0628200000000001</v>
          </cell>
          <cell r="CJ3">
            <v>1.02166</v>
          </cell>
          <cell r="CK3">
            <v>1.0628200000000001</v>
          </cell>
          <cell r="CL3">
            <v>1.02166</v>
          </cell>
          <cell r="CM3">
            <v>0.99573999999999996</v>
          </cell>
          <cell r="CZ3">
            <v>1.0628200000000001</v>
          </cell>
          <cell r="DA3">
            <v>1.02166</v>
          </cell>
          <cell r="DB3">
            <v>0.99573999999999996</v>
          </cell>
          <cell r="DG3">
            <v>-2.3900000000000002E-3</v>
          </cell>
          <cell r="DH3">
            <v>-2.3900000000000002E-3</v>
          </cell>
          <cell r="DI3">
            <v>-2.3900000000000002E-3</v>
          </cell>
          <cell r="DL3">
            <v>-2.3900000000000002E-3</v>
          </cell>
          <cell r="DM3">
            <v>-2.3900000000000002E-3</v>
          </cell>
          <cell r="DN3">
            <v>-2.3900000000000002E-3</v>
          </cell>
          <cell r="DQ3">
            <v>-2.3900000000000002E-3</v>
          </cell>
          <cell r="DR3">
            <v>-2.3900000000000002E-3</v>
          </cell>
          <cell r="DS3">
            <v>-2.3900000000000002E-3</v>
          </cell>
          <cell r="DY3">
            <v>1.89E-3</v>
          </cell>
          <cell r="DZ3">
            <v>1.83E-3</v>
          </cell>
          <cell r="EA3">
            <v>1.83E-3</v>
          </cell>
          <cell r="ED3">
            <v>1.3600000000000001E-3</v>
          </cell>
          <cell r="EE3">
            <v>1.33E-3</v>
          </cell>
          <cell r="EF3">
            <v>1.33E-3</v>
          </cell>
          <cell r="EI3">
            <v>8.4000000000000003E-4</v>
          </cell>
          <cell r="EJ3">
            <v>8.3000000000000001E-4</v>
          </cell>
          <cell r="EK3">
            <v>8.3000000000000001E-4</v>
          </cell>
          <cell r="EQ3">
            <v>3.8700000000000002E-3</v>
          </cell>
          <cell r="ER3">
            <v>3.7499999999999999E-3</v>
          </cell>
          <cell r="ES3">
            <v>3.6900000000000001E-3</v>
          </cell>
          <cell r="EV3">
            <v>2.8E-3</v>
          </cell>
          <cell r="EW3">
            <v>2.7299999999999998E-3</v>
          </cell>
          <cell r="EX3">
            <v>2.7299999999999998E-3</v>
          </cell>
          <cell r="FA3">
            <v>1.72E-3</v>
          </cell>
          <cell r="FB3">
            <v>1.72E-3</v>
          </cell>
          <cell r="FC3">
            <v>1.72E-3</v>
          </cell>
          <cell r="FI3">
            <v>0</v>
          </cell>
          <cell r="FJ3">
            <v>0</v>
          </cell>
          <cell r="FK3">
            <v>0</v>
          </cell>
          <cell r="FN3">
            <v>0</v>
          </cell>
          <cell r="FO3">
            <v>0</v>
          </cell>
          <cell r="FP3">
            <v>0</v>
          </cell>
          <cell r="FT3">
            <v>0</v>
          </cell>
          <cell r="FU3">
            <v>0</v>
          </cell>
          <cell r="FV3">
            <v>0</v>
          </cell>
          <cell r="GG3">
            <v>5.8</v>
          </cell>
          <cell r="GH3">
            <v>5.63</v>
          </cell>
          <cell r="GI3">
            <v>0.77</v>
          </cell>
          <cell r="GJ3">
            <v>5.8</v>
          </cell>
          <cell r="GK3">
            <v>5.63</v>
          </cell>
          <cell r="GL3">
            <v>0.77</v>
          </cell>
          <cell r="GM3">
            <v>5.8</v>
          </cell>
          <cell r="GN3">
            <v>5.63</v>
          </cell>
          <cell r="GO3">
            <v>0.77</v>
          </cell>
          <cell r="GP3">
            <v>5.8</v>
          </cell>
          <cell r="GQ3">
            <v>5.63</v>
          </cell>
          <cell r="GR3">
            <v>0.69</v>
          </cell>
          <cell r="GS3">
            <v>5.43</v>
          </cell>
          <cell r="GT3">
            <v>0.56000000000000005</v>
          </cell>
          <cell r="GU3">
            <v>0.56999999999999995</v>
          </cell>
          <cell r="GV3">
            <v>16.34</v>
          </cell>
          <cell r="GW3">
            <v>8.8699999999999992</v>
          </cell>
          <cell r="GX3">
            <v>8.9600000000000009</v>
          </cell>
          <cell r="HC3">
            <v>8.91</v>
          </cell>
          <cell r="HD3">
            <v>8.6999999999999993</v>
          </cell>
          <cell r="HE3">
            <v>6.29</v>
          </cell>
          <cell r="HF3">
            <v>6.42</v>
          </cell>
          <cell r="HG3">
            <v>6.09</v>
          </cell>
          <cell r="HH3">
            <v>5.87</v>
          </cell>
          <cell r="HP3">
            <v>5.33</v>
          </cell>
          <cell r="HQ3">
            <v>5.26</v>
          </cell>
          <cell r="HR3">
            <v>5.13</v>
          </cell>
          <cell r="HS3">
            <v>5.56</v>
          </cell>
          <cell r="HT3">
            <v>5.48</v>
          </cell>
          <cell r="HU3">
            <v>5.35</v>
          </cell>
          <cell r="HV3">
            <v>5.45</v>
          </cell>
          <cell r="HW3">
            <v>5.37</v>
          </cell>
          <cell r="HX3">
            <v>5.24</v>
          </cell>
          <cell r="HY3">
            <v>5.21</v>
          </cell>
          <cell r="HZ3">
            <v>5.14</v>
          </cell>
          <cell r="IA3">
            <v>5.01</v>
          </cell>
          <cell r="IG3">
            <v>0</v>
          </cell>
          <cell r="IH3">
            <v>0</v>
          </cell>
          <cell r="II3">
            <v>0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>
            <v>0.44</v>
          </cell>
          <cell r="IP3">
            <v>0.43</v>
          </cell>
          <cell r="IQ3">
            <v>0.44</v>
          </cell>
          <cell r="IR3">
            <v>8.9600000000000009</v>
          </cell>
          <cell r="IS3">
            <v>8.8699999999999992</v>
          </cell>
          <cell r="IT3">
            <v>8.9600000000000009</v>
          </cell>
          <cell r="IY3">
            <v>6.65</v>
          </cell>
          <cell r="IZ3">
            <v>6.43</v>
          </cell>
          <cell r="JA3">
            <v>6.36</v>
          </cell>
          <cell r="JG3">
            <v>5.28</v>
          </cell>
          <cell r="JH3">
            <v>5.1100000000000003</v>
          </cell>
          <cell r="JI3">
            <v>5.28</v>
          </cell>
          <cell r="JJ3">
            <v>5.1100000000000003</v>
          </cell>
          <cell r="JK3">
            <v>5.28</v>
          </cell>
          <cell r="JL3">
            <v>5.1100000000000003</v>
          </cell>
          <cell r="JM3">
            <v>5.28</v>
          </cell>
          <cell r="JN3">
            <v>5.1100000000000003</v>
          </cell>
          <cell r="JO3">
            <v>4.83</v>
          </cell>
          <cell r="JP3">
            <v>0.02</v>
          </cell>
          <cell r="JQ3">
            <v>0.02</v>
          </cell>
          <cell r="JR3">
            <v>7.38</v>
          </cell>
          <cell r="JV3">
            <v>2.35</v>
          </cell>
          <cell r="JW3">
            <v>2.35</v>
          </cell>
          <cell r="JX3">
            <v>0.01</v>
          </cell>
          <cell r="KD3">
            <v>0.52</v>
          </cell>
          <cell r="KE3">
            <v>0.52</v>
          </cell>
          <cell r="KF3">
            <v>0.52</v>
          </cell>
          <cell r="KG3">
            <v>0.52</v>
          </cell>
          <cell r="KH3">
            <v>0.52</v>
          </cell>
          <cell r="KI3">
            <v>0.52</v>
          </cell>
          <cell r="KJ3">
            <v>0.52</v>
          </cell>
          <cell r="KK3">
            <v>0.52</v>
          </cell>
          <cell r="KL3">
            <v>0.52</v>
          </cell>
          <cell r="KM3">
            <v>0.52</v>
          </cell>
          <cell r="KN3">
            <v>0.52</v>
          </cell>
          <cell r="KO3">
            <v>0.44</v>
          </cell>
          <cell r="KP3">
            <v>0.16</v>
          </cell>
          <cell r="KQ3">
            <v>0.11</v>
          </cell>
          <cell r="KR3">
            <v>0.11</v>
          </cell>
          <cell r="KS3">
            <v>0</v>
          </cell>
          <cell r="KT3">
            <v>0</v>
          </cell>
          <cell r="KU3">
            <v>0</v>
          </cell>
          <cell r="KZ3">
            <v>0</v>
          </cell>
          <cell r="LA3">
            <v>0</v>
          </cell>
          <cell r="LB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S3">
            <v>0</v>
          </cell>
          <cell r="LT3">
            <v>0</v>
          </cell>
          <cell r="LU3">
            <v>0</v>
          </cell>
          <cell r="LZ3">
            <v>-0.09</v>
          </cell>
          <cell r="MA3">
            <v>-0.08</v>
          </cell>
          <cell r="MB3">
            <v>-0.08</v>
          </cell>
          <cell r="MC3">
            <v>1.481E-2</v>
          </cell>
          <cell r="MD3">
            <v>1.5789999999999998E-2</v>
          </cell>
          <cell r="ME3">
            <v>1.7270000000000001E-2</v>
          </cell>
          <cell r="MF3">
            <v>1.8249999999999999E-2</v>
          </cell>
          <cell r="MG3">
            <v>1.7229999999999999E-2</v>
          </cell>
          <cell r="MH3">
            <v>1.821E-2</v>
          </cell>
        </row>
        <row r="4">
          <cell r="B4">
            <v>41091</v>
          </cell>
          <cell r="J4">
            <v>58.22</v>
          </cell>
          <cell r="L4">
            <v>8.2900000000000005E-3</v>
          </cell>
          <cell r="M4">
            <v>4.4000000000000002E-4</v>
          </cell>
          <cell r="N4">
            <v>5.13E-3</v>
          </cell>
          <cell r="O4">
            <v>-3.0500000000000002E-3</v>
          </cell>
          <cell r="T4">
            <v>1.0789999999999999E-2</v>
          </cell>
          <cell r="U4">
            <v>1.061E-2</v>
          </cell>
          <cell r="V4">
            <v>1.055E-2</v>
          </cell>
          <cell r="Y4">
            <v>9.1900000000000003E-3</v>
          </cell>
          <cell r="Z4">
            <v>9.0900000000000009E-3</v>
          </cell>
          <cell r="AA4">
            <v>9.0900000000000009E-3</v>
          </cell>
          <cell r="AD4">
            <v>7.5900000000000004E-3</v>
          </cell>
          <cell r="AE4">
            <v>7.5799999999999999E-3</v>
          </cell>
          <cell r="AF4">
            <v>7.5799999999999999E-3</v>
          </cell>
          <cell r="AK4">
            <v>8.6610000000000006E-2</v>
          </cell>
          <cell r="AL4">
            <v>8.5279999999999995E-2</v>
          </cell>
          <cell r="AM4">
            <v>8.3820000000000006E-2</v>
          </cell>
          <cell r="AP4">
            <v>7.0180000000000006E-2</v>
          </cell>
          <cell r="AQ4">
            <v>6.9070000000000006E-2</v>
          </cell>
          <cell r="AR4">
            <v>6.7949999999999997E-2</v>
          </cell>
          <cell r="AU4">
            <v>5.0779999999999999E-2</v>
          </cell>
          <cell r="AV4">
            <v>4.9829999999999999E-2</v>
          </cell>
          <cell r="AW4">
            <v>4.9169999999999998E-2</v>
          </cell>
          <cell r="BA4">
            <v>4.7059999999999998E-2</v>
          </cell>
          <cell r="BB4">
            <v>7.8969999999999999E-2</v>
          </cell>
          <cell r="BC4">
            <v>7.7509999999999996E-2</v>
          </cell>
          <cell r="BF4">
            <v>4.7059999999999998E-2</v>
          </cell>
          <cell r="BG4">
            <v>6.2780000000000002E-2</v>
          </cell>
          <cell r="BH4">
            <v>6.1670000000000003E-2</v>
          </cell>
          <cell r="BK4">
            <v>4.7059999999999998E-2</v>
          </cell>
          <cell r="BL4">
            <v>4.3839999999999997E-2</v>
          </cell>
          <cell r="BM4">
            <v>4.3180000000000003E-2</v>
          </cell>
          <cell r="BQ4">
            <v>1.06575</v>
          </cell>
          <cell r="BR4">
            <v>1.0244800000000001</v>
          </cell>
          <cell r="BS4">
            <v>0.99848999999999999</v>
          </cell>
          <cell r="CA4">
            <v>1.06575</v>
          </cell>
          <cell r="CB4">
            <v>1.0244800000000001</v>
          </cell>
          <cell r="CC4">
            <v>0.99848999999999999</v>
          </cell>
          <cell r="CI4">
            <v>1.06575</v>
          </cell>
          <cell r="CJ4">
            <v>1.0244800000000001</v>
          </cell>
          <cell r="CK4">
            <v>1.06575</v>
          </cell>
          <cell r="CL4">
            <v>1.0244800000000001</v>
          </cell>
          <cell r="CM4">
            <v>0.99848999999999999</v>
          </cell>
          <cell r="CZ4">
            <v>1.06575</v>
          </cell>
          <cell r="DA4">
            <v>1.0244800000000001</v>
          </cell>
          <cell r="DB4">
            <v>0.99848999999999999</v>
          </cell>
          <cell r="DG4">
            <v>-2.3900000000000002E-3</v>
          </cell>
          <cell r="DH4">
            <v>-2.3900000000000002E-3</v>
          </cell>
          <cell r="DI4">
            <v>-2.3900000000000002E-3</v>
          </cell>
          <cell r="DL4">
            <v>-2.3900000000000002E-3</v>
          </cell>
          <cell r="DM4">
            <v>-2.3900000000000002E-3</v>
          </cell>
          <cell r="DN4">
            <v>-2.3900000000000002E-3</v>
          </cell>
          <cell r="DQ4">
            <v>-2.3900000000000002E-3</v>
          </cell>
          <cell r="DR4">
            <v>-2.3900000000000002E-3</v>
          </cell>
          <cell r="DS4">
            <v>-2.3900000000000002E-3</v>
          </cell>
          <cell r="DY4">
            <v>1.89E-3</v>
          </cell>
          <cell r="DZ4">
            <v>1.83E-3</v>
          </cell>
          <cell r="EA4">
            <v>1.83E-3</v>
          </cell>
          <cell r="ED4">
            <v>1.3600000000000001E-3</v>
          </cell>
          <cell r="EE4">
            <v>1.33E-3</v>
          </cell>
          <cell r="EF4">
            <v>1.33E-3</v>
          </cell>
          <cell r="EI4">
            <v>8.4000000000000003E-4</v>
          </cell>
          <cell r="EJ4">
            <v>8.3000000000000001E-4</v>
          </cell>
          <cell r="EK4">
            <v>8.3000000000000001E-4</v>
          </cell>
          <cell r="EQ4">
            <v>3.8700000000000002E-3</v>
          </cell>
          <cell r="ER4">
            <v>3.7499999999999999E-3</v>
          </cell>
          <cell r="ES4">
            <v>3.6900000000000001E-3</v>
          </cell>
          <cell r="EV4">
            <v>2.8E-3</v>
          </cell>
          <cell r="EW4">
            <v>2.7299999999999998E-3</v>
          </cell>
          <cell r="EX4">
            <v>2.7299999999999998E-3</v>
          </cell>
          <cell r="FA4">
            <v>1.72E-3</v>
          </cell>
          <cell r="FB4">
            <v>1.72E-3</v>
          </cell>
          <cell r="FC4">
            <v>1.72E-3</v>
          </cell>
          <cell r="FI4">
            <v>0</v>
          </cell>
          <cell r="FJ4">
            <v>0</v>
          </cell>
          <cell r="FK4">
            <v>0</v>
          </cell>
          <cell r="FN4">
            <v>0</v>
          </cell>
          <cell r="FO4">
            <v>0</v>
          </cell>
          <cell r="FP4">
            <v>0</v>
          </cell>
          <cell r="FT4">
            <v>0</v>
          </cell>
          <cell r="FU4">
            <v>0</v>
          </cell>
          <cell r="FV4">
            <v>0</v>
          </cell>
          <cell r="GG4">
            <v>5.8</v>
          </cell>
          <cell r="GH4">
            <v>5.63</v>
          </cell>
          <cell r="GI4">
            <v>0.77</v>
          </cell>
          <cell r="GJ4">
            <v>5.8</v>
          </cell>
          <cell r="GK4">
            <v>5.63</v>
          </cell>
          <cell r="GL4">
            <v>0.77</v>
          </cell>
          <cell r="GM4">
            <v>5.8</v>
          </cell>
          <cell r="GN4">
            <v>5.63</v>
          </cell>
          <cell r="GO4">
            <v>0.77</v>
          </cell>
          <cell r="GP4">
            <v>5.8</v>
          </cell>
          <cell r="GQ4">
            <v>5.63</v>
          </cell>
          <cell r="GR4">
            <v>0.69</v>
          </cell>
          <cell r="HC4">
            <v>8.91</v>
          </cell>
          <cell r="HD4">
            <v>8.6999999999999993</v>
          </cell>
          <cell r="HE4">
            <v>6.29</v>
          </cell>
          <cell r="HF4">
            <v>6.44</v>
          </cell>
          <cell r="HG4">
            <v>6.11</v>
          </cell>
          <cell r="HH4">
            <v>5.88</v>
          </cell>
          <cell r="HP4">
            <v>5.27</v>
          </cell>
          <cell r="HQ4">
            <v>5.19</v>
          </cell>
          <cell r="HR4">
            <v>5.07</v>
          </cell>
          <cell r="HS4">
            <v>5.49</v>
          </cell>
          <cell r="HT4">
            <v>5.42</v>
          </cell>
          <cell r="HU4">
            <v>5.28</v>
          </cell>
          <cell r="HV4">
            <v>5.38</v>
          </cell>
          <cell r="HW4">
            <v>5.3</v>
          </cell>
          <cell r="HX4">
            <v>5.17</v>
          </cell>
          <cell r="HY4">
            <v>5.15</v>
          </cell>
          <cell r="HZ4">
            <v>5.08</v>
          </cell>
          <cell r="IA4">
            <v>4.95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Y4">
            <v>6.65</v>
          </cell>
          <cell r="IZ4">
            <v>6.43</v>
          </cell>
          <cell r="JA4">
            <v>6.36</v>
          </cell>
          <cell r="JG4">
            <v>5.28</v>
          </cell>
          <cell r="JH4">
            <v>5.1100000000000003</v>
          </cell>
          <cell r="JI4">
            <v>5.28</v>
          </cell>
          <cell r="JJ4">
            <v>5.1100000000000003</v>
          </cell>
          <cell r="JK4">
            <v>5.28</v>
          </cell>
          <cell r="JL4">
            <v>5.1100000000000003</v>
          </cell>
          <cell r="JM4">
            <v>5.28</v>
          </cell>
          <cell r="JN4">
            <v>5.1100000000000003</v>
          </cell>
          <cell r="JV4">
            <v>2.35</v>
          </cell>
          <cell r="JW4">
            <v>2.35</v>
          </cell>
          <cell r="JX4">
            <v>0.01</v>
          </cell>
          <cell r="KD4">
            <v>0.52</v>
          </cell>
          <cell r="KE4">
            <v>0.52</v>
          </cell>
          <cell r="KF4">
            <v>0.52</v>
          </cell>
          <cell r="KG4">
            <v>0.52</v>
          </cell>
          <cell r="KH4">
            <v>0.52</v>
          </cell>
          <cell r="KI4">
            <v>0.52</v>
          </cell>
          <cell r="KJ4">
            <v>0.52</v>
          </cell>
          <cell r="KK4">
            <v>0.52</v>
          </cell>
          <cell r="KL4">
            <v>0.52</v>
          </cell>
          <cell r="KM4">
            <v>0.52</v>
          </cell>
          <cell r="KN4">
            <v>0.52</v>
          </cell>
          <cell r="KO4">
            <v>0.44</v>
          </cell>
          <cell r="KZ4">
            <v>0</v>
          </cell>
          <cell r="LA4">
            <v>0</v>
          </cell>
          <cell r="LB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Z4">
            <v>-0.09</v>
          </cell>
          <cell r="MA4">
            <v>-0.08</v>
          </cell>
          <cell r="MB4">
            <v>-0.08</v>
          </cell>
          <cell r="MC4">
            <v>1.481E-2</v>
          </cell>
          <cell r="MD4">
            <v>1.5789999999999998E-2</v>
          </cell>
          <cell r="ME4">
            <v>1.7270000000000001E-2</v>
          </cell>
          <cell r="MF4">
            <v>1.8249999999999999E-2</v>
          </cell>
          <cell r="MG4">
            <v>1.7229999999999999E-2</v>
          </cell>
          <cell r="MH4">
            <v>1.821E-2</v>
          </cell>
        </row>
        <row r="5">
          <cell r="B5">
            <v>41183</v>
          </cell>
          <cell r="J5">
            <v>58.22</v>
          </cell>
          <cell r="L5">
            <v>8.2900000000000005E-3</v>
          </cell>
          <cell r="M5">
            <v>4.4000000000000002E-4</v>
          </cell>
          <cell r="N5">
            <v>5.13E-3</v>
          </cell>
          <cell r="O5">
            <v>-3.0500000000000002E-3</v>
          </cell>
          <cell r="T5">
            <v>1.0789999999999999E-2</v>
          </cell>
          <cell r="U5">
            <v>1.061E-2</v>
          </cell>
          <cell r="V5">
            <v>1.055E-2</v>
          </cell>
          <cell r="Y5">
            <v>9.1900000000000003E-3</v>
          </cell>
          <cell r="Z5">
            <v>9.0900000000000009E-3</v>
          </cell>
          <cell r="AA5">
            <v>9.0900000000000009E-3</v>
          </cell>
          <cell r="AD5">
            <v>7.5900000000000004E-3</v>
          </cell>
          <cell r="AE5">
            <v>7.5799999999999999E-3</v>
          </cell>
          <cell r="AF5">
            <v>7.5799999999999999E-3</v>
          </cell>
          <cell r="AK5">
            <v>8.1790000000000002E-2</v>
          </cell>
          <cell r="AL5">
            <v>8.0560000000000007E-2</v>
          </cell>
          <cell r="AM5">
            <v>7.9119999999999996E-2</v>
          </cell>
          <cell r="AP5">
            <v>7.5200000000000003E-2</v>
          </cell>
          <cell r="AQ5">
            <v>7.3999999999999996E-2</v>
          </cell>
          <cell r="AR5">
            <v>7.2819999999999996E-2</v>
          </cell>
          <cell r="AU5">
            <v>5.6030000000000003E-2</v>
          </cell>
          <cell r="AV5">
            <v>5.4980000000000001E-2</v>
          </cell>
          <cell r="AW5">
            <v>5.4260000000000003E-2</v>
          </cell>
          <cell r="BA5">
            <v>4.2819999999999997E-2</v>
          </cell>
          <cell r="BB5">
            <v>7.4550000000000005E-2</v>
          </cell>
          <cell r="BC5">
            <v>7.3120000000000004E-2</v>
          </cell>
          <cell r="BF5">
            <v>4.2819999999999997E-2</v>
          </cell>
          <cell r="BG5">
            <v>6.7989999999999995E-2</v>
          </cell>
          <cell r="BH5">
            <v>6.6809999999999994E-2</v>
          </cell>
          <cell r="BK5">
            <v>4.2819999999999997E-2</v>
          </cell>
          <cell r="BL5">
            <v>4.8989999999999999E-2</v>
          </cell>
          <cell r="BM5">
            <v>4.827E-2</v>
          </cell>
          <cell r="BQ5">
            <v>1.06575</v>
          </cell>
          <cell r="BR5">
            <v>1.0244800000000001</v>
          </cell>
          <cell r="BS5">
            <v>0.99848999999999999</v>
          </cell>
          <cell r="CA5">
            <v>1.06575</v>
          </cell>
          <cell r="CB5">
            <v>1.0244800000000001</v>
          </cell>
          <cell r="CC5">
            <v>0.99848999999999999</v>
          </cell>
          <cell r="CI5">
            <v>1.06575</v>
          </cell>
          <cell r="CJ5">
            <v>1.0244800000000001</v>
          </cell>
          <cell r="CK5">
            <v>1.06575</v>
          </cell>
          <cell r="CL5">
            <v>1.0244800000000001</v>
          </cell>
          <cell r="CM5">
            <v>0.99848999999999999</v>
          </cell>
          <cell r="CZ5">
            <v>1.06575</v>
          </cell>
          <cell r="DA5">
            <v>1.0244800000000001</v>
          </cell>
          <cell r="DB5">
            <v>0.99848999999999999</v>
          </cell>
          <cell r="DG5">
            <v>-2.3900000000000002E-3</v>
          </cell>
          <cell r="DH5">
            <v>-2.3900000000000002E-3</v>
          </cell>
          <cell r="DI5">
            <v>-2.3900000000000002E-3</v>
          </cell>
          <cell r="DL5">
            <v>-2.3900000000000002E-3</v>
          </cell>
          <cell r="DM5">
            <v>-2.3900000000000002E-3</v>
          </cell>
          <cell r="DN5">
            <v>-2.3900000000000002E-3</v>
          </cell>
          <cell r="DQ5">
            <v>-2.3900000000000002E-3</v>
          </cell>
          <cell r="DR5">
            <v>-2.3900000000000002E-3</v>
          </cell>
          <cell r="DS5">
            <v>-2.3900000000000002E-3</v>
          </cell>
          <cell r="DY5">
            <v>1.89E-3</v>
          </cell>
          <cell r="DZ5">
            <v>1.83E-3</v>
          </cell>
          <cell r="EA5">
            <v>1.83E-3</v>
          </cell>
          <cell r="ED5">
            <v>1.3600000000000001E-3</v>
          </cell>
          <cell r="EE5">
            <v>1.33E-3</v>
          </cell>
          <cell r="EF5">
            <v>1.33E-3</v>
          </cell>
          <cell r="EI5">
            <v>8.4000000000000003E-4</v>
          </cell>
          <cell r="EJ5">
            <v>8.3000000000000001E-4</v>
          </cell>
          <cell r="EK5">
            <v>8.3000000000000001E-4</v>
          </cell>
          <cell r="EQ5">
            <v>3.8700000000000002E-3</v>
          </cell>
          <cell r="ER5">
            <v>3.7499999999999999E-3</v>
          </cell>
          <cell r="ES5">
            <v>3.6900000000000001E-3</v>
          </cell>
          <cell r="EV5">
            <v>2.8E-3</v>
          </cell>
          <cell r="EW5">
            <v>2.7299999999999998E-3</v>
          </cell>
          <cell r="EX5">
            <v>2.7299999999999998E-3</v>
          </cell>
          <cell r="FA5">
            <v>1.72E-3</v>
          </cell>
          <cell r="FB5">
            <v>1.72E-3</v>
          </cell>
          <cell r="FC5">
            <v>1.72E-3</v>
          </cell>
          <cell r="FI5">
            <v>0</v>
          </cell>
          <cell r="FJ5">
            <v>0</v>
          </cell>
          <cell r="FK5">
            <v>0</v>
          </cell>
          <cell r="FN5">
            <v>0</v>
          </cell>
          <cell r="FO5">
            <v>0</v>
          </cell>
          <cell r="FP5">
            <v>0</v>
          </cell>
          <cell r="FT5">
            <v>0</v>
          </cell>
          <cell r="FU5">
            <v>0</v>
          </cell>
          <cell r="FV5">
            <v>0</v>
          </cell>
          <cell r="GG5">
            <v>5.0599999999999996</v>
          </cell>
          <cell r="GH5">
            <v>5.03</v>
          </cell>
          <cell r="GI5">
            <v>0.77</v>
          </cell>
          <cell r="GJ5">
            <v>5.0599999999999996</v>
          </cell>
          <cell r="GK5">
            <v>5.03</v>
          </cell>
          <cell r="GL5">
            <v>0.77</v>
          </cell>
          <cell r="GM5">
            <v>5.0599999999999996</v>
          </cell>
          <cell r="GN5">
            <v>5.03</v>
          </cell>
          <cell r="GO5">
            <v>0.77</v>
          </cell>
          <cell r="GP5">
            <v>5.0599999999999996</v>
          </cell>
          <cell r="GQ5">
            <v>5.03</v>
          </cell>
          <cell r="GR5">
            <v>0.69</v>
          </cell>
          <cell r="HC5">
            <v>8.91</v>
          </cell>
          <cell r="HD5">
            <v>8.6999999999999993</v>
          </cell>
          <cell r="HE5">
            <v>6.29</v>
          </cell>
          <cell r="HF5">
            <v>6.44</v>
          </cell>
          <cell r="HG5">
            <v>6.11</v>
          </cell>
          <cell r="HH5">
            <v>5.88</v>
          </cell>
          <cell r="HP5">
            <v>0.16</v>
          </cell>
          <cell r="HQ5">
            <v>0.16</v>
          </cell>
          <cell r="HR5">
            <v>0.16</v>
          </cell>
          <cell r="HS5">
            <v>0.18</v>
          </cell>
          <cell r="HT5">
            <v>0.17</v>
          </cell>
          <cell r="HU5">
            <v>0.17</v>
          </cell>
          <cell r="HV5">
            <v>0.17</v>
          </cell>
          <cell r="HW5">
            <v>0.17</v>
          </cell>
          <cell r="HX5">
            <v>0.17</v>
          </cell>
          <cell r="HY5">
            <v>0.18</v>
          </cell>
          <cell r="HZ5">
            <v>0.17</v>
          </cell>
          <cell r="IA5">
            <v>0.17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Y5">
            <v>6.65</v>
          </cell>
          <cell r="IZ5">
            <v>6.43</v>
          </cell>
          <cell r="JA5">
            <v>6.36</v>
          </cell>
          <cell r="JG5">
            <v>4.54</v>
          </cell>
          <cell r="JH5">
            <v>4.51</v>
          </cell>
          <cell r="JI5">
            <v>4.54</v>
          </cell>
          <cell r="JJ5">
            <v>4.51</v>
          </cell>
          <cell r="JK5">
            <v>4.54</v>
          </cell>
          <cell r="JL5">
            <v>4.51</v>
          </cell>
          <cell r="JM5">
            <v>4.54</v>
          </cell>
          <cell r="JN5">
            <v>4.51</v>
          </cell>
          <cell r="JV5">
            <v>2.35</v>
          </cell>
          <cell r="JW5">
            <v>2.35</v>
          </cell>
          <cell r="JX5">
            <v>0.01</v>
          </cell>
          <cell r="KD5">
            <v>0.52</v>
          </cell>
          <cell r="KE5">
            <v>0.52</v>
          </cell>
          <cell r="KF5">
            <v>0.52</v>
          </cell>
          <cell r="KG5">
            <v>0.52</v>
          </cell>
          <cell r="KH5">
            <v>0.52</v>
          </cell>
          <cell r="KI5">
            <v>0.52</v>
          </cell>
          <cell r="KJ5">
            <v>0.52</v>
          </cell>
          <cell r="KK5">
            <v>0.52</v>
          </cell>
          <cell r="KL5">
            <v>0.52</v>
          </cell>
          <cell r="KM5">
            <v>0.52</v>
          </cell>
          <cell r="KN5">
            <v>0.52</v>
          </cell>
          <cell r="KO5">
            <v>0.44</v>
          </cell>
          <cell r="KZ5">
            <v>0</v>
          </cell>
          <cell r="LA5">
            <v>0</v>
          </cell>
          <cell r="LB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Z5">
            <v>-0.09</v>
          </cell>
          <cell r="MA5">
            <v>-0.08</v>
          </cell>
          <cell r="MB5">
            <v>-0.08</v>
          </cell>
          <cell r="MC5">
            <v>1.481E-2</v>
          </cell>
          <cell r="MD5">
            <v>1.5789999999999998E-2</v>
          </cell>
          <cell r="ME5">
            <v>1.7270000000000001E-2</v>
          </cell>
          <cell r="MF5">
            <v>1.8249999999999999E-2</v>
          </cell>
          <cell r="MG5">
            <v>1.7229999999999999E-2</v>
          </cell>
          <cell r="MH5">
            <v>1.821E-2</v>
          </cell>
        </row>
      </sheetData>
      <sheetData sheetId="8" refreshError="1"/>
      <sheetData sheetId="9" refreshError="1">
        <row r="2">
          <cell r="B2">
            <v>40969</v>
          </cell>
          <cell r="C2">
            <v>0.17</v>
          </cell>
          <cell r="D2">
            <v>8.0329999999999999E-2</v>
          </cell>
          <cell r="E2">
            <v>0.10279000000000001</v>
          </cell>
          <cell r="F2">
            <v>0.17605999999999999</v>
          </cell>
          <cell r="G2">
            <v>0.19606000000000001</v>
          </cell>
          <cell r="H2">
            <v>0.19606000000000001</v>
          </cell>
          <cell r="I2">
            <v>6.9500000000000006E-2</v>
          </cell>
          <cell r="J2">
            <v>9.0270000000000003E-2</v>
          </cell>
          <cell r="K2">
            <v>0.15023</v>
          </cell>
          <cell r="L2">
            <v>0.15023</v>
          </cell>
          <cell r="M2">
            <v>0.15023</v>
          </cell>
          <cell r="N2">
            <v>5.7880000000000001E-2</v>
          </cell>
          <cell r="O2">
            <v>5.7880000000000001E-2</v>
          </cell>
          <cell r="P2">
            <v>5.7880000000000001E-2</v>
          </cell>
          <cell r="Q2">
            <v>5.7880000000000001E-2</v>
          </cell>
          <cell r="R2">
            <v>5.7880000000000001E-2</v>
          </cell>
          <cell r="S2">
            <v>1.7940000000000001E-2</v>
          </cell>
          <cell r="T2">
            <v>1.7940000000000001E-2</v>
          </cell>
          <cell r="U2">
            <v>1.7940000000000001E-2</v>
          </cell>
          <cell r="V2">
            <v>1.7940000000000001E-2</v>
          </cell>
          <cell r="W2">
            <v>1.7940000000000001E-2</v>
          </cell>
          <cell r="X2">
            <v>1.7940000000000001E-2</v>
          </cell>
          <cell r="Y2">
            <v>1.7940000000000001E-2</v>
          </cell>
          <cell r="Z2">
            <v>1.7940000000000001E-2</v>
          </cell>
          <cell r="AA2">
            <v>1.7940000000000001E-2</v>
          </cell>
          <cell r="AB2">
            <v>1.7940000000000001E-2</v>
          </cell>
          <cell r="AC2">
            <v>7.0629999999999998E-2</v>
          </cell>
          <cell r="AD2">
            <v>7.9909999999999995E-2</v>
          </cell>
          <cell r="AE2">
            <v>7.9909999999999995E-2</v>
          </cell>
          <cell r="AF2">
            <v>7.9909999999999995E-2</v>
          </cell>
          <cell r="AG2">
            <v>7.9909999999999995E-2</v>
          </cell>
          <cell r="AH2">
            <v>7.0629999999999998E-2</v>
          </cell>
          <cell r="AI2">
            <v>7.9909999999999995E-2</v>
          </cell>
          <cell r="AJ2">
            <v>7.9909999999999995E-2</v>
          </cell>
          <cell r="AK2">
            <v>7.9909999999999995E-2</v>
          </cell>
          <cell r="AL2">
            <v>7.9909999999999995E-2</v>
          </cell>
          <cell r="AM2">
            <v>3.0699999999999998E-3</v>
          </cell>
          <cell r="AN2">
            <v>3.0699999999999998E-3</v>
          </cell>
          <cell r="AO2">
            <v>3.0699999999999998E-3</v>
          </cell>
          <cell r="AP2">
            <v>3.0699999999999998E-3</v>
          </cell>
          <cell r="AQ2">
            <v>3.0699999999999998E-3</v>
          </cell>
          <cell r="AR2">
            <v>3.0699999999999998E-3</v>
          </cell>
          <cell r="AS2">
            <v>3.0699999999999998E-3</v>
          </cell>
          <cell r="AT2">
            <v>3.0699999999999998E-3</v>
          </cell>
          <cell r="AU2">
            <v>3.0699999999999998E-3</v>
          </cell>
          <cell r="AV2">
            <v>3.0699999999999998E-3</v>
          </cell>
          <cell r="AW2">
            <v>-2.5000000000000001E-4</v>
          </cell>
          <cell r="AX2">
            <v>-2.5000000000000001E-4</v>
          </cell>
          <cell r="AY2">
            <v>-2.5000000000000001E-4</v>
          </cell>
          <cell r="AZ2">
            <v>-2.5000000000000001E-4</v>
          </cell>
          <cell r="BA2">
            <v>-2.5000000000000001E-4</v>
          </cell>
          <cell r="BB2">
            <v>-2.5000000000000001E-4</v>
          </cell>
          <cell r="BC2">
            <v>-2.5000000000000001E-4</v>
          </cell>
          <cell r="BD2">
            <v>-2.5000000000000001E-4</v>
          </cell>
          <cell r="BE2">
            <v>-2.5000000000000001E-4</v>
          </cell>
          <cell r="BF2">
            <v>-2.5000000000000001E-4</v>
          </cell>
          <cell r="BG2">
            <v>-1.8530000000000001E-2</v>
          </cell>
          <cell r="BH2">
            <v>-5.3499999999999997E-3</v>
          </cell>
          <cell r="BI2">
            <v>6.7919999999999994E-2</v>
          </cell>
          <cell r="BJ2">
            <v>8.7919999999999998E-2</v>
          </cell>
          <cell r="BK2">
            <v>8.7919999999999998E-2</v>
          </cell>
          <cell r="BL2">
            <v>-2.9360000000000001E-2</v>
          </cell>
          <cell r="BM2">
            <v>-1.787E-2</v>
          </cell>
          <cell r="BN2">
            <v>4.2090000000000002E-2</v>
          </cell>
          <cell r="BO2">
            <v>4.2090000000000002E-2</v>
          </cell>
          <cell r="BP2">
            <v>4.2090000000000002E-2</v>
          </cell>
          <cell r="BQ2">
            <v>7.0299999999999998E-3</v>
          </cell>
          <cell r="BR2">
            <v>4.4000000000000002E-4</v>
          </cell>
          <cell r="BS2">
            <v>4.0829999999999998E-2</v>
          </cell>
          <cell r="BT2">
            <v>5.13E-3</v>
          </cell>
          <cell r="BU2">
            <v>0</v>
          </cell>
          <cell r="BV2">
            <v>-3.0500000000000002E-3</v>
          </cell>
        </row>
        <row r="3">
          <cell r="B3">
            <v>41030</v>
          </cell>
          <cell r="C3">
            <v>0.17</v>
          </cell>
          <cell r="D3">
            <v>6.0130000000000003E-2</v>
          </cell>
          <cell r="E3">
            <v>8.2589999999999997E-2</v>
          </cell>
          <cell r="F3">
            <v>0.17305999999999999</v>
          </cell>
          <cell r="G3">
            <v>0.19306000000000001</v>
          </cell>
          <cell r="H3">
            <v>0.19306000000000001</v>
          </cell>
          <cell r="I3">
            <v>4.9299999999999997E-2</v>
          </cell>
          <cell r="J3">
            <v>7.0069999999999993E-2</v>
          </cell>
          <cell r="K3">
            <v>0.14427999999999999</v>
          </cell>
          <cell r="L3">
            <v>0.14427999999999999</v>
          </cell>
          <cell r="M3">
            <v>0.14427999999999999</v>
          </cell>
          <cell r="N3">
            <v>7.8079999999999997E-2</v>
          </cell>
          <cell r="O3">
            <v>7.8079999999999997E-2</v>
          </cell>
          <cell r="P3">
            <v>7.8079999999999997E-2</v>
          </cell>
          <cell r="Q3">
            <v>7.8079999999999997E-2</v>
          </cell>
          <cell r="R3">
            <v>7.8079999999999997E-2</v>
          </cell>
          <cell r="S3">
            <v>1.7940000000000001E-2</v>
          </cell>
          <cell r="T3">
            <v>1.7940000000000001E-2</v>
          </cell>
          <cell r="U3">
            <v>1.7940000000000001E-2</v>
          </cell>
          <cell r="V3">
            <v>1.7940000000000001E-2</v>
          </cell>
          <cell r="W3">
            <v>1.7940000000000001E-2</v>
          </cell>
          <cell r="X3">
            <v>1.7940000000000001E-2</v>
          </cell>
          <cell r="Y3">
            <v>1.7940000000000001E-2</v>
          </cell>
          <cell r="Z3">
            <v>1.7940000000000001E-2</v>
          </cell>
          <cell r="AA3">
            <v>1.7940000000000001E-2</v>
          </cell>
          <cell r="AB3">
            <v>1.7940000000000001E-2</v>
          </cell>
          <cell r="AC3">
            <v>7.0629999999999998E-2</v>
          </cell>
          <cell r="AD3">
            <v>7.9909999999999995E-2</v>
          </cell>
          <cell r="AE3">
            <v>7.9909999999999995E-2</v>
          </cell>
          <cell r="AF3">
            <v>7.9909999999999995E-2</v>
          </cell>
          <cell r="AG3">
            <v>7.9909999999999995E-2</v>
          </cell>
          <cell r="AH3">
            <v>7.0629999999999998E-2</v>
          </cell>
          <cell r="AI3">
            <v>7.9909999999999995E-2</v>
          </cell>
          <cell r="AJ3">
            <v>7.9909999999999995E-2</v>
          </cell>
          <cell r="AK3">
            <v>7.9909999999999995E-2</v>
          </cell>
          <cell r="AL3">
            <v>7.9909999999999995E-2</v>
          </cell>
          <cell r="AM3">
            <v>3.0699999999999998E-3</v>
          </cell>
          <cell r="AN3">
            <v>3.0699999999999998E-3</v>
          </cell>
          <cell r="AO3">
            <v>3.0699999999999998E-3</v>
          </cell>
          <cell r="AP3">
            <v>3.0699999999999998E-3</v>
          </cell>
          <cell r="AQ3">
            <v>3.0699999999999998E-3</v>
          </cell>
          <cell r="AR3">
            <v>3.0699999999999998E-3</v>
          </cell>
          <cell r="AS3">
            <v>3.0699999999999998E-3</v>
          </cell>
          <cell r="AT3">
            <v>3.0699999999999998E-3</v>
          </cell>
          <cell r="AU3">
            <v>3.0699999999999998E-3</v>
          </cell>
          <cell r="AV3">
            <v>3.0699999999999998E-3</v>
          </cell>
          <cell r="AW3">
            <v>-2.5000000000000001E-4</v>
          </cell>
          <cell r="AX3">
            <v>-2.5000000000000001E-4</v>
          </cell>
          <cell r="AY3">
            <v>-2.5000000000000001E-4</v>
          </cell>
          <cell r="AZ3">
            <v>-2.5000000000000001E-4</v>
          </cell>
          <cell r="BA3">
            <v>-2.5000000000000001E-4</v>
          </cell>
          <cell r="BB3">
            <v>-2.5000000000000001E-4</v>
          </cell>
          <cell r="BC3">
            <v>-2.5000000000000001E-4</v>
          </cell>
          <cell r="BD3">
            <v>-2.5000000000000001E-4</v>
          </cell>
          <cell r="BE3">
            <v>-2.5000000000000001E-4</v>
          </cell>
          <cell r="BF3">
            <v>-2.5000000000000001E-4</v>
          </cell>
          <cell r="BG3">
            <v>-3.8730000000000001E-2</v>
          </cell>
          <cell r="BH3">
            <v>-2.555E-2</v>
          </cell>
          <cell r="BI3">
            <v>6.4920000000000005E-2</v>
          </cell>
          <cell r="BJ3">
            <v>8.4919999999999995E-2</v>
          </cell>
          <cell r="BK3">
            <v>8.4919999999999995E-2</v>
          </cell>
          <cell r="BL3">
            <v>-4.956E-2</v>
          </cell>
          <cell r="BM3">
            <v>-3.807E-2</v>
          </cell>
          <cell r="BN3">
            <v>3.6139999999999999E-2</v>
          </cell>
          <cell r="BO3">
            <v>3.6139999999999999E-2</v>
          </cell>
          <cell r="BP3">
            <v>3.6139999999999999E-2</v>
          </cell>
          <cell r="BQ3">
            <v>7.0299999999999998E-3</v>
          </cell>
          <cell r="BR3">
            <v>4.4000000000000002E-4</v>
          </cell>
          <cell r="BS3">
            <v>4.0829999999999998E-2</v>
          </cell>
          <cell r="BT3">
            <v>5.13E-3</v>
          </cell>
          <cell r="BU3">
            <v>0</v>
          </cell>
          <cell r="BV3">
            <v>-3.0500000000000002E-3</v>
          </cell>
        </row>
        <row r="4">
          <cell r="B4">
            <v>41091</v>
          </cell>
          <cell r="C4">
            <v>0.17</v>
          </cell>
          <cell r="D4">
            <v>6.1120000000000001E-2</v>
          </cell>
          <cell r="E4">
            <v>8.3580000000000002E-2</v>
          </cell>
          <cell r="F4">
            <v>0.17129</v>
          </cell>
          <cell r="G4">
            <v>0.19128999999999999</v>
          </cell>
          <cell r="H4">
            <v>0.19128999999999999</v>
          </cell>
          <cell r="I4">
            <v>5.0290000000000001E-2</v>
          </cell>
          <cell r="J4">
            <v>7.1059999999999998E-2</v>
          </cell>
          <cell r="K4">
            <v>0.14527000000000001</v>
          </cell>
          <cell r="L4">
            <v>0.14527000000000001</v>
          </cell>
          <cell r="M4">
            <v>0.14527000000000001</v>
          </cell>
          <cell r="N4">
            <v>7.7090000000000006E-2</v>
          </cell>
          <cell r="O4">
            <v>7.7090000000000006E-2</v>
          </cell>
          <cell r="P4">
            <v>7.7090000000000006E-2</v>
          </cell>
          <cell r="Q4">
            <v>7.7090000000000006E-2</v>
          </cell>
          <cell r="R4">
            <v>7.7090000000000006E-2</v>
          </cell>
          <cell r="S4">
            <v>1.7940000000000001E-2</v>
          </cell>
          <cell r="T4">
            <v>1.7940000000000001E-2</v>
          </cell>
          <cell r="U4">
            <v>1.7940000000000001E-2</v>
          </cell>
          <cell r="V4">
            <v>1.7940000000000001E-2</v>
          </cell>
          <cell r="W4">
            <v>1.7940000000000001E-2</v>
          </cell>
          <cell r="X4">
            <v>1.7940000000000001E-2</v>
          </cell>
          <cell r="Y4">
            <v>1.7940000000000001E-2</v>
          </cell>
          <cell r="Z4">
            <v>1.7940000000000001E-2</v>
          </cell>
          <cell r="AA4">
            <v>1.7940000000000001E-2</v>
          </cell>
          <cell r="AB4">
            <v>1.7940000000000001E-2</v>
          </cell>
          <cell r="AC4">
            <v>7.0629999999999998E-2</v>
          </cell>
          <cell r="AD4">
            <v>7.9909999999999995E-2</v>
          </cell>
          <cell r="AE4">
            <v>7.9909999999999995E-2</v>
          </cell>
          <cell r="AF4">
            <v>7.9909999999999995E-2</v>
          </cell>
          <cell r="AG4">
            <v>7.9909999999999995E-2</v>
          </cell>
          <cell r="AH4">
            <v>7.0629999999999998E-2</v>
          </cell>
          <cell r="AI4">
            <v>7.9909999999999995E-2</v>
          </cell>
          <cell r="AJ4">
            <v>7.9909999999999995E-2</v>
          </cell>
          <cell r="AK4">
            <v>7.9909999999999995E-2</v>
          </cell>
          <cell r="AL4">
            <v>7.9909999999999995E-2</v>
          </cell>
          <cell r="AM4">
            <v>3.0699999999999998E-3</v>
          </cell>
          <cell r="AN4">
            <v>3.0699999999999998E-3</v>
          </cell>
          <cell r="AO4">
            <v>3.0699999999999998E-3</v>
          </cell>
          <cell r="AP4">
            <v>3.0699999999999998E-3</v>
          </cell>
          <cell r="AQ4">
            <v>3.0699999999999998E-3</v>
          </cell>
          <cell r="AR4">
            <v>3.0699999999999998E-3</v>
          </cell>
          <cell r="AS4">
            <v>3.0699999999999998E-3</v>
          </cell>
          <cell r="AT4">
            <v>3.0699999999999998E-3</v>
          </cell>
          <cell r="AU4">
            <v>3.0699999999999998E-3</v>
          </cell>
          <cell r="AV4">
            <v>3.0699999999999998E-3</v>
          </cell>
          <cell r="AW4">
            <v>-2.5000000000000001E-4</v>
          </cell>
          <cell r="AX4">
            <v>-2.5000000000000001E-4</v>
          </cell>
          <cell r="AY4">
            <v>-2.5000000000000001E-4</v>
          </cell>
          <cell r="AZ4">
            <v>-2.5000000000000001E-4</v>
          </cell>
          <cell r="BA4">
            <v>-2.5000000000000001E-4</v>
          </cell>
          <cell r="BB4">
            <v>-2.5000000000000001E-4</v>
          </cell>
          <cell r="BC4">
            <v>-2.5000000000000001E-4</v>
          </cell>
          <cell r="BD4">
            <v>-2.5000000000000001E-4</v>
          </cell>
          <cell r="BE4">
            <v>-2.5000000000000001E-4</v>
          </cell>
          <cell r="BF4">
            <v>-2.5000000000000001E-4</v>
          </cell>
          <cell r="BG4">
            <v>-3.7740000000000003E-2</v>
          </cell>
          <cell r="BH4">
            <v>-2.4559999999999998E-2</v>
          </cell>
          <cell r="BI4">
            <v>6.3149999999999998E-2</v>
          </cell>
          <cell r="BJ4">
            <v>8.3150000000000002E-2</v>
          </cell>
          <cell r="BK4">
            <v>8.3150000000000002E-2</v>
          </cell>
          <cell r="BL4">
            <v>-4.8570000000000002E-2</v>
          </cell>
          <cell r="BM4">
            <v>-3.7080000000000002E-2</v>
          </cell>
          <cell r="BN4">
            <v>3.7130000000000003E-2</v>
          </cell>
          <cell r="BO4">
            <v>3.7130000000000003E-2</v>
          </cell>
          <cell r="BP4">
            <v>3.7130000000000003E-2</v>
          </cell>
          <cell r="BQ4">
            <v>7.0299999999999998E-3</v>
          </cell>
          <cell r="BR4">
            <v>4.4000000000000002E-4</v>
          </cell>
          <cell r="BS4">
            <v>4.0829999999999998E-2</v>
          </cell>
          <cell r="BT4">
            <v>5.13E-3</v>
          </cell>
          <cell r="BU4">
            <v>0</v>
          </cell>
          <cell r="BV4">
            <v>-3.0500000000000002E-3</v>
          </cell>
        </row>
        <row r="5">
          <cell r="B5">
            <v>41214</v>
          </cell>
          <cell r="C5">
            <v>0.17</v>
          </cell>
          <cell r="D5">
            <v>8.1059999999999993E-2</v>
          </cell>
          <cell r="E5">
            <v>0.10352</v>
          </cell>
          <cell r="F5">
            <v>0.17405999999999999</v>
          </cell>
          <cell r="G5">
            <v>0.19406000000000001</v>
          </cell>
          <cell r="H5">
            <v>0.19406000000000001</v>
          </cell>
          <cell r="I5">
            <v>7.0230000000000001E-2</v>
          </cell>
          <cell r="J5">
            <v>9.0999999999999998E-2</v>
          </cell>
          <cell r="K5">
            <v>0.15096000000000001</v>
          </cell>
          <cell r="L5">
            <v>0.15096000000000001</v>
          </cell>
          <cell r="M5">
            <v>0.15096000000000001</v>
          </cell>
          <cell r="N5">
            <v>5.7149999999999999E-2</v>
          </cell>
          <cell r="O5">
            <v>5.7149999999999999E-2</v>
          </cell>
          <cell r="P5">
            <v>5.7149999999999999E-2</v>
          </cell>
          <cell r="Q5">
            <v>5.7149999999999999E-2</v>
          </cell>
          <cell r="R5">
            <v>5.7149999999999999E-2</v>
          </cell>
          <cell r="S5">
            <v>1.7940000000000001E-2</v>
          </cell>
          <cell r="T5">
            <v>1.7940000000000001E-2</v>
          </cell>
          <cell r="U5">
            <v>1.7940000000000001E-2</v>
          </cell>
          <cell r="V5">
            <v>1.7940000000000001E-2</v>
          </cell>
          <cell r="W5">
            <v>1.7940000000000001E-2</v>
          </cell>
          <cell r="X5">
            <v>1.7940000000000001E-2</v>
          </cell>
          <cell r="Y5">
            <v>1.7940000000000001E-2</v>
          </cell>
          <cell r="Z5">
            <v>1.7940000000000001E-2</v>
          </cell>
          <cell r="AA5">
            <v>1.7940000000000001E-2</v>
          </cell>
          <cell r="AB5">
            <v>1.7940000000000001E-2</v>
          </cell>
          <cell r="AC5">
            <v>7.0629999999999998E-2</v>
          </cell>
          <cell r="AD5">
            <v>7.9909999999999995E-2</v>
          </cell>
          <cell r="AE5">
            <v>7.9909999999999995E-2</v>
          </cell>
          <cell r="AF5">
            <v>7.9909999999999995E-2</v>
          </cell>
          <cell r="AG5">
            <v>7.9909999999999995E-2</v>
          </cell>
          <cell r="AH5">
            <v>7.0629999999999998E-2</v>
          </cell>
          <cell r="AI5">
            <v>7.9909999999999995E-2</v>
          </cell>
          <cell r="AJ5">
            <v>7.9909999999999995E-2</v>
          </cell>
          <cell r="AK5">
            <v>7.9909999999999995E-2</v>
          </cell>
          <cell r="AL5">
            <v>7.9909999999999995E-2</v>
          </cell>
          <cell r="AM5">
            <v>3.0699999999999998E-3</v>
          </cell>
          <cell r="AN5">
            <v>3.0699999999999998E-3</v>
          </cell>
          <cell r="AO5">
            <v>3.0699999999999998E-3</v>
          </cell>
          <cell r="AP5">
            <v>3.0699999999999998E-3</v>
          </cell>
          <cell r="AQ5">
            <v>3.0699999999999998E-3</v>
          </cell>
          <cell r="AR5">
            <v>3.0699999999999998E-3</v>
          </cell>
          <cell r="AS5">
            <v>3.0699999999999998E-3</v>
          </cell>
          <cell r="AT5">
            <v>3.0699999999999998E-3</v>
          </cell>
          <cell r="AU5">
            <v>3.0699999999999998E-3</v>
          </cell>
          <cell r="AV5">
            <v>3.0699999999999998E-3</v>
          </cell>
          <cell r="AW5">
            <v>-2.5000000000000001E-4</v>
          </cell>
          <cell r="AX5">
            <v>-2.5000000000000001E-4</v>
          </cell>
          <cell r="AY5">
            <v>-2.5000000000000001E-4</v>
          </cell>
          <cell r="AZ5">
            <v>-2.5000000000000001E-4</v>
          </cell>
          <cell r="BA5">
            <v>-2.5000000000000001E-4</v>
          </cell>
          <cell r="BB5">
            <v>-2.5000000000000001E-4</v>
          </cell>
          <cell r="BC5">
            <v>-2.5000000000000001E-4</v>
          </cell>
          <cell r="BD5">
            <v>-2.5000000000000001E-4</v>
          </cell>
          <cell r="BE5">
            <v>-2.5000000000000001E-4</v>
          </cell>
          <cell r="BF5">
            <v>-2.5000000000000001E-4</v>
          </cell>
          <cell r="BG5">
            <v>-1.78E-2</v>
          </cell>
          <cell r="BH5">
            <v>-4.62E-3</v>
          </cell>
          <cell r="BI5">
            <v>6.5920000000000006E-2</v>
          </cell>
          <cell r="BJ5">
            <v>8.5919999999999996E-2</v>
          </cell>
          <cell r="BK5">
            <v>8.5919999999999996E-2</v>
          </cell>
          <cell r="BL5">
            <v>-2.8629999999999999E-2</v>
          </cell>
          <cell r="BM5">
            <v>-1.7139999999999999E-2</v>
          </cell>
          <cell r="BN5">
            <v>4.2819999999999997E-2</v>
          </cell>
          <cell r="BO5">
            <v>4.2819999999999997E-2</v>
          </cell>
          <cell r="BP5">
            <v>4.2819999999999997E-2</v>
          </cell>
          <cell r="BQ5">
            <v>7.0299999999999998E-3</v>
          </cell>
          <cell r="BR5">
            <v>4.4000000000000002E-4</v>
          </cell>
          <cell r="BS5">
            <v>4.0829999999999998E-2</v>
          </cell>
          <cell r="BT5">
            <v>5.13E-3</v>
          </cell>
          <cell r="BU5">
            <v>0</v>
          </cell>
          <cell r="BV5">
            <v>-3.0500000000000002E-3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C2">
            <v>1</v>
          </cell>
          <cell r="D2" t="str">
            <v xml:space="preserve">PAT1    </v>
          </cell>
          <cell r="F2">
            <v>31</v>
          </cell>
          <cell r="G2" t="str">
            <v xml:space="preserve">SWEETWATER AUTHORITY        </v>
          </cell>
          <cell r="H2" t="str">
            <v>T</v>
          </cell>
          <cell r="I2">
            <v>6</v>
          </cell>
          <cell r="J2">
            <v>1724</v>
          </cell>
          <cell r="K2" t="str">
            <v xml:space="preserve">F </v>
          </cell>
          <cell r="L2" t="str">
            <v xml:space="preserve">11  </v>
          </cell>
          <cell r="M2" t="str">
            <v xml:space="preserve">P </v>
          </cell>
          <cell r="N2" t="str">
            <v>1</v>
          </cell>
          <cell r="O2" t="str">
            <v>4</v>
          </cell>
          <cell r="P2" t="str">
            <v>3</v>
          </cell>
          <cell r="Q2">
            <v>500</v>
          </cell>
          <cell r="R2" t="str">
            <v>1</v>
          </cell>
          <cell r="S2" t="str">
            <v>1</v>
          </cell>
          <cell r="AC2">
            <v>0</v>
          </cell>
          <cell r="AD2">
            <v>0</v>
          </cell>
          <cell r="AE2">
            <v>0</v>
          </cell>
          <cell r="AF2" t="str">
            <v>01</v>
          </cell>
          <cell r="AG2">
            <v>0</v>
          </cell>
          <cell r="AH2">
            <v>1</v>
          </cell>
          <cell r="AK2">
            <v>40493.74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</row>
        <row r="3">
          <cell r="C3">
            <v>2</v>
          </cell>
          <cell r="D3" t="str">
            <v xml:space="preserve">DR      </v>
          </cell>
          <cell r="F3">
            <v>29</v>
          </cell>
          <cell r="G3" t="str">
            <v xml:space="preserve">WORRALL,JOANNE.C            </v>
          </cell>
          <cell r="H3" t="str">
            <v>M</v>
          </cell>
          <cell r="I3">
            <v>6</v>
          </cell>
          <cell r="L3" t="str">
            <v xml:space="preserve">01  </v>
          </cell>
          <cell r="M3" t="str">
            <v xml:space="preserve">  </v>
          </cell>
          <cell r="N3" t="str">
            <v>1</v>
          </cell>
          <cell r="O3" t="str">
            <v>1</v>
          </cell>
          <cell r="P3" t="str">
            <v>6</v>
          </cell>
          <cell r="Q3">
            <v>1</v>
          </cell>
          <cell r="R3" t="str">
            <v>1</v>
          </cell>
          <cell r="S3" t="str">
            <v>1</v>
          </cell>
          <cell r="AK3">
            <v>114.02</v>
          </cell>
          <cell r="AL3">
            <v>0</v>
          </cell>
          <cell r="AM3">
            <v>1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</row>
      </sheetData>
      <sheetData sheetId="15" refreshError="1">
        <row r="1">
          <cell r="B1" t="str">
            <v>ID_SPT</v>
          </cell>
          <cell r="C1" t="str">
            <v>DT_SPT_CONS_END</v>
          </cell>
          <cell r="D1" t="str">
            <v>QY_DAYS_USED</v>
          </cell>
          <cell r="E1" t="str">
            <v>CD_RATE</v>
          </cell>
          <cell r="F1" t="str">
            <v>ID_MTR_PGM</v>
          </cell>
          <cell r="G1" t="str">
            <v>CONS_TO</v>
          </cell>
          <cell r="H1" t="str">
            <v>CONS_ON</v>
          </cell>
          <cell r="I1" t="str">
            <v>CONS_BT</v>
          </cell>
          <cell r="J1" t="str">
            <v>CONS_OF</v>
          </cell>
          <cell r="K1" t="str">
            <v>CONS_SM</v>
          </cell>
          <cell r="L1" t="str">
            <v>CONS_C5</v>
          </cell>
          <cell r="M1" t="str">
            <v>CONS_C4</v>
          </cell>
          <cell r="N1" t="str">
            <v>CONS_C3</v>
          </cell>
          <cell r="O1" t="str">
            <v>CONS_SP</v>
          </cell>
          <cell r="P1" t="str">
            <v>CONS_2G</v>
          </cell>
          <cell r="Q1" t="str">
            <v>DEM_MD</v>
          </cell>
          <cell r="R1" t="str">
            <v>DEM_MC</v>
          </cell>
          <cell r="S1" t="str">
            <v>DEM_AD</v>
          </cell>
          <cell r="T1" t="str">
            <v>DEM_CD</v>
          </cell>
          <cell r="U1" t="str">
            <v>DEM_FD</v>
          </cell>
          <cell r="V1" t="str">
            <v>DEM_ND</v>
          </cell>
          <cell r="W1" t="str">
            <v>DEM_OD</v>
          </cell>
          <cell r="X1" t="str">
            <v>DEM_PD</v>
          </cell>
          <cell r="Y1" t="str">
            <v>DEM_SD</v>
          </cell>
          <cell r="Z1" t="str">
            <v>DEM_SY</v>
          </cell>
        </row>
        <row r="2">
          <cell r="B2">
            <v>1</v>
          </cell>
          <cell r="C2">
            <v>41100</v>
          </cell>
          <cell r="D2">
            <v>10</v>
          </cell>
          <cell r="E2" t="str">
            <v xml:space="preserve">PAT1    </v>
          </cell>
          <cell r="F2">
            <v>25</v>
          </cell>
          <cell r="G2">
            <v>93120</v>
          </cell>
          <cell r="H2">
            <v>12151</v>
          </cell>
          <cell r="I2">
            <v>93120</v>
          </cell>
          <cell r="J2">
            <v>49047</v>
          </cell>
          <cell r="K2">
            <v>31921</v>
          </cell>
          <cell r="L2">
            <v>0</v>
          </cell>
          <cell r="M2">
            <v>0</v>
          </cell>
          <cell r="P2">
            <v>0</v>
          </cell>
          <cell r="Q2">
            <v>717.2</v>
          </cell>
          <cell r="S2">
            <v>4020.8</v>
          </cell>
          <cell r="T2">
            <v>0</v>
          </cell>
          <cell r="U2">
            <v>674.2</v>
          </cell>
          <cell r="V2">
            <v>2010.4</v>
          </cell>
          <cell r="W2">
            <v>646.79999999999995</v>
          </cell>
          <cell r="X2">
            <v>263.2</v>
          </cell>
          <cell r="Y2">
            <v>688.8</v>
          </cell>
        </row>
        <row r="3">
          <cell r="B3">
            <v>1</v>
          </cell>
          <cell r="C3">
            <v>41090</v>
          </cell>
          <cell r="D3">
            <v>21</v>
          </cell>
          <cell r="E3" t="str">
            <v xml:space="preserve">PAT1    </v>
          </cell>
          <cell r="F3">
            <v>25</v>
          </cell>
          <cell r="G3">
            <v>195554</v>
          </cell>
          <cell r="H3">
            <v>25517</v>
          </cell>
          <cell r="I3">
            <v>195554</v>
          </cell>
          <cell r="J3">
            <v>103000</v>
          </cell>
          <cell r="K3">
            <v>67036</v>
          </cell>
          <cell r="L3">
            <v>0</v>
          </cell>
          <cell r="M3">
            <v>0</v>
          </cell>
          <cell r="P3">
            <v>0</v>
          </cell>
          <cell r="Q3">
            <v>717.2</v>
          </cell>
          <cell r="S3">
            <v>4020.8</v>
          </cell>
          <cell r="T3">
            <v>0</v>
          </cell>
          <cell r="U3">
            <v>674.2</v>
          </cell>
          <cell r="V3">
            <v>2010.4</v>
          </cell>
          <cell r="W3">
            <v>646.79999999999995</v>
          </cell>
          <cell r="X3">
            <v>263.2</v>
          </cell>
          <cell r="Y3">
            <v>688.8</v>
          </cell>
        </row>
        <row r="4">
          <cell r="B4">
            <v>1</v>
          </cell>
          <cell r="C4">
            <v>41069</v>
          </cell>
          <cell r="D4">
            <v>23</v>
          </cell>
          <cell r="E4" t="str">
            <v xml:space="preserve">PAT1    </v>
          </cell>
          <cell r="F4">
            <v>25</v>
          </cell>
          <cell r="G4">
            <v>187426</v>
          </cell>
          <cell r="H4">
            <v>13325</v>
          </cell>
          <cell r="I4">
            <v>187426</v>
          </cell>
          <cell r="J4">
            <v>105256</v>
          </cell>
          <cell r="K4">
            <v>68845</v>
          </cell>
          <cell r="L4">
            <v>0</v>
          </cell>
          <cell r="M4">
            <v>0</v>
          </cell>
          <cell r="P4">
            <v>0</v>
          </cell>
          <cell r="Q4">
            <v>717.2</v>
          </cell>
          <cell r="S4">
            <v>4020.8</v>
          </cell>
          <cell r="T4">
            <v>0</v>
          </cell>
          <cell r="U4">
            <v>674.2</v>
          </cell>
          <cell r="V4">
            <v>2010.4</v>
          </cell>
          <cell r="W4">
            <v>646.79999999999995</v>
          </cell>
          <cell r="X4">
            <v>263.2</v>
          </cell>
          <cell r="Y4">
            <v>688.8</v>
          </cell>
        </row>
        <row r="5">
          <cell r="B5">
            <v>1</v>
          </cell>
          <cell r="C5">
            <v>41061</v>
          </cell>
          <cell r="D5">
            <v>8</v>
          </cell>
          <cell r="E5" t="str">
            <v xml:space="preserve">PAT1    </v>
          </cell>
          <cell r="F5">
            <v>25</v>
          </cell>
          <cell r="G5">
            <v>101249</v>
          </cell>
          <cell r="H5">
            <v>24344</v>
          </cell>
          <cell r="I5">
            <v>242</v>
          </cell>
          <cell r="J5">
            <v>46792</v>
          </cell>
          <cell r="K5">
            <v>30113</v>
          </cell>
          <cell r="Q5">
            <v>717.2</v>
          </cell>
          <cell r="T5">
            <v>0</v>
          </cell>
          <cell r="U5">
            <v>717.2</v>
          </cell>
          <cell r="W5">
            <v>702.4</v>
          </cell>
          <cell r="X5">
            <v>263.2</v>
          </cell>
          <cell r="Y5">
            <v>686.6</v>
          </cell>
        </row>
        <row r="6">
          <cell r="B6">
            <v>2</v>
          </cell>
          <cell r="C6">
            <v>41071</v>
          </cell>
          <cell r="D6">
            <v>29</v>
          </cell>
          <cell r="E6" t="str">
            <v xml:space="preserve">DR      </v>
          </cell>
          <cell r="F6">
            <v>204</v>
          </cell>
          <cell r="G6">
            <v>603</v>
          </cell>
        </row>
        <row r="7">
          <cell r="B7">
            <v>2</v>
          </cell>
          <cell r="C7">
            <v>41041</v>
          </cell>
          <cell r="D7">
            <v>30</v>
          </cell>
          <cell r="E7" t="str">
            <v xml:space="preserve">DR      </v>
          </cell>
          <cell r="F7">
            <v>204</v>
          </cell>
          <cell r="G7">
            <v>696</v>
          </cell>
        </row>
      </sheetData>
      <sheetData sheetId="16" refreshError="1"/>
      <sheetData sheetId="17" refreshError="1">
        <row r="1">
          <cell r="A1" t="str">
            <v>CD_PX_CHG</v>
          </cell>
          <cell r="B1" t="str">
            <v>CD_CONS_TYP</v>
          </cell>
          <cell r="C1" t="str">
            <v>DT_TERM</v>
          </cell>
          <cell r="D1" t="str">
            <v>CD_PX_DAYS</v>
          </cell>
          <cell r="E1" t="str">
            <v>CD_PARM_STAT</v>
          </cell>
          <cell r="F1" t="str">
            <v>RT_PX_CHG</v>
          </cell>
          <cell r="G1" t="str">
            <v>DT_EFF</v>
          </cell>
          <cell r="H1" t="str">
            <v>PC_PRICE</v>
          </cell>
          <cell r="I1" t="str">
            <v>CONCATENATE</v>
          </cell>
        </row>
        <row r="2">
          <cell r="A2" t="str">
            <v>1V</v>
          </cell>
          <cell r="B2" t="str">
            <v>OF</v>
          </cell>
          <cell r="C2" t="str">
            <v>9999-12-31</v>
          </cell>
          <cell r="D2">
            <v>35</v>
          </cell>
          <cell r="E2" t="str">
            <v>A</v>
          </cell>
          <cell r="F2">
            <v>2.8910000000000002E-2</v>
          </cell>
          <cell r="G2">
            <v>41098</v>
          </cell>
          <cell r="H2">
            <v>1</v>
          </cell>
          <cell r="I2" t="str">
            <v>1V OF 35 41098</v>
          </cell>
        </row>
        <row r="3">
          <cell r="A3" t="str">
            <v>1V</v>
          </cell>
          <cell r="B3" t="str">
            <v>ON</v>
          </cell>
          <cell r="C3" t="str">
            <v>9999-12-31</v>
          </cell>
          <cell r="D3">
            <v>28</v>
          </cell>
          <cell r="E3" t="str">
            <v>A</v>
          </cell>
          <cell r="F3">
            <v>3.8330000000000003E-2</v>
          </cell>
          <cell r="G3">
            <v>41098</v>
          </cell>
          <cell r="H3">
            <v>1</v>
          </cell>
          <cell r="I3" t="str">
            <v>1V ON 28 41098</v>
          </cell>
        </row>
        <row r="4">
          <cell r="A4" t="str">
            <v>1V</v>
          </cell>
          <cell r="B4" t="str">
            <v>ON</v>
          </cell>
          <cell r="C4" t="str">
            <v>9999-12-31</v>
          </cell>
          <cell r="D4">
            <v>35</v>
          </cell>
          <cell r="E4" t="str">
            <v>A</v>
          </cell>
          <cell r="F4">
            <v>3.8219999999999997E-2</v>
          </cell>
          <cell r="G4">
            <v>41098</v>
          </cell>
          <cell r="H4">
            <v>1</v>
          </cell>
          <cell r="I4" t="str">
            <v>1V ON 35 41098</v>
          </cell>
        </row>
        <row r="5">
          <cell r="A5" t="str">
            <v>1V</v>
          </cell>
          <cell r="B5" t="str">
            <v>SP</v>
          </cell>
          <cell r="C5" t="str">
            <v>9999-12-31</v>
          </cell>
          <cell r="D5">
            <v>28</v>
          </cell>
          <cell r="E5" t="str">
            <v>A</v>
          </cell>
          <cell r="F5">
            <v>1.7850000000000001E-2</v>
          </cell>
          <cell r="G5">
            <v>41098</v>
          </cell>
          <cell r="H5">
            <v>1</v>
          </cell>
          <cell r="I5" t="str">
            <v>1V SP 28 41098</v>
          </cell>
        </row>
        <row r="6">
          <cell r="A6" t="str">
            <v>1V</v>
          </cell>
          <cell r="B6" t="str">
            <v>SP</v>
          </cell>
          <cell r="C6" t="str">
            <v>9999-12-31</v>
          </cell>
          <cell r="D6">
            <v>35</v>
          </cell>
          <cell r="E6" t="str">
            <v>A</v>
          </cell>
          <cell r="F6">
            <v>1.805E-2</v>
          </cell>
          <cell r="G6">
            <v>41098</v>
          </cell>
          <cell r="H6">
            <v>1</v>
          </cell>
          <cell r="I6" t="str">
            <v>1V SP 35 41098</v>
          </cell>
        </row>
        <row r="7">
          <cell r="A7" t="str">
            <v>2V</v>
          </cell>
          <cell r="B7" t="str">
            <v>OF</v>
          </cell>
          <cell r="C7" t="str">
            <v>9999-12-31</v>
          </cell>
          <cell r="D7">
            <v>28</v>
          </cell>
          <cell r="E7" t="str">
            <v>A</v>
          </cell>
          <cell r="F7">
            <v>2.9819999999999999E-2</v>
          </cell>
          <cell r="G7">
            <v>41098</v>
          </cell>
          <cell r="H7">
            <v>1</v>
          </cell>
          <cell r="I7" t="str">
            <v>2V OF 28 41098</v>
          </cell>
        </row>
        <row r="8">
          <cell r="A8" t="str">
            <v>2V</v>
          </cell>
          <cell r="B8" t="str">
            <v>OF</v>
          </cell>
          <cell r="C8" t="str">
            <v>9999-12-31</v>
          </cell>
          <cell r="D8">
            <v>35</v>
          </cell>
          <cell r="E8" t="str">
            <v>A</v>
          </cell>
          <cell r="F8">
            <v>3.006E-2</v>
          </cell>
          <cell r="G8">
            <v>41098</v>
          </cell>
          <cell r="H8">
            <v>1</v>
          </cell>
          <cell r="I8" t="str">
            <v>2V OF 35 41098</v>
          </cell>
        </row>
        <row r="9">
          <cell r="A9" t="str">
            <v>2V</v>
          </cell>
          <cell r="B9" t="str">
            <v>ON</v>
          </cell>
          <cell r="C9" t="str">
            <v>9999-12-31</v>
          </cell>
          <cell r="D9">
            <v>28</v>
          </cell>
          <cell r="E9" t="str">
            <v>A</v>
          </cell>
          <cell r="F9">
            <v>3.9449999999999999E-2</v>
          </cell>
          <cell r="G9">
            <v>41098</v>
          </cell>
          <cell r="H9">
            <v>1</v>
          </cell>
          <cell r="I9" t="str">
            <v>2V ON 28 41098</v>
          </cell>
        </row>
        <row r="10">
          <cell r="A10" t="str">
            <v>2V</v>
          </cell>
          <cell r="B10" t="str">
            <v>ON</v>
          </cell>
          <cell r="C10" t="str">
            <v>9999-12-31</v>
          </cell>
          <cell r="D10">
            <v>35</v>
          </cell>
          <cell r="E10" t="str">
            <v>A</v>
          </cell>
          <cell r="F10">
            <v>3.9419999999999997E-2</v>
          </cell>
          <cell r="G10">
            <v>41098</v>
          </cell>
          <cell r="H10">
            <v>1</v>
          </cell>
          <cell r="I10" t="str">
            <v>2V ON 35 41098</v>
          </cell>
        </row>
        <row r="11">
          <cell r="A11" t="str">
            <v>2V</v>
          </cell>
          <cell r="B11" t="str">
            <v>SP</v>
          </cell>
          <cell r="C11" t="str">
            <v>9999-12-31</v>
          </cell>
          <cell r="D11">
            <v>28</v>
          </cell>
          <cell r="E11" t="str">
            <v>A</v>
          </cell>
          <cell r="F11">
            <v>1.7850000000000001E-2</v>
          </cell>
          <cell r="G11">
            <v>41098</v>
          </cell>
          <cell r="H11">
            <v>1</v>
          </cell>
          <cell r="I11" t="str">
            <v>2V SP 28 41098</v>
          </cell>
        </row>
        <row r="12">
          <cell r="A12" t="str">
            <v>2V</v>
          </cell>
          <cell r="B12" t="str">
            <v>SP</v>
          </cell>
          <cell r="C12" t="str">
            <v>9999-12-31</v>
          </cell>
          <cell r="D12">
            <v>35</v>
          </cell>
          <cell r="E12" t="str">
            <v>A</v>
          </cell>
          <cell r="F12">
            <v>1.805E-2</v>
          </cell>
          <cell r="G12">
            <v>41098</v>
          </cell>
          <cell r="H12">
            <v>1</v>
          </cell>
          <cell r="I12" t="str">
            <v>2V SP 35 41098</v>
          </cell>
        </row>
        <row r="13">
          <cell r="A13" t="str">
            <v xml:space="preserve">A </v>
          </cell>
          <cell r="B13" t="str">
            <v>OF</v>
          </cell>
          <cell r="C13" t="str">
            <v>9999-12-31</v>
          </cell>
          <cell r="D13">
            <v>28</v>
          </cell>
          <cell r="E13" t="str">
            <v>A</v>
          </cell>
          <cell r="F13">
            <v>6.5000000000000002E-2</v>
          </cell>
          <cell r="G13">
            <v>41098</v>
          </cell>
          <cell r="H13">
            <v>0.85160000000000002</v>
          </cell>
          <cell r="I13" t="str">
            <v>A OF 28 41098</v>
          </cell>
        </row>
        <row r="14">
          <cell r="A14" t="str">
            <v xml:space="preserve">A </v>
          </cell>
          <cell r="B14" t="str">
            <v>OF</v>
          </cell>
          <cell r="C14" t="str">
            <v>9999-12-31</v>
          </cell>
          <cell r="D14">
            <v>35</v>
          </cell>
          <cell r="E14" t="str">
            <v>A</v>
          </cell>
          <cell r="F14">
            <v>6.5000000000000002E-2</v>
          </cell>
          <cell r="G14">
            <v>41098</v>
          </cell>
          <cell r="H14">
            <v>0.84760000000000002</v>
          </cell>
          <cell r="I14" t="str">
            <v>A OF 35 41098</v>
          </cell>
        </row>
        <row r="15">
          <cell r="A15" t="str">
            <v xml:space="preserve">A </v>
          </cell>
          <cell r="B15" t="str">
            <v>ON</v>
          </cell>
          <cell r="C15" t="str">
            <v>9999-12-31</v>
          </cell>
          <cell r="D15">
            <v>28</v>
          </cell>
          <cell r="E15" t="str">
            <v>A</v>
          </cell>
          <cell r="F15">
            <v>6.5000000000000002E-2</v>
          </cell>
          <cell r="G15">
            <v>41098</v>
          </cell>
          <cell r="H15">
            <v>0.77729999999999999</v>
          </cell>
          <cell r="I15" t="str">
            <v>A ON 28 41098</v>
          </cell>
        </row>
        <row r="16">
          <cell r="A16" t="str">
            <v xml:space="preserve">A </v>
          </cell>
          <cell r="B16" t="str">
            <v>ON</v>
          </cell>
          <cell r="C16" t="str">
            <v>9999-12-31</v>
          </cell>
          <cell r="D16">
            <v>35</v>
          </cell>
          <cell r="E16" t="str">
            <v>A</v>
          </cell>
          <cell r="F16">
            <v>6.5000000000000002E-2</v>
          </cell>
          <cell r="G16">
            <v>41098</v>
          </cell>
          <cell r="H16">
            <v>0.78690000000000004</v>
          </cell>
          <cell r="I16" t="str">
            <v>A ON 35 41098</v>
          </cell>
        </row>
        <row r="17">
          <cell r="A17" t="str">
            <v xml:space="preserve">A </v>
          </cell>
          <cell r="B17" t="str">
            <v>TO</v>
          </cell>
          <cell r="C17" t="str">
            <v>9999-12-31</v>
          </cell>
          <cell r="D17">
            <v>28</v>
          </cell>
          <cell r="E17" t="str">
            <v>A</v>
          </cell>
          <cell r="F17">
            <v>6.5000000000000002E-2</v>
          </cell>
          <cell r="G17">
            <v>41098</v>
          </cell>
          <cell r="H17">
            <v>0.83779999999999999</v>
          </cell>
          <cell r="I17" t="str">
            <v>A TO 28 41098</v>
          </cell>
        </row>
        <row r="18">
          <cell r="A18" t="str">
            <v xml:space="preserve">A </v>
          </cell>
          <cell r="B18" t="str">
            <v>TO</v>
          </cell>
          <cell r="C18" t="str">
            <v>9999-12-31</v>
          </cell>
          <cell r="D18">
            <v>35</v>
          </cell>
          <cell r="E18" t="str">
            <v>A</v>
          </cell>
          <cell r="F18">
            <v>6.5000000000000002E-2</v>
          </cell>
          <cell r="G18">
            <v>41098</v>
          </cell>
          <cell r="H18">
            <v>0.83640000000000003</v>
          </cell>
          <cell r="I18" t="str">
            <v>A TO 35 41098</v>
          </cell>
        </row>
        <row r="19">
          <cell r="A19" t="str">
            <v>A1</v>
          </cell>
          <cell r="B19" t="str">
            <v>OF</v>
          </cell>
          <cell r="C19" t="str">
            <v>9999-12-31</v>
          </cell>
          <cell r="D19">
            <v>28</v>
          </cell>
          <cell r="E19" t="str">
            <v>A</v>
          </cell>
          <cell r="F19">
            <v>2.801E-2</v>
          </cell>
          <cell r="G19">
            <v>41098</v>
          </cell>
          <cell r="H19">
            <v>1</v>
          </cell>
          <cell r="I19" t="str">
            <v>A1 OF 28 41098</v>
          </cell>
        </row>
        <row r="20">
          <cell r="A20" t="str">
            <v>A1</v>
          </cell>
          <cell r="B20" t="str">
            <v>OF</v>
          </cell>
          <cell r="C20" t="str">
            <v>9999-12-31</v>
          </cell>
          <cell r="D20">
            <v>35</v>
          </cell>
          <cell r="E20" t="str">
            <v>A</v>
          </cell>
          <cell r="F20">
            <v>2.8209999999999999E-2</v>
          </cell>
          <cell r="G20">
            <v>41098</v>
          </cell>
          <cell r="H20">
            <v>1</v>
          </cell>
          <cell r="I20" t="str">
            <v>A1 OF 35 41098</v>
          </cell>
        </row>
        <row r="21">
          <cell r="A21" t="str">
            <v>A1</v>
          </cell>
          <cell r="B21" t="str">
            <v>ON</v>
          </cell>
          <cell r="C21" t="str">
            <v>9999-12-31</v>
          </cell>
          <cell r="D21">
            <v>28</v>
          </cell>
          <cell r="E21" t="str">
            <v>A</v>
          </cell>
          <cell r="F21">
            <v>4.1709999999999997E-2</v>
          </cell>
          <cell r="G21">
            <v>41098</v>
          </cell>
          <cell r="H21">
            <v>1</v>
          </cell>
          <cell r="I21" t="str">
            <v>A1 ON 28 41098</v>
          </cell>
        </row>
        <row r="22">
          <cell r="A22" t="str">
            <v>A1</v>
          </cell>
          <cell r="B22" t="str">
            <v>ON</v>
          </cell>
          <cell r="C22" t="str">
            <v>9999-12-31</v>
          </cell>
          <cell r="D22">
            <v>35</v>
          </cell>
          <cell r="E22" t="str">
            <v>A</v>
          </cell>
          <cell r="F22">
            <v>4.1730000000000003E-2</v>
          </cell>
          <cell r="G22">
            <v>41098</v>
          </cell>
          <cell r="H22">
            <v>1</v>
          </cell>
          <cell r="I22" t="str">
            <v>A1 ON 35 41098</v>
          </cell>
        </row>
        <row r="23">
          <cell r="A23" t="str">
            <v>A1</v>
          </cell>
          <cell r="B23" t="str">
            <v>TO</v>
          </cell>
          <cell r="C23" t="str">
            <v>9999-12-31</v>
          </cell>
          <cell r="D23">
            <v>28</v>
          </cell>
          <cell r="E23" t="str">
            <v>A</v>
          </cell>
          <cell r="F23">
            <v>3.056E-2</v>
          </cell>
          <cell r="G23">
            <v>41098</v>
          </cell>
          <cell r="H23">
            <v>1</v>
          </cell>
          <cell r="I23" t="str">
            <v>A1 TO 28 41098</v>
          </cell>
        </row>
        <row r="24">
          <cell r="A24" t="str">
            <v>A1</v>
          </cell>
          <cell r="B24" t="str">
            <v>TO</v>
          </cell>
          <cell r="C24" t="str">
            <v>9999-12-31</v>
          </cell>
          <cell r="D24">
            <v>35</v>
          </cell>
          <cell r="E24" t="str">
            <v>A</v>
          </cell>
          <cell r="F24">
            <v>3.0710000000000001E-2</v>
          </cell>
          <cell r="G24">
            <v>41098</v>
          </cell>
          <cell r="H24">
            <v>1</v>
          </cell>
          <cell r="I24" t="str">
            <v>A1 TO 35 41098</v>
          </cell>
        </row>
        <row r="25">
          <cell r="A25" t="str">
            <v xml:space="preserve">B </v>
          </cell>
          <cell r="B25" t="str">
            <v>TO</v>
          </cell>
          <cell r="C25" t="str">
            <v>9999-12-31</v>
          </cell>
          <cell r="D25">
            <v>28</v>
          </cell>
          <cell r="E25" t="str">
            <v>A</v>
          </cell>
          <cell r="F25">
            <v>6.5000000000000002E-2</v>
          </cell>
          <cell r="G25">
            <v>41098</v>
          </cell>
          <cell r="H25">
            <v>0.83320000000000005</v>
          </cell>
          <cell r="I25" t="str">
            <v>B TO 28 41098</v>
          </cell>
        </row>
        <row r="26">
          <cell r="A26" t="str">
            <v xml:space="preserve">B </v>
          </cell>
          <cell r="B26" t="str">
            <v>TO</v>
          </cell>
          <cell r="C26" t="str">
            <v>9999-12-31</v>
          </cell>
          <cell r="D26">
            <v>35</v>
          </cell>
          <cell r="E26" t="str">
            <v>A</v>
          </cell>
          <cell r="F26">
            <v>6.5000000000000002E-2</v>
          </cell>
          <cell r="G26">
            <v>41098</v>
          </cell>
          <cell r="H26">
            <v>0.83360000000000001</v>
          </cell>
          <cell r="I26" t="str">
            <v>B TO 35 41098</v>
          </cell>
        </row>
        <row r="27">
          <cell r="A27" t="str">
            <v>B1</v>
          </cell>
          <cell r="B27" t="str">
            <v>TO</v>
          </cell>
          <cell r="C27" t="str">
            <v>9999-12-31</v>
          </cell>
          <cell r="D27">
            <v>28</v>
          </cell>
          <cell r="E27" t="str">
            <v>A</v>
          </cell>
          <cell r="F27">
            <v>3.1220000000000001E-2</v>
          </cell>
          <cell r="G27">
            <v>41098</v>
          </cell>
          <cell r="H27">
            <v>1</v>
          </cell>
          <cell r="I27" t="str">
            <v>B1 TO 28 41098</v>
          </cell>
        </row>
        <row r="28">
          <cell r="A28" t="str">
            <v>B1</v>
          </cell>
          <cell r="B28" t="str">
            <v>TO</v>
          </cell>
          <cell r="C28" t="str">
            <v>9999-12-31</v>
          </cell>
          <cell r="D28">
            <v>35</v>
          </cell>
          <cell r="E28" t="str">
            <v>A</v>
          </cell>
          <cell r="F28">
            <v>3.1390000000000001E-2</v>
          </cell>
          <cell r="G28">
            <v>41098</v>
          </cell>
          <cell r="H28">
            <v>1</v>
          </cell>
          <cell r="I28" t="str">
            <v>B1 TO 35 41098</v>
          </cell>
        </row>
        <row r="29">
          <cell r="A29" t="str">
            <v xml:space="preserve">C </v>
          </cell>
          <cell r="B29" t="str">
            <v>TO</v>
          </cell>
          <cell r="C29" t="str">
            <v>9999-12-31</v>
          </cell>
          <cell r="D29">
            <v>28</v>
          </cell>
          <cell r="E29" t="str">
            <v>A</v>
          </cell>
          <cell r="F29">
            <v>6.5000000000000002E-2</v>
          </cell>
          <cell r="G29">
            <v>41098</v>
          </cell>
          <cell r="H29">
            <v>0.83320000000000005</v>
          </cell>
          <cell r="I29" t="str">
            <v>C TO 28 41098</v>
          </cell>
        </row>
        <row r="30">
          <cell r="A30" t="str">
            <v xml:space="preserve">C </v>
          </cell>
          <cell r="B30" t="str">
            <v>TO</v>
          </cell>
          <cell r="C30" t="str">
            <v>9999-12-31</v>
          </cell>
          <cell r="D30">
            <v>35</v>
          </cell>
          <cell r="E30" t="str">
            <v>A</v>
          </cell>
          <cell r="F30">
            <v>6.5000000000000002E-2</v>
          </cell>
          <cell r="G30">
            <v>41098</v>
          </cell>
          <cell r="H30">
            <v>0.83360000000000001</v>
          </cell>
          <cell r="I30" t="str">
            <v>C TO 35 41098</v>
          </cell>
        </row>
        <row r="31">
          <cell r="A31" t="str">
            <v>C1</v>
          </cell>
          <cell r="B31" t="str">
            <v>TO</v>
          </cell>
          <cell r="C31" t="str">
            <v>9999-12-31</v>
          </cell>
          <cell r="D31">
            <v>28</v>
          </cell>
          <cell r="E31" t="str">
            <v>A</v>
          </cell>
          <cell r="F31">
            <v>3.0200000000000001E-2</v>
          </cell>
          <cell r="G31">
            <v>41098</v>
          </cell>
          <cell r="H31">
            <v>1</v>
          </cell>
          <cell r="I31" t="str">
            <v>C1 TO 28 41098</v>
          </cell>
        </row>
        <row r="32">
          <cell r="A32" t="str">
            <v>C1</v>
          </cell>
          <cell r="B32" t="str">
            <v>TO</v>
          </cell>
          <cell r="C32" t="str">
            <v>9999-12-31</v>
          </cell>
          <cell r="D32">
            <v>35</v>
          </cell>
          <cell r="E32" t="str">
            <v>A</v>
          </cell>
          <cell r="F32">
            <v>3.0370000000000001E-2</v>
          </cell>
          <cell r="G32">
            <v>41098</v>
          </cell>
          <cell r="H32">
            <v>1</v>
          </cell>
          <cell r="I32" t="str">
            <v>C1 TO 35 41098</v>
          </cell>
        </row>
        <row r="33">
          <cell r="A33" t="str">
            <v xml:space="preserve">D </v>
          </cell>
          <cell r="B33" t="str">
            <v>TO</v>
          </cell>
          <cell r="C33" t="str">
            <v>9999-12-31</v>
          </cell>
          <cell r="D33">
            <v>28</v>
          </cell>
          <cell r="E33" t="str">
            <v>A</v>
          </cell>
          <cell r="F33">
            <v>6.5000000000000002E-2</v>
          </cell>
          <cell r="G33">
            <v>41098</v>
          </cell>
          <cell r="H33">
            <v>0.82530000000000003</v>
          </cell>
          <cell r="I33" t="str">
            <v>D TO 28 41098</v>
          </cell>
        </row>
        <row r="34">
          <cell r="A34" t="str">
            <v xml:space="preserve">D </v>
          </cell>
          <cell r="B34" t="str">
            <v>TO</v>
          </cell>
          <cell r="C34" t="str">
            <v>9999-12-31</v>
          </cell>
          <cell r="D34">
            <v>35</v>
          </cell>
          <cell r="E34" t="str">
            <v>A</v>
          </cell>
          <cell r="F34">
            <v>6.5000000000000002E-2</v>
          </cell>
          <cell r="G34">
            <v>41098</v>
          </cell>
          <cell r="H34">
            <v>0.82740000000000002</v>
          </cell>
          <cell r="I34" t="str">
            <v>D TO 35 41098</v>
          </cell>
        </row>
        <row r="35">
          <cell r="A35" t="str">
            <v>D1</v>
          </cell>
          <cell r="B35" t="str">
            <v>TO</v>
          </cell>
          <cell r="C35" t="str">
            <v>9999-12-31</v>
          </cell>
          <cell r="D35">
            <v>28</v>
          </cell>
          <cell r="E35" t="str">
            <v>A</v>
          </cell>
          <cell r="F35">
            <v>3.1870000000000002E-2</v>
          </cell>
          <cell r="G35">
            <v>41098</v>
          </cell>
          <cell r="H35">
            <v>1</v>
          </cell>
          <cell r="I35" t="str">
            <v>D1 TO 28 41098</v>
          </cell>
        </row>
        <row r="36">
          <cell r="A36" t="str">
            <v>D1</v>
          </cell>
          <cell r="B36" t="str">
            <v>TO</v>
          </cell>
          <cell r="C36" t="str">
            <v>9999-12-31</v>
          </cell>
          <cell r="D36">
            <v>35</v>
          </cell>
          <cell r="E36" t="str">
            <v>A</v>
          </cell>
          <cell r="F36">
            <v>3.2059999999999998E-2</v>
          </cell>
          <cell r="G36">
            <v>41098</v>
          </cell>
          <cell r="H36">
            <v>1</v>
          </cell>
          <cell r="I36" t="str">
            <v>D1 TO 35 41098</v>
          </cell>
        </row>
        <row r="37">
          <cell r="A37" t="str">
            <v xml:space="preserve">E </v>
          </cell>
          <cell r="B37" t="str">
            <v>TO</v>
          </cell>
          <cell r="C37" t="str">
            <v>9999-12-31</v>
          </cell>
          <cell r="D37">
            <v>28</v>
          </cell>
          <cell r="E37" t="str">
            <v>A</v>
          </cell>
          <cell r="F37">
            <v>6.5000000000000002E-2</v>
          </cell>
          <cell r="G37">
            <v>41098</v>
          </cell>
          <cell r="H37">
            <v>0.82530000000000003</v>
          </cell>
          <cell r="I37" t="str">
            <v>E TO 28 41098</v>
          </cell>
        </row>
        <row r="38">
          <cell r="A38" t="str">
            <v xml:space="preserve">E </v>
          </cell>
          <cell r="B38" t="str">
            <v>TO</v>
          </cell>
          <cell r="C38" t="str">
            <v>9999-12-31</v>
          </cell>
          <cell r="D38">
            <v>35</v>
          </cell>
          <cell r="E38" t="str">
            <v>A</v>
          </cell>
          <cell r="F38">
            <v>6.5000000000000002E-2</v>
          </cell>
          <cell r="G38">
            <v>41098</v>
          </cell>
          <cell r="H38">
            <v>0.82740000000000002</v>
          </cell>
          <cell r="I38" t="str">
            <v>E TO 35 41098</v>
          </cell>
        </row>
        <row r="39">
          <cell r="A39" t="str">
            <v>E1</v>
          </cell>
          <cell r="B39" t="str">
            <v>TO</v>
          </cell>
          <cell r="C39" t="str">
            <v>9999-12-31</v>
          </cell>
          <cell r="D39">
            <v>28</v>
          </cell>
          <cell r="E39" t="str">
            <v>A</v>
          </cell>
          <cell r="F39">
            <v>3.083E-2</v>
          </cell>
          <cell r="G39">
            <v>41098</v>
          </cell>
          <cell r="H39">
            <v>1</v>
          </cell>
          <cell r="I39" t="str">
            <v>E1 TO 28 41098</v>
          </cell>
        </row>
        <row r="40">
          <cell r="A40" t="str">
            <v>E1</v>
          </cell>
          <cell r="B40" t="str">
            <v>TO</v>
          </cell>
          <cell r="C40" t="str">
            <v>9999-12-31</v>
          </cell>
          <cell r="D40">
            <v>35</v>
          </cell>
          <cell r="E40" t="str">
            <v>A</v>
          </cell>
          <cell r="F40">
            <v>3.1019999999999999E-2</v>
          </cell>
          <cell r="G40">
            <v>41098</v>
          </cell>
          <cell r="H40">
            <v>1</v>
          </cell>
          <cell r="I40" t="str">
            <v>E1 TO 35 41098</v>
          </cell>
        </row>
        <row r="41">
          <cell r="A41" t="str">
            <v xml:space="preserve">F </v>
          </cell>
          <cell r="B41" t="str">
            <v>OF</v>
          </cell>
          <cell r="C41" t="str">
            <v>9999-12-31</v>
          </cell>
          <cell r="D41">
            <v>28</v>
          </cell>
          <cell r="E41" t="str">
            <v>A</v>
          </cell>
          <cell r="F41">
            <v>6.5000000000000002E-2</v>
          </cell>
          <cell r="G41">
            <v>41098</v>
          </cell>
          <cell r="H41">
            <v>0.89439999999999997</v>
          </cell>
          <cell r="I41" t="str">
            <v>F OF 28 41098</v>
          </cell>
        </row>
        <row r="42">
          <cell r="A42" t="str">
            <v xml:space="preserve">F </v>
          </cell>
          <cell r="B42" t="str">
            <v>OF</v>
          </cell>
          <cell r="C42" t="str">
            <v>9999-12-31</v>
          </cell>
          <cell r="D42">
            <v>35</v>
          </cell>
          <cell r="E42" t="str">
            <v>A</v>
          </cell>
          <cell r="F42">
            <v>6.5000000000000002E-2</v>
          </cell>
          <cell r="G42">
            <v>41098</v>
          </cell>
          <cell r="H42">
            <v>0.88360000000000005</v>
          </cell>
          <cell r="I42" t="str">
            <v>F OF 35 41098</v>
          </cell>
        </row>
        <row r="43">
          <cell r="A43" t="str">
            <v xml:space="preserve">F </v>
          </cell>
          <cell r="B43" t="str">
            <v>ON</v>
          </cell>
          <cell r="C43" t="str">
            <v>9999-12-31</v>
          </cell>
          <cell r="D43">
            <v>28</v>
          </cell>
          <cell r="E43" t="str">
            <v>A</v>
          </cell>
          <cell r="F43">
            <v>6.5000000000000002E-2</v>
          </cell>
          <cell r="G43">
            <v>41098</v>
          </cell>
          <cell r="H43">
            <v>0.77849999999999997</v>
          </cell>
          <cell r="I43" t="str">
            <v>F ON 28 41098</v>
          </cell>
        </row>
        <row r="44">
          <cell r="A44" t="str">
            <v xml:space="preserve">F </v>
          </cell>
          <cell r="B44" t="str">
            <v>ON</v>
          </cell>
          <cell r="C44" t="str">
            <v>9999-12-31</v>
          </cell>
          <cell r="D44">
            <v>35</v>
          </cell>
          <cell r="E44" t="str">
            <v>A</v>
          </cell>
          <cell r="F44">
            <v>6.5000000000000002E-2</v>
          </cell>
          <cell r="G44">
            <v>41098</v>
          </cell>
          <cell r="H44">
            <v>0.78910000000000002</v>
          </cell>
          <cell r="I44" t="str">
            <v>F ON 35 41098</v>
          </cell>
        </row>
        <row r="45">
          <cell r="A45" t="str">
            <v xml:space="preserve">F </v>
          </cell>
          <cell r="B45" t="str">
            <v>SM</v>
          </cell>
          <cell r="C45" t="str">
            <v>9999-12-31</v>
          </cell>
          <cell r="D45">
            <v>28</v>
          </cell>
          <cell r="E45" t="str">
            <v>A</v>
          </cell>
          <cell r="F45">
            <v>6.5000000000000002E-2</v>
          </cell>
          <cell r="G45">
            <v>41098</v>
          </cell>
          <cell r="H45">
            <v>0.79979999999999996</v>
          </cell>
          <cell r="I45" t="str">
            <v>F SM 28 41098</v>
          </cell>
        </row>
        <row r="46">
          <cell r="A46" t="str">
            <v xml:space="preserve">F </v>
          </cell>
          <cell r="B46" t="str">
            <v>SM</v>
          </cell>
          <cell r="C46" t="str">
            <v>9999-12-31</v>
          </cell>
          <cell r="D46">
            <v>35</v>
          </cell>
          <cell r="E46" t="str">
            <v>A</v>
          </cell>
          <cell r="F46">
            <v>6.5000000000000002E-2</v>
          </cell>
          <cell r="G46">
            <v>41098</v>
          </cell>
          <cell r="H46">
            <v>0.80659999999999998</v>
          </cell>
          <cell r="I46" t="str">
            <v>F SM 35 41098</v>
          </cell>
        </row>
        <row r="47">
          <cell r="A47" t="str">
            <v>F0</v>
          </cell>
          <cell r="B47" t="str">
            <v>OF</v>
          </cell>
          <cell r="C47" t="str">
            <v>9999-12-31</v>
          </cell>
          <cell r="D47">
            <v>28</v>
          </cell>
          <cell r="E47" t="str">
            <v>A</v>
          </cell>
          <cell r="F47">
            <v>2.4369999999999999E-2</v>
          </cell>
          <cell r="G47">
            <v>41098</v>
          </cell>
          <cell r="H47">
            <v>1</v>
          </cell>
          <cell r="I47" t="str">
            <v>F0 OF 28 41098</v>
          </cell>
        </row>
        <row r="48">
          <cell r="A48" t="str">
            <v>F0</v>
          </cell>
          <cell r="B48" t="str">
            <v>OF</v>
          </cell>
          <cell r="C48" t="str">
            <v>9999-12-31</v>
          </cell>
          <cell r="D48">
            <v>35</v>
          </cell>
          <cell r="E48" t="str">
            <v>A</v>
          </cell>
          <cell r="F48">
            <v>2.4479999999999998E-2</v>
          </cell>
          <cell r="G48">
            <v>41098</v>
          </cell>
          <cell r="H48">
            <v>1</v>
          </cell>
          <cell r="I48" t="str">
            <v>F0 OF 35 41098</v>
          </cell>
        </row>
        <row r="49">
          <cell r="A49" t="str">
            <v>F0</v>
          </cell>
          <cell r="B49" t="str">
            <v>ON</v>
          </cell>
          <cell r="C49" t="str">
            <v>9999-12-31</v>
          </cell>
          <cell r="D49">
            <v>28</v>
          </cell>
          <cell r="E49" t="str">
            <v>A</v>
          </cell>
          <cell r="F49">
            <v>4.088E-2</v>
          </cell>
          <cell r="G49">
            <v>41098</v>
          </cell>
          <cell r="H49">
            <v>1</v>
          </cell>
          <cell r="I49" t="str">
            <v>F0 ON 28 41098</v>
          </cell>
        </row>
        <row r="50">
          <cell r="A50" t="str">
            <v>F0</v>
          </cell>
          <cell r="B50" t="str">
            <v>ON</v>
          </cell>
          <cell r="C50" t="str">
            <v>9999-12-31</v>
          </cell>
          <cell r="D50">
            <v>35</v>
          </cell>
          <cell r="E50" t="str">
            <v>A</v>
          </cell>
          <cell r="F50">
            <v>4.1009999999999998E-2</v>
          </cell>
          <cell r="G50">
            <v>41098</v>
          </cell>
          <cell r="H50">
            <v>1</v>
          </cell>
          <cell r="I50" t="str">
            <v>F0 ON 35 41098</v>
          </cell>
        </row>
        <row r="51">
          <cell r="A51" t="str">
            <v>F0</v>
          </cell>
          <cell r="B51" t="str">
            <v>SM</v>
          </cell>
          <cell r="C51" t="str">
            <v>9999-12-31</v>
          </cell>
          <cell r="D51">
            <v>28</v>
          </cell>
          <cell r="E51" t="str">
            <v>A</v>
          </cell>
          <cell r="F51">
            <v>3.1370000000000002E-2</v>
          </cell>
          <cell r="G51">
            <v>41098</v>
          </cell>
          <cell r="H51">
            <v>1</v>
          </cell>
          <cell r="I51" t="str">
            <v>F0 SM 28 41098</v>
          </cell>
        </row>
        <row r="52">
          <cell r="A52" t="str">
            <v>F0</v>
          </cell>
          <cell r="B52" t="str">
            <v>SM</v>
          </cell>
          <cell r="C52" t="str">
            <v>9999-12-31</v>
          </cell>
          <cell r="D52">
            <v>35</v>
          </cell>
          <cell r="E52" t="str">
            <v>A</v>
          </cell>
          <cell r="F52">
            <v>3.1719999999999998E-2</v>
          </cell>
          <cell r="G52">
            <v>41098</v>
          </cell>
          <cell r="H52">
            <v>1</v>
          </cell>
          <cell r="I52" t="str">
            <v>F0 SM 35 41098</v>
          </cell>
        </row>
        <row r="53">
          <cell r="A53" t="str">
            <v xml:space="preserve">G </v>
          </cell>
          <cell r="B53" t="str">
            <v>OF</v>
          </cell>
          <cell r="C53" t="str">
            <v>9999-12-31</v>
          </cell>
          <cell r="D53">
            <v>28</v>
          </cell>
          <cell r="E53" t="str">
            <v>A</v>
          </cell>
          <cell r="F53">
            <v>6.5000000000000002E-2</v>
          </cell>
          <cell r="G53">
            <v>41098</v>
          </cell>
          <cell r="H53">
            <v>0.89439999999999997</v>
          </cell>
          <cell r="I53" t="str">
            <v>G OF 28 41098</v>
          </cell>
        </row>
        <row r="54">
          <cell r="A54" t="str">
            <v xml:space="preserve">G </v>
          </cell>
          <cell r="B54" t="str">
            <v>OF</v>
          </cell>
          <cell r="C54" t="str">
            <v>9999-12-31</v>
          </cell>
          <cell r="D54">
            <v>35</v>
          </cell>
          <cell r="E54" t="str">
            <v>A</v>
          </cell>
          <cell r="F54">
            <v>6.5000000000000002E-2</v>
          </cell>
          <cell r="G54">
            <v>41098</v>
          </cell>
          <cell r="H54">
            <v>0.88360000000000005</v>
          </cell>
          <cell r="I54" t="str">
            <v>G OF 35 41098</v>
          </cell>
        </row>
        <row r="55">
          <cell r="A55" t="str">
            <v xml:space="preserve">G </v>
          </cell>
          <cell r="B55" t="str">
            <v>ON</v>
          </cell>
          <cell r="C55" t="str">
            <v>9999-12-31</v>
          </cell>
          <cell r="D55">
            <v>28</v>
          </cell>
          <cell r="E55" t="str">
            <v>A</v>
          </cell>
          <cell r="F55">
            <v>6.5000000000000002E-2</v>
          </cell>
          <cell r="G55">
            <v>41098</v>
          </cell>
          <cell r="H55">
            <v>0.77849999999999997</v>
          </cell>
          <cell r="I55" t="str">
            <v>G ON 28 41098</v>
          </cell>
        </row>
        <row r="56">
          <cell r="A56" t="str">
            <v xml:space="preserve">G </v>
          </cell>
          <cell r="B56" t="str">
            <v>ON</v>
          </cell>
          <cell r="C56" t="str">
            <v>9999-12-31</v>
          </cell>
          <cell r="D56">
            <v>35</v>
          </cell>
          <cell r="E56" t="str">
            <v>A</v>
          </cell>
          <cell r="F56">
            <v>6.5000000000000002E-2</v>
          </cell>
          <cell r="G56">
            <v>41098</v>
          </cell>
          <cell r="H56">
            <v>0.78910000000000002</v>
          </cell>
          <cell r="I56" t="str">
            <v>G ON 35 41098</v>
          </cell>
        </row>
        <row r="57">
          <cell r="A57" t="str">
            <v xml:space="preserve">G </v>
          </cell>
          <cell r="B57" t="str">
            <v>SM</v>
          </cell>
          <cell r="C57" t="str">
            <v>9999-12-31</v>
          </cell>
          <cell r="D57">
            <v>28</v>
          </cell>
          <cell r="E57" t="str">
            <v>A</v>
          </cell>
          <cell r="F57">
            <v>6.5000000000000002E-2</v>
          </cell>
          <cell r="G57">
            <v>41098</v>
          </cell>
          <cell r="H57">
            <v>0.79979999999999996</v>
          </cell>
          <cell r="I57" t="str">
            <v>G SM 28 41098</v>
          </cell>
        </row>
        <row r="58">
          <cell r="A58" t="str">
            <v xml:space="preserve">G </v>
          </cell>
          <cell r="B58" t="str">
            <v>SM</v>
          </cell>
          <cell r="C58" t="str">
            <v>9999-12-31</v>
          </cell>
          <cell r="D58">
            <v>35</v>
          </cell>
          <cell r="E58" t="str">
            <v>A</v>
          </cell>
          <cell r="F58">
            <v>6.5000000000000002E-2</v>
          </cell>
          <cell r="G58">
            <v>41098</v>
          </cell>
          <cell r="H58">
            <v>0.80659999999999998</v>
          </cell>
          <cell r="I58" t="str">
            <v>G SM 35 41098</v>
          </cell>
        </row>
        <row r="59">
          <cell r="A59" t="str">
            <v>G1</v>
          </cell>
          <cell r="B59" t="str">
            <v>OF</v>
          </cell>
          <cell r="C59" t="str">
            <v>9999-12-31</v>
          </cell>
          <cell r="D59">
            <v>28</v>
          </cell>
          <cell r="E59" t="str">
            <v>A</v>
          </cell>
          <cell r="F59">
            <v>2.358E-2</v>
          </cell>
          <cell r="G59">
            <v>41098</v>
          </cell>
          <cell r="H59">
            <v>1</v>
          </cell>
          <cell r="I59" t="str">
            <v>G1 OF 28 41098</v>
          </cell>
        </row>
        <row r="60">
          <cell r="A60" t="str">
            <v>G1</v>
          </cell>
          <cell r="B60" t="str">
            <v>OF</v>
          </cell>
          <cell r="C60" t="str">
            <v>9999-12-31</v>
          </cell>
          <cell r="D60">
            <v>35</v>
          </cell>
          <cell r="E60" t="str">
            <v>A</v>
          </cell>
          <cell r="F60">
            <v>2.368E-2</v>
          </cell>
          <cell r="G60">
            <v>41098</v>
          </cell>
          <cell r="H60">
            <v>1</v>
          </cell>
          <cell r="I60" t="str">
            <v>G1 OF 35 41098</v>
          </cell>
        </row>
        <row r="61">
          <cell r="A61" t="str">
            <v>G1</v>
          </cell>
          <cell r="B61" t="str">
            <v>ON</v>
          </cell>
          <cell r="C61" t="str">
            <v>9999-12-31</v>
          </cell>
          <cell r="D61">
            <v>28</v>
          </cell>
          <cell r="E61" t="str">
            <v>A</v>
          </cell>
          <cell r="F61">
            <v>3.9550000000000002E-2</v>
          </cell>
          <cell r="G61">
            <v>41098</v>
          </cell>
          <cell r="H61">
            <v>1</v>
          </cell>
          <cell r="I61" t="str">
            <v>G1 ON 28 41098</v>
          </cell>
        </row>
        <row r="62">
          <cell r="A62" t="str">
            <v>G1</v>
          </cell>
          <cell r="B62" t="str">
            <v>ON</v>
          </cell>
          <cell r="C62" t="str">
            <v>9999-12-31</v>
          </cell>
          <cell r="D62">
            <v>35</v>
          </cell>
          <cell r="E62" t="str">
            <v>A</v>
          </cell>
          <cell r="F62">
            <v>3.968E-2</v>
          </cell>
          <cell r="G62">
            <v>41098</v>
          </cell>
          <cell r="H62">
            <v>1</v>
          </cell>
          <cell r="I62" t="str">
            <v>G1 ON 35 41098</v>
          </cell>
        </row>
        <row r="63">
          <cell r="A63" t="str">
            <v>G1</v>
          </cell>
          <cell r="B63" t="str">
            <v>SM</v>
          </cell>
          <cell r="C63" t="str">
            <v>9999-12-31</v>
          </cell>
          <cell r="D63">
            <v>28</v>
          </cell>
          <cell r="E63" t="str">
            <v>A</v>
          </cell>
          <cell r="F63">
            <v>3.0349999999999999E-2</v>
          </cell>
          <cell r="G63">
            <v>41098</v>
          </cell>
          <cell r="H63">
            <v>1</v>
          </cell>
          <cell r="I63" t="str">
            <v>G1 SM 28 41098</v>
          </cell>
        </row>
        <row r="64">
          <cell r="A64" t="str">
            <v>G1</v>
          </cell>
          <cell r="B64" t="str">
            <v>SM</v>
          </cell>
          <cell r="C64" t="str">
            <v>9999-12-31</v>
          </cell>
          <cell r="D64">
            <v>35</v>
          </cell>
          <cell r="E64" t="str">
            <v>A</v>
          </cell>
          <cell r="F64">
            <v>3.0689999999999999E-2</v>
          </cell>
          <cell r="G64">
            <v>41098</v>
          </cell>
          <cell r="H64">
            <v>1</v>
          </cell>
          <cell r="I64" t="str">
            <v>G1 SM 35 41098</v>
          </cell>
        </row>
        <row r="65">
          <cell r="A65" t="str">
            <v xml:space="preserve">H </v>
          </cell>
          <cell r="B65" t="str">
            <v>OF</v>
          </cell>
          <cell r="C65" t="str">
            <v>9999-12-31</v>
          </cell>
          <cell r="D65">
            <v>28</v>
          </cell>
          <cell r="E65" t="str">
            <v>A</v>
          </cell>
          <cell r="F65">
            <v>6.5000000000000002E-2</v>
          </cell>
          <cell r="G65">
            <v>41098</v>
          </cell>
          <cell r="H65">
            <v>0.89439999999999997</v>
          </cell>
          <cell r="I65" t="str">
            <v>H OF 28 41098</v>
          </cell>
        </row>
        <row r="66">
          <cell r="A66" t="str">
            <v xml:space="preserve">H </v>
          </cell>
          <cell r="B66" t="str">
            <v>OF</v>
          </cell>
          <cell r="C66" t="str">
            <v>9999-12-31</v>
          </cell>
          <cell r="D66">
            <v>35</v>
          </cell>
          <cell r="E66" t="str">
            <v>A</v>
          </cell>
          <cell r="F66">
            <v>6.5000000000000002E-2</v>
          </cell>
          <cell r="G66">
            <v>41098</v>
          </cell>
          <cell r="H66">
            <v>0.88360000000000005</v>
          </cell>
          <cell r="I66" t="str">
            <v>H OF 35 41098</v>
          </cell>
        </row>
        <row r="67">
          <cell r="A67" t="str">
            <v xml:space="preserve">H </v>
          </cell>
          <cell r="B67" t="str">
            <v>ON</v>
          </cell>
          <cell r="C67" t="str">
            <v>9999-12-31</v>
          </cell>
          <cell r="D67">
            <v>28</v>
          </cell>
          <cell r="E67" t="str">
            <v>A</v>
          </cell>
          <cell r="F67">
            <v>6.5000000000000002E-2</v>
          </cell>
          <cell r="G67">
            <v>41098</v>
          </cell>
          <cell r="H67">
            <v>0.77849999999999997</v>
          </cell>
          <cell r="I67" t="str">
            <v>H ON 28 41098</v>
          </cell>
        </row>
        <row r="68">
          <cell r="A68" t="str">
            <v xml:space="preserve">H </v>
          </cell>
          <cell r="B68" t="str">
            <v>ON</v>
          </cell>
          <cell r="C68" t="str">
            <v>9999-12-31</v>
          </cell>
          <cell r="D68">
            <v>35</v>
          </cell>
          <cell r="E68" t="str">
            <v>A</v>
          </cell>
          <cell r="F68">
            <v>6.5000000000000002E-2</v>
          </cell>
          <cell r="G68">
            <v>41098</v>
          </cell>
          <cell r="H68">
            <v>0.78910000000000002</v>
          </cell>
          <cell r="I68" t="str">
            <v>H ON 35 41098</v>
          </cell>
        </row>
        <row r="69">
          <cell r="A69" t="str">
            <v xml:space="preserve">H </v>
          </cell>
          <cell r="B69" t="str">
            <v>SM</v>
          </cell>
          <cell r="C69" t="str">
            <v>9999-12-31</v>
          </cell>
          <cell r="D69">
            <v>28</v>
          </cell>
          <cell r="E69" t="str">
            <v>A</v>
          </cell>
          <cell r="F69">
            <v>6.5000000000000002E-2</v>
          </cell>
          <cell r="G69">
            <v>41098</v>
          </cell>
          <cell r="H69">
            <v>0.79979999999999996</v>
          </cell>
          <cell r="I69" t="str">
            <v>H SM 28 41098</v>
          </cell>
        </row>
        <row r="70">
          <cell r="A70" t="str">
            <v xml:space="preserve">H </v>
          </cell>
          <cell r="B70" t="str">
            <v>SM</v>
          </cell>
          <cell r="C70" t="str">
            <v>9999-12-31</v>
          </cell>
          <cell r="D70">
            <v>35</v>
          </cell>
          <cell r="E70" t="str">
            <v>A</v>
          </cell>
          <cell r="F70">
            <v>6.5000000000000002E-2</v>
          </cell>
          <cell r="G70">
            <v>41098</v>
          </cell>
          <cell r="H70">
            <v>0.80659999999999998</v>
          </cell>
          <cell r="I70" t="str">
            <v>H SM 35 41098</v>
          </cell>
        </row>
        <row r="71">
          <cell r="A71" t="str">
            <v>H1</v>
          </cell>
          <cell r="B71" t="str">
            <v>OF</v>
          </cell>
          <cell r="C71" t="str">
            <v>9999-12-31</v>
          </cell>
          <cell r="D71">
            <v>28</v>
          </cell>
          <cell r="E71" t="str">
            <v>A</v>
          </cell>
          <cell r="F71">
            <v>2.3529999999999999E-2</v>
          </cell>
          <cell r="G71">
            <v>41098</v>
          </cell>
          <cell r="H71">
            <v>1</v>
          </cell>
          <cell r="I71" t="str">
            <v>H1 OF 28 41098</v>
          </cell>
        </row>
        <row r="72">
          <cell r="A72" t="str">
            <v>H1</v>
          </cell>
          <cell r="B72" t="str">
            <v>OF</v>
          </cell>
          <cell r="C72" t="str">
            <v>9999-12-31</v>
          </cell>
          <cell r="D72">
            <v>35</v>
          </cell>
          <cell r="E72" t="str">
            <v>A</v>
          </cell>
          <cell r="F72">
            <v>2.3630000000000002E-2</v>
          </cell>
          <cell r="G72">
            <v>41098</v>
          </cell>
          <cell r="H72">
            <v>1</v>
          </cell>
          <cell r="I72" t="str">
            <v>H1 OF 35 41098</v>
          </cell>
        </row>
        <row r="73">
          <cell r="A73" t="str">
            <v>H1</v>
          </cell>
          <cell r="B73" t="str">
            <v>ON</v>
          </cell>
          <cell r="C73" t="str">
            <v>9999-12-31</v>
          </cell>
          <cell r="D73">
            <v>28</v>
          </cell>
          <cell r="E73" t="str">
            <v>A</v>
          </cell>
          <cell r="F73">
            <v>3.9469999999999998E-2</v>
          </cell>
          <cell r="G73">
            <v>41098</v>
          </cell>
          <cell r="H73">
            <v>1</v>
          </cell>
          <cell r="I73" t="str">
            <v>H1 ON 28 41098</v>
          </cell>
        </row>
        <row r="74">
          <cell r="A74" t="str">
            <v>H1</v>
          </cell>
          <cell r="B74" t="str">
            <v>ON</v>
          </cell>
          <cell r="C74" t="str">
            <v>9999-12-31</v>
          </cell>
          <cell r="D74">
            <v>35</v>
          </cell>
          <cell r="E74" t="str">
            <v>A</v>
          </cell>
          <cell r="F74">
            <v>3.9600000000000003E-2</v>
          </cell>
          <cell r="G74">
            <v>41098</v>
          </cell>
          <cell r="H74">
            <v>1</v>
          </cell>
          <cell r="I74" t="str">
            <v>H1 ON 35 41098</v>
          </cell>
        </row>
        <row r="75">
          <cell r="A75" t="str">
            <v>H1</v>
          </cell>
          <cell r="B75" t="str">
            <v>SM</v>
          </cell>
          <cell r="C75" t="str">
            <v>9999-12-31</v>
          </cell>
          <cell r="D75">
            <v>28</v>
          </cell>
          <cell r="E75" t="str">
            <v>A</v>
          </cell>
          <cell r="F75">
            <v>3.0290000000000001E-2</v>
          </cell>
          <cell r="G75">
            <v>41098</v>
          </cell>
          <cell r="H75">
            <v>1</v>
          </cell>
          <cell r="I75" t="str">
            <v>H1 SM 28 41098</v>
          </cell>
        </row>
        <row r="76">
          <cell r="A76" t="str">
            <v>H1</v>
          </cell>
          <cell r="B76" t="str">
            <v>SM</v>
          </cell>
          <cell r="C76" t="str">
            <v>9999-12-31</v>
          </cell>
          <cell r="D76">
            <v>35</v>
          </cell>
          <cell r="E76" t="str">
            <v>A</v>
          </cell>
          <cell r="F76">
            <v>3.0630000000000001E-2</v>
          </cell>
          <cell r="G76">
            <v>41098</v>
          </cell>
          <cell r="H76">
            <v>1</v>
          </cell>
          <cell r="I76" t="str">
            <v>H1 SM 35 41098</v>
          </cell>
        </row>
        <row r="77">
          <cell r="A77" t="str">
            <v xml:space="preserve">I </v>
          </cell>
          <cell r="B77" t="str">
            <v>OF</v>
          </cell>
          <cell r="C77" t="str">
            <v>9999-12-31</v>
          </cell>
          <cell r="D77">
            <v>28</v>
          </cell>
          <cell r="E77" t="str">
            <v>A</v>
          </cell>
          <cell r="F77">
            <v>6.5000000000000002E-2</v>
          </cell>
          <cell r="G77">
            <v>41098</v>
          </cell>
          <cell r="H77">
            <v>0.89439999999999997</v>
          </cell>
          <cell r="I77" t="str">
            <v>I OF 28 41098</v>
          </cell>
        </row>
        <row r="78">
          <cell r="A78" t="str">
            <v xml:space="preserve">I </v>
          </cell>
          <cell r="B78" t="str">
            <v>OF</v>
          </cell>
          <cell r="C78" t="str">
            <v>9999-12-31</v>
          </cell>
          <cell r="D78">
            <v>35</v>
          </cell>
          <cell r="E78" t="str">
            <v>A</v>
          </cell>
          <cell r="F78">
            <v>6.5000000000000002E-2</v>
          </cell>
          <cell r="G78">
            <v>41098</v>
          </cell>
          <cell r="H78">
            <v>0.88360000000000005</v>
          </cell>
          <cell r="I78" t="str">
            <v>I OF 35 41098</v>
          </cell>
        </row>
        <row r="79">
          <cell r="A79" t="str">
            <v xml:space="preserve">I </v>
          </cell>
          <cell r="B79" t="str">
            <v>ON</v>
          </cell>
          <cell r="C79" t="str">
            <v>9999-12-31</v>
          </cell>
          <cell r="D79">
            <v>28</v>
          </cell>
          <cell r="E79" t="str">
            <v>A</v>
          </cell>
          <cell r="F79">
            <v>6.5000000000000002E-2</v>
          </cell>
          <cell r="G79">
            <v>41098</v>
          </cell>
          <cell r="H79">
            <v>0.77849999999999997</v>
          </cell>
          <cell r="I79" t="str">
            <v>I ON 28 41098</v>
          </cell>
        </row>
        <row r="80">
          <cell r="A80" t="str">
            <v xml:space="preserve">I </v>
          </cell>
          <cell r="B80" t="str">
            <v>ON</v>
          </cell>
          <cell r="C80" t="str">
            <v>9999-12-31</v>
          </cell>
          <cell r="D80">
            <v>35</v>
          </cell>
          <cell r="E80" t="str">
            <v>A</v>
          </cell>
          <cell r="F80">
            <v>6.5000000000000002E-2</v>
          </cell>
          <cell r="G80">
            <v>41098</v>
          </cell>
          <cell r="H80">
            <v>0.78910000000000002</v>
          </cell>
          <cell r="I80" t="str">
            <v>I ON 35 41098</v>
          </cell>
        </row>
        <row r="81">
          <cell r="A81" t="str">
            <v xml:space="preserve">I </v>
          </cell>
          <cell r="B81" t="str">
            <v>SM</v>
          </cell>
          <cell r="C81" t="str">
            <v>9999-12-31</v>
          </cell>
          <cell r="D81">
            <v>28</v>
          </cell>
          <cell r="E81" t="str">
            <v>A</v>
          </cell>
          <cell r="F81">
            <v>6.5000000000000002E-2</v>
          </cell>
          <cell r="G81">
            <v>41098</v>
          </cell>
          <cell r="H81">
            <v>0.79979999999999996</v>
          </cell>
          <cell r="I81" t="str">
            <v>I SM 28 41098</v>
          </cell>
        </row>
        <row r="82">
          <cell r="A82" t="str">
            <v xml:space="preserve">I </v>
          </cell>
          <cell r="B82" t="str">
            <v>SM</v>
          </cell>
          <cell r="C82" t="str">
            <v>9999-12-31</v>
          </cell>
          <cell r="D82">
            <v>35</v>
          </cell>
          <cell r="E82" t="str">
            <v>A</v>
          </cell>
          <cell r="F82">
            <v>6.5000000000000002E-2</v>
          </cell>
          <cell r="G82">
            <v>41098</v>
          </cell>
          <cell r="H82">
            <v>0.80659999999999998</v>
          </cell>
          <cell r="I82" t="str">
            <v>I SM 35 41098</v>
          </cell>
        </row>
        <row r="83">
          <cell r="A83" t="str">
            <v>I1</v>
          </cell>
          <cell r="B83" t="str">
            <v>OF</v>
          </cell>
          <cell r="C83" t="str">
            <v>9999-12-31</v>
          </cell>
          <cell r="D83">
            <v>28</v>
          </cell>
          <cell r="E83" t="str">
            <v>A</v>
          </cell>
          <cell r="F83">
            <v>2.3480000000000001E-2</v>
          </cell>
          <cell r="G83">
            <v>41098</v>
          </cell>
          <cell r="H83">
            <v>1</v>
          </cell>
          <cell r="I83" t="str">
            <v>I1 OF 28 41098</v>
          </cell>
        </row>
        <row r="84">
          <cell r="A84" t="str">
            <v>I1</v>
          </cell>
          <cell r="B84" t="str">
            <v>OF</v>
          </cell>
          <cell r="C84" t="str">
            <v>9999-12-31</v>
          </cell>
          <cell r="D84">
            <v>35</v>
          </cell>
          <cell r="E84" t="str">
            <v>A</v>
          </cell>
          <cell r="F84">
            <v>2.358E-2</v>
          </cell>
          <cell r="G84">
            <v>41098</v>
          </cell>
          <cell r="H84">
            <v>1</v>
          </cell>
          <cell r="I84" t="str">
            <v>I1 OF 35 41098</v>
          </cell>
        </row>
        <row r="85">
          <cell r="A85" t="str">
            <v>I1</v>
          </cell>
          <cell r="B85" t="str">
            <v>ON</v>
          </cell>
          <cell r="C85" t="str">
            <v>9999-12-31</v>
          </cell>
          <cell r="D85">
            <v>28</v>
          </cell>
          <cell r="E85" t="str">
            <v>A</v>
          </cell>
          <cell r="F85">
            <v>3.9390000000000001E-2</v>
          </cell>
          <cell r="G85">
            <v>41098</v>
          </cell>
          <cell r="H85">
            <v>1</v>
          </cell>
          <cell r="I85" t="str">
            <v>I1 ON 28 41098</v>
          </cell>
        </row>
        <row r="86">
          <cell r="A86" t="str">
            <v>I1</v>
          </cell>
          <cell r="B86" t="str">
            <v>ON</v>
          </cell>
          <cell r="C86" t="str">
            <v>9999-12-31</v>
          </cell>
          <cell r="D86">
            <v>35</v>
          </cell>
          <cell r="E86" t="str">
            <v>A</v>
          </cell>
          <cell r="F86">
            <v>3.952E-2</v>
          </cell>
          <cell r="G86">
            <v>41098</v>
          </cell>
          <cell r="H86">
            <v>1</v>
          </cell>
          <cell r="I86" t="str">
            <v>I1 ON 35 41098</v>
          </cell>
        </row>
        <row r="87">
          <cell r="A87" t="str">
            <v>I1</v>
          </cell>
          <cell r="B87" t="str">
            <v>SM</v>
          </cell>
          <cell r="C87" t="str">
            <v>9999-12-31</v>
          </cell>
          <cell r="D87">
            <v>28</v>
          </cell>
          <cell r="E87" t="str">
            <v>A</v>
          </cell>
          <cell r="F87">
            <v>3.023E-2</v>
          </cell>
          <cell r="G87">
            <v>41098</v>
          </cell>
          <cell r="H87">
            <v>1</v>
          </cell>
          <cell r="I87" t="str">
            <v>I1 SM 28 41098</v>
          </cell>
        </row>
        <row r="88">
          <cell r="A88" t="str">
            <v>I1</v>
          </cell>
          <cell r="B88" t="str">
            <v>SM</v>
          </cell>
          <cell r="C88" t="str">
            <v>9999-12-31</v>
          </cell>
          <cell r="D88">
            <v>35</v>
          </cell>
          <cell r="E88" t="str">
            <v>A</v>
          </cell>
          <cell r="F88">
            <v>3.057E-2</v>
          </cell>
          <cell r="G88">
            <v>41098</v>
          </cell>
          <cell r="H88">
            <v>1</v>
          </cell>
          <cell r="I88" t="str">
            <v>I1 SM 35 41098</v>
          </cell>
        </row>
        <row r="89">
          <cell r="A89" t="str">
            <v xml:space="preserve">J </v>
          </cell>
          <cell r="B89" t="str">
            <v>OF</v>
          </cell>
          <cell r="C89" t="str">
            <v>9999-12-31</v>
          </cell>
          <cell r="D89">
            <v>28</v>
          </cell>
          <cell r="E89" t="str">
            <v>A</v>
          </cell>
          <cell r="F89">
            <v>6.5000000000000002E-2</v>
          </cell>
          <cell r="G89">
            <v>41098</v>
          </cell>
          <cell r="H89">
            <v>0.89759999999999995</v>
          </cell>
          <cell r="I89" t="str">
            <v>J OF 28 41098</v>
          </cell>
        </row>
        <row r="90">
          <cell r="A90" t="str">
            <v xml:space="preserve">J </v>
          </cell>
          <cell r="B90" t="str">
            <v>OF</v>
          </cell>
          <cell r="C90" t="str">
            <v>9999-12-31</v>
          </cell>
          <cell r="D90">
            <v>35</v>
          </cell>
          <cell r="E90" t="str">
            <v>A</v>
          </cell>
          <cell r="F90">
            <v>6.5000000000000002E-2</v>
          </cell>
          <cell r="G90">
            <v>41098</v>
          </cell>
          <cell r="H90">
            <v>0.88690000000000002</v>
          </cell>
          <cell r="I90" t="str">
            <v>J OF 35 41098</v>
          </cell>
        </row>
        <row r="91">
          <cell r="A91" t="str">
            <v xml:space="preserve">J </v>
          </cell>
          <cell r="B91" t="str">
            <v>ON</v>
          </cell>
          <cell r="C91" t="str">
            <v>9999-12-31</v>
          </cell>
          <cell r="D91">
            <v>28</v>
          </cell>
          <cell r="E91" t="str">
            <v>A</v>
          </cell>
          <cell r="F91">
            <v>6.5000000000000002E-2</v>
          </cell>
          <cell r="G91">
            <v>41098</v>
          </cell>
          <cell r="H91">
            <v>0.77700000000000002</v>
          </cell>
          <cell r="I91" t="str">
            <v>J ON 28 41098</v>
          </cell>
        </row>
        <row r="92">
          <cell r="A92" t="str">
            <v xml:space="preserve">J </v>
          </cell>
          <cell r="B92" t="str">
            <v>ON</v>
          </cell>
          <cell r="C92" t="str">
            <v>9999-12-31</v>
          </cell>
          <cell r="D92">
            <v>35</v>
          </cell>
          <cell r="E92" t="str">
            <v>A</v>
          </cell>
          <cell r="F92">
            <v>6.5000000000000002E-2</v>
          </cell>
          <cell r="G92">
            <v>41098</v>
          </cell>
          <cell r="H92">
            <v>0.78749999999999998</v>
          </cell>
          <cell r="I92" t="str">
            <v>J ON 35 41098</v>
          </cell>
        </row>
        <row r="93">
          <cell r="A93" t="str">
            <v xml:space="preserve">J </v>
          </cell>
          <cell r="B93" t="str">
            <v>SM</v>
          </cell>
          <cell r="C93" t="str">
            <v>9999-12-31</v>
          </cell>
          <cell r="D93">
            <v>28</v>
          </cell>
          <cell r="E93" t="str">
            <v>A</v>
          </cell>
          <cell r="F93">
            <v>6.5000000000000002E-2</v>
          </cell>
          <cell r="G93">
            <v>41098</v>
          </cell>
          <cell r="H93">
            <v>0.8004</v>
          </cell>
          <cell r="I93" t="str">
            <v>J SM 28 41098</v>
          </cell>
        </row>
        <row r="94">
          <cell r="A94" t="str">
            <v xml:space="preserve">J </v>
          </cell>
          <cell r="B94" t="str">
            <v>SM</v>
          </cell>
          <cell r="C94" t="str">
            <v>9999-12-31</v>
          </cell>
          <cell r="D94">
            <v>35</v>
          </cell>
          <cell r="E94" t="str">
            <v>A</v>
          </cell>
          <cell r="F94">
            <v>6.5000000000000002E-2</v>
          </cell>
          <cell r="G94">
            <v>41098</v>
          </cell>
          <cell r="H94">
            <v>0.80689999999999995</v>
          </cell>
          <cell r="I94" t="str">
            <v>J SM 35 41098</v>
          </cell>
        </row>
        <row r="95">
          <cell r="A95" t="str">
            <v>J1</v>
          </cell>
          <cell r="B95" t="str">
            <v>OF</v>
          </cell>
          <cell r="C95" t="str">
            <v>9999-12-31</v>
          </cell>
          <cell r="D95">
            <v>28</v>
          </cell>
          <cell r="E95" t="str">
            <v>A</v>
          </cell>
          <cell r="F95">
            <v>2.3869999999999999E-2</v>
          </cell>
          <cell r="G95">
            <v>41098</v>
          </cell>
          <cell r="H95">
            <v>1</v>
          </cell>
          <cell r="I95" t="str">
            <v>J1 OF 28 41098</v>
          </cell>
        </row>
        <row r="96">
          <cell r="A96" t="str">
            <v>J1</v>
          </cell>
          <cell r="B96" t="str">
            <v>OF</v>
          </cell>
          <cell r="C96" t="str">
            <v>9999-12-31</v>
          </cell>
          <cell r="D96">
            <v>35</v>
          </cell>
          <cell r="E96" t="str">
            <v>A</v>
          </cell>
          <cell r="F96">
            <v>2.3990000000000001E-2</v>
          </cell>
          <cell r="G96">
            <v>41098</v>
          </cell>
          <cell r="H96">
            <v>1</v>
          </cell>
          <cell r="I96" t="str">
            <v>J1 OF 35 41098</v>
          </cell>
        </row>
        <row r="97">
          <cell r="A97" t="str">
            <v>J1</v>
          </cell>
          <cell r="B97" t="str">
            <v>ON</v>
          </cell>
          <cell r="C97" t="str">
            <v>9999-12-31</v>
          </cell>
          <cell r="D97">
            <v>28</v>
          </cell>
          <cell r="E97" t="str">
            <v>A</v>
          </cell>
          <cell r="F97">
            <v>4.086E-2</v>
          </cell>
          <cell r="G97">
            <v>41098</v>
          </cell>
          <cell r="H97">
            <v>1</v>
          </cell>
          <cell r="I97" t="str">
            <v>J1 ON 28 41098</v>
          </cell>
        </row>
        <row r="98">
          <cell r="A98" t="str">
            <v>J1</v>
          </cell>
          <cell r="B98" t="str">
            <v>ON</v>
          </cell>
          <cell r="C98" t="str">
            <v>9999-12-31</v>
          </cell>
          <cell r="D98">
            <v>35</v>
          </cell>
          <cell r="E98" t="str">
            <v>A</v>
          </cell>
          <cell r="F98">
            <v>4.0969999999999999E-2</v>
          </cell>
          <cell r="G98">
            <v>41098</v>
          </cell>
          <cell r="H98">
            <v>1</v>
          </cell>
          <cell r="I98" t="str">
            <v>J1 ON 35 41098</v>
          </cell>
        </row>
        <row r="99">
          <cell r="A99" t="str">
            <v>J1</v>
          </cell>
          <cell r="B99" t="str">
            <v>SM</v>
          </cell>
          <cell r="C99" t="str">
            <v>9999-12-31</v>
          </cell>
          <cell r="D99">
            <v>28</v>
          </cell>
          <cell r="E99" t="str">
            <v>A</v>
          </cell>
          <cell r="F99">
            <v>3.1150000000000001E-2</v>
          </cell>
          <cell r="G99">
            <v>41098</v>
          </cell>
          <cell r="H99">
            <v>1</v>
          </cell>
          <cell r="I99" t="str">
            <v>J1 SM 28 41098</v>
          </cell>
        </row>
        <row r="100">
          <cell r="A100" t="str">
            <v>J1</v>
          </cell>
          <cell r="B100" t="str">
            <v>SM</v>
          </cell>
          <cell r="C100" t="str">
            <v>9999-12-31</v>
          </cell>
          <cell r="D100">
            <v>35</v>
          </cell>
          <cell r="E100" t="str">
            <v>A</v>
          </cell>
          <cell r="F100">
            <v>3.1480000000000001E-2</v>
          </cell>
          <cell r="G100">
            <v>41098</v>
          </cell>
          <cell r="H100">
            <v>1</v>
          </cell>
          <cell r="I100" t="str">
            <v>J1 SM 35 41098</v>
          </cell>
        </row>
        <row r="101">
          <cell r="A101" t="str">
            <v xml:space="preserve">K </v>
          </cell>
          <cell r="B101" t="str">
            <v>OF</v>
          </cell>
          <cell r="C101" t="str">
            <v>9999-12-31</v>
          </cell>
          <cell r="D101">
            <v>28</v>
          </cell>
          <cell r="E101" t="str">
            <v>A</v>
          </cell>
          <cell r="F101">
            <v>6.5000000000000002E-2</v>
          </cell>
          <cell r="G101">
            <v>41098</v>
          </cell>
          <cell r="H101">
            <v>0.89759999999999995</v>
          </cell>
          <cell r="I101" t="str">
            <v>K OF 28 41098</v>
          </cell>
        </row>
        <row r="102">
          <cell r="A102" t="str">
            <v xml:space="preserve">K </v>
          </cell>
          <cell r="B102" t="str">
            <v>OF</v>
          </cell>
          <cell r="C102" t="str">
            <v>9999-12-31</v>
          </cell>
          <cell r="D102">
            <v>35</v>
          </cell>
          <cell r="E102" t="str">
            <v>A</v>
          </cell>
          <cell r="F102">
            <v>6.5000000000000002E-2</v>
          </cell>
          <cell r="G102">
            <v>41098</v>
          </cell>
          <cell r="H102">
            <v>0.88690000000000002</v>
          </cell>
          <cell r="I102" t="str">
            <v>K OF 35 41098</v>
          </cell>
        </row>
        <row r="103">
          <cell r="A103" t="str">
            <v xml:space="preserve">K </v>
          </cell>
          <cell r="B103" t="str">
            <v>ON</v>
          </cell>
          <cell r="C103" t="str">
            <v>9999-12-31</v>
          </cell>
          <cell r="D103">
            <v>28</v>
          </cell>
          <cell r="E103" t="str">
            <v>A</v>
          </cell>
          <cell r="F103">
            <v>6.5000000000000002E-2</v>
          </cell>
          <cell r="G103">
            <v>41098</v>
          </cell>
          <cell r="H103">
            <v>0.77700000000000002</v>
          </cell>
          <cell r="I103" t="str">
            <v>K ON 28 41098</v>
          </cell>
        </row>
        <row r="104">
          <cell r="A104" t="str">
            <v xml:space="preserve">K </v>
          </cell>
          <cell r="B104" t="str">
            <v>ON</v>
          </cell>
          <cell r="C104" t="str">
            <v>9999-12-31</v>
          </cell>
          <cell r="D104">
            <v>35</v>
          </cell>
          <cell r="E104" t="str">
            <v>A</v>
          </cell>
          <cell r="F104">
            <v>6.5000000000000002E-2</v>
          </cell>
          <cell r="G104">
            <v>41098</v>
          </cell>
          <cell r="H104">
            <v>0.78749999999999998</v>
          </cell>
          <cell r="I104" t="str">
            <v>K ON 35 41098</v>
          </cell>
        </row>
        <row r="105">
          <cell r="A105" t="str">
            <v xml:space="preserve">K </v>
          </cell>
          <cell r="B105" t="str">
            <v>SM</v>
          </cell>
          <cell r="C105" t="str">
            <v>9999-12-31</v>
          </cell>
          <cell r="D105">
            <v>28</v>
          </cell>
          <cell r="E105" t="str">
            <v>A</v>
          </cell>
          <cell r="F105">
            <v>6.5000000000000002E-2</v>
          </cell>
          <cell r="G105">
            <v>41098</v>
          </cell>
          <cell r="H105">
            <v>0.8004</v>
          </cell>
          <cell r="I105" t="str">
            <v>K SM 28 41098</v>
          </cell>
        </row>
        <row r="106">
          <cell r="A106" t="str">
            <v xml:space="preserve">K </v>
          </cell>
          <cell r="B106" t="str">
            <v>SM</v>
          </cell>
          <cell r="C106" t="str">
            <v>9999-12-31</v>
          </cell>
          <cell r="D106">
            <v>35</v>
          </cell>
          <cell r="E106" t="str">
            <v>A</v>
          </cell>
          <cell r="F106">
            <v>6.5000000000000002E-2</v>
          </cell>
          <cell r="G106">
            <v>41098</v>
          </cell>
          <cell r="H106">
            <v>0.80689999999999995</v>
          </cell>
          <cell r="I106" t="str">
            <v>K SM 35 41098</v>
          </cell>
        </row>
        <row r="107">
          <cell r="A107" t="str">
            <v>K1</v>
          </cell>
          <cell r="B107" t="str">
            <v>OF</v>
          </cell>
          <cell r="C107" t="str">
            <v>9999-12-31</v>
          </cell>
          <cell r="D107">
            <v>28</v>
          </cell>
          <cell r="E107" t="str">
            <v>A</v>
          </cell>
          <cell r="F107">
            <v>2.3089999999999999E-2</v>
          </cell>
          <cell r="G107">
            <v>41098</v>
          </cell>
          <cell r="H107">
            <v>1</v>
          </cell>
          <cell r="I107" t="str">
            <v>K1 OF 28 41098</v>
          </cell>
        </row>
        <row r="108">
          <cell r="A108" t="str">
            <v>K1</v>
          </cell>
          <cell r="B108" t="str">
            <v>OF</v>
          </cell>
          <cell r="C108" t="str">
            <v>9999-12-31</v>
          </cell>
          <cell r="D108">
            <v>35</v>
          </cell>
          <cell r="E108" t="str">
            <v>A</v>
          </cell>
          <cell r="F108">
            <v>2.3210000000000001E-2</v>
          </cell>
          <cell r="G108">
            <v>41098</v>
          </cell>
          <cell r="H108">
            <v>1</v>
          </cell>
          <cell r="I108" t="str">
            <v>K1 OF 35 41098</v>
          </cell>
        </row>
        <row r="109">
          <cell r="A109" t="str">
            <v>K1</v>
          </cell>
          <cell r="B109" t="str">
            <v>ON</v>
          </cell>
          <cell r="C109" t="str">
            <v>9999-12-31</v>
          </cell>
          <cell r="D109">
            <v>28</v>
          </cell>
          <cell r="E109" t="str">
            <v>A</v>
          </cell>
          <cell r="F109">
            <v>3.9539999999999999E-2</v>
          </cell>
          <cell r="G109">
            <v>41098</v>
          </cell>
          <cell r="H109">
            <v>1</v>
          </cell>
          <cell r="I109" t="str">
            <v>K1 ON 28 41098</v>
          </cell>
        </row>
        <row r="110">
          <cell r="A110" t="str">
            <v>K1</v>
          </cell>
          <cell r="B110" t="str">
            <v>ON</v>
          </cell>
          <cell r="C110" t="str">
            <v>9999-12-31</v>
          </cell>
          <cell r="D110">
            <v>35</v>
          </cell>
          <cell r="E110" t="str">
            <v>A</v>
          </cell>
          <cell r="F110">
            <v>3.9640000000000002E-2</v>
          </cell>
          <cell r="G110">
            <v>41098</v>
          </cell>
          <cell r="H110">
            <v>1</v>
          </cell>
          <cell r="I110" t="str">
            <v>K1 ON 35 41098</v>
          </cell>
        </row>
        <row r="111">
          <cell r="A111" t="str">
            <v>K1</v>
          </cell>
          <cell r="B111" t="str">
            <v>SM</v>
          </cell>
          <cell r="C111" t="str">
            <v>9999-12-31</v>
          </cell>
          <cell r="D111">
            <v>28</v>
          </cell>
          <cell r="E111" t="str">
            <v>A</v>
          </cell>
          <cell r="F111">
            <v>3.014E-2</v>
          </cell>
          <cell r="G111">
            <v>41098</v>
          </cell>
          <cell r="H111">
            <v>1</v>
          </cell>
          <cell r="I111" t="str">
            <v>K1 SM 28 41098</v>
          </cell>
        </row>
        <row r="112">
          <cell r="A112" t="str">
            <v>K1</v>
          </cell>
          <cell r="B112" t="str">
            <v>SM</v>
          </cell>
          <cell r="C112" t="str">
            <v>9999-12-31</v>
          </cell>
          <cell r="D112">
            <v>35</v>
          </cell>
          <cell r="E112" t="str">
            <v>A</v>
          </cell>
          <cell r="F112">
            <v>3.0460000000000001E-2</v>
          </cell>
          <cell r="G112">
            <v>41098</v>
          </cell>
          <cell r="H112">
            <v>1</v>
          </cell>
          <cell r="I112" t="str">
            <v>K1 SM 35 41098</v>
          </cell>
        </row>
        <row r="113">
          <cell r="A113" t="str">
            <v xml:space="preserve">L </v>
          </cell>
          <cell r="B113" t="str">
            <v>OF</v>
          </cell>
          <cell r="C113" t="str">
            <v>9999-12-31</v>
          </cell>
          <cell r="D113">
            <v>28</v>
          </cell>
          <cell r="E113" t="str">
            <v>A</v>
          </cell>
          <cell r="F113">
            <v>6.5000000000000002E-2</v>
          </cell>
          <cell r="G113">
            <v>41098</v>
          </cell>
          <cell r="H113">
            <v>0.89759999999999995</v>
          </cell>
          <cell r="I113" t="str">
            <v>L OF 28 41098</v>
          </cell>
        </row>
        <row r="114">
          <cell r="A114" t="str">
            <v xml:space="preserve">L </v>
          </cell>
          <cell r="B114" t="str">
            <v>OF</v>
          </cell>
          <cell r="C114" t="str">
            <v>9999-12-31</v>
          </cell>
          <cell r="D114">
            <v>35</v>
          </cell>
          <cell r="E114" t="str">
            <v>A</v>
          </cell>
          <cell r="F114">
            <v>6.5000000000000002E-2</v>
          </cell>
          <cell r="G114">
            <v>41098</v>
          </cell>
          <cell r="H114">
            <v>0.88690000000000002</v>
          </cell>
          <cell r="I114" t="str">
            <v>L OF 35 41098</v>
          </cell>
        </row>
        <row r="115">
          <cell r="A115" t="str">
            <v xml:space="preserve">L </v>
          </cell>
          <cell r="B115" t="str">
            <v>ON</v>
          </cell>
          <cell r="C115" t="str">
            <v>9999-12-31</v>
          </cell>
          <cell r="D115">
            <v>28</v>
          </cell>
          <cell r="E115" t="str">
            <v>A</v>
          </cell>
          <cell r="F115">
            <v>6.5000000000000002E-2</v>
          </cell>
          <cell r="G115">
            <v>41098</v>
          </cell>
          <cell r="H115">
            <v>0.77700000000000002</v>
          </cell>
          <cell r="I115" t="str">
            <v>L ON 28 41098</v>
          </cell>
        </row>
        <row r="116">
          <cell r="A116" t="str">
            <v xml:space="preserve">L </v>
          </cell>
          <cell r="B116" t="str">
            <v>ON</v>
          </cell>
          <cell r="C116" t="str">
            <v>9999-12-31</v>
          </cell>
          <cell r="D116">
            <v>35</v>
          </cell>
          <cell r="E116" t="str">
            <v>A</v>
          </cell>
          <cell r="F116">
            <v>6.5000000000000002E-2</v>
          </cell>
          <cell r="G116">
            <v>41098</v>
          </cell>
          <cell r="H116">
            <v>0.78749999999999998</v>
          </cell>
          <cell r="I116" t="str">
            <v>L ON 35 41098</v>
          </cell>
        </row>
        <row r="117">
          <cell r="A117" t="str">
            <v xml:space="preserve">L </v>
          </cell>
          <cell r="B117" t="str">
            <v>SM</v>
          </cell>
          <cell r="C117" t="str">
            <v>9999-12-31</v>
          </cell>
          <cell r="D117">
            <v>28</v>
          </cell>
          <cell r="E117" t="str">
            <v>A</v>
          </cell>
          <cell r="F117">
            <v>6.5000000000000002E-2</v>
          </cell>
          <cell r="G117">
            <v>41098</v>
          </cell>
          <cell r="H117">
            <v>0.8004</v>
          </cell>
          <cell r="I117" t="str">
            <v>L SM 28 41098</v>
          </cell>
        </row>
        <row r="118">
          <cell r="A118" t="str">
            <v xml:space="preserve">L </v>
          </cell>
          <cell r="B118" t="str">
            <v>SM</v>
          </cell>
          <cell r="C118" t="str">
            <v>9999-12-31</v>
          </cell>
          <cell r="D118">
            <v>35</v>
          </cell>
          <cell r="E118" t="str">
            <v>A</v>
          </cell>
          <cell r="F118">
            <v>6.5000000000000002E-2</v>
          </cell>
          <cell r="G118">
            <v>41098</v>
          </cell>
          <cell r="H118">
            <v>0.80689999999999995</v>
          </cell>
          <cell r="I118" t="str">
            <v>L SM 35 41098</v>
          </cell>
        </row>
        <row r="119">
          <cell r="A119" t="str">
            <v>L1</v>
          </cell>
          <cell r="B119" t="str">
            <v>OF</v>
          </cell>
          <cell r="C119" t="str">
            <v>9999-12-31</v>
          </cell>
          <cell r="D119">
            <v>28</v>
          </cell>
          <cell r="E119" t="str">
            <v>A</v>
          </cell>
          <cell r="F119">
            <v>2.3040000000000001E-2</v>
          </cell>
          <cell r="G119">
            <v>41098</v>
          </cell>
          <cell r="H119">
            <v>1</v>
          </cell>
          <cell r="I119" t="str">
            <v>L1 OF 28 41098</v>
          </cell>
        </row>
        <row r="120">
          <cell r="A120" t="str">
            <v>L1</v>
          </cell>
          <cell r="B120" t="str">
            <v>OF</v>
          </cell>
          <cell r="C120" t="str">
            <v>9999-12-31</v>
          </cell>
          <cell r="D120">
            <v>35</v>
          </cell>
          <cell r="E120" t="str">
            <v>A</v>
          </cell>
          <cell r="F120">
            <v>2.316E-2</v>
          </cell>
          <cell r="G120">
            <v>41098</v>
          </cell>
          <cell r="H120">
            <v>1</v>
          </cell>
          <cell r="I120" t="str">
            <v>L1 OF 35 41098</v>
          </cell>
        </row>
        <row r="121">
          <cell r="A121" t="str">
            <v>L1</v>
          </cell>
          <cell r="B121" t="str">
            <v>ON</v>
          </cell>
          <cell r="C121" t="str">
            <v>9999-12-31</v>
          </cell>
          <cell r="D121">
            <v>28</v>
          </cell>
          <cell r="E121" t="str">
            <v>A</v>
          </cell>
          <cell r="F121">
            <v>3.9449999999999999E-2</v>
          </cell>
          <cell r="G121">
            <v>41098</v>
          </cell>
          <cell r="H121">
            <v>1</v>
          </cell>
          <cell r="I121" t="str">
            <v>L1 ON 28 41098</v>
          </cell>
        </row>
        <row r="122">
          <cell r="A122" t="str">
            <v>L1</v>
          </cell>
          <cell r="B122" t="str">
            <v>ON</v>
          </cell>
          <cell r="C122" t="str">
            <v>9999-12-31</v>
          </cell>
          <cell r="D122">
            <v>35</v>
          </cell>
          <cell r="E122" t="str">
            <v>A</v>
          </cell>
          <cell r="F122">
            <v>3.9559999999999998E-2</v>
          </cell>
          <cell r="G122">
            <v>41098</v>
          </cell>
          <cell r="H122">
            <v>1</v>
          </cell>
          <cell r="I122" t="str">
            <v>L1 ON 35 41098</v>
          </cell>
        </row>
        <row r="123">
          <cell r="A123" t="str">
            <v>L1</v>
          </cell>
          <cell r="B123" t="str">
            <v>SM</v>
          </cell>
          <cell r="C123" t="str">
            <v>9999-12-31</v>
          </cell>
          <cell r="D123">
            <v>28</v>
          </cell>
          <cell r="E123" t="str">
            <v>A</v>
          </cell>
          <cell r="F123">
            <v>3.007E-2</v>
          </cell>
          <cell r="G123">
            <v>41098</v>
          </cell>
          <cell r="H123">
            <v>1</v>
          </cell>
          <cell r="I123" t="str">
            <v>L1 SM 28 41098</v>
          </cell>
        </row>
        <row r="124">
          <cell r="A124" t="str">
            <v>L1</v>
          </cell>
          <cell r="B124" t="str">
            <v>SM</v>
          </cell>
          <cell r="C124" t="str">
            <v>9999-12-31</v>
          </cell>
          <cell r="D124">
            <v>35</v>
          </cell>
          <cell r="E124" t="str">
            <v>A</v>
          </cell>
          <cell r="F124">
            <v>3.039E-2</v>
          </cell>
          <cell r="G124">
            <v>41098</v>
          </cell>
          <cell r="H124">
            <v>1</v>
          </cell>
          <cell r="I124" t="str">
            <v>L1 SM 35 41098</v>
          </cell>
        </row>
        <row r="125">
          <cell r="A125" t="str">
            <v xml:space="preserve">M </v>
          </cell>
          <cell r="B125" t="str">
            <v>OF</v>
          </cell>
          <cell r="C125" t="str">
            <v>9999-12-31</v>
          </cell>
          <cell r="D125">
            <v>28</v>
          </cell>
          <cell r="E125" t="str">
            <v>A</v>
          </cell>
          <cell r="F125">
            <v>6.5000000000000002E-2</v>
          </cell>
          <cell r="G125">
            <v>41098</v>
          </cell>
          <cell r="H125">
            <v>0.89759999999999995</v>
          </cell>
          <cell r="I125" t="str">
            <v>M OF 28 41098</v>
          </cell>
        </row>
        <row r="126">
          <cell r="A126" t="str">
            <v xml:space="preserve">M </v>
          </cell>
          <cell r="B126" t="str">
            <v>OF</v>
          </cell>
          <cell r="C126" t="str">
            <v>9999-12-31</v>
          </cell>
          <cell r="D126">
            <v>35</v>
          </cell>
          <cell r="E126" t="str">
            <v>A</v>
          </cell>
          <cell r="F126">
            <v>6.5000000000000002E-2</v>
          </cell>
          <cell r="G126">
            <v>41098</v>
          </cell>
          <cell r="H126">
            <v>0.88690000000000002</v>
          </cell>
          <cell r="I126" t="str">
            <v>M OF 35 41098</v>
          </cell>
        </row>
        <row r="127">
          <cell r="A127" t="str">
            <v xml:space="preserve">M </v>
          </cell>
          <cell r="B127" t="str">
            <v>ON</v>
          </cell>
          <cell r="C127" t="str">
            <v>9999-12-31</v>
          </cell>
          <cell r="D127">
            <v>28</v>
          </cell>
          <cell r="E127" t="str">
            <v>A</v>
          </cell>
          <cell r="F127">
            <v>6.5000000000000002E-2</v>
          </cell>
          <cell r="G127">
            <v>41098</v>
          </cell>
          <cell r="H127">
            <v>0.77700000000000002</v>
          </cell>
          <cell r="I127" t="str">
            <v>M ON 28 41098</v>
          </cell>
        </row>
        <row r="128">
          <cell r="A128" t="str">
            <v xml:space="preserve">M </v>
          </cell>
          <cell r="B128" t="str">
            <v>ON</v>
          </cell>
          <cell r="C128" t="str">
            <v>9999-12-31</v>
          </cell>
          <cell r="D128">
            <v>35</v>
          </cell>
          <cell r="E128" t="str">
            <v>A</v>
          </cell>
          <cell r="F128">
            <v>6.5000000000000002E-2</v>
          </cell>
          <cell r="G128">
            <v>41098</v>
          </cell>
          <cell r="H128">
            <v>0.78749999999999998</v>
          </cell>
          <cell r="I128" t="str">
            <v>M ON 35 41098</v>
          </cell>
        </row>
        <row r="129">
          <cell r="A129" t="str">
            <v xml:space="preserve">M </v>
          </cell>
          <cell r="B129" t="str">
            <v>SM</v>
          </cell>
          <cell r="C129" t="str">
            <v>9999-12-31</v>
          </cell>
          <cell r="D129">
            <v>28</v>
          </cell>
          <cell r="E129" t="str">
            <v>A</v>
          </cell>
          <cell r="F129">
            <v>6.5000000000000002E-2</v>
          </cell>
          <cell r="G129">
            <v>41098</v>
          </cell>
          <cell r="H129">
            <v>0.8004</v>
          </cell>
          <cell r="I129" t="str">
            <v>M SM 28 41098</v>
          </cell>
        </row>
        <row r="130">
          <cell r="A130" t="str">
            <v xml:space="preserve">M </v>
          </cell>
          <cell r="B130" t="str">
            <v>SM</v>
          </cell>
          <cell r="C130" t="str">
            <v>9999-12-31</v>
          </cell>
          <cell r="D130">
            <v>35</v>
          </cell>
          <cell r="E130" t="str">
            <v>A</v>
          </cell>
          <cell r="F130">
            <v>6.5000000000000002E-2</v>
          </cell>
          <cell r="G130">
            <v>41098</v>
          </cell>
          <cell r="H130">
            <v>0.80689999999999995</v>
          </cell>
          <cell r="I130" t="str">
            <v>M SM 35 41098</v>
          </cell>
        </row>
        <row r="131">
          <cell r="A131" t="str">
            <v>M1</v>
          </cell>
          <cell r="B131" t="str">
            <v>OF</v>
          </cell>
          <cell r="C131" t="str">
            <v>9999-12-31</v>
          </cell>
          <cell r="D131">
            <v>28</v>
          </cell>
          <cell r="E131" t="str">
            <v>A</v>
          </cell>
          <cell r="F131">
            <v>2.3E-2</v>
          </cell>
          <cell r="G131">
            <v>41098</v>
          </cell>
          <cell r="H131">
            <v>1</v>
          </cell>
          <cell r="I131" t="str">
            <v>M1 OF 28 41098</v>
          </cell>
        </row>
        <row r="132">
          <cell r="A132" t="str">
            <v>M1</v>
          </cell>
          <cell r="B132" t="str">
            <v>OF</v>
          </cell>
          <cell r="C132" t="str">
            <v>9999-12-31</v>
          </cell>
          <cell r="D132">
            <v>35</v>
          </cell>
          <cell r="E132" t="str">
            <v>A</v>
          </cell>
          <cell r="F132">
            <v>2.3109999999999999E-2</v>
          </cell>
          <cell r="G132">
            <v>41098</v>
          </cell>
          <cell r="H132">
            <v>1</v>
          </cell>
          <cell r="I132" t="str">
            <v>M1 OF 35 41098</v>
          </cell>
        </row>
        <row r="133">
          <cell r="A133" t="str">
            <v>M1</v>
          </cell>
          <cell r="B133" t="str">
            <v>ON</v>
          </cell>
          <cell r="C133" t="str">
            <v>9999-12-31</v>
          </cell>
          <cell r="D133">
            <v>28</v>
          </cell>
          <cell r="E133" t="str">
            <v>A</v>
          </cell>
          <cell r="F133">
            <v>3.9370000000000002E-2</v>
          </cell>
          <cell r="G133">
            <v>41098</v>
          </cell>
          <cell r="H133">
            <v>1</v>
          </cell>
          <cell r="I133" t="str">
            <v>M1 ON 28 41098</v>
          </cell>
        </row>
        <row r="134">
          <cell r="A134" t="str">
            <v>M1</v>
          </cell>
          <cell r="B134" t="str">
            <v>ON</v>
          </cell>
          <cell r="C134" t="str">
            <v>9999-12-31</v>
          </cell>
          <cell r="D134">
            <v>35</v>
          </cell>
          <cell r="E134" t="str">
            <v>A</v>
          </cell>
          <cell r="F134">
            <v>3.9480000000000001E-2</v>
          </cell>
          <cell r="G134">
            <v>41098</v>
          </cell>
          <cell r="H134">
            <v>1</v>
          </cell>
          <cell r="I134" t="str">
            <v>M1 ON 35 41098</v>
          </cell>
        </row>
        <row r="135">
          <cell r="A135" t="str">
            <v>M1</v>
          </cell>
          <cell r="B135" t="str">
            <v>SM</v>
          </cell>
          <cell r="C135" t="str">
            <v>9999-12-31</v>
          </cell>
          <cell r="D135">
            <v>28</v>
          </cell>
          <cell r="E135" t="str">
            <v>A</v>
          </cell>
          <cell r="F135">
            <v>3.0009999999999998E-2</v>
          </cell>
          <cell r="G135">
            <v>41098</v>
          </cell>
          <cell r="H135">
            <v>1</v>
          </cell>
          <cell r="I135" t="str">
            <v>M1 SM 28 41098</v>
          </cell>
        </row>
        <row r="136">
          <cell r="A136" t="str">
            <v>M1</v>
          </cell>
          <cell r="B136" t="str">
            <v>SM</v>
          </cell>
          <cell r="C136" t="str">
            <v>9999-12-31</v>
          </cell>
          <cell r="D136">
            <v>35</v>
          </cell>
          <cell r="E136" t="str">
            <v>A</v>
          </cell>
          <cell r="F136">
            <v>3.0329999999999999E-2</v>
          </cell>
          <cell r="G136">
            <v>41098</v>
          </cell>
          <cell r="H136">
            <v>1</v>
          </cell>
          <cell r="I136" t="str">
            <v>M1 SM 35 41098</v>
          </cell>
        </row>
        <row r="137">
          <cell r="A137" t="str">
            <v xml:space="preserve">N </v>
          </cell>
          <cell r="B137" t="str">
            <v>OF</v>
          </cell>
          <cell r="C137" t="str">
            <v>9999-12-31</v>
          </cell>
          <cell r="D137">
            <v>28</v>
          </cell>
          <cell r="E137" t="str">
            <v>A</v>
          </cell>
          <cell r="F137">
            <v>6.5000000000000002E-2</v>
          </cell>
          <cell r="G137">
            <v>41098</v>
          </cell>
          <cell r="H137">
            <v>0.89890000000000003</v>
          </cell>
          <cell r="I137" t="str">
            <v>N OF 28 41098</v>
          </cell>
        </row>
        <row r="138">
          <cell r="A138" t="str">
            <v xml:space="preserve">N </v>
          </cell>
          <cell r="B138" t="str">
            <v>OF</v>
          </cell>
          <cell r="C138" t="str">
            <v>9999-12-31</v>
          </cell>
          <cell r="D138">
            <v>35</v>
          </cell>
          <cell r="E138" t="str">
            <v>A</v>
          </cell>
          <cell r="F138">
            <v>6.5000000000000002E-2</v>
          </cell>
          <cell r="G138">
            <v>41098</v>
          </cell>
          <cell r="H138">
            <v>0.8881</v>
          </cell>
          <cell r="I138" t="str">
            <v>N OF 35 41098</v>
          </cell>
        </row>
        <row r="139">
          <cell r="A139" t="str">
            <v xml:space="preserve">N </v>
          </cell>
          <cell r="B139" t="str">
            <v>ON</v>
          </cell>
          <cell r="C139" t="str">
            <v>9999-12-31</v>
          </cell>
          <cell r="D139">
            <v>28</v>
          </cell>
          <cell r="E139" t="str">
            <v>A</v>
          </cell>
          <cell r="F139">
            <v>6.5000000000000002E-2</v>
          </cell>
          <cell r="G139">
            <v>41098</v>
          </cell>
          <cell r="H139">
            <v>0.78320000000000001</v>
          </cell>
          <cell r="I139" t="str">
            <v>N ON 28 41098</v>
          </cell>
        </row>
        <row r="140">
          <cell r="A140" t="str">
            <v xml:space="preserve">N </v>
          </cell>
          <cell r="B140" t="str">
            <v>ON</v>
          </cell>
          <cell r="C140" t="str">
            <v>9999-12-31</v>
          </cell>
          <cell r="D140">
            <v>35</v>
          </cell>
          <cell r="E140" t="str">
            <v>A</v>
          </cell>
          <cell r="F140">
            <v>6.5000000000000002E-2</v>
          </cell>
          <cell r="G140">
            <v>41098</v>
          </cell>
          <cell r="H140">
            <v>0.79279999999999995</v>
          </cell>
          <cell r="I140" t="str">
            <v>N ON 35 41098</v>
          </cell>
        </row>
        <row r="141">
          <cell r="A141" t="str">
            <v xml:space="preserve">N </v>
          </cell>
          <cell r="B141" t="str">
            <v>SM</v>
          </cell>
          <cell r="C141" t="str">
            <v>9999-12-31</v>
          </cell>
          <cell r="D141">
            <v>28</v>
          </cell>
          <cell r="E141" t="str">
            <v>A</v>
          </cell>
          <cell r="F141">
            <v>6.5000000000000002E-2</v>
          </cell>
          <cell r="G141">
            <v>41098</v>
          </cell>
          <cell r="H141">
            <v>0.80759999999999998</v>
          </cell>
          <cell r="I141" t="str">
            <v>N SM 28 41098</v>
          </cell>
        </row>
        <row r="142">
          <cell r="A142" t="str">
            <v xml:space="preserve">N </v>
          </cell>
          <cell r="B142" t="str">
            <v>SM</v>
          </cell>
          <cell r="C142" t="str">
            <v>9999-12-31</v>
          </cell>
          <cell r="D142">
            <v>35</v>
          </cell>
          <cell r="E142" t="str">
            <v>A</v>
          </cell>
          <cell r="F142">
            <v>6.5000000000000002E-2</v>
          </cell>
          <cell r="G142">
            <v>41098</v>
          </cell>
          <cell r="H142">
            <v>0.81289999999999996</v>
          </cell>
          <cell r="I142" t="str">
            <v>N SM 35 41098</v>
          </cell>
        </row>
        <row r="143">
          <cell r="A143" t="str">
            <v>N1</v>
          </cell>
          <cell r="B143" t="str">
            <v>OF</v>
          </cell>
          <cell r="C143" t="str">
            <v>9999-12-31</v>
          </cell>
          <cell r="D143">
            <v>28</v>
          </cell>
          <cell r="E143" t="str">
            <v>A</v>
          </cell>
          <cell r="F143">
            <v>2.3029999999999998E-2</v>
          </cell>
          <cell r="G143">
            <v>41098</v>
          </cell>
          <cell r="H143">
            <v>1</v>
          </cell>
          <cell r="I143" t="str">
            <v>N1 OF 28 41098</v>
          </cell>
        </row>
        <row r="144">
          <cell r="A144" t="str">
            <v>N1</v>
          </cell>
          <cell r="B144" t="str">
            <v>OF</v>
          </cell>
          <cell r="C144" t="str">
            <v>9999-12-31</v>
          </cell>
          <cell r="D144">
            <v>35</v>
          </cell>
          <cell r="E144" t="str">
            <v>A</v>
          </cell>
          <cell r="F144">
            <v>2.3120000000000002E-2</v>
          </cell>
          <cell r="G144">
            <v>41098</v>
          </cell>
          <cell r="H144">
            <v>1</v>
          </cell>
          <cell r="I144" t="str">
            <v>N1 OF 35 41098</v>
          </cell>
        </row>
        <row r="145">
          <cell r="A145" t="str">
            <v>N1</v>
          </cell>
          <cell r="B145" t="str">
            <v>ON</v>
          </cell>
          <cell r="C145" t="str">
            <v>9999-12-31</v>
          </cell>
          <cell r="D145">
            <v>28</v>
          </cell>
          <cell r="E145" t="str">
            <v>A</v>
          </cell>
          <cell r="F145">
            <v>3.943E-2</v>
          </cell>
          <cell r="G145">
            <v>41098</v>
          </cell>
          <cell r="H145">
            <v>1</v>
          </cell>
          <cell r="I145" t="str">
            <v>N1 ON 28 41098</v>
          </cell>
        </row>
        <row r="146">
          <cell r="A146" t="str">
            <v>N1</v>
          </cell>
          <cell r="B146" t="str">
            <v>ON</v>
          </cell>
          <cell r="C146" t="str">
            <v>9999-12-31</v>
          </cell>
          <cell r="D146">
            <v>35</v>
          </cell>
          <cell r="E146" t="str">
            <v>A</v>
          </cell>
          <cell r="F146">
            <v>3.9609999999999999E-2</v>
          </cell>
          <cell r="G146">
            <v>41098</v>
          </cell>
          <cell r="H146">
            <v>1</v>
          </cell>
          <cell r="I146" t="str">
            <v>N1 ON 35 41098</v>
          </cell>
        </row>
        <row r="147">
          <cell r="A147" t="str">
            <v>N1</v>
          </cell>
          <cell r="B147" t="str">
            <v>SM</v>
          </cell>
          <cell r="C147" t="str">
            <v>9999-12-31</v>
          </cell>
          <cell r="D147">
            <v>28</v>
          </cell>
          <cell r="E147" t="str">
            <v>A</v>
          </cell>
          <cell r="F147">
            <v>2.9929999999999998E-2</v>
          </cell>
          <cell r="G147">
            <v>41098</v>
          </cell>
          <cell r="H147">
            <v>1</v>
          </cell>
          <cell r="I147" t="str">
            <v>N1 SM 28 41098</v>
          </cell>
        </row>
        <row r="148">
          <cell r="A148" t="str">
            <v>N1</v>
          </cell>
          <cell r="B148" t="str">
            <v>SM</v>
          </cell>
          <cell r="C148" t="str">
            <v>9999-12-31</v>
          </cell>
          <cell r="D148">
            <v>35</v>
          </cell>
          <cell r="E148" t="str">
            <v>A</v>
          </cell>
          <cell r="F148">
            <v>3.0290000000000001E-2</v>
          </cell>
          <cell r="G148">
            <v>41098</v>
          </cell>
          <cell r="H148">
            <v>1</v>
          </cell>
          <cell r="I148" t="str">
            <v>N1 SM 35 41098</v>
          </cell>
        </row>
        <row r="149">
          <cell r="A149" t="str">
            <v xml:space="preserve">O </v>
          </cell>
          <cell r="B149" t="str">
            <v>OF</v>
          </cell>
          <cell r="C149" t="str">
            <v>9999-12-31</v>
          </cell>
          <cell r="D149">
            <v>28</v>
          </cell>
          <cell r="E149" t="str">
            <v>A</v>
          </cell>
          <cell r="F149">
            <v>6.5000000000000002E-2</v>
          </cell>
          <cell r="G149">
            <v>41098</v>
          </cell>
          <cell r="H149">
            <v>0.89890000000000003</v>
          </cell>
          <cell r="I149" t="str">
            <v>O OF 28 41098</v>
          </cell>
        </row>
        <row r="150">
          <cell r="A150" t="str">
            <v xml:space="preserve">O </v>
          </cell>
          <cell r="B150" t="str">
            <v>OF</v>
          </cell>
          <cell r="C150" t="str">
            <v>9999-12-31</v>
          </cell>
          <cell r="D150">
            <v>35</v>
          </cell>
          <cell r="E150" t="str">
            <v>A</v>
          </cell>
          <cell r="F150">
            <v>6.5000000000000002E-2</v>
          </cell>
          <cell r="G150">
            <v>41098</v>
          </cell>
          <cell r="H150">
            <v>0.8881</v>
          </cell>
          <cell r="I150" t="str">
            <v>O OF 35 41098</v>
          </cell>
        </row>
        <row r="151">
          <cell r="A151" t="str">
            <v xml:space="preserve">O </v>
          </cell>
          <cell r="B151" t="str">
            <v>ON</v>
          </cell>
          <cell r="C151" t="str">
            <v>9999-12-31</v>
          </cell>
          <cell r="D151">
            <v>28</v>
          </cell>
          <cell r="E151" t="str">
            <v>A</v>
          </cell>
          <cell r="F151">
            <v>6.5000000000000002E-2</v>
          </cell>
          <cell r="G151">
            <v>41098</v>
          </cell>
          <cell r="H151">
            <v>0.78320000000000001</v>
          </cell>
          <cell r="I151" t="str">
            <v>O ON 28 41098</v>
          </cell>
        </row>
        <row r="152">
          <cell r="A152" t="str">
            <v xml:space="preserve">O </v>
          </cell>
          <cell r="B152" t="str">
            <v>ON</v>
          </cell>
          <cell r="C152" t="str">
            <v>9999-12-31</v>
          </cell>
          <cell r="D152">
            <v>35</v>
          </cell>
          <cell r="E152" t="str">
            <v>A</v>
          </cell>
          <cell r="F152">
            <v>6.5000000000000002E-2</v>
          </cell>
          <cell r="G152">
            <v>41098</v>
          </cell>
          <cell r="H152">
            <v>0.79279999999999995</v>
          </cell>
          <cell r="I152" t="str">
            <v>O ON 35 41098</v>
          </cell>
        </row>
        <row r="153">
          <cell r="A153" t="str">
            <v xml:space="preserve">O </v>
          </cell>
          <cell r="B153" t="str">
            <v>SM</v>
          </cell>
          <cell r="C153" t="str">
            <v>9999-12-31</v>
          </cell>
          <cell r="D153">
            <v>28</v>
          </cell>
          <cell r="E153" t="str">
            <v>A</v>
          </cell>
          <cell r="F153">
            <v>6.5000000000000002E-2</v>
          </cell>
          <cell r="G153">
            <v>41098</v>
          </cell>
          <cell r="H153">
            <v>0.80759999999999998</v>
          </cell>
          <cell r="I153" t="str">
            <v>O SM 28 41098</v>
          </cell>
        </row>
        <row r="154">
          <cell r="A154" t="str">
            <v xml:space="preserve">O </v>
          </cell>
          <cell r="B154" t="str">
            <v>SM</v>
          </cell>
          <cell r="C154" t="str">
            <v>9999-12-31</v>
          </cell>
          <cell r="D154">
            <v>35</v>
          </cell>
          <cell r="E154" t="str">
            <v>A</v>
          </cell>
          <cell r="F154">
            <v>6.5000000000000002E-2</v>
          </cell>
          <cell r="G154">
            <v>41098</v>
          </cell>
          <cell r="H154">
            <v>0.81289999999999996</v>
          </cell>
          <cell r="I154" t="str">
            <v>O SM 35 41098</v>
          </cell>
        </row>
        <row r="155">
          <cell r="A155" t="str">
            <v>O1</v>
          </cell>
          <cell r="B155" t="str">
            <v>OF</v>
          </cell>
          <cell r="C155" t="str">
            <v>9999-12-31</v>
          </cell>
          <cell r="D155">
            <v>28</v>
          </cell>
          <cell r="E155" t="str">
            <v>A</v>
          </cell>
          <cell r="F155">
            <v>2.299E-2</v>
          </cell>
          <cell r="G155">
            <v>41098</v>
          </cell>
          <cell r="H155">
            <v>1</v>
          </cell>
          <cell r="I155" t="str">
            <v>O1 OF 28 41098</v>
          </cell>
        </row>
        <row r="156">
          <cell r="A156" t="str">
            <v>O1</v>
          </cell>
          <cell r="B156" t="str">
            <v>OF</v>
          </cell>
          <cell r="C156" t="str">
            <v>9999-12-31</v>
          </cell>
          <cell r="D156">
            <v>35</v>
          </cell>
          <cell r="E156" t="str">
            <v>A</v>
          </cell>
          <cell r="F156">
            <v>2.307E-2</v>
          </cell>
          <cell r="G156">
            <v>41098</v>
          </cell>
          <cell r="H156">
            <v>1</v>
          </cell>
          <cell r="I156" t="str">
            <v>O1 OF 35 41098</v>
          </cell>
        </row>
        <row r="157">
          <cell r="A157" t="str">
            <v>O1</v>
          </cell>
          <cell r="B157" t="str">
            <v>ON</v>
          </cell>
          <cell r="C157" t="str">
            <v>9999-12-31</v>
          </cell>
          <cell r="D157">
            <v>28</v>
          </cell>
          <cell r="E157" t="str">
            <v>A</v>
          </cell>
          <cell r="F157">
            <v>3.9350000000000003E-2</v>
          </cell>
          <cell r="G157">
            <v>41098</v>
          </cell>
          <cell r="H157">
            <v>1</v>
          </cell>
          <cell r="I157" t="str">
            <v>O1 ON 28 41098</v>
          </cell>
        </row>
        <row r="158">
          <cell r="A158" t="str">
            <v>O1</v>
          </cell>
          <cell r="B158" t="str">
            <v>ON</v>
          </cell>
          <cell r="C158" t="str">
            <v>9999-12-31</v>
          </cell>
          <cell r="D158">
            <v>35</v>
          </cell>
          <cell r="E158" t="str">
            <v>A</v>
          </cell>
          <cell r="F158">
            <v>3.9530000000000003E-2</v>
          </cell>
          <cell r="G158">
            <v>41098</v>
          </cell>
          <cell r="H158">
            <v>1</v>
          </cell>
          <cell r="I158" t="str">
            <v>O1 ON 35 41098</v>
          </cell>
        </row>
        <row r="159">
          <cell r="A159" t="str">
            <v>O1</v>
          </cell>
          <cell r="B159" t="str">
            <v>SM</v>
          </cell>
          <cell r="C159" t="str">
            <v>9999-12-31</v>
          </cell>
          <cell r="D159">
            <v>28</v>
          </cell>
          <cell r="E159" t="str">
            <v>A</v>
          </cell>
          <cell r="F159">
            <v>2.9870000000000001E-2</v>
          </cell>
          <cell r="G159">
            <v>41098</v>
          </cell>
          <cell r="H159">
            <v>1</v>
          </cell>
          <cell r="I159" t="str">
            <v>O1 SM 28 41098</v>
          </cell>
        </row>
        <row r="160">
          <cell r="A160" t="str">
            <v>O1</v>
          </cell>
          <cell r="B160" t="str">
            <v>SM</v>
          </cell>
          <cell r="C160" t="str">
            <v>9999-12-31</v>
          </cell>
          <cell r="D160">
            <v>35</v>
          </cell>
          <cell r="E160" t="str">
            <v>A</v>
          </cell>
          <cell r="F160">
            <v>3.023E-2</v>
          </cell>
          <cell r="G160">
            <v>41098</v>
          </cell>
          <cell r="H160">
            <v>1</v>
          </cell>
          <cell r="I160" t="str">
            <v>O1 SM 35 41098</v>
          </cell>
        </row>
        <row r="161">
          <cell r="A161" t="str">
            <v xml:space="preserve">P </v>
          </cell>
          <cell r="B161" t="str">
            <v>OF</v>
          </cell>
          <cell r="C161" t="str">
            <v>9999-12-31</v>
          </cell>
          <cell r="D161">
            <v>28</v>
          </cell>
          <cell r="E161" t="str">
            <v>A</v>
          </cell>
          <cell r="F161">
            <v>6.5000000000000002E-2</v>
          </cell>
          <cell r="G161">
            <v>41098</v>
          </cell>
          <cell r="H161">
            <v>0.89890000000000003</v>
          </cell>
          <cell r="I161" t="str">
            <v>P OF 28 41098</v>
          </cell>
        </row>
        <row r="162">
          <cell r="A162" t="str">
            <v xml:space="preserve">P </v>
          </cell>
          <cell r="B162" t="str">
            <v>OF</v>
          </cell>
          <cell r="C162" t="str">
            <v>9999-12-31</v>
          </cell>
          <cell r="D162">
            <v>35</v>
          </cell>
          <cell r="E162" t="str">
            <v>A</v>
          </cell>
          <cell r="F162">
            <v>6.5000000000000002E-2</v>
          </cell>
          <cell r="G162">
            <v>41098</v>
          </cell>
          <cell r="H162">
            <v>0.8881</v>
          </cell>
          <cell r="I162" t="str">
            <v>P OF 35 41098</v>
          </cell>
        </row>
        <row r="163">
          <cell r="A163" t="str">
            <v xml:space="preserve">P </v>
          </cell>
          <cell r="B163" t="str">
            <v>ON</v>
          </cell>
          <cell r="C163" t="str">
            <v>9999-12-31</v>
          </cell>
          <cell r="D163">
            <v>28</v>
          </cell>
          <cell r="E163" t="str">
            <v>A</v>
          </cell>
          <cell r="F163">
            <v>6.5000000000000002E-2</v>
          </cell>
          <cell r="G163">
            <v>41098</v>
          </cell>
          <cell r="H163">
            <v>0.78320000000000001</v>
          </cell>
          <cell r="I163" t="str">
            <v>P ON 28 41098</v>
          </cell>
        </row>
        <row r="164">
          <cell r="A164" t="str">
            <v xml:space="preserve">P </v>
          </cell>
          <cell r="B164" t="str">
            <v>ON</v>
          </cell>
          <cell r="C164" t="str">
            <v>9999-12-31</v>
          </cell>
          <cell r="D164">
            <v>35</v>
          </cell>
          <cell r="E164" t="str">
            <v>A</v>
          </cell>
          <cell r="F164">
            <v>6.5000000000000002E-2</v>
          </cell>
          <cell r="G164">
            <v>41098</v>
          </cell>
          <cell r="H164">
            <v>0.79279999999999995</v>
          </cell>
          <cell r="I164" t="str">
            <v>P ON 35 41098</v>
          </cell>
        </row>
        <row r="165">
          <cell r="A165" t="str">
            <v xml:space="preserve">P </v>
          </cell>
          <cell r="B165" t="str">
            <v>SM</v>
          </cell>
          <cell r="C165" t="str">
            <v>9999-12-31</v>
          </cell>
          <cell r="D165">
            <v>28</v>
          </cell>
          <cell r="E165" t="str">
            <v>A</v>
          </cell>
          <cell r="F165">
            <v>6.5000000000000002E-2</v>
          </cell>
          <cell r="G165">
            <v>41098</v>
          </cell>
          <cell r="H165">
            <v>0.80759999999999998</v>
          </cell>
          <cell r="I165" t="str">
            <v>P SM 28 41098</v>
          </cell>
        </row>
        <row r="166">
          <cell r="A166" t="str">
            <v xml:space="preserve">P </v>
          </cell>
          <cell r="B166" t="str">
            <v>SM</v>
          </cell>
          <cell r="C166" t="str">
            <v>9999-12-31</v>
          </cell>
          <cell r="D166">
            <v>35</v>
          </cell>
          <cell r="E166" t="str">
            <v>A</v>
          </cell>
          <cell r="F166">
            <v>6.5000000000000002E-2</v>
          </cell>
          <cell r="G166">
            <v>41098</v>
          </cell>
          <cell r="H166">
            <v>0.81289999999999996</v>
          </cell>
          <cell r="I166" t="str">
            <v>P SM 35 41098</v>
          </cell>
        </row>
        <row r="167">
          <cell r="A167" t="str">
            <v>P1</v>
          </cell>
          <cell r="B167" t="str">
            <v>OF</v>
          </cell>
          <cell r="C167" t="str">
            <v>9999-12-31</v>
          </cell>
          <cell r="D167">
            <v>28</v>
          </cell>
          <cell r="E167" t="str">
            <v>A</v>
          </cell>
          <cell r="F167">
            <v>2.2939999999999999E-2</v>
          </cell>
          <cell r="G167">
            <v>41098</v>
          </cell>
          <cell r="H167">
            <v>1</v>
          </cell>
          <cell r="I167" t="str">
            <v>P1 OF 28 41098</v>
          </cell>
        </row>
        <row r="168">
          <cell r="A168" t="str">
            <v>P1</v>
          </cell>
          <cell r="B168" t="str">
            <v>OF</v>
          </cell>
          <cell r="C168" t="str">
            <v>9999-12-31</v>
          </cell>
          <cell r="D168">
            <v>35</v>
          </cell>
          <cell r="E168" t="str">
            <v>A</v>
          </cell>
          <cell r="F168">
            <v>2.3019999999999999E-2</v>
          </cell>
          <cell r="G168">
            <v>41098</v>
          </cell>
          <cell r="H168">
            <v>1</v>
          </cell>
          <cell r="I168" t="str">
            <v>P1 OF 35 41098</v>
          </cell>
        </row>
        <row r="169">
          <cell r="A169" t="str">
            <v>P1</v>
          </cell>
          <cell r="B169" t="str">
            <v>ON</v>
          </cell>
          <cell r="C169" t="str">
            <v>9999-12-31</v>
          </cell>
          <cell r="D169">
            <v>28</v>
          </cell>
          <cell r="E169" t="str">
            <v>A</v>
          </cell>
          <cell r="F169">
            <v>3.9269999999999999E-2</v>
          </cell>
          <cell r="G169">
            <v>41098</v>
          </cell>
          <cell r="H169">
            <v>1</v>
          </cell>
          <cell r="I169" t="str">
            <v>P1 ON 28 41098</v>
          </cell>
        </row>
        <row r="170">
          <cell r="A170" t="str">
            <v>P1</v>
          </cell>
          <cell r="B170" t="str">
            <v>ON</v>
          </cell>
          <cell r="C170" t="str">
            <v>9999-12-31</v>
          </cell>
          <cell r="D170">
            <v>35</v>
          </cell>
          <cell r="E170" t="str">
            <v>A</v>
          </cell>
          <cell r="F170">
            <v>3.9449999999999999E-2</v>
          </cell>
          <cell r="G170">
            <v>41098</v>
          </cell>
          <cell r="H170">
            <v>1</v>
          </cell>
          <cell r="I170" t="str">
            <v>P1 ON 35 41098</v>
          </cell>
        </row>
        <row r="171">
          <cell r="A171" t="str">
            <v>P1</v>
          </cell>
          <cell r="B171" t="str">
            <v>SM</v>
          </cell>
          <cell r="C171" t="str">
            <v>9999-12-31</v>
          </cell>
          <cell r="D171">
            <v>28</v>
          </cell>
          <cell r="E171" t="str">
            <v>A</v>
          </cell>
          <cell r="F171">
            <v>2.981E-2</v>
          </cell>
          <cell r="G171">
            <v>41098</v>
          </cell>
          <cell r="H171">
            <v>1</v>
          </cell>
          <cell r="I171" t="str">
            <v>P1 SM 28 41098</v>
          </cell>
        </row>
        <row r="172">
          <cell r="A172" t="str">
            <v>P1</v>
          </cell>
          <cell r="B172" t="str">
            <v>SM</v>
          </cell>
          <cell r="C172" t="str">
            <v>9999-12-31</v>
          </cell>
          <cell r="D172">
            <v>35</v>
          </cell>
          <cell r="E172" t="str">
            <v>A</v>
          </cell>
          <cell r="F172">
            <v>3.0169999999999999E-2</v>
          </cell>
          <cell r="G172">
            <v>41098</v>
          </cell>
          <cell r="H172">
            <v>1</v>
          </cell>
          <cell r="I172" t="str">
            <v>P1 SM 35 41098</v>
          </cell>
        </row>
        <row r="173">
          <cell r="A173" t="str">
            <v xml:space="preserve">Q </v>
          </cell>
          <cell r="B173" t="str">
            <v>OF</v>
          </cell>
          <cell r="C173" t="str">
            <v>9999-12-31</v>
          </cell>
          <cell r="D173">
            <v>28</v>
          </cell>
          <cell r="E173" t="str">
            <v>A</v>
          </cell>
          <cell r="F173">
            <v>6.5000000000000002E-2</v>
          </cell>
          <cell r="G173">
            <v>41098</v>
          </cell>
          <cell r="H173">
            <v>0.88109999999999999</v>
          </cell>
          <cell r="I173" t="str">
            <v>Q OF 28 41098</v>
          </cell>
        </row>
        <row r="174">
          <cell r="A174" t="str">
            <v xml:space="preserve">Q </v>
          </cell>
          <cell r="B174" t="str">
            <v>OF</v>
          </cell>
          <cell r="C174" t="str">
            <v>9999-12-31</v>
          </cell>
          <cell r="D174">
            <v>35</v>
          </cell>
          <cell r="E174" t="str">
            <v>A</v>
          </cell>
          <cell r="F174">
            <v>6.5000000000000002E-2</v>
          </cell>
          <cell r="G174">
            <v>41098</v>
          </cell>
          <cell r="H174">
            <v>0.874</v>
          </cell>
          <cell r="I174" t="str">
            <v>Q OF 35 41098</v>
          </cell>
        </row>
        <row r="175">
          <cell r="A175" t="str">
            <v xml:space="preserve">Q </v>
          </cell>
          <cell r="B175" t="str">
            <v>ON</v>
          </cell>
          <cell r="C175" t="str">
            <v>9999-12-31</v>
          </cell>
          <cell r="D175">
            <v>28</v>
          </cell>
          <cell r="E175" t="str">
            <v>A</v>
          </cell>
          <cell r="F175">
            <v>6.5000000000000002E-2</v>
          </cell>
          <cell r="G175">
            <v>41098</v>
          </cell>
          <cell r="H175">
            <v>0.77759999999999996</v>
          </cell>
          <cell r="I175" t="str">
            <v>Q ON 28 41098</v>
          </cell>
        </row>
        <row r="176">
          <cell r="A176" t="str">
            <v xml:space="preserve">Q </v>
          </cell>
          <cell r="B176" t="str">
            <v>ON</v>
          </cell>
          <cell r="C176" t="str">
            <v>9999-12-31</v>
          </cell>
          <cell r="D176">
            <v>35</v>
          </cell>
          <cell r="E176" t="str">
            <v>A</v>
          </cell>
          <cell r="F176">
            <v>6.5000000000000002E-2</v>
          </cell>
          <cell r="G176">
            <v>41098</v>
          </cell>
          <cell r="H176">
            <v>0.78690000000000004</v>
          </cell>
          <cell r="I176" t="str">
            <v>Q ON 35 41098</v>
          </cell>
        </row>
        <row r="177">
          <cell r="A177" t="str">
            <v xml:space="preserve">Q </v>
          </cell>
          <cell r="B177" t="str">
            <v>TO</v>
          </cell>
          <cell r="C177" t="str">
            <v>9999-12-31</v>
          </cell>
          <cell r="D177">
            <v>28</v>
          </cell>
          <cell r="E177" t="str">
            <v>A</v>
          </cell>
          <cell r="F177">
            <v>6.5000000000000002E-2</v>
          </cell>
          <cell r="G177">
            <v>41098</v>
          </cell>
          <cell r="H177">
            <v>0.8448</v>
          </cell>
          <cell r="I177" t="str">
            <v>Q TO 28 41098</v>
          </cell>
        </row>
        <row r="178">
          <cell r="A178" t="str">
            <v xml:space="preserve">Q </v>
          </cell>
          <cell r="B178" t="str">
            <v>TO</v>
          </cell>
          <cell r="C178" t="str">
            <v>9999-12-31</v>
          </cell>
          <cell r="D178">
            <v>35</v>
          </cell>
          <cell r="E178" t="str">
            <v>A</v>
          </cell>
          <cell r="F178">
            <v>6.5000000000000002E-2</v>
          </cell>
          <cell r="G178">
            <v>41098</v>
          </cell>
          <cell r="H178">
            <v>0.84360000000000002</v>
          </cell>
          <cell r="I178" t="str">
            <v>Q TO 35 41098</v>
          </cell>
        </row>
        <row r="179">
          <cell r="A179" t="str">
            <v>Q1</v>
          </cell>
          <cell r="B179" t="str">
            <v>OF</v>
          </cell>
          <cell r="C179" t="str">
            <v>9999-12-31</v>
          </cell>
          <cell r="D179">
            <v>28</v>
          </cell>
          <cell r="E179" t="str">
            <v>A</v>
          </cell>
          <cell r="F179">
            <v>2.4539999999999999E-2</v>
          </cell>
          <cell r="G179">
            <v>41098</v>
          </cell>
          <cell r="H179">
            <v>1</v>
          </cell>
          <cell r="I179" t="str">
            <v>Q1 OF 28 41098</v>
          </cell>
        </row>
        <row r="180">
          <cell r="A180" t="str">
            <v>Q1</v>
          </cell>
          <cell r="B180" t="str">
            <v>OF</v>
          </cell>
          <cell r="C180" t="str">
            <v>9999-12-31</v>
          </cell>
          <cell r="D180">
            <v>35</v>
          </cell>
          <cell r="E180" t="str">
            <v>A</v>
          </cell>
          <cell r="F180">
            <v>2.4719999999999999E-2</v>
          </cell>
          <cell r="G180">
            <v>41098</v>
          </cell>
          <cell r="H180">
            <v>1</v>
          </cell>
          <cell r="I180" t="str">
            <v>Q1 OF 35 41098</v>
          </cell>
        </row>
        <row r="181">
          <cell r="A181" t="str">
            <v>Q1</v>
          </cell>
          <cell r="B181" t="str">
            <v>ON</v>
          </cell>
          <cell r="C181" t="str">
            <v>9999-12-31</v>
          </cell>
          <cell r="D181">
            <v>28</v>
          </cell>
          <cell r="E181" t="str">
            <v>A</v>
          </cell>
          <cell r="F181">
            <v>3.8559999999999997E-2</v>
          </cell>
          <cell r="G181">
            <v>41098</v>
          </cell>
          <cell r="H181">
            <v>1</v>
          </cell>
          <cell r="I181" t="str">
            <v>Q1 ON 28 41098</v>
          </cell>
        </row>
        <row r="182">
          <cell r="A182" t="str">
            <v>Q1</v>
          </cell>
          <cell r="B182" t="str">
            <v>ON</v>
          </cell>
          <cell r="C182" t="str">
            <v>9999-12-31</v>
          </cell>
          <cell r="D182">
            <v>35</v>
          </cell>
          <cell r="E182" t="str">
            <v>A</v>
          </cell>
          <cell r="F182">
            <v>3.8730000000000001E-2</v>
          </cell>
          <cell r="G182">
            <v>41098</v>
          </cell>
          <cell r="H182">
            <v>1</v>
          </cell>
          <cell r="I182" t="str">
            <v>Q1 ON 35 41098</v>
          </cell>
        </row>
        <row r="183">
          <cell r="A183" t="str">
            <v>Q1</v>
          </cell>
          <cell r="B183" t="str">
            <v>TO</v>
          </cell>
          <cell r="C183" t="str">
            <v>9999-12-31</v>
          </cell>
          <cell r="D183">
            <v>28</v>
          </cell>
          <cell r="E183" t="str">
            <v>A</v>
          </cell>
          <cell r="F183">
            <v>2.945E-2</v>
          </cell>
          <cell r="G183">
            <v>41098</v>
          </cell>
          <cell r="H183">
            <v>1</v>
          </cell>
          <cell r="I183" t="str">
            <v>Q1 TO 28 41098</v>
          </cell>
        </row>
        <row r="184">
          <cell r="A184" t="str">
            <v>Q1</v>
          </cell>
          <cell r="B184" t="str">
            <v>TO</v>
          </cell>
          <cell r="C184" t="str">
            <v>9999-12-31</v>
          </cell>
          <cell r="D184">
            <v>35</v>
          </cell>
          <cell r="E184" t="str">
            <v>A</v>
          </cell>
          <cell r="F184">
            <v>2.962E-2</v>
          </cell>
          <cell r="G184">
            <v>41098</v>
          </cell>
          <cell r="H184">
            <v>1</v>
          </cell>
          <cell r="I184" t="str">
            <v>Q1 TO 35 41098</v>
          </cell>
        </row>
        <row r="185">
          <cell r="A185" t="str">
            <v xml:space="preserve">R </v>
          </cell>
          <cell r="B185" t="str">
            <v>TO</v>
          </cell>
          <cell r="C185" t="str">
            <v>9999-12-31</v>
          </cell>
          <cell r="D185">
            <v>28</v>
          </cell>
          <cell r="E185" t="str">
            <v>A</v>
          </cell>
          <cell r="F185">
            <v>6.5000000000000002E-2</v>
          </cell>
          <cell r="G185">
            <v>41098</v>
          </cell>
          <cell r="H185">
            <v>0.88790000000000002</v>
          </cell>
          <cell r="I185" t="str">
            <v>R TO 28 41098</v>
          </cell>
        </row>
        <row r="186">
          <cell r="A186" t="str">
            <v xml:space="preserve">R </v>
          </cell>
          <cell r="B186" t="str">
            <v>TO</v>
          </cell>
          <cell r="C186" t="str">
            <v>9999-12-31</v>
          </cell>
          <cell r="D186">
            <v>35</v>
          </cell>
          <cell r="E186" t="str">
            <v>A</v>
          </cell>
          <cell r="F186">
            <v>6.5000000000000002E-2</v>
          </cell>
          <cell r="G186">
            <v>41098</v>
          </cell>
          <cell r="H186">
            <v>0.88260000000000005</v>
          </cell>
          <cell r="I186" t="str">
            <v>R TO 35 41098</v>
          </cell>
        </row>
        <row r="187">
          <cell r="A187" t="str">
            <v>V1</v>
          </cell>
          <cell r="B187" t="str">
            <v>OF</v>
          </cell>
          <cell r="C187" t="str">
            <v>9999-12-31</v>
          </cell>
          <cell r="D187">
            <v>28</v>
          </cell>
          <cell r="E187" t="str">
            <v>A</v>
          </cell>
          <cell r="F187">
            <v>6.5000000000000002E-2</v>
          </cell>
          <cell r="G187">
            <v>41098</v>
          </cell>
          <cell r="H187">
            <v>0.83950000000000002</v>
          </cell>
          <cell r="I187" t="str">
            <v>V1 OF 28 41098</v>
          </cell>
        </row>
        <row r="188">
          <cell r="A188" t="str">
            <v>V1</v>
          </cell>
          <cell r="B188" t="str">
            <v>OF</v>
          </cell>
          <cell r="C188" t="str">
            <v>9999-12-31</v>
          </cell>
          <cell r="D188">
            <v>35</v>
          </cell>
          <cell r="E188" t="str">
            <v>A</v>
          </cell>
          <cell r="F188">
            <v>6.5000000000000002E-2</v>
          </cell>
          <cell r="G188">
            <v>41098</v>
          </cell>
          <cell r="H188">
            <v>0.83799999999999997</v>
          </cell>
          <cell r="I188" t="str">
            <v>V1 OF 35 41098</v>
          </cell>
        </row>
        <row r="189">
          <cell r="A189" t="str">
            <v>V1</v>
          </cell>
          <cell r="B189" t="str">
            <v>ON</v>
          </cell>
          <cell r="C189" t="str">
            <v>9999-12-31</v>
          </cell>
          <cell r="D189">
            <v>28</v>
          </cell>
          <cell r="E189" t="str">
            <v>A</v>
          </cell>
          <cell r="F189">
            <v>6.5000000000000002E-2</v>
          </cell>
          <cell r="G189">
            <v>41098</v>
          </cell>
          <cell r="H189">
            <v>0.79330000000000001</v>
          </cell>
          <cell r="I189" t="str">
            <v>V1 ON 28 41098</v>
          </cell>
        </row>
        <row r="190">
          <cell r="A190" t="str">
            <v>V1</v>
          </cell>
          <cell r="B190" t="str">
            <v>ON</v>
          </cell>
          <cell r="C190" t="str">
            <v>9999-12-31</v>
          </cell>
          <cell r="D190">
            <v>35</v>
          </cell>
          <cell r="E190" t="str">
            <v>A</v>
          </cell>
          <cell r="F190">
            <v>6.5000000000000002E-2</v>
          </cell>
          <cell r="G190">
            <v>41098</v>
          </cell>
          <cell r="H190">
            <v>0.79459999999999997</v>
          </cell>
          <cell r="I190" t="str">
            <v>V1 ON 35 41098</v>
          </cell>
        </row>
        <row r="191">
          <cell r="A191" t="str">
            <v>V1</v>
          </cell>
          <cell r="B191" t="str">
            <v>SP</v>
          </cell>
          <cell r="C191" t="str">
            <v>9999-12-31</v>
          </cell>
          <cell r="D191">
            <v>28</v>
          </cell>
          <cell r="E191" t="str">
            <v>A</v>
          </cell>
          <cell r="F191">
            <v>6.5000000000000002E-2</v>
          </cell>
          <cell r="G191">
            <v>41098</v>
          </cell>
          <cell r="H191">
            <v>0.94120000000000004</v>
          </cell>
          <cell r="I191" t="str">
            <v>V1 SP 28 41098</v>
          </cell>
        </row>
        <row r="192">
          <cell r="A192" t="str">
            <v>V1</v>
          </cell>
          <cell r="B192" t="str">
            <v>SP</v>
          </cell>
          <cell r="C192" t="str">
            <v>9999-12-31</v>
          </cell>
          <cell r="D192">
            <v>35</v>
          </cell>
          <cell r="E192" t="str">
            <v>A</v>
          </cell>
          <cell r="F192">
            <v>6.5000000000000002E-2</v>
          </cell>
          <cell r="G192">
            <v>41098</v>
          </cell>
          <cell r="H192">
            <v>0.93320000000000003</v>
          </cell>
          <cell r="I192" t="str">
            <v>V1 SP 35 41098</v>
          </cell>
        </row>
        <row r="193">
          <cell r="A193" t="str">
            <v>V2</v>
          </cell>
          <cell r="B193" t="str">
            <v>OF</v>
          </cell>
          <cell r="C193" t="str">
            <v>9999-12-31</v>
          </cell>
          <cell r="D193">
            <v>28</v>
          </cell>
          <cell r="E193" t="str">
            <v>A</v>
          </cell>
          <cell r="F193">
            <v>6.5000000000000002E-2</v>
          </cell>
          <cell r="G193">
            <v>41098</v>
          </cell>
          <cell r="H193">
            <v>0.82930000000000004</v>
          </cell>
          <cell r="I193" t="str">
            <v>V2 OF 28 41098</v>
          </cell>
        </row>
        <row r="194">
          <cell r="A194" t="str">
            <v>V2</v>
          </cell>
          <cell r="B194" t="str">
            <v>OF</v>
          </cell>
          <cell r="C194" t="str">
            <v>9999-12-31</v>
          </cell>
          <cell r="D194">
            <v>35</v>
          </cell>
          <cell r="E194" t="str">
            <v>A</v>
          </cell>
          <cell r="F194">
            <v>6.5000000000000002E-2</v>
          </cell>
          <cell r="G194">
            <v>41098</v>
          </cell>
          <cell r="H194">
            <v>0.8286</v>
          </cell>
          <cell r="I194" t="str">
            <v>V2 OF 35 41098</v>
          </cell>
        </row>
        <row r="195">
          <cell r="A195" t="str">
            <v>V2</v>
          </cell>
          <cell r="B195" t="str">
            <v>ON</v>
          </cell>
          <cell r="C195" t="str">
            <v>9999-12-31</v>
          </cell>
          <cell r="D195">
            <v>28</v>
          </cell>
          <cell r="E195" t="str">
            <v>A</v>
          </cell>
          <cell r="F195">
            <v>6.5000000000000002E-2</v>
          </cell>
          <cell r="G195">
            <v>41098</v>
          </cell>
          <cell r="H195">
            <v>0.79690000000000005</v>
          </cell>
          <cell r="I195" t="str">
            <v>V2 ON 28 41098</v>
          </cell>
        </row>
        <row r="196">
          <cell r="A196" t="str">
            <v>V2</v>
          </cell>
          <cell r="B196" t="str">
            <v>ON</v>
          </cell>
          <cell r="C196" t="str">
            <v>9999-12-31</v>
          </cell>
          <cell r="D196">
            <v>35</v>
          </cell>
          <cell r="E196" t="str">
            <v>A</v>
          </cell>
          <cell r="F196">
            <v>6.5000000000000002E-2</v>
          </cell>
          <cell r="G196">
            <v>41098</v>
          </cell>
          <cell r="H196">
            <v>0.79779999999999995</v>
          </cell>
          <cell r="I196" t="str">
            <v>V2 ON 35 41098</v>
          </cell>
        </row>
        <row r="197">
          <cell r="A197" t="str">
            <v>V2</v>
          </cell>
          <cell r="B197" t="str">
            <v>SP</v>
          </cell>
          <cell r="C197" t="str">
            <v>9999-12-31</v>
          </cell>
          <cell r="D197">
            <v>28</v>
          </cell>
          <cell r="E197" t="str">
            <v>A</v>
          </cell>
          <cell r="F197">
            <v>6.5000000000000002E-2</v>
          </cell>
          <cell r="G197">
            <v>41098</v>
          </cell>
          <cell r="H197">
            <v>0.94120000000000004</v>
          </cell>
          <cell r="I197" t="str">
            <v>V2 SP 28 41098</v>
          </cell>
        </row>
        <row r="198">
          <cell r="A198" t="str">
            <v>V2</v>
          </cell>
          <cell r="B198" t="str">
            <v>SP</v>
          </cell>
          <cell r="C198" t="str">
            <v>9999-12-31</v>
          </cell>
          <cell r="D198">
            <v>35</v>
          </cell>
          <cell r="E198" t="str">
            <v>A</v>
          </cell>
          <cell r="F198">
            <v>6.5000000000000002E-2</v>
          </cell>
          <cell r="G198">
            <v>41098</v>
          </cell>
          <cell r="H198">
            <v>0.93320000000000003</v>
          </cell>
          <cell r="I198" t="str">
            <v>V2 SP 35 41098</v>
          </cell>
        </row>
        <row r="199">
          <cell r="A199" t="str">
            <v>V2</v>
          </cell>
          <cell r="B199" t="str">
            <v>SP</v>
          </cell>
          <cell r="C199" t="str">
            <v>9999-12-31</v>
          </cell>
          <cell r="D199">
            <v>35</v>
          </cell>
          <cell r="E199" t="str">
            <v>A</v>
          </cell>
          <cell r="F199">
            <v>6.5000000000000002E-2</v>
          </cell>
          <cell r="G199">
            <v>41287</v>
          </cell>
          <cell r="H199">
            <v>0.9849</v>
          </cell>
          <cell r="I199" t="str">
            <v xml:space="preserve">   </v>
          </cell>
        </row>
        <row r="200">
          <cell r="I200" t="str">
            <v xml:space="preserve">   </v>
          </cell>
        </row>
        <row r="201">
          <cell r="I201" t="str">
            <v xml:space="preserve">   </v>
          </cell>
        </row>
        <row r="202">
          <cell r="I202" t="str">
            <v xml:space="preserve">   </v>
          </cell>
        </row>
        <row r="203">
          <cell r="I203" t="str">
            <v xml:space="preserve">   </v>
          </cell>
        </row>
        <row r="204">
          <cell r="I204" t="str">
            <v xml:space="preserve">   </v>
          </cell>
        </row>
        <row r="205">
          <cell r="I205" t="str">
            <v xml:space="preserve">   </v>
          </cell>
        </row>
        <row r="206">
          <cell r="I206" t="str">
            <v xml:space="preserve">   </v>
          </cell>
        </row>
        <row r="207">
          <cell r="I207" t="str">
            <v xml:space="preserve">   </v>
          </cell>
        </row>
        <row r="208">
          <cell r="I208" t="str">
            <v xml:space="preserve">   </v>
          </cell>
        </row>
        <row r="209">
          <cell r="I209" t="str">
            <v xml:space="preserve">   </v>
          </cell>
        </row>
        <row r="210">
          <cell r="I210" t="str">
            <v xml:space="preserve">   </v>
          </cell>
        </row>
        <row r="211">
          <cell r="I211" t="str">
            <v xml:space="preserve">   </v>
          </cell>
        </row>
        <row r="212">
          <cell r="I212" t="str">
            <v xml:space="preserve">   </v>
          </cell>
        </row>
        <row r="213">
          <cell r="I213" t="str">
            <v xml:space="preserve">   </v>
          </cell>
        </row>
        <row r="214">
          <cell r="I214" t="str">
            <v xml:space="preserve">   </v>
          </cell>
        </row>
        <row r="215">
          <cell r="I215" t="str">
            <v xml:space="preserve">   </v>
          </cell>
        </row>
        <row r="216">
          <cell r="I216" t="str">
            <v xml:space="preserve">   </v>
          </cell>
        </row>
        <row r="217">
          <cell r="I217" t="str">
            <v xml:space="preserve">   </v>
          </cell>
        </row>
        <row r="218">
          <cell r="I218" t="str">
            <v xml:space="preserve">   </v>
          </cell>
        </row>
        <row r="219">
          <cell r="I219" t="str">
            <v xml:space="preserve">   </v>
          </cell>
        </row>
        <row r="220">
          <cell r="I220" t="str">
            <v xml:space="preserve">   </v>
          </cell>
        </row>
        <row r="221">
          <cell r="I221" t="str">
            <v xml:space="preserve">   </v>
          </cell>
        </row>
        <row r="222">
          <cell r="I222" t="str">
            <v xml:space="preserve">   </v>
          </cell>
        </row>
        <row r="223">
          <cell r="I223" t="str">
            <v xml:space="preserve">   </v>
          </cell>
        </row>
        <row r="224">
          <cell r="I224" t="str">
            <v xml:space="preserve">   </v>
          </cell>
        </row>
        <row r="225">
          <cell r="I225" t="str">
            <v xml:space="preserve">   </v>
          </cell>
        </row>
        <row r="226">
          <cell r="I226" t="str">
            <v xml:space="preserve">   </v>
          </cell>
        </row>
        <row r="227">
          <cell r="I227" t="str">
            <v xml:space="preserve">   </v>
          </cell>
        </row>
        <row r="228">
          <cell r="I228" t="str">
            <v xml:space="preserve">   </v>
          </cell>
        </row>
        <row r="229">
          <cell r="I229" t="str">
            <v xml:space="preserve">   </v>
          </cell>
        </row>
        <row r="230">
          <cell r="I230" t="str">
            <v xml:space="preserve">   </v>
          </cell>
        </row>
        <row r="231">
          <cell r="I231" t="str">
            <v xml:space="preserve">   </v>
          </cell>
        </row>
        <row r="232">
          <cell r="I232" t="str">
            <v xml:space="preserve">   </v>
          </cell>
        </row>
        <row r="233">
          <cell r="I233" t="str">
            <v xml:space="preserve">   </v>
          </cell>
        </row>
        <row r="234">
          <cell r="I234" t="str">
            <v xml:space="preserve">   </v>
          </cell>
        </row>
        <row r="235">
          <cell r="I235" t="str">
            <v xml:space="preserve">   </v>
          </cell>
        </row>
        <row r="236">
          <cell r="I236" t="str">
            <v xml:space="preserve">   </v>
          </cell>
        </row>
        <row r="237">
          <cell r="I237" t="str">
            <v xml:space="preserve">   </v>
          </cell>
        </row>
        <row r="238">
          <cell r="I238" t="str">
            <v xml:space="preserve">   </v>
          </cell>
        </row>
        <row r="239">
          <cell r="I239" t="str">
            <v xml:space="preserve">   </v>
          </cell>
        </row>
        <row r="240">
          <cell r="I240" t="str">
            <v xml:space="preserve">   </v>
          </cell>
        </row>
        <row r="241">
          <cell r="I241" t="str">
            <v xml:space="preserve">   </v>
          </cell>
        </row>
        <row r="242">
          <cell r="I242" t="str">
            <v xml:space="preserve">   </v>
          </cell>
        </row>
        <row r="243">
          <cell r="I243" t="str">
            <v xml:space="preserve">   </v>
          </cell>
        </row>
        <row r="244">
          <cell r="I244" t="str">
            <v xml:space="preserve">   </v>
          </cell>
        </row>
        <row r="245">
          <cell r="I245" t="str">
            <v xml:space="preserve">   </v>
          </cell>
        </row>
        <row r="246">
          <cell r="I246" t="str">
            <v xml:space="preserve">   </v>
          </cell>
        </row>
        <row r="247">
          <cell r="I247" t="str">
            <v xml:space="preserve">   </v>
          </cell>
        </row>
        <row r="248">
          <cell r="I248" t="str">
            <v xml:space="preserve">   </v>
          </cell>
        </row>
        <row r="249">
          <cell r="I249" t="str">
            <v xml:space="preserve">   </v>
          </cell>
        </row>
        <row r="250">
          <cell r="I250" t="str">
            <v xml:space="preserve">   </v>
          </cell>
        </row>
        <row r="251">
          <cell r="I251" t="str">
            <v xml:space="preserve">   </v>
          </cell>
        </row>
        <row r="252">
          <cell r="I252" t="str">
            <v xml:space="preserve">   </v>
          </cell>
        </row>
        <row r="253">
          <cell r="I253" t="str">
            <v xml:space="preserve">   </v>
          </cell>
        </row>
        <row r="254">
          <cell r="I254" t="str">
            <v xml:space="preserve">   </v>
          </cell>
        </row>
        <row r="255">
          <cell r="I255" t="str">
            <v xml:space="preserve">   </v>
          </cell>
        </row>
        <row r="256">
          <cell r="I256" t="str">
            <v xml:space="preserve">   </v>
          </cell>
        </row>
        <row r="257">
          <cell r="I257" t="str">
            <v xml:space="preserve">   </v>
          </cell>
        </row>
        <row r="258">
          <cell r="I258" t="str">
            <v xml:space="preserve">   </v>
          </cell>
        </row>
        <row r="259">
          <cell r="I259" t="str">
            <v xml:space="preserve">   </v>
          </cell>
        </row>
        <row r="260">
          <cell r="I260" t="str">
            <v xml:space="preserve">   </v>
          </cell>
        </row>
        <row r="261">
          <cell r="I261" t="str">
            <v xml:space="preserve">   </v>
          </cell>
        </row>
        <row r="262">
          <cell r="I262" t="str">
            <v xml:space="preserve">   </v>
          </cell>
        </row>
        <row r="263">
          <cell r="I263" t="str">
            <v xml:space="preserve">   </v>
          </cell>
        </row>
        <row r="264">
          <cell r="I264" t="str">
            <v xml:space="preserve">   </v>
          </cell>
        </row>
        <row r="265">
          <cell r="I265" t="str">
            <v xml:space="preserve">   </v>
          </cell>
        </row>
        <row r="266">
          <cell r="I266" t="str">
            <v xml:space="preserve">   </v>
          </cell>
        </row>
        <row r="267">
          <cell r="I267" t="str">
            <v xml:space="preserve">   </v>
          </cell>
        </row>
        <row r="268">
          <cell r="I268" t="str">
            <v xml:space="preserve">   </v>
          </cell>
        </row>
        <row r="269">
          <cell r="I269" t="str">
            <v xml:space="preserve">   </v>
          </cell>
        </row>
        <row r="270">
          <cell r="I270" t="str">
            <v xml:space="preserve">   </v>
          </cell>
        </row>
        <row r="271">
          <cell r="I271" t="str">
            <v xml:space="preserve">   </v>
          </cell>
        </row>
        <row r="272">
          <cell r="I272" t="str">
            <v xml:space="preserve">   </v>
          </cell>
        </row>
        <row r="273">
          <cell r="I273" t="str">
            <v xml:space="preserve">   </v>
          </cell>
        </row>
        <row r="274">
          <cell r="I274" t="str">
            <v xml:space="preserve">   </v>
          </cell>
        </row>
        <row r="275">
          <cell r="I275" t="str">
            <v xml:space="preserve">   </v>
          </cell>
        </row>
        <row r="276">
          <cell r="I276" t="str">
            <v xml:space="preserve">   </v>
          </cell>
        </row>
        <row r="277">
          <cell r="I277" t="str">
            <v xml:space="preserve">   </v>
          </cell>
        </row>
        <row r="278">
          <cell r="I278" t="str">
            <v xml:space="preserve">   </v>
          </cell>
        </row>
        <row r="279">
          <cell r="I279" t="str">
            <v xml:space="preserve">   </v>
          </cell>
        </row>
        <row r="280">
          <cell r="I280" t="str">
            <v xml:space="preserve">   </v>
          </cell>
        </row>
        <row r="281">
          <cell r="I281" t="str">
            <v xml:space="preserve">   </v>
          </cell>
        </row>
        <row r="282">
          <cell r="I282" t="str">
            <v xml:space="preserve">   </v>
          </cell>
        </row>
        <row r="283">
          <cell r="I283" t="str">
            <v xml:space="preserve">   </v>
          </cell>
        </row>
        <row r="284">
          <cell r="I284" t="str">
            <v xml:space="preserve">   </v>
          </cell>
        </row>
        <row r="285">
          <cell r="I285" t="str">
            <v xml:space="preserve">   </v>
          </cell>
        </row>
        <row r="286">
          <cell r="I286" t="str">
            <v xml:space="preserve">   </v>
          </cell>
        </row>
        <row r="287">
          <cell r="I287" t="str">
            <v xml:space="preserve">   </v>
          </cell>
        </row>
        <row r="288">
          <cell r="I288" t="str">
            <v xml:space="preserve">   </v>
          </cell>
        </row>
        <row r="289">
          <cell r="I289" t="str">
            <v xml:space="preserve">   </v>
          </cell>
        </row>
      </sheetData>
      <sheetData sheetId="18" refreshError="1">
        <row r="2">
          <cell r="B2">
            <v>40179</v>
          </cell>
          <cell r="C2">
            <v>5.5</v>
          </cell>
          <cell r="D2">
            <v>40179</v>
          </cell>
          <cell r="E2">
            <v>5.8</v>
          </cell>
          <cell r="F2">
            <v>40179</v>
          </cell>
          <cell r="G2">
            <v>8.4</v>
          </cell>
          <cell r="H2">
            <v>40179</v>
          </cell>
          <cell r="I2">
            <v>7.9</v>
          </cell>
          <cell r="J2">
            <v>34820</v>
          </cell>
          <cell r="K2">
            <v>13.8</v>
          </cell>
          <cell r="L2">
            <v>40179</v>
          </cell>
          <cell r="M2">
            <v>6.4</v>
          </cell>
          <cell r="N2">
            <v>40179</v>
          </cell>
          <cell r="O2">
            <v>6.4</v>
          </cell>
          <cell r="P2">
            <v>40179</v>
          </cell>
          <cell r="Q2">
            <v>6.2</v>
          </cell>
          <cell r="R2">
            <v>34820</v>
          </cell>
          <cell r="S2">
            <v>7.3</v>
          </cell>
          <cell r="T2">
            <v>34820</v>
          </cell>
          <cell r="U2">
            <v>11.6</v>
          </cell>
          <cell r="V2">
            <v>40179</v>
          </cell>
          <cell r="W2">
            <v>10.6</v>
          </cell>
          <cell r="X2">
            <v>40179</v>
          </cell>
          <cell r="Y2">
            <v>17.399999999999999</v>
          </cell>
          <cell r="Z2">
            <v>34820</v>
          </cell>
          <cell r="AA2">
            <v>15.9</v>
          </cell>
          <cell r="AB2">
            <v>40179</v>
          </cell>
          <cell r="AC2">
            <v>14.8</v>
          </cell>
          <cell r="AD2">
            <v>37438</v>
          </cell>
          <cell r="AE2">
            <v>7.3</v>
          </cell>
          <cell r="AF2">
            <v>37438</v>
          </cell>
          <cell r="AG2">
            <v>11.6</v>
          </cell>
        </row>
        <row r="3">
          <cell r="AH3">
            <v>37407</v>
          </cell>
          <cell r="AI3">
            <v>0.34499999999999997</v>
          </cell>
          <cell r="AJ3">
            <v>37407</v>
          </cell>
          <cell r="AK3">
            <v>1.0820000000000001</v>
          </cell>
        </row>
        <row r="12">
          <cell r="B12">
            <v>40179</v>
          </cell>
          <cell r="C12">
            <v>9.6</v>
          </cell>
          <cell r="D12">
            <v>40179</v>
          </cell>
          <cell r="E12">
            <v>10.1</v>
          </cell>
          <cell r="F12">
            <v>40179</v>
          </cell>
          <cell r="G12">
            <v>14.8</v>
          </cell>
          <cell r="H12">
            <v>40179</v>
          </cell>
          <cell r="I12">
            <v>13.8</v>
          </cell>
          <cell r="J12">
            <v>40179</v>
          </cell>
          <cell r="K12">
            <v>16.399999999999999</v>
          </cell>
          <cell r="L12">
            <v>40179</v>
          </cell>
          <cell r="M12">
            <v>11.2</v>
          </cell>
          <cell r="N12">
            <v>40179</v>
          </cell>
          <cell r="O12">
            <v>11.2</v>
          </cell>
          <cell r="P12">
            <v>40179</v>
          </cell>
          <cell r="Q12">
            <v>10.8</v>
          </cell>
          <cell r="R12">
            <v>34820</v>
          </cell>
          <cell r="S12">
            <v>9.8000000000000007</v>
          </cell>
          <cell r="T12">
            <v>34820</v>
          </cell>
          <cell r="U12">
            <v>16.600000000000001</v>
          </cell>
          <cell r="V12">
            <v>40179</v>
          </cell>
          <cell r="W12">
            <v>17.3</v>
          </cell>
          <cell r="X12">
            <v>40179</v>
          </cell>
          <cell r="Y12">
            <v>28.5</v>
          </cell>
          <cell r="Z12">
            <v>34820</v>
          </cell>
          <cell r="AA12">
            <v>19.5</v>
          </cell>
          <cell r="AB12">
            <v>40179</v>
          </cell>
          <cell r="AC12">
            <v>22</v>
          </cell>
          <cell r="AD12">
            <v>40179</v>
          </cell>
          <cell r="AE12">
            <v>11</v>
          </cell>
          <cell r="AF12">
            <v>40179</v>
          </cell>
          <cell r="AG12">
            <v>18.3</v>
          </cell>
        </row>
        <row r="13">
          <cell r="AH13">
            <v>37407</v>
          </cell>
          <cell r="AI13">
            <v>0.49299999999999999</v>
          </cell>
          <cell r="AJ13">
            <v>37407</v>
          </cell>
          <cell r="AK13">
            <v>1.546</v>
          </cell>
        </row>
      </sheetData>
      <sheetData sheetId="19" refreshError="1">
        <row r="7">
          <cell r="A7">
            <v>40544</v>
          </cell>
          <cell r="B7">
            <v>2.9E-4</v>
          </cell>
          <cell r="D7">
            <v>38899</v>
          </cell>
          <cell r="E7">
            <v>2.4000000000000001E-4</v>
          </cell>
          <cell r="G7">
            <v>34820</v>
          </cell>
          <cell r="H7">
            <v>2.5000000000000001E-3</v>
          </cell>
          <cell r="J7">
            <v>40544</v>
          </cell>
          <cell r="K7">
            <v>5.7799999999999997E-2</v>
          </cell>
          <cell r="M7">
            <v>40544</v>
          </cell>
          <cell r="N7">
            <v>1.0999999999999999E-2</v>
          </cell>
          <cell r="R7">
            <v>40544</v>
          </cell>
          <cell r="S7">
            <v>0.2</v>
          </cell>
          <cell r="U7">
            <v>36918</v>
          </cell>
          <cell r="V7">
            <v>-6.9999999999999994E-5</v>
          </cell>
          <cell r="X7">
            <v>40544</v>
          </cell>
          <cell r="Y7">
            <v>4.9889999999999997E-2</v>
          </cell>
          <cell r="AA7">
            <v>40544</v>
          </cell>
          <cell r="AB7">
            <v>7.0000000000000001E-3</v>
          </cell>
          <cell r="AD7">
            <v>40544</v>
          </cell>
          <cell r="AE7">
            <v>0.25</v>
          </cell>
          <cell r="AG7">
            <v>40544</v>
          </cell>
          <cell r="AH7">
            <v>16.5</v>
          </cell>
          <cell r="AJ7">
            <v>40544</v>
          </cell>
          <cell r="AK7">
            <v>0.13</v>
          </cell>
          <cell r="AL7">
            <v>0.27200000000000002</v>
          </cell>
        </row>
        <row r="8">
          <cell r="X8">
            <v>40909</v>
          </cell>
          <cell r="Y8">
            <v>4.0829999999999998E-2</v>
          </cell>
        </row>
        <row r="9">
          <cell r="X9">
            <v>41061</v>
          </cell>
          <cell r="Y9">
            <v>1.7919999999999998E-2</v>
          </cell>
        </row>
        <row r="10">
          <cell r="X10">
            <v>41275</v>
          </cell>
          <cell r="Y10">
            <v>0.12327</v>
          </cell>
        </row>
        <row r="25">
          <cell r="A25">
            <v>40544</v>
          </cell>
          <cell r="B25">
            <v>6.8000000000000005E-4</v>
          </cell>
          <cell r="D25">
            <v>34820</v>
          </cell>
          <cell r="E25">
            <v>9.1900000000000003E-3</v>
          </cell>
          <cell r="G25">
            <v>40544</v>
          </cell>
          <cell r="H25">
            <v>1.03E-2</v>
          </cell>
          <cell r="R25">
            <v>40544</v>
          </cell>
          <cell r="S25">
            <v>0.2</v>
          </cell>
          <cell r="U25">
            <v>40544</v>
          </cell>
          <cell r="V25">
            <v>0.21</v>
          </cell>
          <cell r="X25">
            <v>40544</v>
          </cell>
          <cell r="Y25">
            <v>0.82199999999999995</v>
          </cell>
          <cell r="AA25">
            <v>40544</v>
          </cell>
          <cell r="AB25">
            <v>0.25</v>
          </cell>
          <cell r="AF25">
            <v>39486</v>
          </cell>
          <cell r="AG25">
            <v>0.25492999999999999</v>
          </cell>
          <cell r="AH25">
            <v>0.34064</v>
          </cell>
          <cell r="AJ25">
            <v>40969</v>
          </cell>
          <cell r="AK25">
            <v>8.6899999999999998E-3</v>
          </cell>
          <cell r="AL25">
            <v>5.8500000000000002E-3</v>
          </cell>
        </row>
        <row r="26">
          <cell r="AJ26">
            <v>41000</v>
          </cell>
          <cell r="AK26">
            <v>7.3299999999999997E-3</v>
          </cell>
          <cell r="AL26">
            <v>4.9300000000000004E-3</v>
          </cell>
        </row>
        <row r="27">
          <cell r="AJ27">
            <v>41030</v>
          </cell>
          <cell r="AK27">
            <v>7.4799999999999997E-3</v>
          </cell>
          <cell r="AL27">
            <v>5.0400000000000002E-3</v>
          </cell>
        </row>
        <row r="28">
          <cell r="AJ28">
            <v>41061</v>
          </cell>
          <cell r="AK28">
            <v>6.5599999999999999E-3</v>
          </cell>
          <cell r="AL28">
            <v>9.75E-3</v>
          </cell>
        </row>
        <row r="29">
          <cell r="AJ29">
            <v>41091</v>
          </cell>
          <cell r="AK29">
            <v>6.5300000000000002E-3</v>
          </cell>
          <cell r="AL29">
            <v>9.7099999999999999E-3</v>
          </cell>
        </row>
      </sheetData>
      <sheetData sheetId="20" refreshError="1">
        <row r="7">
          <cell r="A7">
            <v>41069</v>
          </cell>
          <cell r="B7">
            <v>41100</v>
          </cell>
        </row>
        <row r="10">
          <cell r="D10">
            <v>0.01</v>
          </cell>
        </row>
        <row r="11">
          <cell r="A11" t="str">
            <v>Rate</v>
          </cell>
          <cell r="B11" t="str">
            <v>Group</v>
          </cell>
          <cell r="D11">
            <v>8</v>
          </cell>
          <cell r="J11" t="str">
            <v>Concatenate</v>
          </cell>
          <cell r="K11" t="str">
            <v>Avg PX Code</v>
          </cell>
        </row>
        <row r="12">
          <cell r="A12" t="str">
            <v>A</v>
          </cell>
          <cell r="B12" t="str">
            <v>A</v>
          </cell>
          <cell r="D12">
            <v>16</v>
          </cell>
          <cell r="J12" t="str">
            <v>ANS</v>
          </cell>
          <cell r="K12" t="str">
            <v>B</v>
          </cell>
        </row>
        <row r="13">
          <cell r="A13" t="str">
            <v>A6TOU</v>
          </cell>
          <cell r="B13" t="str">
            <v>ALTOU</v>
          </cell>
          <cell r="D13">
            <v>17</v>
          </cell>
          <cell r="J13" t="str">
            <v>AYS</v>
          </cell>
          <cell r="K13" t="str">
            <v>B1</v>
          </cell>
        </row>
        <row r="14">
          <cell r="A14" t="str">
            <v>A6TOUCP2</v>
          </cell>
          <cell r="B14" t="str">
            <v>ALTOU</v>
          </cell>
          <cell r="D14">
            <v>18</v>
          </cell>
          <cell r="J14" t="str">
            <v>ANP</v>
          </cell>
          <cell r="K14" t="str">
            <v>C</v>
          </cell>
        </row>
        <row r="15">
          <cell r="A15" t="str">
            <v>A6TOUCPE</v>
          </cell>
          <cell r="B15" t="str">
            <v>ALTOU</v>
          </cell>
          <cell r="D15">
            <v>19</v>
          </cell>
          <cell r="J15" t="str">
            <v>AYP</v>
          </cell>
          <cell r="K15" t="str">
            <v>C1</v>
          </cell>
        </row>
        <row r="16">
          <cell r="A16" t="str">
            <v>AD</v>
          </cell>
          <cell r="B16" t="str">
            <v>A</v>
          </cell>
          <cell r="D16">
            <v>21</v>
          </cell>
          <cell r="J16" t="str">
            <v>ADNS</v>
          </cell>
          <cell r="K16" t="str">
            <v>D</v>
          </cell>
        </row>
        <row r="17">
          <cell r="A17" t="str">
            <v>ADCP2</v>
          </cell>
          <cell r="B17" t="str">
            <v>ALTOU</v>
          </cell>
          <cell r="D17">
            <v>25</v>
          </cell>
          <cell r="J17" t="str">
            <v>ADYS</v>
          </cell>
          <cell r="K17" t="str">
            <v>D1</v>
          </cell>
        </row>
        <row r="18">
          <cell r="A18" t="str">
            <v>ALTOU</v>
          </cell>
          <cell r="B18" t="str">
            <v>ALTOU</v>
          </cell>
          <cell r="D18">
            <v>26</v>
          </cell>
          <cell r="J18" t="str">
            <v>ADNP</v>
          </cell>
          <cell r="K18" t="str">
            <v>E</v>
          </cell>
        </row>
        <row r="19">
          <cell r="A19" t="str">
            <v>ALTOUCP2</v>
          </cell>
          <cell r="B19" t="str">
            <v>ALTOU</v>
          </cell>
          <cell r="D19">
            <v>27</v>
          </cell>
          <cell r="J19" t="str">
            <v>ADYP</v>
          </cell>
          <cell r="K19" t="str">
            <v>E1</v>
          </cell>
        </row>
        <row r="20">
          <cell r="A20" t="str">
            <v>ALTOUCPE</v>
          </cell>
          <cell r="B20" t="str">
            <v>ALTOU</v>
          </cell>
          <cell r="D20">
            <v>28</v>
          </cell>
          <cell r="J20" t="str">
            <v>ATCNS</v>
          </cell>
          <cell r="K20" t="str">
            <v>B</v>
          </cell>
        </row>
        <row r="21">
          <cell r="A21" t="str">
            <v>ATC</v>
          </cell>
          <cell r="B21" t="str">
            <v>A</v>
          </cell>
          <cell r="D21">
            <v>29</v>
          </cell>
          <cell r="J21" t="str">
            <v>ATCYS</v>
          </cell>
          <cell r="K21" t="str">
            <v>B1</v>
          </cell>
        </row>
        <row r="22">
          <cell r="A22" t="str">
            <v>ATOU</v>
          </cell>
          <cell r="B22" t="str">
            <v>ALTOU</v>
          </cell>
          <cell r="D22">
            <v>31</v>
          </cell>
          <cell r="J22" t="str">
            <v>ATCNP</v>
          </cell>
          <cell r="K22" t="str">
            <v>C</v>
          </cell>
        </row>
        <row r="23">
          <cell r="A23" t="str">
            <v xml:space="preserve">ATOUCP2 </v>
          </cell>
          <cell r="B23" t="str">
            <v>ALTOU</v>
          </cell>
          <cell r="D23">
            <v>40</v>
          </cell>
          <cell r="J23" t="str">
            <v>ATCYP</v>
          </cell>
          <cell r="K23" t="str">
            <v>C1</v>
          </cell>
        </row>
        <row r="24">
          <cell r="A24" t="str">
            <v>ATS</v>
          </cell>
          <cell r="B24" t="str">
            <v>Lighting</v>
          </cell>
          <cell r="D24">
            <v>41</v>
          </cell>
          <cell r="J24" t="str">
            <v>LS3NS</v>
          </cell>
          <cell r="K24" t="str">
            <v>R</v>
          </cell>
        </row>
        <row r="25">
          <cell r="A25" t="str">
            <v>AYTOU</v>
          </cell>
          <cell r="B25" t="str">
            <v>ALTOU</v>
          </cell>
          <cell r="D25">
            <v>42</v>
          </cell>
          <cell r="J25" t="str">
            <v>LS3YS</v>
          </cell>
          <cell r="K25" t="str">
            <v>R1</v>
          </cell>
        </row>
        <row r="26">
          <cell r="A26" t="str">
            <v>AYTOUCP2</v>
          </cell>
          <cell r="B26" t="str">
            <v>ALTOU</v>
          </cell>
          <cell r="D26">
            <v>43</v>
          </cell>
          <cell r="J26" t="str">
            <v>PANS</v>
          </cell>
          <cell r="K26" t="str">
            <v>Q</v>
          </cell>
        </row>
        <row r="27">
          <cell r="A27" t="str">
            <v>AYTOUCPE</v>
          </cell>
          <cell r="B27" t="str">
            <v>ALTOU</v>
          </cell>
          <cell r="J27" t="str">
            <v>PAYS</v>
          </cell>
          <cell r="K27" t="str">
            <v>Q1</v>
          </cell>
        </row>
        <row r="28">
          <cell r="A28" t="str">
            <v>DGA</v>
          </cell>
          <cell r="B28" t="str">
            <v>DG</v>
          </cell>
          <cell r="J28" t="str">
            <v>OL2NS</v>
          </cell>
          <cell r="K28" t="str">
            <v>R</v>
          </cell>
        </row>
        <row r="29">
          <cell r="A29" t="str">
            <v>DGA6</v>
          </cell>
          <cell r="B29" t="str">
            <v>DG</v>
          </cell>
          <cell r="J29" t="str">
            <v>OL2YS</v>
          </cell>
          <cell r="K29" t="str">
            <v>R1</v>
          </cell>
        </row>
        <row r="30">
          <cell r="A30" t="str">
            <v>DGA6CTCX</v>
          </cell>
          <cell r="B30" t="str">
            <v>DG</v>
          </cell>
        </row>
        <row r="31">
          <cell r="A31" t="str">
            <v>DGACTCX</v>
          </cell>
          <cell r="B31" t="str">
            <v>DG</v>
          </cell>
        </row>
        <row r="32">
          <cell r="A32" t="str">
            <v>DGAD</v>
          </cell>
          <cell r="B32" t="str">
            <v>DG</v>
          </cell>
        </row>
        <row r="33">
          <cell r="A33" t="str">
            <v>DGADCTCX</v>
          </cell>
          <cell r="B33" t="str">
            <v>DG</v>
          </cell>
          <cell r="K33" t="str">
            <v>Concatenate</v>
          </cell>
          <cell r="L33" t="str">
            <v>Avg PX Code</v>
          </cell>
        </row>
        <row r="34">
          <cell r="A34" t="str">
            <v>DGAL</v>
          </cell>
          <cell r="B34" t="str">
            <v>DG</v>
          </cell>
          <cell r="K34" t="str">
            <v>A6TOUYP.</v>
          </cell>
          <cell r="L34" t="str">
            <v>N1</v>
          </cell>
        </row>
        <row r="35">
          <cell r="A35" t="str">
            <v>DGALCTCX</v>
          </cell>
          <cell r="B35" t="str">
            <v>DG</v>
          </cell>
          <cell r="K35" t="str">
            <v>A6TOUNP.</v>
          </cell>
          <cell r="L35" t="str">
            <v>N</v>
          </cell>
        </row>
        <row r="36">
          <cell r="A36" t="str">
            <v>DGATOU</v>
          </cell>
          <cell r="B36" t="str">
            <v>DG</v>
          </cell>
          <cell r="K36" t="str">
            <v>A6TOUYPS.</v>
          </cell>
          <cell r="L36" t="str">
            <v>O1</v>
          </cell>
        </row>
        <row r="37">
          <cell r="A37" t="str">
            <v>DGATOUCX</v>
          </cell>
          <cell r="B37" t="str">
            <v>DG</v>
          </cell>
          <cell r="K37" t="str">
            <v>A6TOUNPS.</v>
          </cell>
          <cell r="L37" t="str">
            <v>O</v>
          </cell>
        </row>
        <row r="38">
          <cell r="A38" t="str">
            <v xml:space="preserve">DGAY    </v>
          </cell>
          <cell r="B38" t="str">
            <v>DG</v>
          </cell>
          <cell r="K38" t="str">
            <v>A6TOUYT.</v>
          </cell>
          <cell r="L38" t="str">
            <v>P1</v>
          </cell>
        </row>
        <row r="39">
          <cell r="A39" t="str">
            <v>DGAYCTCX</v>
          </cell>
          <cell r="B39" t="str">
            <v>DG</v>
          </cell>
          <cell r="K39" t="str">
            <v>A6TOUNT.</v>
          </cell>
          <cell r="L39" t="str">
            <v>P</v>
          </cell>
        </row>
        <row r="40">
          <cell r="A40" t="str">
            <v>DGPA</v>
          </cell>
          <cell r="B40" t="str">
            <v>DG</v>
          </cell>
          <cell r="K40" t="str">
            <v>ALTOUYSO</v>
          </cell>
          <cell r="L40" t="str">
            <v>J1</v>
          </cell>
        </row>
        <row r="41">
          <cell r="A41" t="str">
            <v>DGPACTCX</v>
          </cell>
          <cell r="B41" t="str">
            <v>DG</v>
          </cell>
          <cell r="K41" t="str">
            <v>ALTOUNSO</v>
          </cell>
          <cell r="L41" t="str">
            <v>J</v>
          </cell>
        </row>
        <row r="42">
          <cell r="A42" t="str">
            <v>DGPAT1</v>
          </cell>
          <cell r="B42" t="str">
            <v>DG</v>
          </cell>
          <cell r="K42" t="str">
            <v>ALTOUYSU</v>
          </cell>
          <cell r="L42" t="str">
            <v>F0</v>
          </cell>
        </row>
        <row r="43">
          <cell r="A43" t="str">
            <v>DGPAT1CX</v>
          </cell>
          <cell r="B43" t="str">
            <v>DG</v>
          </cell>
          <cell r="K43" t="str">
            <v>ALTOUNSU</v>
          </cell>
          <cell r="L43" t="str">
            <v>F</v>
          </cell>
        </row>
        <row r="44">
          <cell r="A44" t="str">
            <v>DM</v>
          </cell>
          <cell r="B44" t="str">
            <v>DR</v>
          </cell>
          <cell r="K44" t="str">
            <v>ALTOUYPO</v>
          </cell>
          <cell r="L44" t="str">
            <v>K1</v>
          </cell>
        </row>
        <row r="45">
          <cell r="A45" t="str">
            <v>DR</v>
          </cell>
          <cell r="B45" t="str">
            <v>DR</v>
          </cell>
          <cell r="K45" t="str">
            <v>ALTOUNPO</v>
          </cell>
          <cell r="L45" t="str">
            <v>K</v>
          </cell>
        </row>
        <row r="46">
          <cell r="A46" t="str">
            <v>DRLI</v>
          </cell>
          <cell r="B46" t="str">
            <v>DR</v>
          </cell>
          <cell r="K46" t="str">
            <v>ALTOUYPU</v>
          </cell>
          <cell r="L46" t="str">
            <v>G1</v>
          </cell>
        </row>
        <row r="47">
          <cell r="A47" t="str">
            <v>DRSES</v>
          </cell>
          <cell r="B47" t="str">
            <v>ALTOU</v>
          </cell>
          <cell r="K47" t="str">
            <v>ALTOUNPU</v>
          </cell>
          <cell r="L47" t="str">
            <v>G</v>
          </cell>
        </row>
        <row r="48">
          <cell r="A48" t="str">
            <v>DRTOU</v>
          </cell>
          <cell r="B48" t="str">
            <v>DRTOU</v>
          </cell>
          <cell r="K48" t="str">
            <v>ALTOUYSSO</v>
          </cell>
          <cell r="L48" t="str">
            <v>J2</v>
          </cell>
        </row>
        <row r="49">
          <cell r="A49" t="str">
            <v>DS</v>
          </cell>
          <cell r="B49" t="str">
            <v>DR</v>
          </cell>
          <cell r="K49" t="str">
            <v>ALTOUNSSO</v>
          </cell>
          <cell r="L49" t="str">
            <v>J</v>
          </cell>
        </row>
        <row r="50">
          <cell r="A50" t="str">
            <v>DT</v>
          </cell>
          <cell r="B50" t="str">
            <v>DR</v>
          </cell>
          <cell r="K50" t="str">
            <v>ALTOUYSSU</v>
          </cell>
          <cell r="L50" t="str">
            <v>F1</v>
          </cell>
        </row>
        <row r="51">
          <cell r="A51" t="str">
            <v>DTRV</v>
          </cell>
          <cell r="B51" t="str">
            <v>DR</v>
          </cell>
          <cell r="K51" t="str">
            <v>ALTOUNSSU</v>
          </cell>
          <cell r="L51" t="str">
            <v>F</v>
          </cell>
        </row>
        <row r="52">
          <cell r="A52" t="str">
            <v>DWL</v>
          </cell>
          <cell r="B52" t="str">
            <v>Lighting</v>
          </cell>
          <cell r="K52" t="str">
            <v>ALTOUYPSO</v>
          </cell>
          <cell r="L52" t="str">
            <v>L1</v>
          </cell>
        </row>
        <row r="53">
          <cell r="A53" t="str">
            <v>EPEVH</v>
          </cell>
          <cell r="B53" t="str">
            <v>ALTOU</v>
          </cell>
          <cell r="K53" t="str">
            <v>ALTOUNPSO</v>
          </cell>
          <cell r="L53" t="str">
            <v>L</v>
          </cell>
        </row>
        <row r="54">
          <cell r="A54" t="str">
            <v>EPEVL</v>
          </cell>
          <cell r="B54" t="str">
            <v>ALTOU</v>
          </cell>
          <cell r="K54" t="str">
            <v>ALTOUYPSU</v>
          </cell>
          <cell r="L54" t="str">
            <v>H1</v>
          </cell>
        </row>
        <row r="55">
          <cell r="A55" t="str">
            <v>EPEVM</v>
          </cell>
          <cell r="B55" t="str">
            <v>ALTOU</v>
          </cell>
          <cell r="K55" t="str">
            <v>ALTOUNPSU</v>
          </cell>
          <cell r="L55" t="str">
            <v>H</v>
          </cell>
        </row>
        <row r="56">
          <cell r="A56" t="str">
            <v xml:space="preserve">EVTOU </v>
          </cell>
          <cell r="B56" t="str">
            <v>ALTOU</v>
          </cell>
          <cell r="K56" t="str">
            <v>ALTOUYTO</v>
          </cell>
          <cell r="L56" t="str">
            <v>M1</v>
          </cell>
        </row>
        <row r="57">
          <cell r="A57" t="str">
            <v>EVTOU2</v>
          </cell>
          <cell r="B57" t="str">
            <v>ALTOU</v>
          </cell>
          <cell r="K57" t="str">
            <v>ALTOUNTO</v>
          </cell>
          <cell r="L57" t="str">
            <v>M</v>
          </cell>
        </row>
        <row r="58">
          <cell r="A58" t="str">
            <v>GM</v>
          </cell>
          <cell r="B58" t="str">
            <v>GAS</v>
          </cell>
          <cell r="K58" t="str">
            <v>ALTOUYTU</v>
          </cell>
          <cell r="L58" t="str">
            <v>I1</v>
          </cell>
        </row>
        <row r="59">
          <cell r="A59" t="str">
            <v>GN3</v>
          </cell>
          <cell r="B59" t="str">
            <v>GAS</v>
          </cell>
          <cell r="K59" t="str">
            <v>ALTOUNTU</v>
          </cell>
          <cell r="L59" t="str">
            <v>I</v>
          </cell>
        </row>
        <row r="60">
          <cell r="A60" t="str">
            <v>GNGV</v>
          </cell>
          <cell r="B60" t="str">
            <v>GAS</v>
          </cell>
          <cell r="K60" t="str">
            <v>EVTOU2NS.</v>
          </cell>
          <cell r="L60" t="str">
            <v>V2</v>
          </cell>
        </row>
        <row r="61">
          <cell r="A61" t="str">
            <v>GR</v>
          </cell>
          <cell r="B61" t="str">
            <v>GAS</v>
          </cell>
          <cell r="K61" t="str">
            <v>EVTOUNS.</v>
          </cell>
          <cell r="L61" t="str">
            <v>V1</v>
          </cell>
        </row>
        <row r="62">
          <cell r="A62" t="str">
            <v>GRLI</v>
          </cell>
          <cell r="B62" t="str">
            <v>GAS</v>
          </cell>
        </row>
        <row r="63">
          <cell r="A63" t="str">
            <v>GS</v>
          </cell>
          <cell r="B63" t="str">
            <v>GAS</v>
          </cell>
        </row>
        <row r="64">
          <cell r="A64" t="str">
            <v>GT</v>
          </cell>
          <cell r="B64" t="str">
            <v>GAS</v>
          </cell>
        </row>
        <row r="65">
          <cell r="A65" t="str">
            <v>GTCAGM</v>
          </cell>
          <cell r="B65" t="str">
            <v>GAS</v>
          </cell>
        </row>
        <row r="66">
          <cell r="A66" t="str">
            <v>GTCAGN3</v>
          </cell>
          <cell r="B66" t="str">
            <v>GAS</v>
          </cell>
        </row>
        <row r="67">
          <cell r="A67" t="str">
            <v>GTCAGNGV</v>
          </cell>
          <cell r="B67" t="str">
            <v>GAS</v>
          </cell>
        </row>
        <row r="68">
          <cell r="A68" t="str">
            <v>GTCAGR</v>
          </cell>
          <cell r="B68" t="str">
            <v>GAS</v>
          </cell>
        </row>
        <row r="69">
          <cell r="A69" t="str">
            <v>GTCAGRLI</v>
          </cell>
          <cell r="B69" t="str">
            <v>GAS</v>
          </cell>
        </row>
        <row r="70">
          <cell r="A70" t="str">
            <v>GTCAGS</v>
          </cell>
          <cell r="B70" t="str">
            <v>GAS</v>
          </cell>
        </row>
        <row r="71">
          <cell r="A71" t="str">
            <v>GTCAGT</v>
          </cell>
          <cell r="B71" t="str">
            <v>GAS</v>
          </cell>
        </row>
        <row r="72">
          <cell r="A72" t="str">
            <v>GTCGN3</v>
          </cell>
          <cell r="B72" t="str">
            <v>GAS</v>
          </cell>
        </row>
        <row r="73">
          <cell r="A73" t="str">
            <v>GTCGNGV</v>
          </cell>
          <cell r="B73" t="str">
            <v>GAS</v>
          </cell>
        </row>
        <row r="74">
          <cell r="A74" t="str">
            <v>LS1</v>
          </cell>
          <cell r="B74" t="str">
            <v>Lighting</v>
          </cell>
        </row>
        <row r="75">
          <cell r="A75" t="str">
            <v>LS2</v>
          </cell>
          <cell r="B75" t="str">
            <v>Lighting</v>
          </cell>
        </row>
        <row r="76">
          <cell r="A76" t="str">
            <v>LS3</v>
          </cell>
          <cell r="B76" t="str">
            <v>A</v>
          </cell>
        </row>
        <row r="77">
          <cell r="A77" t="str">
            <v>OL1</v>
          </cell>
          <cell r="B77" t="str">
            <v>Lighting</v>
          </cell>
        </row>
        <row r="78">
          <cell r="A78" t="str">
            <v>OL2</v>
          </cell>
          <cell r="B78" t="str">
            <v>A</v>
          </cell>
        </row>
        <row r="79">
          <cell r="A79" t="str">
            <v>OLTOU</v>
          </cell>
          <cell r="B79" t="str">
            <v>ALTOU</v>
          </cell>
        </row>
        <row r="80">
          <cell r="A80" t="str">
            <v>OLTOUCP2</v>
          </cell>
          <cell r="B80" t="str">
            <v>ALTOU</v>
          </cell>
        </row>
        <row r="81">
          <cell r="A81" t="str">
            <v>PA</v>
          </cell>
          <cell r="B81" t="str">
            <v>A</v>
          </cell>
        </row>
        <row r="82">
          <cell r="A82" t="str">
            <v>PACP2</v>
          </cell>
          <cell r="B82" t="str">
            <v>ALTOU</v>
          </cell>
        </row>
        <row r="83">
          <cell r="A83" t="str">
            <v>PAT1</v>
          </cell>
          <cell r="B83" t="str">
            <v>ALTOU</v>
          </cell>
        </row>
        <row r="84">
          <cell r="A84" t="str">
            <v xml:space="preserve">PAT1CP2 </v>
          </cell>
          <cell r="B84" t="str">
            <v>ALTOU</v>
          </cell>
        </row>
        <row r="85">
          <cell r="A85" t="str">
            <v xml:space="preserve">PAT1CPE </v>
          </cell>
          <cell r="B85" t="str">
            <v>ALTOU</v>
          </cell>
        </row>
        <row r="86">
          <cell r="A86" t="str">
            <v>UM</v>
          </cell>
          <cell r="B86" t="str">
            <v>Lighting</v>
          </cell>
        </row>
      </sheetData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ATC"/>
      <sheetName val="PA"/>
      <sheetName val="A-ATC-PA-RateSheet"/>
      <sheetName val="GR"/>
      <sheetName val="GR-LI"/>
      <sheetName val="GTCAGR"/>
      <sheetName val="Gas Rate Sheet"/>
      <sheetName val="GR&amp;DR-0005178932"/>
      <sheetName val="GR&amp;DR-0067869041"/>
      <sheetName val="A-0286724918"/>
      <sheetName val="GR&amp;DR-1007401453"/>
      <sheetName val="GR&amp;DR-1028126259"/>
      <sheetName val="GRLI-DRLI-1040042805"/>
      <sheetName val="GR&amp;DR-1041814154"/>
      <sheetName val="GR&amp;DR-1043247400"/>
      <sheetName val="DS-2032226656"/>
      <sheetName val="GRLI-DRLI-2159403882"/>
      <sheetName val="ListBoxes"/>
      <sheetName val="Misc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C8">
            <v>37165</v>
          </cell>
          <cell r="D8">
            <v>9.0200000000000002E-2</v>
          </cell>
          <cell r="E8">
            <v>164</v>
          </cell>
          <cell r="F8">
            <v>37329</v>
          </cell>
          <cell r="G8">
            <v>7.1209999999999996E-2</v>
          </cell>
          <cell r="H8">
            <v>17</v>
          </cell>
          <cell r="I8">
            <v>37346</v>
          </cell>
          <cell r="J8">
            <v>7.7420000000000003E-2</v>
          </cell>
          <cell r="M8">
            <v>1</v>
          </cell>
          <cell r="N8" t="str">
            <v>No Credit</v>
          </cell>
          <cell r="O8">
            <v>0</v>
          </cell>
          <cell r="P8">
            <v>0</v>
          </cell>
        </row>
        <row r="9">
          <cell r="C9">
            <v>37166</v>
          </cell>
          <cell r="D9">
            <v>9.0200000000000002E-2</v>
          </cell>
          <cell r="E9">
            <v>163</v>
          </cell>
          <cell r="F9">
            <v>37329</v>
          </cell>
          <cell r="G9">
            <v>7.1209999999999996E-2</v>
          </cell>
          <cell r="H9">
            <v>17</v>
          </cell>
          <cell r="I9">
            <v>37346</v>
          </cell>
          <cell r="J9">
            <v>7.7420000000000003E-2</v>
          </cell>
          <cell r="M9">
            <v>2</v>
          </cell>
          <cell r="N9" t="str">
            <v>Residential Billing Credit</v>
          </cell>
          <cell r="O9">
            <v>-0.18</v>
          </cell>
          <cell r="P9">
            <v>-1.41</v>
          </cell>
        </row>
        <row r="10">
          <cell r="C10">
            <v>37167</v>
          </cell>
          <cell r="D10">
            <v>9.0200000000000002E-2</v>
          </cell>
          <cell r="E10">
            <v>162</v>
          </cell>
          <cell r="F10">
            <v>37329</v>
          </cell>
          <cell r="G10">
            <v>7.1209999999999996E-2</v>
          </cell>
          <cell r="H10">
            <v>17</v>
          </cell>
          <cell r="I10">
            <v>37346</v>
          </cell>
          <cell r="J10">
            <v>7.7420000000000003E-2</v>
          </cell>
          <cell r="M10">
            <v>3</v>
          </cell>
          <cell r="N10" t="str">
            <v>&lt;= 500 KW Billing Credit</v>
          </cell>
          <cell r="O10">
            <v>-0.18</v>
          </cell>
          <cell r="P10">
            <v>-1.58</v>
          </cell>
        </row>
        <row r="11">
          <cell r="C11">
            <v>37168</v>
          </cell>
          <cell r="D11">
            <v>9.0200000000000002E-2</v>
          </cell>
          <cell r="E11">
            <v>161</v>
          </cell>
          <cell r="F11">
            <v>37329</v>
          </cell>
          <cell r="G11">
            <v>7.1209999999999996E-2</v>
          </cell>
          <cell r="H11">
            <v>17</v>
          </cell>
          <cell r="I11">
            <v>37346</v>
          </cell>
          <cell r="J11">
            <v>7.7420000000000003E-2</v>
          </cell>
          <cell r="M11">
            <v>4</v>
          </cell>
          <cell r="N11" t="str">
            <v>&gt; 500KW Billing Credit</v>
          </cell>
          <cell r="O11">
            <v>-0.18</v>
          </cell>
          <cell r="P11">
            <v>-1.58</v>
          </cell>
        </row>
        <row r="12">
          <cell r="C12">
            <v>37169</v>
          </cell>
          <cell r="D12">
            <v>9.0200000000000002E-2</v>
          </cell>
          <cell r="E12">
            <v>160</v>
          </cell>
          <cell r="F12">
            <v>37329</v>
          </cell>
          <cell r="G12">
            <v>7.1209999999999996E-2</v>
          </cell>
          <cell r="H12">
            <v>17</v>
          </cell>
          <cell r="I12">
            <v>37346</v>
          </cell>
          <cell r="J12">
            <v>7.7420000000000003E-2</v>
          </cell>
        </row>
        <row r="13">
          <cell r="C13">
            <v>37170</v>
          </cell>
          <cell r="D13">
            <v>9.0200000000000002E-2</v>
          </cell>
          <cell r="E13">
            <v>159</v>
          </cell>
          <cell r="F13">
            <v>37329</v>
          </cell>
          <cell r="G13">
            <v>7.1209999999999996E-2</v>
          </cell>
          <cell r="H13">
            <v>17</v>
          </cell>
          <cell r="I13">
            <v>37346</v>
          </cell>
          <cell r="J13">
            <v>7.7420000000000003E-2</v>
          </cell>
        </row>
        <row r="14">
          <cell r="C14">
            <v>37171</v>
          </cell>
          <cell r="D14">
            <v>9.0200000000000002E-2</v>
          </cell>
          <cell r="E14">
            <v>158</v>
          </cell>
          <cell r="F14">
            <v>37329</v>
          </cell>
          <cell r="G14">
            <v>7.1209999999999996E-2</v>
          </cell>
          <cell r="H14">
            <v>17</v>
          </cell>
          <cell r="I14">
            <v>37346</v>
          </cell>
          <cell r="J14">
            <v>7.7420000000000003E-2</v>
          </cell>
        </row>
        <row r="15">
          <cell r="C15">
            <v>37172</v>
          </cell>
          <cell r="D15">
            <v>9.0200000000000002E-2</v>
          </cell>
          <cell r="E15">
            <v>157</v>
          </cell>
          <cell r="F15">
            <v>37329</v>
          </cell>
          <cell r="G15">
            <v>7.1209999999999996E-2</v>
          </cell>
          <cell r="H15">
            <v>17</v>
          </cell>
          <cell r="I15">
            <v>37346</v>
          </cell>
          <cell r="J15">
            <v>7.7420000000000003E-2</v>
          </cell>
          <cell r="M15">
            <v>1</v>
          </cell>
          <cell r="N15" t="str">
            <v>No Credit</v>
          </cell>
        </row>
        <row r="16">
          <cell r="C16">
            <v>37173</v>
          </cell>
          <cell r="D16">
            <v>9.0200000000000002E-2</v>
          </cell>
          <cell r="E16">
            <v>156</v>
          </cell>
          <cell r="F16">
            <v>37329</v>
          </cell>
          <cell r="G16">
            <v>7.1209999999999996E-2</v>
          </cell>
          <cell r="H16">
            <v>17</v>
          </cell>
          <cell r="I16">
            <v>37346</v>
          </cell>
          <cell r="J16">
            <v>7.7420000000000003E-2</v>
          </cell>
          <cell r="M16">
            <v>2</v>
          </cell>
          <cell r="N16" t="str">
            <v>Residential Meter Srv Credit</v>
          </cell>
          <cell r="P16">
            <v>-0.05</v>
          </cell>
        </row>
        <row r="17">
          <cell r="C17">
            <v>37174</v>
          </cell>
          <cell r="D17">
            <v>9.0200000000000002E-2</v>
          </cell>
          <cell r="E17">
            <v>155</v>
          </cell>
          <cell r="F17">
            <v>37329</v>
          </cell>
          <cell r="G17">
            <v>7.1209999999999996E-2</v>
          </cell>
          <cell r="H17">
            <v>17</v>
          </cell>
          <cell r="I17">
            <v>37346</v>
          </cell>
          <cell r="J17">
            <v>7.7420000000000003E-2</v>
          </cell>
          <cell r="M17">
            <v>3</v>
          </cell>
          <cell r="N17" t="str">
            <v>&lt;= 500 KW Meter Srv Credit</v>
          </cell>
          <cell r="P17">
            <v>-0.05</v>
          </cell>
        </row>
        <row r="18">
          <cell r="C18">
            <v>37175</v>
          </cell>
          <cell r="D18">
            <v>9.0200000000000002E-2</v>
          </cell>
          <cell r="E18">
            <v>154</v>
          </cell>
          <cell r="F18">
            <v>37329</v>
          </cell>
          <cell r="G18">
            <v>7.1209999999999996E-2</v>
          </cell>
          <cell r="H18">
            <v>17</v>
          </cell>
          <cell r="I18">
            <v>37346</v>
          </cell>
          <cell r="J18">
            <v>7.7420000000000003E-2</v>
          </cell>
          <cell r="M18">
            <v>4</v>
          </cell>
          <cell r="N18" t="str">
            <v>&gt; 500KW Meter Srv Credit</v>
          </cell>
          <cell r="P18">
            <v>-0.12</v>
          </cell>
        </row>
        <row r="19">
          <cell r="C19">
            <v>37176</v>
          </cell>
          <cell r="D19">
            <v>9.0200000000000002E-2</v>
          </cell>
          <cell r="E19">
            <v>153</v>
          </cell>
          <cell r="F19">
            <v>37329</v>
          </cell>
          <cell r="G19">
            <v>7.1209999999999996E-2</v>
          </cell>
          <cell r="H19">
            <v>17</v>
          </cell>
          <cell r="I19">
            <v>37346</v>
          </cell>
          <cell r="J19">
            <v>7.7420000000000003E-2</v>
          </cell>
        </row>
        <row r="20">
          <cell r="C20">
            <v>37177</v>
          </cell>
          <cell r="D20">
            <v>9.0200000000000002E-2</v>
          </cell>
          <cell r="E20">
            <v>152</v>
          </cell>
          <cell r="F20">
            <v>37329</v>
          </cell>
          <cell r="G20">
            <v>7.1209999999999996E-2</v>
          </cell>
          <cell r="H20">
            <v>17</v>
          </cell>
          <cell r="I20">
            <v>37346</v>
          </cell>
          <cell r="J20">
            <v>7.7420000000000003E-2</v>
          </cell>
        </row>
        <row r="21">
          <cell r="C21">
            <v>37178</v>
          </cell>
          <cell r="D21">
            <v>9.0200000000000002E-2</v>
          </cell>
          <cell r="E21">
            <v>151</v>
          </cell>
          <cell r="F21">
            <v>37329</v>
          </cell>
          <cell r="G21">
            <v>7.1209999999999996E-2</v>
          </cell>
          <cell r="H21">
            <v>17</v>
          </cell>
          <cell r="I21">
            <v>37346</v>
          </cell>
          <cell r="J21">
            <v>7.7420000000000003E-2</v>
          </cell>
          <cell r="M21">
            <v>1</v>
          </cell>
          <cell r="N21" t="str">
            <v>No Credit</v>
          </cell>
        </row>
        <row r="22">
          <cell r="C22">
            <v>37179</v>
          </cell>
          <cell r="D22">
            <v>9.0200000000000002E-2</v>
          </cell>
          <cell r="E22">
            <v>150</v>
          </cell>
          <cell r="F22">
            <v>37329</v>
          </cell>
          <cell r="G22">
            <v>7.1209999999999996E-2</v>
          </cell>
          <cell r="H22">
            <v>17</v>
          </cell>
          <cell r="I22">
            <v>37346</v>
          </cell>
          <cell r="J22">
            <v>7.7420000000000003E-2</v>
          </cell>
          <cell r="M22">
            <v>2</v>
          </cell>
          <cell r="N22" t="str">
            <v xml:space="preserve">Resd STR Regstr 1Phase </v>
          </cell>
          <cell r="P22">
            <v>-0.12</v>
          </cell>
        </row>
        <row r="23">
          <cell r="C23">
            <v>37180</v>
          </cell>
          <cell r="D23">
            <v>9.0200000000000002E-2</v>
          </cell>
          <cell r="E23">
            <v>149</v>
          </cell>
          <cell r="F23">
            <v>37329</v>
          </cell>
          <cell r="G23">
            <v>7.1209999999999996E-2</v>
          </cell>
          <cell r="H23">
            <v>17</v>
          </cell>
          <cell r="I23">
            <v>37346</v>
          </cell>
          <cell r="J23">
            <v>7.7420000000000003E-2</v>
          </cell>
          <cell r="M23">
            <v>3</v>
          </cell>
          <cell r="N23" t="str">
            <v>&lt;= 500 KW STR Regstr Poly-Phase Credit</v>
          </cell>
          <cell r="P23">
            <v>-1.25</v>
          </cell>
        </row>
        <row r="24">
          <cell r="C24">
            <v>37181</v>
          </cell>
          <cell r="D24">
            <v>9.0200000000000002E-2</v>
          </cell>
          <cell r="E24">
            <v>148</v>
          </cell>
          <cell r="F24">
            <v>37329</v>
          </cell>
          <cell r="G24">
            <v>7.1209999999999996E-2</v>
          </cell>
          <cell r="H24">
            <v>17</v>
          </cell>
          <cell r="I24">
            <v>37346</v>
          </cell>
          <cell r="J24">
            <v>7.7420000000000003E-2</v>
          </cell>
          <cell r="M24">
            <v>4</v>
          </cell>
          <cell r="N24" t="str">
            <v>Residential TOU or IDR</v>
          </cell>
          <cell r="P24">
            <v>-1.35</v>
          </cell>
        </row>
        <row r="25">
          <cell r="C25">
            <v>37182</v>
          </cell>
          <cell r="D25">
            <v>9.0200000000000002E-2</v>
          </cell>
          <cell r="E25">
            <v>147</v>
          </cell>
          <cell r="F25">
            <v>37329</v>
          </cell>
          <cell r="G25">
            <v>7.1209999999999996E-2</v>
          </cell>
          <cell r="H25">
            <v>17</v>
          </cell>
          <cell r="I25">
            <v>37346</v>
          </cell>
          <cell r="J25">
            <v>7.7420000000000003E-2</v>
          </cell>
          <cell r="M25">
            <v>5</v>
          </cell>
          <cell r="N25" t="str">
            <v>&lt;= 500KW TOU or IDR</v>
          </cell>
          <cell r="P25">
            <v>-0.38</v>
          </cell>
        </row>
        <row r="26">
          <cell r="C26">
            <v>37183</v>
          </cell>
          <cell r="D26">
            <v>9.0200000000000002E-2</v>
          </cell>
          <cell r="E26">
            <v>146</v>
          </cell>
          <cell r="F26">
            <v>37329</v>
          </cell>
          <cell r="G26">
            <v>7.1209999999999996E-2</v>
          </cell>
          <cell r="H26">
            <v>17</v>
          </cell>
          <cell r="I26">
            <v>37346</v>
          </cell>
          <cell r="J26">
            <v>7.7420000000000003E-2</v>
          </cell>
          <cell r="M26">
            <v>6</v>
          </cell>
          <cell r="N26" t="str">
            <v>&gt; 500KW TOU or IDR</v>
          </cell>
          <cell r="P26">
            <v>-3.4</v>
          </cell>
        </row>
        <row r="27">
          <cell r="C27">
            <v>37184</v>
          </cell>
          <cell r="D27">
            <v>9.0200000000000002E-2</v>
          </cell>
          <cell r="E27">
            <v>145</v>
          </cell>
          <cell r="F27">
            <v>37329</v>
          </cell>
          <cell r="G27">
            <v>7.1209999999999996E-2</v>
          </cell>
          <cell r="H27">
            <v>17</v>
          </cell>
          <cell r="I27">
            <v>37346</v>
          </cell>
          <cell r="J27">
            <v>7.7420000000000003E-2</v>
          </cell>
        </row>
        <row r="28">
          <cell r="C28">
            <v>37185</v>
          </cell>
          <cell r="D28">
            <v>9.0200000000000002E-2</v>
          </cell>
          <cell r="E28">
            <v>144</v>
          </cell>
          <cell r="F28">
            <v>37329</v>
          </cell>
          <cell r="G28">
            <v>7.1209999999999996E-2</v>
          </cell>
          <cell r="H28">
            <v>17</v>
          </cell>
          <cell r="I28">
            <v>37346</v>
          </cell>
          <cell r="J28">
            <v>7.7420000000000003E-2</v>
          </cell>
        </row>
        <row r="29">
          <cell r="C29">
            <v>37186</v>
          </cell>
          <cell r="D29">
            <v>9.0200000000000002E-2</v>
          </cell>
          <cell r="E29">
            <v>143</v>
          </cell>
          <cell r="F29">
            <v>37329</v>
          </cell>
          <cell r="G29">
            <v>7.1209999999999996E-2</v>
          </cell>
          <cell r="H29">
            <v>17</v>
          </cell>
          <cell r="I29">
            <v>37346</v>
          </cell>
          <cell r="J29">
            <v>7.7420000000000003E-2</v>
          </cell>
          <cell r="M29">
            <v>1</v>
          </cell>
          <cell r="N29" t="str">
            <v>No Credit</v>
          </cell>
        </row>
        <row r="30">
          <cell r="C30">
            <v>37187</v>
          </cell>
          <cell r="D30">
            <v>9.0200000000000002E-2</v>
          </cell>
          <cell r="E30">
            <v>142</v>
          </cell>
          <cell r="F30">
            <v>37329</v>
          </cell>
          <cell r="G30">
            <v>7.1209999999999996E-2</v>
          </cell>
          <cell r="H30">
            <v>17</v>
          </cell>
          <cell r="I30">
            <v>37346</v>
          </cell>
          <cell r="J30">
            <v>7.7420000000000003E-2</v>
          </cell>
          <cell r="M30">
            <v>2</v>
          </cell>
          <cell r="N30" t="str">
            <v xml:space="preserve">Resd STR Regstr 1Phase </v>
          </cell>
          <cell r="O30">
            <v>-0.08</v>
          </cell>
          <cell r="P30">
            <v>-0.47</v>
          </cell>
        </row>
        <row r="31">
          <cell r="C31">
            <v>37188</v>
          </cell>
          <cell r="D31">
            <v>9.0200000000000002E-2</v>
          </cell>
          <cell r="E31">
            <v>141</v>
          </cell>
          <cell r="F31">
            <v>37329</v>
          </cell>
          <cell r="G31">
            <v>7.1209999999999996E-2</v>
          </cell>
          <cell r="H31">
            <v>17</v>
          </cell>
          <cell r="I31">
            <v>37346</v>
          </cell>
          <cell r="J31">
            <v>7.7420000000000003E-2</v>
          </cell>
          <cell r="M31">
            <v>3</v>
          </cell>
          <cell r="N31" t="str">
            <v xml:space="preserve">&lt;= 500 KW STR Regstr 1Phase </v>
          </cell>
          <cell r="O31">
            <v>-0.08</v>
          </cell>
          <cell r="P31">
            <v>-0.47</v>
          </cell>
        </row>
        <row r="32">
          <cell r="C32">
            <v>37189</v>
          </cell>
          <cell r="D32">
            <v>9.0200000000000002E-2</v>
          </cell>
          <cell r="E32">
            <v>140</v>
          </cell>
          <cell r="F32">
            <v>37329</v>
          </cell>
          <cell r="G32">
            <v>7.1209999999999996E-2</v>
          </cell>
          <cell r="H32">
            <v>17</v>
          </cell>
          <cell r="I32">
            <v>37346</v>
          </cell>
          <cell r="J32">
            <v>7.7420000000000003E-2</v>
          </cell>
          <cell r="M32">
            <v>4</v>
          </cell>
          <cell r="N32" t="str">
            <v>Residential TOU or IDR</v>
          </cell>
          <cell r="O32">
            <v>-0.24</v>
          </cell>
          <cell r="P32">
            <v>-0.63</v>
          </cell>
        </row>
        <row r="33">
          <cell r="C33">
            <v>37190</v>
          </cell>
          <cell r="D33">
            <v>9.0200000000000002E-2</v>
          </cell>
          <cell r="E33">
            <v>139</v>
          </cell>
          <cell r="F33">
            <v>37329</v>
          </cell>
          <cell r="G33">
            <v>7.1209999999999996E-2</v>
          </cell>
          <cell r="H33">
            <v>17</v>
          </cell>
          <cell r="I33">
            <v>37346</v>
          </cell>
          <cell r="J33">
            <v>7.7420000000000003E-2</v>
          </cell>
          <cell r="M33">
            <v>5</v>
          </cell>
          <cell r="N33" t="str">
            <v>&lt;= 500KW TOU or IDR</v>
          </cell>
          <cell r="O33">
            <v>-0.24</v>
          </cell>
          <cell r="P33">
            <v>-0.63</v>
          </cell>
        </row>
        <row r="34">
          <cell r="C34">
            <v>37191</v>
          </cell>
          <cell r="D34">
            <v>9.0200000000000002E-2</v>
          </cell>
          <cell r="E34">
            <v>138</v>
          </cell>
          <cell r="F34">
            <v>37329</v>
          </cell>
          <cell r="G34">
            <v>7.1209999999999996E-2</v>
          </cell>
          <cell r="H34">
            <v>17</v>
          </cell>
          <cell r="I34">
            <v>37346</v>
          </cell>
          <cell r="J34">
            <v>7.7420000000000003E-2</v>
          </cell>
          <cell r="M34">
            <v>6</v>
          </cell>
          <cell r="N34" t="str">
            <v>&gt; 500KW TOU or IDR</v>
          </cell>
          <cell r="O34">
            <v>-0.24</v>
          </cell>
          <cell r="P34">
            <v>-0.63</v>
          </cell>
        </row>
        <row r="35">
          <cell r="C35">
            <v>37192</v>
          </cell>
          <cell r="D35">
            <v>9.0200000000000002E-2</v>
          </cell>
          <cell r="E35">
            <v>137</v>
          </cell>
          <cell r="F35">
            <v>37329</v>
          </cell>
          <cell r="G35">
            <v>7.1209999999999996E-2</v>
          </cell>
          <cell r="H35">
            <v>17</v>
          </cell>
          <cell r="I35">
            <v>37346</v>
          </cell>
          <cell r="J35">
            <v>7.7420000000000003E-2</v>
          </cell>
        </row>
        <row r="36">
          <cell r="C36">
            <v>37193</v>
          </cell>
          <cell r="D36">
            <v>9.0200000000000002E-2</v>
          </cell>
          <cell r="E36">
            <v>136</v>
          </cell>
          <cell r="F36">
            <v>37329</v>
          </cell>
          <cell r="G36">
            <v>7.1209999999999996E-2</v>
          </cell>
          <cell r="H36">
            <v>17</v>
          </cell>
          <cell r="I36">
            <v>37346</v>
          </cell>
          <cell r="J36">
            <v>7.7420000000000003E-2</v>
          </cell>
        </row>
        <row r="37">
          <cell r="C37">
            <v>37194</v>
          </cell>
          <cell r="D37">
            <v>9.0200000000000002E-2</v>
          </cell>
          <cell r="E37">
            <v>135</v>
          </cell>
          <cell r="F37">
            <v>37329</v>
          </cell>
          <cell r="G37">
            <v>7.1209999999999996E-2</v>
          </cell>
          <cell r="H37">
            <v>17</v>
          </cell>
          <cell r="I37">
            <v>37346</v>
          </cell>
          <cell r="J37">
            <v>7.7420000000000003E-2</v>
          </cell>
        </row>
        <row r="38">
          <cell r="C38">
            <v>37195</v>
          </cell>
          <cell r="D38">
            <v>9.0200000000000002E-2</v>
          </cell>
          <cell r="E38">
            <v>134</v>
          </cell>
          <cell r="F38">
            <v>37329</v>
          </cell>
          <cell r="G38">
            <v>7.1209999999999996E-2</v>
          </cell>
          <cell r="H38">
            <v>17</v>
          </cell>
          <cell r="I38">
            <v>37346</v>
          </cell>
          <cell r="J38">
            <v>7.7420000000000003E-2</v>
          </cell>
        </row>
        <row r="39">
          <cell r="C39">
            <v>37196</v>
          </cell>
          <cell r="D39">
            <v>9.0200000000000002E-2</v>
          </cell>
          <cell r="E39">
            <v>133</v>
          </cell>
          <cell r="F39">
            <v>37329</v>
          </cell>
          <cell r="G39">
            <v>7.1209999999999996E-2</v>
          </cell>
          <cell r="H39">
            <v>17</v>
          </cell>
          <cell r="I39">
            <v>37346</v>
          </cell>
          <cell r="J39">
            <v>7.7420000000000003E-2</v>
          </cell>
        </row>
        <row r="40">
          <cell r="C40">
            <v>37197</v>
          </cell>
          <cell r="D40">
            <v>9.0200000000000002E-2</v>
          </cell>
          <cell r="E40">
            <v>132</v>
          </cell>
          <cell r="F40">
            <v>37329</v>
          </cell>
          <cell r="G40">
            <v>7.1209999999999996E-2</v>
          </cell>
          <cell r="H40">
            <v>17</v>
          </cell>
          <cell r="I40">
            <v>37346</v>
          </cell>
          <cell r="J40">
            <v>7.7420000000000003E-2</v>
          </cell>
        </row>
        <row r="41">
          <cell r="C41">
            <v>37198</v>
          </cell>
          <cell r="D41">
            <v>9.0200000000000002E-2</v>
          </cell>
          <cell r="E41">
            <v>131</v>
          </cell>
          <cell r="F41">
            <v>37329</v>
          </cell>
          <cell r="G41">
            <v>7.1209999999999996E-2</v>
          </cell>
          <cell r="H41">
            <v>17</v>
          </cell>
          <cell r="I41">
            <v>37346</v>
          </cell>
          <cell r="J41">
            <v>7.7420000000000003E-2</v>
          </cell>
        </row>
        <row r="42">
          <cell r="C42">
            <v>37199</v>
          </cell>
          <cell r="D42">
            <v>9.0200000000000002E-2</v>
          </cell>
          <cell r="E42">
            <v>130</v>
          </cell>
          <cell r="F42">
            <v>37329</v>
          </cell>
          <cell r="G42">
            <v>7.1209999999999996E-2</v>
          </cell>
          <cell r="H42">
            <v>17</v>
          </cell>
          <cell r="I42">
            <v>37346</v>
          </cell>
          <cell r="J42">
            <v>7.7420000000000003E-2</v>
          </cell>
        </row>
        <row r="43">
          <cell r="C43">
            <v>37200</v>
          </cell>
          <cell r="D43">
            <v>9.0200000000000002E-2</v>
          </cell>
          <cell r="E43">
            <v>129</v>
          </cell>
          <cell r="F43">
            <v>37329</v>
          </cell>
          <cell r="G43">
            <v>7.1209999999999996E-2</v>
          </cell>
          <cell r="H43">
            <v>17</v>
          </cell>
          <cell r="I43">
            <v>37346</v>
          </cell>
          <cell r="J43">
            <v>7.7420000000000003E-2</v>
          </cell>
        </row>
        <row r="44">
          <cell r="C44">
            <v>37201</v>
          </cell>
          <cell r="D44">
            <v>9.0200000000000002E-2</v>
          </cell>
          <cell r="E44">
            <v>128</v>
          </cell>
          <cell r="F44">
            <v>37329</v>
          </cell>
          <cell r="G44">
            <v>7.1209999999999996E-2</v>
          </cell>
          <cell r="H44">
            <v>17</v>
          </cell>
          <cell r="I44">
            <v>37346</v>
          </cell>
          <cell r="J44">
            <v>7.7420000000000003E-2</v>
          </cell>
        </row>
        <row r="45">
          <cell r="C45">
            <v>37202</v>
          </cell>
          <cell r="D45">
            <v>9.0200000000000002E-2</v>
          </cell>
          <cell r="E45">
            <v>127</v>
          </cell>
          <cell r="F45">
            <v>37329</v>
          </cell>
          <cell r="G45">
            <v>7.1209999999999996E-2</v>
          </cell>
          <cell r="H45">
            <v>17</v>
          </cell>
          <cell r="I45">
            <v>37346</v>
          </cell>
          <cell r="J45">
            <v>7.7420000000000003E-2</v>
          </cell>
        </row>
        <row r="46">
          <cell r="C46">
            <v>37203</v>
          </cell>
          <cell r="D46">
            <v>9.0200000000000002E-2</v>
          </cell>
          <cell r="E46">
            <v>126</v>
          </cell>
          <cell r="F46">
            <v>37329</v>
          </cell>
          <cell r="G46">
            <v>7.1209999999999996E-2</v>
          </cell>
          <cell r="H46">
            <v>17</v>
          </cell>
          <cell r="I46">
            <v>37346</v>
          </cell>
          <cell r="J46">
            <v>7.7420000000000003E-2</v>
          </cell>
        </row>
        <row r="47">
          <cell r="C47">
            <v>37204</v>
          </cell>
          <cell r="D47">
            <v>9.0200000000000002E-2</v>
          </cell>
          <cell r="E47">
            <v>125</v>
          </cell>
          <cell r="F47">
            <v>37329</v>
          </cell>
          <cell r="G47">
            <v>7.1209999999999996E-2</v>
          </cell>
          <cell r="H47">
            <v>17</v>
          </cell>
          <cell r="I47">
            <v>37346</v>
          </cell>
          <cell r="J47">
            <v>7.7420000000000003E-2</v>
          </cell>
        </row>
        <row r="48">
          <cell r="C48">
            <v>37205</v>
          </cell>
          <cell r="D48">
            <v>9.0200000000000002E-2</v>
          </cell>
          <cell r="E48">
            <v>124</v>
          </cell>
          <cell r="F48">
            <v>37329</v>
          </cell>
          <cell r="G48">
            <v>7.1209999999999996E-2</v>
          </cell>
          <cell r="H48">
            <v>17</v>
          </cell>
          <cell r="I48">
            <v>37346</v>
          </cell>
          <cell r="J48">
            <v>7.7420000000000003E-2</v>
          </cell>
        </row>
        <row r="49">
          <cell r="C49">
            <v>37206</v>
          </cell>
          <cell r="D49">
            <v>9.0200000000000002E-2</v>
          </cell>
          <cell r="E49">
            <v>123</v>
          </cell>
          <cell r="F49">
            <v>37329</v>
          </cell>
          <cell r="G49">
            <v>7.1209999999999996E-2</v>
          </cell>
          <cell r="H49">
            <v>17</v>
          </cell>
          <cell r="I49">
            <v>37346</v>
          </cell>
          <cell r="J49">
            <v>7.7420000000000003E-2</v>
          </cell>
        </row>
        <row r="50">
          <cell r="C50">
            <v>37207</v>
          </cell>
          <cell r="D50">
            <v>9.0200000000000002E-2</v>
          </cell>
          <cell r="E50">
            <v>122</v>
          </cell>
          <cell r="F50">
            <v>37329</v>
          </cell>
          <cell r="G50">
            <v>7.1209999999999996E-2</v>
          </cell>
          <cell r="H50">
            <v>17</v>
          </cell>
          <cell r="I50">
            <v>37346</v>
          </cell>
          <cell r="J50">
            <v>7.7420000000000003E-2</v>
          </cell>
        </row>
        <row r="51">
          <cell r="C51">
            <v>37208</v>
          </cell>
          <cell r="D51">
            <v>9.0200000000000002E-2</v>
          </cell>
          <cell r="E51">
            <v>121</v>
          </cell>
          <cell r="F51">
            <v>37329</v>
          </cell>
          <cell r="G51">
            <v>7.1209999999999996E-2</v>
          </cell>
          <cell r="H51">
            <v>17</v>
          </cell>
          <cell r="I51">
            <v>37346</v>
          </cell>
          <cell r="J51">
            <v>7.7420000000000003E-2</v>
          </cell>
        </row>
        <row r="52">
          <cell r="C52">
            <v>37209</v>
          </cell>
          <cell r="D52">
            <v>9.0200000000000002E-2</v>
          </cell>
          <cell r="E52">
            <v>120</v>
          </cell>
          <cell r="F52">
            <v>37329</v>
          </cell>
          <cell r="G52">
            <v>7.1209999999999996E-2</v>
          </cell>
          <cell r="H52">
            <v>17</v>
          </cell>
          <cell r="I52">
            <v>37346</v>
          </cell>
          <cell r="J52">
            <v>7.7420000000000003E-2</v>
          </cell>
        </row>
        <row r="53">
          <cell r="C53">
            <v>37210</v>
          </cell>
          <cell r="D53">
            <v>9.0200000000000002E-2</v>
          </cell>
          <cell r="E53">
            <v>119</v>
          </cell>
          <cell r="F53">
            <v>37329</v>
          </cell>
          <cell r="G53">
            <v>7.1209999999999996E-2</v>
          </cell>
          <cell r="H53">
            <v>17</v>
          </cell>
          <cell r="I53">
            <v>37346</v>
          </cell>
          <cell r="J53">
            <v>7.7420000000000003E-2</v>
          </cell>
        </row>
        <row r="54">
          <cell r="C54">
            <v>37211</v>
          </cell>
          <cell r="D54">
            <v>9.0200000000000002E-2</v>
          </cell>
          <cell r="E54">
            <v>118</v>
          </cell>
          <cell r="F54">
            <v>37329</v>
          </cell>
          <cell r="G54">
            <v>7.1209999999999996E-2</v>
          </cell>
          <cell r="H54">
            <v>17</v>
          </cell>
          <cell r="I54">
            <v>37346</v>
          </cell>
          <cell r="J54">
            <v>7.7420000000000003E-2</v>
          </cell>
        </row>
        <row r="55">
          <cell r="C55">
            <v>37212</v>
          </cell>
          <cell r="D55">
            <v>9.0200000000000002E-2</v>
          </cell>
          <cell r="E55">
            <v>117</v>
          </cell>
          <cell r="F55">
            <v>37329</v>
          </cell>
          <cell r="G55">
            <v>7.1209999999999996E-2</v>
          </cell>
          <cell r="H55">
            <v>17</v>
          </cell>
          <cell r="I55">
            <v>37346</v>
          </cell>
          <cell r="J55">
            <v>7.7420000000000003E-2</v>
          </cell>
        </row>
        <row r="56">
          <cell r="C56">
            <v>37213</v>
          </cell>
          <cell r="D56">
            <v>9.0200000000000002E-2</v>
          </cell>
          <cell r="E56">
            <v>116</v>
          </cell>
          <cell r="F56">
            <v>37329</v>
          </cell>
          <cell r="G56">
            <v>7.1209999999999996E-2</v>
          </cell>
          <cell r="H56">
            <v>17</v>
          </cell>
          <cell r="I56">
            <v>37346</v>
          </cell>
          <cell r="J56">
            <v>7.7420000000000003E-2</v>
          </cell>
        </row>
        <row r="57">
          <cell r="C57">
            <v>37214</v>
          </cell>
          <cell r="D57">
            <v>9.0200000000000002E-2</v>
          </cell>
          <cell r="E57">
            <v>115</v>
          </cell>
          <cell r="F57">
            <v>37329</v>
          </cell>
          <cell r="G57">
            <v>7.1209999999999996E-2</v>
          </cell>
          <cell r="H57">
            <v>17</v>
          </cell>
          <cell r="I57">
            <v>37346</v>
          </cell>
          <cell r="J57">
            <v>7.7420000000000003E-2</v>
          </cell>
        </row>
        <row r="58">
          <cell r="C58">
            <v>37215</v>
          </cell>
          <cell r="D58">
            <v>9.0200000000000002E-2</v>
          </cell>
          <cell r="E58">
            <v>114</v>
          </cell>
          <cell r="F58">
            <v>37329</v>
          </cell>
          <cell r="G58">
            <v>7.1209999999999996E-2</v>
          </cell>
          <cell r="H58">
            <v>17</v>
          </cell>
          <cell r="I58">
            <v>37346</v>
          </cell>
          <cell r="J58">
            <v>7.7420000000000003E-2</v>
          </cell>
        </row>
        <row r="59">
          <cell r="C59">
            <v>37216</v>
          </cell>
          <cell r="D59">
            <v>9.0200000000000002E-2</v>
          </cell>
          <cell r="E59">
            <v>113</v>
          </cell>
          <cell r="F59">
            <v>37329</v>
          </cell>
          <cell r="G59">
            <v>7.1209999999999996E-2</v>
          </cell>
          <cell r="H59">
            <v>17</v>
          </cell>
          <cell r="I59">
            <v>37346</v>
          </cell>
          <cell r="J59">
            <v>7.7420000000000003E-2</v>
          </cell>
        </row>
        <row r="60">
          <cell r="C60">
            <v>37217</v>
          </cell>
          <cell r="D60">
            <v>9.0200000000000002E-2</v>
          </cell>
          <cell r="E60">
            <v>112</v>
          </cell>
          <cell r="F60">
            <v>37329</v>
          </cell>
          <cell r="G60">
            <v>7.1209999999999996E-2</v>
          </cell>
          <cell r="H60">
            <v>17</v>
          </cell>
          <cell r="I60">
            <v>37346</v>
          </cell>
          <cell r="J60">
            <v>7.7420000000000003E-2</v>
          </cell>
        </row>
        <row r="61">
          <cell r="C61">
            <v>37218</v>
          </cell>
          <cell r="D61">
            <v>9.0200000000000002E-2</v>
          </cell>
          <cell r="E61">
            <v>111</v>
          </cell>
          <cell r="F61">
            <v>37329</v>
          </cell>
          <cell r="G61">
            <v>7.1209999999999996E-2</v>
          </cell>
          <cell r="H61">
            <v>17</v>
          </cell>
          <cell r="I61">
            <v>37346</v>
          </cell>
          <cell r="J61">
            <v>7.7420000000000003E-2</v>
          </cell>
        </row>
        <row r="62">
          <cell r="C62">
            <v>37219</v>
          </cell>
          <cell r="D62">
            <v>9.0200000000000002E-2</v>
          </cell>
          <cell r="E62">
            <v>110</v>
          </cell>
          <cell r="F62">
            <v>37329</v>
          </cell>
          <cell r="G62">
            <v>7.1209999999999996E-2</v>
          </cell>
          <cell r="H62">
            <v>17</v>
          </cell>
          <cell r="I62">
            <v>37346</v>
          </cell>
          <cell r="J62">
            <v>7.7420000000000003E-2</v>
          </cell>
        </row>
        <row r="63">
          <cell r="C63">
            <v>37220</v>
          </cell>
          <cell r="D63">
            <v>9.0200000000000002E-2</v>
          </cell>
          <cell r="E63">
            <v>109</v>
          </cell>
          <cell r="F63">
            <v>37329</v>
          </cell>
          <cell r="G63">
            <v>7.1209999999999996E-2</v>
          </cell>
          <cell r="H63">
            <v>17</v>
          </cell>
          <cell r="I63">
            <v>37346</v>
          </cell>
          <cell r="J63">
            <v>7.7420000000000003E-2</v>
          </cell>
        </row>
        <row r="64">
          <cell r="C64">
            <v>37221</v>
          </cell>
          <cell r="D64">
            <v>9.0200000000000002E-2</v>
          </cell>
          <cell r="E64">
            <v>108</v>
          </cell>
          <cell r="F64">
            <v>37329</v>
          </cell>
          <cell r="G64">
            <v>7.1209999999999996E-2</v>
          </cell>
          <cell r="H64">
            <v>17</v>
          </cell>
          <cell r="I64">
            <v>37346</v>
          </cell>
          <cell r="J64">
            <v>7.7420000000000003E-2</v>
          </cell>
        </row>
        <row r="65">
          <cell r="C65">
            <v>37222</v>
          </cell>
          <cell r="D65">
            <v>9.0200000000000002E-2</v>
          </cell>
          <cell r="E65">
            <v>107</v>
          </cell>
          <cell r="F65">
            <v>37329</v>
          </cell>
          <cell r="G65">
            <v>7.1209999999999996E-2</v>
          </cell>
          <cell r="H65">
            <v>17</v>
          </cell>
          <cell r="I65">
            <v>37346</v>
          </cell>
          <cell r="J65">
            <v>7.7420000000000003E-2</v>
          </cell>
        </row>
        <row r="66">
          <cell r="C66">
            <v>37223</v>
          </cell>
          <cell r="D66">
            <v>9.0200000000000002E-2</v>
          </cell>
          <cell r="E66">
            <v>106</v>
          </cell>
          <cell r="F66">
            <v>37329</v>
          </cell>
          <cell r="G66">
            <v>7.1209999999999996E-2</v>
          </cell>
          <cell r="H66">
            <v>17</v>
          </cell>
          <cell r="I66">
            <v>37346</v>
          </cell>
          <cell r="J66">
            <v>7.7420000000000003E-2</v>
          </cell>
        </row>
        <row r="67">
          <cell r="C67">
            <v>37224</v>
          </cell>
          <cell r="D67">
            <v>9.0200000000000002E-2</v>
          </cell>
          <cell r="E67">
            <v>105</v>
          </cell>
          <cell r="F67">
            <v>37329</v>
          </cell>
          <cell r="G67">
            <v>7.1209999999999996E-2</v>
          </cell>
          <cell r="H67">
            <v>17</v>
          </cell>
          <cell r="I67">
            <v>37346</v>
          </cell>
          <cell r="J67">
            <v>7.7420000000000003E-2</v>
          </cell>
        </row>
        <row r="68">
          <cell r="C68">
            <v>37225</v>
          </cell>
          <cell r="D68">
            <v>9.0200000000000002E-2</v>
          </cell>
          <cell r="E68">
            <v>104</v>
          </cell>
          <cell r="F68">
            <v>37329</v>
          </cell>
          <cell r="G68">
            <v>7.1209999999999996E-2</v>
          </cell>
          <cell r="H68">
            <v>17</v>
          </cell>
          <cell r="I68">
            <v>37346</v>
          </cell>
          <cell r="J68">
            <v>7.7420000000000003E-2</v>
          </cell>
        </row>
        <row r="69">
          <cell r="C69">
            <v>37226</v>
          </cell>
          <cell r="D69">
            <v>9.0200000000000002E-2</v>
          </cell>
          <cell r="E69">
            <v>103</v>
          </cell>
          <cell r="F69">
            <v>37329</v>
          </cell>
          <cell r="G69">
            <v>7.1209999999999996E-2</v>
          </cell>
          <cell r="H69">
            <v>17</v>
          </cell>
          <cell r="I69">
            <v>37346</v>
          </cell>
          <cell r="J69">
            <v>7.7420000000000003E-2</v>
          </cell>
        </row>
        <row r="70">
          <cell r="C70">
            <v>37227</v>
          </cell>
          <cell r="D70">
            <v>9.0200000000000002E-2</v>
          </cell>
          <cell r="E70">
            <v>102</v>
          </cell>
          <cell r="F70">
            <v>37329</v>
          </cell>
          <cell r="G70">
            <v>7.1209999999999996E-2</v>
          </cell>
          <cell r="H70">
            <v>17</v>
          </cell>
          <cell r="I70">
            <v>37346</v>
          </cell>
          <cell r="J70">
            <v>7.7420000000000003E-2</v>
          </cell>
        </row>
        <row r="71">
          <cell r="C71">
            <v>37228</v>
          </cell>
          <cell r="D71">
            <v>9.0200000000000002E-2</v>
          </cell>
          <cell r="E71">
            <v>101</v>
          </cell>
          <cell r="F71">
            <v>37329</v>
          </cell>
          <cell r="G71">
            <v>7.1209999999999996E-2</v>
          </cell>
          <cell r="H71">
            <v>17</v>
          </cell>
          <cell r="I71">
            <v>37346</v>
          </cell>
          <cell r="J71">
            <v>7.7420000000000003E-2</v>
          </cell>
        </row>
        <row r="72">
          <cell r="C72">
            <v>37229</v>
          </cell>
          <cell r="D72">
            <v>9.0200000000000002E-2</v>
          </cell>
          <cell r="E72">
            <v>100</v>
          </cell>
          <cell r="F72">
            <v>37329</v>
          </cell>
          <cell r="G72">
            <v>7.1209999999999996E-2</v>
          </cell>
          <cell r="H72">
            <v>17</v>
          </cell>
          <cell r="I72">
            <v>37346</v>
          </cell>
          <cell r="J72">
            <v>7.7420000000000003E-2</v>
          </cell>
        </row>
        <row r="73">
          <cell r="C73">
            <v>37230</v>
          </cell>
          <cell r="D73">
            <v>9.0200000000000002E-2</v>
          </cell>
          <cell r="E73">
            <v>99</v>
          </cell>
          <cell r="F73">
            <v>37329</v>
          </cell>
          <cell r="G73">
            <v>7.1209999999999996E-2</v>
          </cell>
          <cell r="H73">
            <v>17</v>
          </cell>
          <cell r="I73">
            <v>37346</v>
          </cell>
          <cell r="J73">
            <v>7.7420000000000003E-2</v>
          </cell>
        </row>
        <row r="74">
          <cell r="C74">
            <v>37231</v>
          </cell>
          <cell r="D74">
            <v>9.0200000000000002E-2</v>
          </cell>
          <cell r="E74">
            <v>98</v>
          </cell>
          <cell r="F74">
            <v>37329</v>
          </cell>
          <cell r="G74">
            <v>7.1209999999999996E-2</v>
          </cell>
          <cell r="H74">
            <v>17</v>
          </cell>
          <cell r="I74">
            <v>37346</v>
          </cell>
          <cell r="J74">
            <v>7.7420000000000003E-2</v>
          </cell>
        </row>
        <row r="75">
          <cell r="C75">
            <v>37232</v>
          </cell>
          <cell r="D75">
            <v>9.0200000000000002E-2</v>
          </cell>
          <cell r="E75">
            <v>97</v>
          </cell>
          <cell r="F75">
            <v>37329</v>
          </cell>
          <cell r="G75">
            <v>7.1209999999999996E-2</v>
          </cell>
          <cell r="H75">
            <v>17</v>
          </cell>
          <cell r="I75">
            <v>37346</v>
          </cell>
          <cell r="J75">
            <v>7.7420000000000003E-2</v>
          </cell>
        </row>
        <row r="76">
          <cell r="C76">
            <v>37233</v>
          </cell>
          <cell r="D76">
            <v>9.0200000000000002E-2</v>
          </cell>
          <cell r="E76">
            <v>96</v>
          </cell>
          <cell r="F76">
            <v>37329</v>
          </cell>
          <cell r="G76">
            <v>7.1209999999999996E-2</v>
          </cell>
          <cell r="H76">
            <v>17</v>
          </cell>
          <cell r="I76">
            <v>37346</v>
          </cell>
          <cell r="J76">
            <v>7.7420000000000003E-2</v>
          </cell>
        </row>
        <row r="77">
          <cell r="C77">
            <v>37234</v>
          </cell>
          <cell r="D77">
            <v>9.0200000000000002E-2</v>
          </cell>
          <cell r="E77">
            <v>95</v>
          </cell>
          <cell r="F77">
            <v>37329</v>
          </cell>
          <cell r="G77">
            <v>7.1209999999999996E-2</v>
          </cell>
          <cell r="H77">
            <v>17</v>
          </cell>
          <cell r="I77">
            <v>37346</v>
          </cell>
          <cell r="J77">
            <v>7.7420000000000003E-2</v>
          </cell>
        </row>
        <row r="78">
          <cell r="C78">
            <v>37235</v>
          </cell>
          <cell r="D78">
            <v>9.0200000000000002E-2</v>
          </cell>
          <cell r="E78">
            <v>94</v>
          </cell>
          <cell r="F78">
            <v>37329</v>
          </cell>
          <cell r="G78">
            <v>7.1209999999999996E-2</v>
          </cell>
          <cell r="H78">
            <v>17</v>
          </cell>
          <cell r="I78">
            <v>37346</v>
          </cell>
          <cell r="J78">
            <v>7.7420000000000003E-2</v>
          </cell>
        </row>
        <row r="79">
          <cell r="C79">
            <v>37236</v>
          </cell>
          <cell r="D79">
            <v>9.0200000000000002E-2</v>
          </cell>
          <cell r="E79">
            <v>93</v>
          </cell>
          <cell r="F79">
            <v>37329</v>
          </cell>
          <cell r="G79">
            <v>7.1209999999999996E-2</v>
          </cell>
          <cell r="H79">
            <v>17</v>
          </cell>
          <cell r="I79">
            <v>37346</v>
          </cell>
          <cell r="J79">
            <v>7.7420000000000003E-2</v>
          </cell>
        </row>
        <row r="80">
          <cell r="C80">
            <v>37237</v>
          </cell>
          <cell r="D80">
            <v>9.0200000000000002E-2</v>
          </cell>
          <cell r="E80">
            <v>92</v>
          </cell>
          <cell r="F80">
            <v>37329</v>
          </cell>
          <cell r="G80">
            <v>7.1209999999999996E-2</v>
          </cell>
          <cell r="H80">
            <v>17</v>
          </cell>
          <cell r="I80">
            <v>37346</v>
          </cell>
          <cell r="J80">
            <v>7.7420000000000003E-2</v>
          </cell>
        </row>
        <row r="81">
          <cell r="C81">
            <v>37238</v>
          </cell>
          <cell r="D81">
            <v>9.0200000000000002E-2</v>
          </cell>
          <cell r="E81">
            <v>91</v>
          </cell>
          <cell r="F81">
            <v>37329</v>
          </cell>
          <cell r="G81">
            <v>7.1209999999999996E-2</v>
          </cell>
          <cell r="H81">
            <v>17</v>
          </cell>
          <cell r="I81">
            <v>37346</v>
          </cell>
          <cell r="J81">
            <v>7.7420000000000003E-2</v>
          </cell>
        </row>
        <row r="82">
          <cell r="C82">
            <v>37239</v>
          </cell>
          <cell r="D82">
            <v>9.0200000000000002E-2</v>
          </cell>
          <cell r="E82">
            <v>90</v>
          </cell>
          <cell r="F82">
            <v>37329</v>
          </cell>
          <cell r="G82">
            <v>7.1209999999999996E-2</v>
          </cell>
          <cell r="H82">
            <v>17</v>
          </cell>
          <cell r="I82">
            <v>37346</v>
          </cell>
          <cell r="J82">
            <v>7.7420000000000003E-2</v>
          </cell>
        </row>
        <row r="83">
          <cell r="C83">
            <v>37240</v>
          </cell>
          <cell r="D83">
            <v>9.0200000000000002E-2</v>
          </cell>
          <cell r="E83">
            <v>89</v>
          </cell>
          <cell r="F83">
            <v>37329</v>
          </cell>
          <cell r="G83">
            <v>7.1209999999999996E-2</v>
          </cell>
          <cell r="H83">
            <v>17</v>
          </cell>
          <cell r="I83">
            <v>37346</v>
          </cell>
          <cell r="J83">
            <v>7.7420000000000003E-2</v>
          </cell>
        </row>
        <row r="84">
          <cell r="C84">
            <v>37241</v>
          </cell>
          <cell r="D84">
            <v>9.0200000000000002E-2</v>
          </cell>
          <cell r="E84">
            <v>88</v>
          </cell>
          <cell r="F84">
            <v>37329</v>
          </cell>
          <cell r="G84">
            <v>7.1209999999999996E-2</v>
          </cell>
          <cell r="H84">
            <v>17</v>
          </cell>
          <cell r="I84">
            <v>37346</v>
          </cell>
          <cell r="J84">
            <v>7.7420000000000003E-2</v>
          </cell>
        </row>
        <row r="85">
          <cell r="C85">
            <v>37242</v>
          </cell>
          <cell r="D85">
            <v>9.0200000000000002E-2</v>
          </cell>
          <cell r="E85">
            <v>87</v>
          </cell>
          <cell r="F85">
            <v>37329</v>
          </cell>
          <cell r="G85">
            <v>7.1209999999999996E-2</v>
          </cell>
          <cell r="H85">
            <v>17</v>
          </cell>
          <cell r="I85">
            <v>37346</v>
          </cell>
          <cell r="J85">
            <v>7.7420000000000003E-2</v>
          </cell>
        </row>
        <row r="86">
          <cell r="C86">
            <v>37243</v>
          </cell>
          <cell r="D86">
            <v>9.0200000000000002E-2</v>
          </cell>
          <cell r="E86">
            <v>86</v>
          </cell>
          <cell r="F86">
            <v>37329</v>
          </cell>
          <cell r="G86">
            <v>7.1209999999999996E-2</v>
          </cell>
          <cell r="H86">
            <v>17</v>
          </cell>
          <cell r="I86">
            <v>37346</v>
          </cell>
          <cell r="J86">
            <v>7.7420000000000003E-2</v>
          </cell>
        </row>
        <row r="87">
          <cell r="C87">
            <v>37244</v>
          </cell>
          <cell r="D87">
            <v>9.0200000000000002E-2</v>
          </cell>
          <cell r="E87">
            <v>85</v>
          </cell>
          <cell r="F87">
            <v>37329</v>
          </cell>
          <cell r="G87">
            <v>7.1209999999999996E-2</v>
          </cell>
          <cell r="H87">
            <v>17</v>
          </cell>
          <cell r="I87">
            <v>37346</v>
          </cell>
          <cell r="J87">
            <v>7.7420000000000003E-2</v>
          </cell>
        </row>
        <row r="88">
          <cell r="C88">
            <v>37245</v>
          </cell>
          <cell r="D88">
            <v>9.0200000000000002E-2</v>
          </cell>
          <cell r="E88">
            <v>84</v>
          </cell>
          <cell r="F88">
            <v>37329</v>
          </cell>
          <cell r="G88">
            <v>7.1209999999999996E-2</v>
          </cell>
          <cell r="H88">
            <v>17</v>
          </cell>
          <cell r="I88">
            <v>37346</v>
          </cell>
          <cell r="J88">
            <v>7.7420000000000003E-2</v>
          </cell>
        </row>
        <row r="89">
          <cell r="C89">
            <v>37246</v>
          </cell>
          <cell r="D89">
            <v>9.0200000000000002E-2</v>
          </cell>
          <cell r="E89">
            <v>83</v>
          </cell>
          <cell r="F89">
            <v>37329</v>
          </cell>
          <cell r="G89">
            <v>7.1209999999999996E-2</v>
          </cell>
          <cell r="H89">
            <v>17</v>
          </cell>
          <cell r="I89">
            <v>37346</v>
          </cell>
          <cell r="J89">
            <v>7.7420000000000003E-2</v>
          </cell>
        </row>
        <row r="90">
          <cell r="C90">
            <v>37247</v>
          </cell>
          <cell r="D90">
            <v>9.0200000000000002E-2</v>
          </cell>
          <cell r="E90">
            <v>82</v>
          </cell>
          <cell r="F90">
            <v>37329</v>
          </cell>
          <cell r="G90">
            <v>7.1209999999999996E-2</v>
          </cell>
          <cell r="H90">
            <v>17</v>
          </cell>
          <cell r="I90">
            <v>37346</v>
          </cell>
          <cell r="J90">
            <v>7.7420000000000003E-2</v>
          </cell>
        </row>
        <row r="91">
          <cell r="C91">
            <v>37248</v>
          </cell>
          <cell r="D91">
            <v>9.0200000000000002E-2</v>
          </cell>
          <cell r="E91">
            <v>81</v>
          </cell>
          <cell r="F91">
            <v>37329</v>
          </cell>
          <cell r="G91">
            <v>7.1209999999999996E-2</v>
          </cell>
          <cell r="H91">
            <v>17</v>
          </cell>
          <cell r="I91">
            <v>37346</v>
          </cell>
          <cell r="J91">
            <v>7.7420000000000003E-2</v>
          </cell>
        </row>
        <row r="92">
          <cell r="C92">
            <v>37249</v>
          </cell>
          <cell r="D92">
            <v>9.0200000000000002E-2</v>
          </cell>
          <cell r="E92">
            <v>80</v>
          </cell>
          <cell r="F92">
            <v>37329</v>
          </cell>
          <cell r="G92">
            <v>7.1209999999999996E-2</v>
          </cell>
          <cell r="H92">
            <v>17</v>
          </cell>
          <cell r="I92">
            <v>37346</v>
          </cell>
          <cell r="J92">
            <v>7.7420000000000003E-2</v>
          </cell>
        </row>
        <row r="93">
          <cell r="C93">
            <v>37250</v>
          </cell>
          <cell r="D93">
            <v>9.0200000000000002E-2</v>
          </cell>
          <cell r="E93">
            <v>79</v>
          </cell>
          <cell r="F93">
            <v>37329</v>
          </cell>
          <cell r="G93">
            <v>7.1209999999999996E-2</v>
          </cell>
          <cell r="H93">
            <v>17</v>
          </cell>
          <cell r="I93">
            <v>37346</v>
          </cell>
          <cell r="J93">
            <v>7.7420000000000003E-2</v>
          </cell>
        </row>
        <row r="94">
          <cell r="C94">
            <v>37251</v>
          </cell>
          <cell r="D94">
            <v>9.0200000000000002E-2</v>
          </cell>
          <cell r="E94">
            <v>78</v>
          </cell>
          <cell r="F94">
            <v>37329</v>
          </cell>
          <cell r="G94">
            <v>7.1209999999999996E-2</v>
          </cell>
          <cell r="H94">
            <v>17</v>
          </cell>
          <cell r="I94">
            <v>37346</v>
          </cell>
          <cell r="J94">
            <v>7.7420000000000003E-2</v>
          </cell>
        </row>
        <row r="95">
          <cell r="C95">
            <v>37252</v>
          </cell>
          <cell r="D95">
            <v>9.0200000000000002E-2</v>
          </cell>
          <cell r="E95">
            <v>77</v>
          </cell>
          <cell r="F95">
            <v>37329</v>
          </cell>
          <cell r="G95">
            <v>7.1209999999999996E-2</v>
          </cell>
          <cell r="H95">
            <v>17</v>
          </cell>
          <cell r="I95">
            <v>37346</v>
          </cell>
          <cell r="J95">
            <v>7.7420000000000003E-2</v>
          </cell>
        </row>
        <row r="96">
          <cell r="C96">
            <v>37253</v>
          </cell>
          <cell r="D96">
            <v>9.0200000000000002E-2</v>
          </cell>
          <cell r="E96">
            <v>76</v>
          </cell>
          <cell r="F96">
            <v>37329</v>
          </cell>
          <cell r="G96">
            <v>7.1209999999999996E-2</v>
          </cell>
          <cell r="H96">
            <v>17</v>
          </cell>
          <cell r="I96">
            <v>37346</v>
          </cell>
          <cell r="J96">
            <v>7.7420000000000003E-2</v>
          </cell>
        </row>
        <row r="97">
          <cell r="C97">
            <v>37254</v>
          </cell>
          <cell r="D97">
            <v>9.0200000000000002E-2</v>
          </cell>
          <cell r="E97">
            <v>75</v>
          </cell>
          <cell r="F97">
            <v>37329</v>
          </cell>
          <cell r="G97">
            <v>7.1209999999999996E-2</v>
          </cell>
          <cell r="H97">
            <v>17</v>
          </cell>
          <cell r="I97">
            <v>37346</v>
          </cell>
          <cell r="J97">
            <v>7.7420000000000003E-2</v>
          </cell>
        </row>
        <row r="98">
          <cell r="C98">
            <v>37255</v>
          </cell>
          <cell r="D98">
            <v>9.0200000000000002E-2</v>
          </cell>
          <cell r="E98">
            <v>74</v>
          </cell>
          <cell r="F98">
            <v>37329</v>
          </cell>
          <cell r="G98">
            <v>7.1209999999999996E-2</v>
          </cell>
          <cell r="H98">
            <v>17</v>
          </cell>
          <cell r="I98">
            <v>37346</v>
          </cell>
          <cell r="J98">
            <v>7.7420000000000003E-2</v>
          </cell>
        </row>
        <row r="99">
          <cell r="C99">
            <v>37256</v>
          </cell>
          <cell r="D99">
            <v>9.0200000000000002E-2</v>
          </cell>
          <cell r="E99">
            <v>73</v>
          </cell>
          <cell r="F99">
            <v>37329</v>
          </cell>
          <cell r="G99">
            <v>7.1209999999999996E-2</v>
          </cell>
          <cell r="H99">
            <v>17</v>
          </cell>
          <cell r="I99">
            <v>37346</v>
          </cell>
          <cell r="J99">
            <v>7.7420000000000003E-2</v>
          </cell>
        </row>
        <row r="100">
          <cell r="C100">
            <v>37257</v>
          </cell>
          <cell r="D100">
            <v>9.0200000000000002E-2</v>
          </cell>
          <cell r="E100">
            <v>72</v>
          </cell>
          <cell r="F100">
            <v>37329</v>
          </cell>
          <cell r="G100">
            <v>7.1209999999999996E-2</v>
          </cell>
          <cell r="H100">
            <v>17</v>
          </cell>
          <cell r="I100">
            <v>37346</v>
          </cell>
          <cell r="J100">
            <v>7.7420000000000003E-2</v>
          </cell>
        </row>
        <row r="101">
          <cell r="C101">
            <v>37258</v>
          </cell>
          <cell r="D101">
            <v>9.0200000000000002E-2</v>
          </cell>
          <cell r="E101">
            <v>71</v>
          </cell>
          <cell r="F101">
            <v>37329</v>
          </cell>
          <cell r="G101">
            <v>7.1209999999999996E-2</v>
          </cell>
          <cell r="H101">
            <v>17</v>
          </cell>
          <cell r="I101">
            <v>37346</v>
          </cell>
          <cell r="J101">
            <v>7.7420000000000003E-2</v>
          </cell>
        </row>
        <row r="102">
          <cell r="C102">
            <v>37259</v>
          </cell>
          <cell r="D102">
            <v>9.0200000000000002E-2</v>
          </cell>
          <cell r="E102">
            <v>70</v>
          </cell>
          <cell r="F102">
            <v>37329</v>
          </cell>
          <cell r="G102">
            <v>7.1209999999999996E-2</v>
          </cell>
          <cell r="H102">
            <v>17</v>
          </cell>
          <cell r="I102">
            <v>37346</v>
          </cell>
          <cell r="J102">
            <v>7.7420000000000003E-2</v>
          </cell>
        </row>
        <row r="103">
          <cell r="C103">
            <v>37260</v>
          </cell>
          <cell r="D103">
            <v>9.0200000000000002E-2</v>
          </cell>
          <cell r="E103">
            <v>69</v>
          </cell>
          <cell r="F103">
            <v>37329</v>
          </cell>
          <cell r="G103">
            <v>7.1209999999999996E-2</v>
          </cell>
          <cell r="H103">
            <v>17</v>
          </cell>
          <cell r="I103">
            <v>37346</v>
          </cell>
          <cell r="J103">
            <v>7.7420000000000003E-2</v>
          </cell>
        </row>
        <row r="104">
          <cell r="C104">
            <v>37261</v>
          </cell>
          <cell r="D104">
            <v>9.0200000000000002E-2</v>
          </cell>
          <cell r="E104">
            <v>68</v>
          </cell>
          <cell r="F104">
            <v>37329</v>
          </cell>
          <cell r="G104">
            <v>7.1209999999999996E-2</v>
          </cell>
          <cell r="H104">
            <v>17</v>
          </cell>
          <cell r="I104">
            <v>37346</v>
          </cell>
          <cell r="J104">
            <v>7.7420000000000003E-2</v>
          </cell>
        </row>
        <row r="105">
          <cell r="C105">
            <v>37262</v>
          </cell>
          <cell r="D105">
            <v>9.0200000000000002E-2</v>
          </cell>
          <cell r="E105">
            <v>67</v>
          </cell>
          <cell r="F105">
            <v>37329</v>
          </cell>
          <cell r="G105">
            <v>7.1209999999999996E-2</v>
          </cell>
          <cell r="H105">
            <v>17</v>
          </cell>
          <cell r="I105">
            <v>37346</v>
          </cell>
          <cell r="J105">
            <v>7.7420000000000003E-2</v>
          </cell>
        </row>
        <row r="106">
          <cell r="C106">
            <v>37263</v>
          </cell>
          <cell r="D106">
            <v>9.0200000000000002E-2</v>
          </cell>
          <cell r="E106">
            <v>66</v>
          </cell>
          <cell r="F106">
            <v>37329</v>
          </cell>
          <cell r="G106">
            <v>7.1209999999999996E-2</v>
          </cell>
          <cell r="H106">
            <v>17</v>
          </cell>
          <cell r="I106">
            <v>37346</v>
          </cell>
          <cell r="J106">
            <v>7.7420000000000003E-2</v>
          </cell>
        </row>
        <row r="107">
          <cell r="C107">
            <v>37264</v>
          </cell>
          <cell r="D107">
            <v>9.0200000000000002E-2</v>
          </cell>
          <cell r="E107">
            <v>65</v>
          </cell>
          <cell r="F107">
            <v>37329</v>
          </cell>
          <cell r="G107">
            <v>7.1209999999999996E-2</v>
          </cell>
          <cell r="H107">
            <v>17</v>
          </cell>
          <cell r="I107">
            <v>37346</v>
          </cell>
          <cell r="J107">
            <v>7.7420000000000003E-2</v>
          </cell>
        </row>
        <row r="108">
          <cell r="C108">
            <v>37265</v>
          </cell>
          <cell r="D108">
            <v>9.0200000000000002E-2</v>
          </cell>
          <cell r="E108">
            <v>64</v>
          </cell>
          <cell r="F108">
            <v>37329</v>
          </cell>
          <cell r="G108">
            <v>7.1209999999999996E-2</v>
          </cell>
          <cell r="H108">
            <v>17</v>
          </cell>
          <cell r="I108">
            <v>37346</v>
          </cell>
          <cell r="J108">
            <v>7.7420000000000003E-2</v>
          </cell>
        </row>
        <row r="109">
          <cell r="C109">
            <v>37266</v>
          </cell>
          <cell r="D109">
            <v>9.0200000000000002E-2</v>
          </cell>
          <cell r="E109">
            <v>63</v>
          </cell>
          <cell r="F109">
            <v>37329</v>
          </cell>
          <cell r="G109">
            <v>7.1209999999999996E-2</v>
          </cell>
          <cell r="H109">
            <v>17</v>
          </cell>
          <cell r="I109">
            <v>37346</v>
          </cell>
          <cell r="J109">
            <v>7.7420000000000003E-2</v>
          </cell>
        </row>
        <row r="110">
          <cell r="C110">
            <v>37267</v>
          </cell>
          <cell r="D110">
            <v>9.0200000000000002E-2</v>
          </cell>
          <cell r="E110">
            <v>62</v>
          </cell>
          <cell r="F110">
            <v>37329</v>
          </cell>
          <cell r="G110">
            <v>7.1209999999999996E-2</v>
          </cell>
          <cell r="H110">
            <v>17</v>
          </cell>
          <cell r="I110">
            <v>37346</v>
          </cell>
          <cell r="J110">
            <v>7.7420000000000003E-2</v>
          </cell>
        </row>
        <row r="111">
          <cell r="C111">
            <v>37268</v>
          </cell>
          <cell r="D111">
            <v>9.0200000000000002E-2</v>
          </cell>
          <cell r="E111">
            <v>61</v>
          </cell>
          <cell r="F111">
            <v>37329</v>
          </cell>
          <cell r="G111">
            <v>7.1209999999999996E-2</v>
          </cell>
          <cell r="H111">
            <v>17</v>
          </cell>
          <cell r="I111">
            <v>37346</v>
          </cell>
          <cell r="J111">
            <v>7.7420000000000003E-2</v>
          </cell>
        </row>
        <row r="112">
          <cell r="C112">
            <v>37269</v>
          </cell>
          <cell r="D112">
            <v>9.0200000000000002E-2</v>
          </cell>
          <cell r="E112">
            <v>60</v>
          </cell>
          <cell r="F112">
            <v>37329</v>
          </cell>
          <cell r="G112">
            <v>7.1209999999999996E-2</v>
          </cell>
          <cell r="H112">
            <v>17</v>
          </cell>
          <cell r="I112">
            <v>37346</v>
          </cell>
          <cell r="J112">
            <v>7.7420000000000003E-2</v>
          </cell>
        </row>
        <row r="113">
          <cell r="C113">
            <v>37270</v>
          </cell>
          <cell r="D113">
            <v>9.0200000000000002E-2</v>
          </cell>
          <cell r="E113">
            <v>59</v>
          </cell>
          <cell r="F113">
            <v>37329</v>
          </cell>
          <cell r="G113">
            <v>7.1209999999999996E-2</v>
          </cell>
          <cell r="H113">
            <v>17</v>
          </cell>
          <cell r="I113">
            <v>37346</v>
          </cell>
          <cell r="J113">
            <v>7.7420000000000003E-2</v>
          </cell>
        </row>
        <row r="114">
          <cell r="C114">
            <v>37271</v>
          </cell>
          <cell r="D114">
            <v>9.0200000000000002E-2</v>
          </cell>
          <cell r="E114">
            <v>58</v>
          </cell>
          <cell r="F114">
            <v>37329</v>
          </cell>
          <cell r="G114">
            <v>7.1209999999999996E-2</v>
          </cell>
          <cell r="H114">
            <v>17</v>
          </cell>
          <cell r="I114">
            <v>37346</v>
          </cell>
          <cell r="J114">
            <v>7.7420000000000003E-2</v>
          </cell>
        </row>
        <row r="115">
          <cell r="C115">
            <v>37272</v>
          </cell>
          <cell r="D115">
            <v>9.0200000000000002E-2</v>
          </cell>
          <cell r="E115">
            <v>57</v>
          </cell>
          <cell r="F115">
            <v>37329</v>
          </cell>
          <cell r="G115">
            <v>7.1209999999999996E-2</v>
          </cell>
          <cell r="H115">
            <v>17</v>
          </cell>
          <cell r="I115">
            <v>37346</v>
          </cell>
          <cell r="J115">
            <v>7.7420000000000003E-2</v>
          </cell>
        </row>
        <row r="116">
          <cell r="C116">
            <v>37273</v>
          </cell>
          <cell r="D116">
            <v>9.0200000000000002E-2</v>
          </cell>
          <cell r="E116">
            <v>56</v>
          </cell>
          <cell r="F116">
            <v>37329</v>
          </cell>
          <cell r="G116">
            <v>7.1209999999999996E-2</v>
          </cell>
          <cell r="H116">
            <v>17</v>
          </cell>
          <cell r="I116">
            <v>37346</v>
          </cell>
          <cell r="J116">
            <v>7.7420000000000003E-2</v>
          </cell>
        </row>
        <row r="117">
          <cell r="C117">
            <v>37274</v>
          </cell>
          <cell r="D117">
            <v>9.0200000000000002E-2</v>
          </cell>
          <cell r="E117">
            <v>55</v>
          </cell>
          <cell r="F117">
            <v>37329</v>
          </cell>
          <cell r="G117">
            <v>7.1209999999999996E-2</v>
          </cell>
          <cell r="H117">
            <v>17</v>
          </cell>
          <cell r="I117">
            <v>37346</v>
          </cell>
          <cell r="J117">
            <v>7.7420000000000003E-2</v>
          </cell>
        </row>
        <row r="118">
          <cell r="C118">
            <v>37275</v>
          </cell>
          <cell r="D118">
            <v>9.0200000000000002E-2</v>
          </cell>
          <cell r="E118">
            <v>54</v>
          </cell>
          <cell r="F118">
            <v>37329</v>
          </cell>
          <cell r="G118">
            <v>7.1209999999999996E-2</v>
          </cell>
          <cell r="H118">
            <v>17</v>
          </cell>
          <cell r="I118">
            <v>37346</v>
          </cell>
          <cell r="J118">
            <v>7.7420000000000003E-2</v>
          </cell>
        </row>
        <row r="119">
          <cell r="C119">
            <v>37276</v>
          </cell>
          <cell r="D119">
            <v>9.0200000000000002E-2</v>
          </cell>
          <cell r="E119">
            <v>53</v>
          </cell>
          <cell r="F119">
            <v>37329</v>
          </cell>
          <cell r="G119">
            <v>7.1209999999999996E-2</v>
          </cell>
          <cell r="H119">
            <v>17</v>
          </cell>
          <cell r="I119">
            <v>37346</v>
          </cell>
          <cell r="J119">
            <v>7.7420000000000003E-2</v>
          </cell>
        </row>
        <row r="120">
          <cell r="C120">
            <v>37277</v>
          </cell>
          <cell r="D120">
            <v>9.0200000000000002E-2</v>
          </cell>
          <cell r="E120">
            <v>52</v>
          </cell>
          <cell r="F120">
            <v>37329</v>
          </cell>
          <cell r="G120">
            <v>7.1209999999999996E-2</v>
          </cell>
          <cell r="H120">
            <v>17</v>
          </cell>
          <cell r="I120">
            <v>37346</v>
          </cell>
          <cell r="J120">
            <v>7.7420000000000003E-2</v>
          </cell>
        </row>
        <row r="121">
          <cell r="C121">
            <v>37278</v>
          </cell>
          <cell r="D121">
            <v>9.0200000000000002E-2</v>
          </cell>
          <cell r="E121">
            <v>51</v>
          </cell>
          <cell r="F121">
            <v>37329</v>
          </cell>
          <cell r="G121">
            <v>7.1209999999999996E-2</v>
          </cell>
          <cell r="H121">
            <v>17</v>
          </cell>
          <cell r="I121">
            <v>37346</v>
          </cell>
          <cell r="J121">
            <v>7.7420000000000003E-2</v>
          </cell>
        </row>
        <row r="122">
          <cell r="C122">
            <v>37279</v>
          </cell>
          <cell r="D122">
            <v>9.0200000000000002E-2</v>
          </cell>
          <cell r="E122">
            <v>50</v>
          </cell>
          <cell r="F122">
            <v>37329</v>
          </cell>
          <cell r="G122">
            <v>7.1209999999999996E-2</v>
          </cell>
          <cell r="H122">
            <v>17</v>
          </cell>
          <cell r="I122">
            <v>37346</v>
          </cell>
          <cell r="J122">
            <v>7.7420000000000003E-2</v>
          </cell>
        </row>
        <row r="123">
          <cell r="C123">
            <v>37280</v>
          </cell>
          <cell r="D123">
            <v>9.0200000000000002E-2</v>
          </cell>
          <cell r="E123">
            <v>49</v>
          </cell>
          <cell r="F123">
            <v>37329</v>
          </cell>
          <cell r="G123">
            <v>7.1209999999999996E-2</v>
          </cell>
          <cell r="H123">
            <v>17</v>
          </cell>
          <cell r="I123">
            <v>37346</v>
          </cell>
          <cell r="J123">
            <v>7.7420000000000003E-2</v>
          </cell>
        </row>
        <row r="124">
          <cell r="C124">
            <v>37281</v>
          </cell>
          <cell r="D124">
            <v>9.0200000000000002E-2</v>
          </cell>
          <cell r="E124">
            <v>48</v>
          </cell>
          <cell r="F124">
            <v>37329</v>
          </cell>
          <cell r="G124">
            <v>7.1209999999999996E-2</v>
          </cell>
          <cell r="H124">
            <v>17</v>
          </cell>
          <cell r="I124">
            <v>37346</v>
          </cell>
          <cell r="J124">
            <v>7.7420000000000003E-2</v>
          </cell>
        </row>
        <row r="125">
          <cell r="C125">
            <v>37282</v>
          </cell>
          <cell r="D125">
            <v>9.0200000000000002E-2</v>
          </cell>
          <cell r="E125">
            <v>47</v>
          </cell>
          <cell r="F125">
            <v>37329</v>
          </cell>
          <cell r="G125">
            <v>7.1209999999999996E-2</v>
          </cell>
          <cell r="H125">
            <v>17</v>
          </cell>
          <cell r="I125">
            <v>37346</v>
          </cell>
          <cell r="J125">
            <v>7.7420000000000003E-2</v>
          </cell>
        </row>
        <row r="126">
          <cell r="C126">
            <v>37283</v>
          </cell>
          <cell r="D126">
            <v>9.0200000000000002E-2</v>
          </cell>
          <cell r="E126">
            <v>46</v>
          </cell>
          <cell r="F126">
            <v>37329</v>
          </cell>
          <cell r="G126">
            <v>7.1209999999999996E-2</v>
          </cell>
          <cell r="H126">
            <v>17</v>
          </cell>
          <cell r="I126">
            <v>37346</v>
          </cell>
          <cell r="J126">
            <v>7.7420000000000003E-2</v>
          </cell>
        </row>
        <row r="127">
          <cell r="C127">
            <v>37284</v>
          </cell>
          <cell r="D127">
            <v>9.0200000000000002E-2</v>
          </cell>
          <cell r="E127">
            <v>45</v>
          </cell>
          <cell r="F127">
            <v>37329</v>
          </cell>
          <cell r="G127">
            <v>7.1209999999999996E-2</v>
          </cell>
          <cell r="H127">
            <v>17</v>
          </cell>
          <cell r="I127">
            <v>37346</v>
          </cell>
          <cell r="J127">
            <v>7.7420000000000003E-2</v>
          </cell>
        </row>
        <row r="128">
          <cell r="C128">
            <v>37285</v>
          </cell>
          <cell r="D128">
            <v>9.0200000000000002E-2</v>
          </cell>
          <cell r="E128">
            <v>44</v>
          </cell>
          <cell r="F128">
            <v>37329</v>
          </cell>
          <cell r="G128">
            <v>7.1209999999999996E-2</v>
          </cell>
          <cell r="H128">
            <v>17</v>
          </cell>
          <cell r="I128">
            <v>37346</v>
          </cell>
          <cell r="J128">
            <v>7.7420000000000003E-2</v>
          </cell>
        </row>
        <row r="129">
          <cell r="C129">
            <v>37286</v>
          </cell>
          <cell r="D129">
            <v>9.0200000000000002E-2</v>
          </cell>
          <cell r="E129">
            <v>43</v>
          </cell>
          <cell r="F129">
            <v>37329</v>
          </cell>
          <cell r="G129">
            <v>7.1209999999999996E-2</v>
          </cell>
          <cell r="H129">
            <v>17</v>
          </cell>
          <cell r="I129">
            <v>37346</v>
          </cell>
          <cell r="J129">
            <v>7.7420000000000003E-2</v>
          </cell>
        </row>
        <row r="130">
          <cell r="C130">
            <v>37287</v>
          </cell>
          <cell r="D130">
            <v>9.0200000000000002E-2</v>
          </cell>
          <cell r="E130">
            <v>42</v>
          </cell>
          <cell r="F130">
            <v>37329</v>
          </cell>
          <cell r="G130">
            <v>7.1209999999999996E-2</v>
          </cell>
          <cell r="H130">
            <v>17</v>
          </cell>
          <cell r="I130">
            <v>37346</v>
          </cell>
          <cell r="J130">
            <v>7.7420000000000003E-2</v>
          </cell>
        </row>
        <row r="131">
          <cell r="C131">
            <v>37288</v>
          </cell>
          <cell r="D131">
            <v>9.0200000000000002E-2</v>
          </cell>
          <cell r="E131">
            <v>41</v>
          </cell>
          <cell r="F131">
            <v>37329</v>
          </cell>
          <cell r="G131">
            <v>7.1209999999999996E-2</v>
          </cell>
          <cell r="H131">
            <v>17</v>
          </cell>
          <cell r="I131">
            <v>37346</v>
          </cell>
          <cell r="J131">
            <v>7.7420000000000003E-2</v>
          </cell>
        </row>
        <row r="132">
          <cell r="C132">
            <v>37289</v>
          </cell>
          <cell r="D132">
            <v>9.0200000000000002E-2</v>
          </cell>
          <cell r="E132">
            <v>40</v>
          </cell>
          <cell r="F132">
            <v>37329</v>
          </cell>
          <cell r="G132">
            <v>7.1209999999999996E-2</v>
          </cell>
          <cell r="H132">
            <v>17</v>
          </cell>
          <cell r="I132">
            <v>37346</v>
          </cell>
          <cell r="J132">
            <v>7.7420000000000003E-2</v>
          </cell>
        </row>
        <row r="133">
          <cell r="C133">
            <v>37290</v>
          </cell>
          <cell r="D133">
            <v>9.0200000000000002E-2</v>
          </cell>
          <cell r="E133">
            <v>39</v>
          </cell>
          <cell r="F133">
            <v>37329</v>
          </cell>
          <cell r="G133">
            <v>7.1209999999999996E-2</v>
          </cell>
          <cell r="H133">
            <v>17</v>
          </cell>
          <cell r="I133">
            <v>37346</v>
          </cell>
          <cell r="J133">
            <v>7.7420000000000003E-2</v>
          </cell>
        </row>
        <row r="134">
          <cell r="C134">
            <v>37291</v>
          </cell>
          <cell r="D134">
            <v>9.0200000000000002E-2</v>
          </cell>
          <cell r="E134">
            <v>38</v>
          </cell>
          <cell r="F134">
            <v>37329</v>
          </cell>
          <cell r="G134">
            <v>7.1209999999999996E-2</v>
          </cell>
          <cell r="H134">
            <v>17</v>
          </cell>
          <cell r="I134">
            <v>37346</v>
          </cell>
          <cell r="J134">
            <v>7.7420000000000003E-2</v>
          </cell>
        </row>
        <row r="135">
          <cell r="C135">
            <v>37292</v>
          </cell>
          <cell r="D135">
            <v>9.0200000000000002E-2</v>
          </cell>
          <cell r="E135">
            <v>37</v>
          </cell>
          <cell r="F135">
            <v>37329</v>
          </cell>
          <cell r="G135">
            <v>7.1209999999999996E-2</v>
          </cell>
          <cell r="H135">
            <v>17</v>
          </cell>
          <cell r="I135">
            <v>37346</v>
          </cell>
          <cell r="J135">
            <v>7.7420000000000003E-2</v>
          </cell>
        </row>
        <row r="136">
          <cell r="C136">
            <v>37293</v>
          </cell>
          <cell r="D136">
            <v>9.0200000000000002E-2</v>
          </cell>
          <cell r="E136">
            <v>36</v>
          </cell>
          <cell r="F136">
            <v>37329</v>
          </cell>
          <cell r="G136">
            <v>7.1209999999999996E-2</v>
          </cell>
          <cell r="H136">
            <v>17</v>
          </cell>
          <cell r="I136">
            <v>37346</v>
          </cell>
          <cell r="J136">
            <v>7.7420000000000003E-2</v>
          </cell>
        </row>
        <row r="137">
          <cell r="C137">
            <v>37294</v>
          </cell>
          <cell r="D137">
            <v>9.0200000000000002E-2</v>
          </cell>
          <cell r="E137">
            <v>35</v>
          </cell>
          <cell r="F137">
            <v>37329</v>
          </cell>
          <cell r="G137">
            <v>7.1209999999999996E-2</v>
          </cell>
          <cell r="H137">
            <v>17</v>
          </cell>
          <cell r="I137">
            <v>37346</v>
          </cell>
          <cell r="J137">
            <v>7.7420000000000003E-2</v>
          </cell>
        </row>
        <row r="138">
          <cell r="C138">
            <v>37295</v>
          </cell>
          <cell r="D138">
            <v>9.0200000000000002E-2</v>
          </cell>
          <cell r="E138">
            <v>34</v>
          </cell>
          <cell r="F138">
            <v>37329</v>
          </cell>
          <cell r="G138">
            <v>7.1209999999999996E-2</v>
          </cell>
          <cell r="H138">
            <v>17</v>
          </cell>
          <cell r="I138">
            <v>37346</v>
          </cell>
          <cell r="J138">
            <v>7.7420000000000003E-2</v>
          </cell>
        </row>
        <row r="139">
          <cell r="C139">
            <v>37296</v>
          </cell>
          <cell r="D139">
            <v>9.0200000000000002E-2</v>
          </cell>
          <cell r="E139">
            <v>33</v>
          </cell>
          <cell r="F139">
            <v>37329</v>
          </cell>
          <cell r="G139">
            <v>7.1209999999999996E-2</v>
          </cell>
          <cell r="H139">
            <v>17</v>
          </cell>
          <cell r="I139">
            <v>37346</v>
          </cell>
          <cell r="J139">
            <v>7.7420000000000003E-2</v>
          </cell>
        </row>
        <row r="140">
          <cell r="C140">
            <v>37297</v>
          </cell>
          <cell r="D140">
            <v>9.0200000000000002E-2</v>
          </cell>
          <cell r="E140">
            <v>32</v>
          </cell>
          <cell r="F140">
            <v>37329</v>
          </cell>
          <cell r="G140">
            <v>7.1209999999999996E-2</v>
          </cell>
          <cell r="H140">
            <v>17</v>
          </cell>
          <cell r="I140">
            <v>37346</v>
          </cell>
          <cell r="J140">
            <v>7.7420000000000003E-2</v>
          </cell>
        </row>
        <row r="141">
          <cell r="C141">
            <v>37298</v>
          </cell>
          <cell r="D141">
            <v>9.0200000000000002E-2</v>
          </cell>
          <cell r="E141">
            <v>31</v>
          </cell>
          <cell r="F141">
            <v>37329</v>
          </cell>
          <cell r="G141">
            <v>7.1209999999999996E-2</v>
          </cell>
          <cell r="H141">
            <v>17</v>
          </cell>
          <cell r="I141">
            <v>37346</v>
          </cell>
          <cell r="J141">
            <v>7.7420000000000003E-2</v>
          </cell>
        </row>
        <row r="142">
          <cell r="C142">
            <v>37299</v>
          </cell>
          <cell r="D142">
            <v>9.0200000000000002E-2</v>
          </cell>
          <cell r="E142">
            <v>30</v>
          </cell>
          <cell r="F142">
            <v>37329</v>
          </cell>
          <cell r="G142">
            <v>7.1209999999999996E-2</v>
          </cell>
          <cell r="H142">
            <v>17</v>
          </cell>
          <cell r="I142">
            <v>37346</v>
          </cell>
          <cell r="J142">
            <v>7.7420000000000003E-2</v>
          </cell>
        </row>
        <row r="143">
          <cell r="C143">
            <v>37300</v>
          </cell>
          <cell r="D143">
            <v>9.0200000000000002E-2</v>
          </cell>
          <cell r="E143">
            <v>29</v>
          </cell>
          <cell r="F143">
            <v>37329</v>
          </cell>
          <cell r="G143">
            <v>7.1209999999999996E-2</v>
          </cell>
          <cell r="H143">
            <v>17</v>
          </cell>
          <cell r="I143">
            <v>37346</v>
          </cell>
          <cell r="J143">
            <v>7.7420000000000003E-2</v>
          </cell>
        </row>
        <row r="144">
          <cell r="C144">
            <v>37301</v>
          </cell>
          <cell r="D144">
            <v>9.0200000000000002E-2</v>
          </cell>
          <cell r="E144">
            <v>28</v>
          </cell>
          <cell r="F144">
            <v>37329</v>
          </cell>
          <cell r="G144">
            <v>7.1209999999999996E-2</v>
          </cell>
          <cell r="H144">
            <v>17</v>
          </cell>
          <cell r="I144">
            <v>37346</v>
          </cell>
          <cell r="J144">
            <v>7.7420000000000003E-2</v>
          </cell>
        </row>
        <row r="145">
          <cell r="C145">
            <v>37302</v>
          </cell>
          <cell r="D145">
            <v>9.0200000000000002E-2</v>
          </cell>
          <cell r="E145">
            <v>27</v>
          </cell>
          <cell r="F145">
            <v>37329</v>
          </cell>
          <cell r="G145">
            <v>7.1209999999999996E-2</v>
          </cell>
          <cell r="H145">
            <v>17</v>
          </cell>
          <cell r="I145">
            <v>37346</v>
          </cell>
          <cell r="J145">
            <v>7.7420000000000003E-2</v>
          </cell>
        </row>
        <row r="146">
          <cell r="C146">
            <v>37303</v>
          </cell>
          <cell r="D146">
            <v>9.0200000000000002E-2</v>
          </cell>
          <cell r="E146">
            <v>26</v>
          </cell>
          <cell r="F146">
            <v>37329</v>
          </cell>
          <cell r="G146">
            <v>7.1209999999999996E-2</v>
          </cell>
          <cell r="H146">
            <v>17</v>
          </cell>
          <cell r="I146">
            <v>37346</v>
          </cell>
          <cell r="J146">
            <v>7.7420000000000003E-2</v>
          </cell>
        </row>
        <row r="147">
          <cell r="C147">
            <v>37304</v>
          </cell>
          <cell r="D147">
            <v>9.0200000000000002E-2</v>
          </cell>
          <cell r="E147">
            <v>25</v>
          </cell>
          <cell r="F147">
            <v>37329</v>
          </cell>
          <cell r="G147">
            <v>7.1209999999999996E-2</v>
          </cell>
          <cell r="H147">
            <v>17</v>
          </cell>
          <cell r="I147">
            <v>37346</v>
          </cell>
          <cell r="J147">
            <v>7.7420000000000003E-2</v>
          </cell>
        </row>
        <row r="148">
          <cell r="C148">
            <v>37305</v>
          </cell>
          <cell r="D148">
            <v>9.0200000000000002E-2</v>
          </cell>
          <cell r="E148">
            <v>24</v>
          </cell>
          <cell r="F148">
            <v>37329</v>
          </cell>
          <cell r="G148">
            <v>7.1209999999999996E-2</v>
          </cell>
          <cell r="H148">
            <v>17</v>
          </cell>
          <cell r="I148">
            <v>37346</v>
          </cell>
          <cell r="J148">
            <v>7.7420000000000003E-2</v>
          </cell>
        </row>
        <row r="149">
          <cell r="C149">
            <v>37306</v>
          </cell>
          <cell r="D149">
            <v>9.0200000000000002E-2</v>
          </cell>
          <cell r="E149">
            <v>23</v>
          </cell>
          <cell r="F149">
            <v>37329</v>
          </cell>
          <cell r="G149">
            <v>7.1209999999999996E-2</v>
          </cell>
          <cell r="H149">
            <v>17</v>
          </cell>
          <cell r="I149">
            <v>37346</v>
          </cell>
          <cell r="J149">
            <v>7.7420000000000003E-2</v>
          </cell>
        </row>
        <row r="150">
          <cell r="C150">
            <v>37307</v>
          </cell>
          <cell r="D150">
            <v>9.0200000000000002E-2</v>
          </cell>
          <cell r="E150">
            <v>22</v>
          </cell>
          <cell r="F150">
            <v>37329</v>
          </cell>
          <cell r="G150">
            <v>7.1209999999999996E-2</v>
          </cell>
          <cell r="H150">
            <v>17</v>
          </cell>
          <cell r="I150">
            <v>37346</v>
          </cell>
          <cell r="J150">
            <v>7.7420000000000003E-2</v>
          </cell>
        </row>
        <row r="151">
          <cell r="C151">
            <v>37308</v>
          </cell>
          <cell r="D151">
            <v>9.0200000000000002E-2</v>
          </cell>
          <cell r="E151">
            <v>21</v>
          </cell>
          <cell r="F151">
            <v>37329</v>
          </cell>
          <cell r="G151">
            <v>7.1209999999999996E-2</v>
          </cell>
          <cell r="H151">
            <v>17</v>
          </cell>
          <cell r="I151">
            <v>37346</v>
          </cell>
          <cell r="J151">
            <v>7.7420000000000003E-2</v>
          </cell>
        </row>
        <row r="152">
          <cell r="C152">
            <v>37309</v>
          </cell>
          <cell r="D152">
            <v>9.0200000000000002E-2</v>
          </cell>
          <cell r="E152">
            <v>20</v>
          </cell>
          <cell r="F152">
            <v>37329</v>
          </cell>
          <cell r="G152">
            <v>7.1209999999999996E-2</v>
          </cell>
          <cell r="H152">
            <v>17</v>
          </cell>
          <cell r="I152">
            <v>37346</v>
          </cell>
          <cell r="J152">
            <v>7.7420000000000003E-2</v>
          </cell>
        </row>
        <row r="153">
          <cell r="C153">
            <v>37310</v>
          </cell>
          <cell r="D153">
            <v>9.0200000000000002E-2</v>
          </cell>
          <cell r="E153">
            <v>19</v>
          </cell>
          <cell r="F153">
            <v>37329</v>
          </cell>
          <cell r="G153">
            <v>7.1209999999999996E-2</v>
          </cell>
          <cell r="H153">
            <v>17</v>
          </cell>
          <cell r="I153">
            <v>37346</v>
          </cell>
          <cell r="J153">
            <v>7.7420000000000003E-2</v>
          </cell>
        </row>
        <row r="154">
          <cell r="C154">
            <v>37311</v>
          </cell>
          <cell r="D154">
            <v>9.0200000000000002E-2</v>
          </cell>
          <cell r="E154">
            <v>18</v>
          </cell>
          <cell r="F154">
            <v>37329</v>
          </cell>
          <cell r="G154">
            <v>7.1209999999999996E-2</v>
          </cell>
          <cell r="H154">
            <v>17</v>
          </cell>
          <cell r="I154">
            <v>37346</v>
          </cell>
          <cell r="J154">
            <v>7.7420000000000003E-2</v>
          </cell>
        </row>
        <row r="155">
          <cell r="C155">
            <v>37312</v>
          </cell>
          <cell r="D155">
            <v>9.0200000000000002E-2</v>
          </cell>
          <cell r="E155">
            <v>17</v>
          </cell>
          <cell r="F155">
            <v>37329</v>
          </cell>
          <cell r="G155">
            <v>7.1209999999999996E-2</v>
          </cell>
          <cell r="H155">
            <v>17</v>
          </cell>
          <cell r="I155">
            <v>37346</v>
          </cell>
          <cell r="J155">
            <v>7.7420000000000003E-2</v>
          </cell>
        </row>
        <row r="156">
          <cell r="C156">
            <v>37313</v>
          </cell>
          <cell r="D156">
            <v>9.0200000000000002E-2</v>
          </cell>
          <cell r="E156">
            <v>16</v>
          </cell>
          <cell r="F156">
            <v>37329</v>
          </cell>
          <cell r="G156">
            <v>7.1209999999999996E-2</v>
          </cell>
          <cell r="H156">
            <v>17</v>
          </cell>
          <cell r="I156">
            <v>37346</v>
          </cell>
          <cell r="J156">
            <v>7.7420000000000003E-2</v>
          </cell>
        </row>
        <row r="157">
          <cell r="C157">
            <v>37314</v>
          </cell>
          <cell r="D157">
            <v>9.0200000000000002E-2</v>
          </cell>
          <cell r="E157">
            <v>15</v>
          </cell>
          <cell r="F157">
            <v>37329</v>
          </cell>
          <cell r="G157">
            <v>7.1209999999999996E-2</v>
          </cell>
          <cell r="H157">
            <v>17</v>
          </cell>
          <cell r="I157">
            <v>37346</v>
          </cell>
          <cell r="J157">
            <v>7.7420000000000003E-2</v>
          </cell>
        </row>
        <row r="158">
          <cell r="C158">
            <v>37315</v>
          </cell>
          <cell r="D158">
            <v>9.0200000000000002E-2</v>
          </cell>
          <cell r="E158">
            <v>14</v>
          </cell>
          <cell r="F158">
            <v>37329</v>
          </cell>
          <cell r="G158">
            <v>7.1209999999999996E-2</v>
          </cell>
          <cell r="H158">
            <v>17</v>
          </cell>
          <cell r="I158">
            <v>37346</v>
          </cell>
          <cell r="J158">
            <v>7.7420000000000003E-2</v>
          </cell>
        </row>
        <row r="159">
          <cell r="C159">
            <v>37316</v>
          </cell>
          <cell r="D159">
            <v>9.0200000000000002E-2</v>
          </cell>
          <cell r="E159">
            <v>13</v>
          </cell>
          <cell r="F159">
            <v>37329</v>
          </cell>
          <cell r="G159">
            <v>7.1209999999999996E-2</v>
          </cell>
          <cell r="H159">
            <v>17</v>
          </cell>
          <cell r="I159">
            <v>37346</v>
          </cell>
          <cell r="J159">
            <v>7.7420000000000003E-2</v>
          </cell>
        </row>
        <row r="160">
          <cell r="C160">
            <v>37317</v>
          </cell>
          <cell r="D160">
            <v>9.0200000000000002E-2</v>
          </cell>
          <cell r="E160">
            <v>12</v>
          </cell>
          <cell r="F160">
            <v>37329</v>
          </cell>
          <cell r="G160">
            <v>7.1209999999999996E-2</v>
          </cell>
          <cell r="H160">
            <v>17</v>
          </cell>
          <cell r="I160">
            <v>37346</v>
          </cell>
          <cell r="J160">
            <v>7.7420000000000003E-2</v>
          </cell>
        </row>
        <row r="161">
          <cell r="C161">
            <v>37318</v>
          </cell>
          <cell r="D161">
            <v>9.0200000000000002E-2</v>
          </cell>
          <cell r="E161">
            <v>11</v>
          </cell>
          <cell r="F161">
            <v>37329</v>
          </cell>
          <cell r="G161">
            <v>7.1209999999999996E-2</v>
          </cell>
          <cell r="H161">
            <v>17</v>
          </cell>
          <cell r="I161">
            <v>37346</v>
          </cell>
          <cell r="J161">
            <v>7.7420000000000003E-2</v>
          </cell>
        </row>
        <row r="162">
          <cell r="C162">
            <v>37319</v>
          </cell>
          <cell r="D162">
            <v>9.0200000000000002E-2</v>
          </cell>
          <cell r="E162">
            <v>10</v>
          </cell>
          <cell r="F162">
            <v>37329</v>
          </cell>
          <cell r="G162">
            <v>7.1209999999999996E-2</v>
          </cell>
          <cell r="H162">
            <v>17</v>
          </cell>
          <cell r="I162">
            <v>37346</v>
          </cell>
          <cell r="J162">
            <v>7.7420000000000003E-2</v>
          </cell>
        </row>
        <row r="163">
          <cell r="C163">
            <v>37320</v>
          </cell>
          <cell r="D163">
            <v>9.0200000000000002E-2</v>
          </cell>
          <cell r="E163">
            <v>9</v>
          </cell>
          <cell r="F163">
            <v>37329</v>
          </cell>
          <cell r="G163">
            <v>7.1209999999999996E-2</v>
          </cell>
          <cell r="H163">
            <v>17</v>
          </cell>
          <cell r="I163">
            <v>37346</v>
          </cell>
          <cell r="J163">
            <v>7.7420000000000003E-2</v>
          </cell>
        </row>
        <row r="164">
          <cell r="C164">
            <v>37321</v>
          </cell>
          <cell r="D164">
            <v>9.0200000000000002E-2</v>
          </cell>
          <cell r="E164">
            <v>8</v>
          </cell>
          <cell r="F164">
            <v>37329</v>
          </cell>
          <cell r="G164">
            <v>7.1209999999999996E-2</v>
          </cell>
          <cell r="H164">
            <v>17</v>
          </cell>
          <cell r="I164">
            <v>37346</v>
          </cell>
          <cell r="J164">
            <v>7.7420000000000003E-2</v>
          </cell>
        </row>
        <row r="165">
          <cell r="C165">
            <v>37322</v>
          </cell>
          <cell r="D165">
            <v>9.0200000000000002E-2</v>
          </cell>
          <cell r="E165">
            <v>7</v>
          </cell>
          <cell r="F165">
            <v>37329</v>
          </cell>
          <cell r="G165">
            <v>7.1209999999999996E-2</v>
          </cell>
          <cell r="H165">
            <v>17</v>
          </cell>
          <cell r="I165">
            <v>37346</v>
          </cell>
          <cell r="J165">
            <v>7.7420000000000003E-2</v>
          </cell>
        </row>
        <row r="166">
          <cell r="C166">
            <v>37323</v>
          </cell>
          <cell r="D166">
            <v>9.0200000000000002E-2</v>
          </cell>
          <cell r="E166">
            <v>6</v>
          </cell>
          <cell r="F166">
            <v>37329</v>
          </cell>
          <cell r="G166">
            <v>7.1209999999999996E-2</v>
          </cell>
          <cell r="H166">
            <v>17</v>
          </cell>
          <cell r="I166">
            <v>37346</v>
          </cell>
          <cell r="J166">
            <v>7.7420000000000003E-2</v>
          </cell>
        </row>
        <row r="167">
          <cell r="C167">
            <v>37324</v>
          </cell>
          <cell r="D167">
            <v>9.0200000000000002E-2</v>
          </cell>
          <cell r="E167">
            <v>5</v>
          </cell>
          <cell r="F167">
            <v>37329</v>
          </cell>
          <cell r="G167">
            <v>7.1209999999999996E-2</v>
          </cell>
          <cell r="H167">
            <v>17</v>
          </cell>
          <cell r="I167">
            <v>37346</v>
          </cell>
          <cell r="J167">
            <v>7.7420000000000003E-2</v>
          </cell>
        </row>
        <row r="168">
          <cell r="C168">
            <v>37325</v>
          </cell>
          <cell r="D168">
            <v>9.0200000000000002E-2</v>
          </cell>
          <cell r="E168">
            <v>4</v>
          </cell>
          <cell r="F168">
            <v>37329</v>
          </cell>
          <cell r="G168">
            <v>7.1209999999999996E-2</v>
          </cell>
          <cell r="H168">
            <v>17</v>
          </cell>
          <cell r="I168">
            <v>37346</v>
          </cell>
          <cell r="J168">
            <v>7.7420000000000003E-2</v>
          </cell>
        </row>
        <row r="169">
          <cell r="C169">
            <v>37326</v>
          </cell>
          <cell r="D169">
            <v>9.0200000000000002E-2</v>
          </cell>
          <cell r="E169">
            <v>3</v>
          </cell>
          <cell r="F169">
            <v>37329</v>
          </cell>
          <cell r="G169">
            <v>7.1209999999999996E-2</v>
          </cell>
          <cell r="H169">
            <v>17</v>
          </cell>
          <cell r="I169">
            <v>37346</v>
          </cell>
          <cell r="J169">
            <v>7.7420000000000003E-2</v>
          </cell>
        </row>
        <row r="170">
          <cell r="C170">
            <v>37327</v>
          </cell>
          <cell r="D170">
            <v>9.0200000000000002E-2</v>
          </cell>
          <cell r="E170">
            <v>2</v>
          </cell>
          <cell r="F170">
            <v>37329</v>
          </cell>
          <cell r="G170">
            <v>7.1209999999999996E-2</v>
          </cell>
          <cell r="H170">
            <v>17</v>
          </cell>
          <cell r="I170">
            <v>37346</v>
          </cell>
          <cell r="J170">
            <v>7.7420000000000003E-2</v>
          </cell>
        </row>
        <row r="171">
          <cell r="C171">
            <v>37328</v>
          </cell>
          <cell r="D171">
            <v>9.0200000000000002E-2</v>
          </cell>
          <cell r="E171">
            <v>1</v>
          </cell>
          <cell r="F171">
            <v>37329</v>
          </cell>
          <cell r="G171">
            <v>7.1209999999999996E-2</v>
          </cell>
          <cell r="H171">
            <v>17</v>
          </cell>
          <cell r="I171">
            <v>37346</v>
          </cell>
          <cell r="J171">
            <v>7.7420000000000003E-2</v>
          </cell>
        </row>
        <row r="172">
          <cell r="C172">
            <v>37329</v>
          </cell>
          <cell r="D172">
            <v>9.0200000000000002E-2</v>
          </cell>
          <cell r="E172">
            <v>0</v>
          </cell>
          <cell r="F172">
            <v>37329</v>
          </cell>
          <cell r="G172">
            <v>7.1209999999999996E-2</v>
          </cell>
          <cell r="H172">
            <v>17</v>
          </cell>
          <cell r="I172">
            <v>37346</v>
          </cell>
          <cell r="J172">
            <v>7.7420000000000003E-2</v>
          </cell>
        </row>
        <row r="173">
          <cell r="C173">
            <v>37330</v>
          </cell>
          <cell r="D173">
            <v>7.1209999999999996E-2</v>
          </cell>
          <cell r="E173">
            <v>16</v>
          </cell>
          <cell r="F173">
            <v>37346</v>
          </cell>
          <cell r="G173">
            <v>7.7420000000000003E-2</v>
          </cell>
          <cell r="H173">
            <v>2921119</v>
          </cell>
          <cell r="I173">
            <v>2958465</v>
          </cell>
        </row>
        <row r="174">
          <cell r="C174">
            <v>37331</v>
          </cell>
          <cell r="D174">
            <v>7.1209999999999996E-2</v>
          </cell>
          <cell r="E174">
            <v>15</v>
          </cell>
          <cell r="F174">
            <v>37346</v>
          </cell>
          <cell r="G174">
            <v>7.7420000000000003E-2</v>
          </cell>
          <cell r="H174">
            <v>2921119</v>
          </cell>
          <cell r="I174">
            <v>2958465</v>
          </cell>
        </row>
        <row r="175">
          <cell r="C175">
            <v>37332</v>
          </cell>
          <cell r="D175">
            <v>7.1209999999999996E-2</v>
          </cell>
          <cell r="E175">
            <v>14</v>
          </cell>
          <cell r="F175">
            <v>37346</v>
          </cell>
          <cell r="G175">
            <v>7.7420000000000003E-2</v>
          </cell>
          <cell r="H175">
            <v>2921119</v>
          </cell>
          <cell r="I175">
            <v>2958465</v>
          </cell>
        </row>
        <row r="176">
          <cell r="C176">
            <v>37333</v>
          </cell>
          <cell r="D176">
            <v>7.1209999999999996E-2</v>
          </cell>
          <cell r="E176">
            <v>13</v>
          </cell>
          <cell r="F176">
            <v>37346</v>
          </cell>
          <cell r="G176">
            <v>7.7420000000000003E-2</v>
          </cell>
          <cell r="H176">
            <v>2921119</v>
          </cell>
          <cell r="I176">
            <v>2958465</v>
          </cell>
        </row>
        <row r="177">
          <cell r="C177">
            <v>37334</v>
          </cell>
          <cell r="D177">
            <v>7.1209999999999996E-2</v>
          </cell>
          <cell r="E177">
            <v>12</v>
          </cell>
          <cell r="F177">
            <v>37346</v>
          </cell>
          <cell r="G177">
            <v>7.7420000000000003E-2</v>
          </cell>
          <cell r="H177">
            <v>2921119</v>
          </cell>
          <cell r="I177">
            <v>2958465</v>
          </cell>
        </row>
        <row r="178">
          <cell r="C178">
            <v>37335</v>
          </cell>
          <cell r="D178">
            <v>7.1209999999999996E-2</v>
          </cell>
          <cell r="E178">
            <v>11</v>
          </cell>
          <cell r="F178">
            <v>37346</v>
          </cell>
          <cell r="G178">
            <v>7.7420000000000003E-2</v>
          </cell>
          <cell r="H178">
            <v>2921119</v>
          </cell>
          <cell r="I178">
            <v>2958465</v>
          </cell>
        </row>
        <row r="179">
          <cell r="C179">
            <v>37336</v>
          </cell>
          <cell r="D179">
            <v>7.1209999999999996E-2</v>
          </cell>
          <cell r="E179">
            <v>10</v>
          </cell>
          <cell r="F179">
            <v>37346</v>
          </cell>
          <cell r="G179">
            <v>7.7420000000000003E-2</v>
          </cell>
          <cell r="H179">
            <v>2921119</v>
          </cell>
          <cell r="I179">
            <v>2958465</v>
          </cell>
        </row>
        <row r="180">
          <cell r="C180">
            <v>37337</v>
          </cell>
          <cell r="D180">
            <v>7.1209999999999996E-2</v>
          </cell>
          <cell r="E180">
            <v>9</v>
          </cell>
          <cell r="F180">
            <v>37346</v>
          </cell>
          <cell r="G180">
            <v>7.7420000000000003E-2</v>
          </cell>
          <cell r="H180">
            <v>2921119</v>
          </cell>
          <cell r="I180">
            <v>2958465</v>
          </cell>
        </row>
        <row r="181">
          <cell r="C181">
            <v>37338</v>
          </cell>
          <cell r="D181">
            <v>7.1209999999999996E-2</v>
          </cell>
          <cell r="E181">
            <v>8</v>
          </cell>
          <cell r="F181">
            <v>37346</v>
          </cell>
          <cell r="G181">
            <v>7.7420000000000003E-2</v>
          </cell>
          <cell r="H181">
            <v>2921119</v>
          </cell>
          <cell r="I181">
            <v>2958465</v>
          </cell>
        </row>
        <row r="182">
          <cell r="C182">
            <v>37339</v>
          </cell>
          <cell r="D182">
            <v>7.1209999999999996E-2</v>
          </cell>
          <cell r="E182">
            <v>7</v>
          </cell>
          <cell r="F182">
            <v>37346</v>
          </cell>
          <cell r="G182">
            <v>7.7420000000000003E-2</v>
          </cell>
          <cell r="H182">
            <v>2921119</v>
          </cell>
          <cell r="I182">
            <v>2958465</v>
          </cell>
        </row>
        <row r="183">
          <cell r="C183">
            <v>37340</v>
          </cell>
          <cell r="D183">
            <v>7.1209999999999996E-2</v>
          </cell>
          <cell r="E183">
            <v>6</v>
          </cell>
          <cell r="F183">
            <v>37346</v>
          </cell>
          <cell r="G183">
            <v>7.7420000000000003E-2</v>
          </cell>
          <cell r="H183">
            <v>2921119</v>
          </cell>
          <cell r="I183">
            <v>2958465</v>
          </cell>
        </row>
        <row r="184">
          <cell r="C184">
            <v>37341</v>
          </cell>
          <cell r="D184">
            <v>7.1209999999999996E-2</v>
          </cell>
          <cell r="E184">
            <v>5</v>
          </cell>
          <cell r="F184">
            <v>37346</v>
          </cell>
          <cell r="G184">
            <v>7.7420000000000003E-2</v>
          </cell>
          <cell r="H184">
            <v>2921119</v>
          </cell>
          <cell r="I184">
            <v>2958465</v>
          </cell>
        </row>
        <row r="185">
          <cell r="C185">
            <v>37342</v>
          </cell>
          <cell r="D185">
            <v>7.1209999999999996E-2</v>
          </cell>
          <cell r="E185">
            <v>4</v>
          </cell>
          <cell r="F185">
            <v>37346</v>
          </cell>
          <cell r="G185">
            <v>7.7420000000000003E-2</v>
          </cell>
          <cell r="H185">
            <v>2921119</v>
          </cell>
          <cell r="I185">
            <v>2958465</v>
          </cell>
        </row>
        <row r="186">
          <cell r="C186">
            <v>37343</v>
          </cell>
          <cell r="D186">
            <v>7.1209999999999996E-2</v>
          </cell>
          <cell r="E186">
            <v>3</v>
          </cell>
          <cell r="F186">
            <v>37346</v>
          </cell>
          <cell r="G186">
            <v>7.7420000000000003E-2</v>
          </cell>
          <cell r="H186">
            <v>2921119</v>
          </cell>
          <cell r="I186">
            <v>2958465</v>
          </cell>
        </row>
        <row r="187">
          <cell r="C187">
            <v>37344</v>
          </cell>
          <cell r="D187">
            <v>7.1209999999999996E-2</v>
          </cell>
          <cell r="E187">
            <v>2</v>
          </cell>
          <cell r="F187">
            <v>37346</v>
          </cell>
          <cell r="G187">
            <v>7.7420000000000003E-2</v>
          </cell>
          <cell r="H187">
            <v>2921119</v>
          </cell>
          <cell r="I187">
            <v>2958465</v>
          </cell>
        </row>
        <row r="188">
          <cell r="C188">
            <v>37345</v>
          </cell>
          <cell r="D188">
            <v>7.1209999999999996E-2</v>
          </cell>
          <cell r="E188">
            <v>1</v>
          </cell>
          <cell r="F188">
            <v>37346</v>
          </cell>
          <cell r="G188">
            <v>7.7420000000000003E-2</v>
          </cell>
          <cell r="H188">
            <v>2921119</v>
          </cell>
          <cell r="I188">
            <v>2958465</v>
          </cell>
        </row>
        <row r="189">
          <cell r="C189">
            <v>37346</v>
          </cell>
          <cell r="D189">
            <v>7.1209999999999996E-2</v>
          </cell>
          <cell r="E189">
            <v>0</v>
          </cell>
          <cell r="F189">
            <v>37346</v>
          </cell>
          <cell r="G189">
            <v>7.7420000000000003E-2</v>
          </cell>
          <cell r="H189">
            <v>2921119</v>
          </cell>
          <cell r="I189">
            <v>2958465</v>
          </cell>
        </row>
        <row r="190">
          <cell r="C190">
            <v>37347</v>
          </cell>
          <cell r="D190">
            <v>7.7420000000000003E-2</v>
          </cell>
          <cell r="E190">
            <v>2921118</v>
          </cell>
          <cell r="F190">
            <v>2958465</v>
          </cell>
        </row>
        <row r="191">
          <cell r="C191">
            <v>37348</v>
          </cell>
          <cell r="D191">
            <v>7.7420000000000003E-2</v>
          </cell>
          <cell r="E191">
            <v>2921117</v>
          </cell>
          <cell r="F191">
            <v>2958465</v>
          </cell>
        </row>
        <row r="192">
          <cell r="C192">
            <v>37349</v>
          </cell>
          <cell r="D192">
            <v>7.7420000000000003E-2</v>
          </cell>
          <cell r="E192">
            <v>2921116</v>
          </cell>
          <cell r="F192">
            <v>2958465</v>
          </cell>
        </row>
        <row r="193">
          <cell r="C193">
            <v>37350</v>
          </cell>
          <cell r="D193">
            <v>7.7420000000000003E-2</v>
          </cell>
          <cell r="E193">
            <v>2921115</v>
          </cell>
          <cell r="F193">
            <v>2958465</v>
          </cell>
        </row>
        <row r="194">
          <cell r="C194">
            <v>37351</v>
          </cell>
          <cell r="D194">
            <v>7.7420000000000003E-2</v>
          </cell>
          <cell r="E194">
            <v>2921114</v>
          </cell>
          <cell r="F194">
            <v>2958465</v>
          </cell>
        </row>
        <row r="195">
          <cell r="C195">
            <v>37352</v>
          </cell>
          <cell r="D195">
            <v>7.7420000000000003E-2</v>
          </cell>
          <cell r="E195">
            <v>2921113</v>
          </cell>
          <cell r="F195">
            <v>2958465</v>
          </cell>
        </row>
        <row r="196">
          <cell r="C196">
            <v>37353</v>
          </cell>
          <cell r="D196">
            <v>7.7420000000000003E-2</v>
          </cell>
          <cell r="E196">
            <v>2921112</v>
          </cell>
          <cell r="F196">
            <v>2958465</v>
          </cell>
        </row>
        <row r="197">
          <cell r="C197">
            <v>37354</v>
          </cell>
          <cell r="D197">
            <v>7.7420000000000003E-2</v>
          </cell>
          <cell r="E197">
            <v>2921111</v>
          </cell>
          <cell r="F197">
            <v>2958465</v>
          </cell>
        </row>
        <row r="198">
          <cell r="C198">
            <v>37355</v>
          </cell>
          <cell r="D198">
            <v>7.7420000000000003E-2</v>
          </cell>
          <cell r="E198">
            <v>2921110</v>
          </cell>
          <cell r="F198">
            <v>2958465</v>
          </cell>
        </row>
        <row r="199">
          <cell r="C199">
            <v>37356</v>
          </cell>
          <cell r="D199">
            <v>7.7420000000000003E-2</v>
          </cell>
          <cell r="E199">
            <v>2921109</v>
          </cell>
          <cell r="F199">
            <v>2958465</v>
          </cell>
        </row>
        <row r="200">
          <cell r="C200">
            <v>37357</v>
          </cell>
          <cell r="D200">
            <v>7.7420000000000003E-2</v>
          </cell>
          <cell r="E200">
            <v>2921108</v>
          </cell>
          <cell r="F200">
            <v>2958465</v>
          </cell>
        </row>
        <row r="201">
          <cell r="C201">
            <v>37358</v>
          </cell>
          <cell r="D201">
            <v>7.7420000000000003E-2</v>
          </cell>
          <cell r="E201">
            <v>2921107</v>
          </cell>
          <cell r="F201">
            <v>2958465</v>
          </cell>
        </row>
        <row r="202">
          <cell r="C202">
            <v>37359</v>
          </cell>
          <cell r="D202">
            <v>7.7420000000000003E-2</v>
          </cell>
          <cell r="E202">
            <v>2921106</v>
          </cell>
          <cell r="F202">
            <v>2958465</v>
          </cell>
        </row>
        <row r="203">
          <cell r="C203">
            <v>37360</v>
          </cell>
          <cell r="D203">
            <v>7.7420000000000003E-2</v>
          </cell>
          <cell r="E203">
            <v>2921105</v>
          </cell>
          <cell r="F203">
            <v>2958465</v>
          </cell>
        </row>
        <row r="204">
          <cell r="C204">
            <v>37361</v>
          </cell>
          <cell r="D204">
            <v>7.7420000000000003E-2</v>
          </cell>
          <cell r="E204">
            <v>2921104</v>
          </cell>
          <cell r="F204">
            <v>2958465</v>
          </cell>
        </row>
        <row r="205">
          <cell r="C205">
            <v>37362</v>
          </cell>
          <cell r="D205">
            <v>7.7420000000000003E-2</v>
          </cell>
          <cell r="E205">
            <v>2921103</v>
          </cell>
          <cell r="F205">
            <v>2958465</v>
          </cell>
        </row>
        <row r="206">
          <cell r="C206">
            <v>37363</v>
          </cell>
          <cell r="D206">
            <v>7.7420000000000003E-2</v>
          </cell>
          <cell r="E206">
            <v>2921102</v>
          </cell>
          <cell r="F206">
            <v>2958465</v>
          </cell>
        </row>
        <row r="207">
          <cell r="C207">
            <v>37364</v>
          </cell>
          <cell r="D207">
            <v>7.7420000000000003E-2</v>
          </cell>
          <cell r="E207">
            <v>2921101</v>
          </cell>
          <cell r="F207">
            <v>2958465</v>
          </cell>
        </row>
        <row r="208">
          <cell r="C208">
            <v>37365</v>
          </cell>
          <cell r="D208">
            <v>7.7420000000000003E-2</v>
          </cell>
          <cell r="E208">
            <v>2921100</v>
          </cell>
          <cell r="F208">
            <v>2958465</v>
          </cell>
        </row>
        <row r="209">
          <cell r="C209">
            <v>37366</v>
          </cell>
          <cell r="D209">
            <v>7.7420000000000003E-2</v>
          </cell>
          <cell r="E209">
            <v>2921099</v>
          </cell>
          <cell r="F209">
            <v>2958465</v>
          </cell>
        </row>
        <row r="210">
          <cell r="C210">
            <v>37367</v>
          </cell>
          <cell r="D210">
            <v>7.7420000000000003E-2</v>
          </cell>
          <cell r="E210">
            <v>2921098</v>
          </cell>
          <cell r="F210">
            <v>2958465</v>
          </cell>
        </row>
        <row r="211">
          <cell r="C211">
            <v>37368</v>
          </cell>
          <cell r="D211">
            <v>7.7420000000000003E-2</v>
          </cell>
          <cell r="E211">
            <v>2921097</v>
          </cell>
          <cell r="F211">
            <v>2958465</v>
          </cell>
        </row>
        <row r="212">
          <cell r="C212">
            <v>37369</v>
          </cell>
          <cell r="D212">
            <v>7.7420000000000003E-2</v>
          </cell>
          <cell r="E212">
            <v>2921096</v>
          </cell>
          <cell r="F212">
            <v>2958465</v>
          </cell>
        </row>
        <row r="213">
          <cell r="C213">
            <v>37370</v>
          </cell>
          <cell r="D213">
            <v>7.7420000000000003E-2</v>
          </cell>
          <cell r="E213">
            <v>2921095</v>
          </cell>
          <cell r="F213">
            <v>2958465</v>
          </cell>
        </row>
        <row r="214">
          <cell r="C214">
            <v>37371</v>
          </cell>
          <cell r="D214">
            <v>7.7420000000000003E-2</v>
          </cell>
          <cell r="E214">
            <v>2921094</v>
          </cell>
          <cell r="F214">
            <v>2958465</v>
          </cell>
        </row>
        <row r="215">
          <cell r="C215">
            <v>37372</v>
          </cell>
          <cell r="D215">
            <v>7.7420000000000003E-2</v>
          </cell>
          <cell r="E215">
            <v>2921093</v>
          </cell>
          <cell r="F215">
            <v>2958465</v>
          </cell>
        </row>
        <row r="216">
          <cell r="C216">
            <v>37373</v>
          </cell>
          <cell r="D216">
            <v>7.7420000000000003E-2</v>
          </cell>
          <cell r="E216">
            <v>2921092</v>
          </cell>
          <cell r="F216">
            <v>2958465</v>
          </cell>
        </row>
        <row r="217">
          <cell r="C217">
            <v>37374</v>
          </cell>
          <cell r="D217">
            <v>7.7420000000000003E-2</v>
          </cell>
          <cell r="E217">
            <v>2921091</v>
          </cell>
          <cell r="F217">
            <v>2958465</v>
          </cell>
        </row>
        <row r="218">
          <cell r="C218">
            <v>37375</v>
          </cell>
          <cell r="D218">
            <v>7.7420000000000003E-2</v>
          </cell>
          <cell r="E218">
            <v>2921090</v>
          </cell>
          <cell r="F218">
            <v>2958465</v>
          </cell>
        </row>
        <row r="219">
          <cell r="C219">
            <v>37376</v>
          </cell>
          <cell r="D219">
            <v>7.7420000000000003E-2</v>
          </cell>
          <cell r="E219">
            <v>2921089</v>
          </cell>
          <cell r="F219">
            <v>2958465</v>
          </cell>
        </row>
        <row r="220">
          <cell r="C220">
            <v>37377</v>
          </cell>
          <cell r="D220">
            <v>7.7420000000000003E-2</v>
          </cell>
          <cell r="E220">
            <v>2921088</v>
          </cell>
          <cell r="F220">
            <v>2958465</v>
          </cell>
        </row>
        <row r="221">
          <cell r="C221">
            <v>37378</v>
          </cell>
          <cell r="D221">
            <v>7.7420000000000003E-2</v>
          </cell>
          <cell r="E221">
            <v>2921087</v>
          </cell>
          <cell r="F221">
            <v>2958465</v>
          </cell>
        </row>
        <row r="222">
          <cell r="C222">
            <v>37379</v>
          </cell>
          <cell r="D222">
            <v>7.7420000000000003E-2</v>
          </cell>
          <cell r="E222">
            <v>2921086</v>
          </cell>
          <cell r="F222">
            <v>2958465</v>
          </cell>
        </row>
        <row r="223">
          <cell r="C223">
            <v>37380</v>
          </cell>
          <cell r="D223">
            <v>7.7420000000000003E-2</v>
          </cell>
          <cell r="E223">
            <v>2921085</v>
          </cell>
          <cell r="F223">
            <v>2958465</v>
          </cell>
        </row>
        <row r="224">
          <cell r="C224">
            <v>37381</v>
          </cell>
          <cell r="D224">
            <v>7.7420000000000003E-2</v>
          </cell>
          <cell r="E224">
            <v>2921084</v>
          </cell>
          <cell r="F224">
            <v>2958465</v>
          </cell>
        </row>
        <row r="225">
          <cell r="C225">
            <v>37382</v>
          </cell>
          <cell r="D225">
            <v>7.7420000000000003E-2</v>
          </cell>
          <cell r="E225">
            <v>2921083</v>
          </cell>
          <cell r="F225">
            <v>2958465</v>
          </cell>
        </row>
        <row r="226">
          <cell r="C226">
            <v>37383</v>
          </cell>
          <cell r="D226">
            <v>7.7420000000000003E-2</v>
          </cell>
          <cell r="E226">
            <v>2921082</v>
          </cell>
          <cell r="F226">
            <v>2958465</v>
          </cell>
        </row>
        <row r="227">
          <cell r="C227">
            <v>37384</v>
          </cell>
          <cell r="D227">
            <v>7.7420000000000003E-2</v>
          </cell>
          <cell r="E227">
            <v>2921081</v>
          </cell>
          <cell r="F227">
            <v>2958465</v>
          </cell>
        </row>
        <row r="228">
          <cell r="C228">
            <v>37385</v>
          </cell>
          <cell r="D228">
            <v>7.7420000000000003E-2</v>
          </cell>
          <cell r="E228">
            <v>2921080</v>
          </cell>
          <cell r="F228">
            <v>2958465</v>
          </cell>
        </row>
        <row r="229">
          <cell r="C229">
            <v>37386</v>
          </cell>
          <cell r="D229">
            <v>7.7420000000000003E-2</v>
          </cell>
          <cell r="E229">
            <v>2921079</v>
          </cell>
          <cell r="F229">
            <v>2958465</v>
          </cell>
        </row>
        <row r="230">
          <cell r="C230">
            <v>37387</v>
          </cell>
          <cell r="D230">
            <v>7.7420000000000003E-2</v>
          </cell>
          <cell r="E230">
            <v>2921078</v>
          </cell>
          <cell r="F230">
            <v>2958465</v>
          </cell>
        </row>
        <row r="231">
          <cell r="C231">
            <v>37388</v>
          </cell>
          <cell r="D231">
            <v>7.7420000000000003E-2</v>
          </cell>
          <cell r="E231">
            <v>2921077</v>
          </cell>
          <cell r="F231">
            <v>2958465</v>
          </cell>
        </row>
        <row r="232">
          <cell r="C232">
            <v>37389</v>
          </cell>
          <cell r="D232">
            <v>7.7420000000000003E-2</v>
          </cell>
          <cell r="E232">
            <v>2921076</v>
          </cell>
          <cell r="F232">
            <v>2958465</v>
          </cell>
        </row>
        <row r="233">
          <cell r="C233">
            <v>37390</v>
          </cell>
          <cell r="D233">
            <v>7.7420000000000003E-2</v>
          </cell>
          <cell r="E233">
            <v>2921075</v>
          </cell>
          <cell r="F233">
            <v>2958465</v>
          </cell>
        </row>
        <row r="234">
          <cell r="C234">
            <v>37391</v>
          </cell>
          <cell r="D234">
            <v>7.7420000000000003E-2</v>
          </cell>
          <cell r="E234">
            <v>2921074</v>
          </cell>
          <cell r="F234">
            <v>2958465</v>
          </cell>
        </row>
        <row r="235">
          <cell r="C235">
            <v>37392</v>
          </cell>
          <cell r="D235">
            <v>7.7420000000000003E-2</v>
          </cell>
          <cell r="E235">
            <v>2921073</v>
          </cell>
          <cell r="F235">
            <v>2958465</v>
          </cell>
        </row>
        <row r="236">
          <cell r="C236">
            <v>37393</v>
          </cell>
          <cell r="D236">
            <v>7.7420000000000003E-2</v>
          </cell>
          <cell r="E236">
            <v>2921072</v>
          </cell>
          <cell r="F236">
            <v>2958465</v>
          </cell>
        </row>
        <row r="237">
          <cell r="C237">
            <v>37394</v>
          </cell>
          <cell r="D237">
            <v>7.7420000000000003E-2</v>
          </cell>
          <cell r="E237">
            <v>2921071</v>
          </cell>
          <cell r="F237">
            <v>2958465</v>
          </cell>
        </row>
        <row r="238">
          <cell r="C238">
            <v>37395</v>
          </cell>
          <cell r="D238">
            <v>7.7420000000000003E-2</v>
          </cell>
          <cell r="E238">
            <v>2921070</v>
          </cell>
          <cell r="F238">
            <v>2958465</v>
          </cell>
        </row>
        <row r="239">
          <cell r="C239">
            <v>37396</v>
          </cell>
          <cell r="D239">
            <v>7.7420000000000003E-2</v>
          </cell>
          <cell r="E239">
            <v>2921069</v>
          </cell>
          <cell r="F239">
            <v>2958465</v>
          </cell>
        </row>
        <row r="240">
          <cell r="C240">
            <v>37397</v>
          </cell>
          <cell r="D240">
            <v>7.7420000000000003E-2</v>
          </cell>
          <cell r="E240">
            <v>2921068</v>
          </cell>
          <cell r="F240">
            <v>2958465</v>
          </cell>
        </row>
        <row r="241">
          <cell r="C241">
            <v>37398</v>
          </cell>
          <cell r="D241">
            <v>7.7420000000000003E-2</v>
          </cell>
          <cell r="E241">
            <v>2921067</v>
          </cell>
          <cell r="F241">
            <v>2958465</v>
          </cell>
        </row>
        <row r="242">
          <cell r="C242">
            <v>37399</v>
          </cell>
          <cell r="D242">
            <v>7.7420000000000003E-2</v>
          </cell>
          <cell r="E242">
            <v>2921066</v>
          </cell>
          <cell r="F242">
            <v>2958465</v>
          </cell>
        </row>
        <row r="243">
          <cell r="C243">
            <v>37400</v>
          </cell>
          <cell r="D243">
            <v>7.7420000000000003E-2</v>
          </cell>
          <cell r="E243">
            <v>2921065</v>
          </cell>
          <cell r="F243">
            <v>2958465</v>
          </cell>
        </row>
        <row r="244">
          <cell r="C244">
            <v>37401</v>
          </cell>
          <cell r="D244">
            <v>7.7420000000000003E-2</v>
          </cell>
          <cell r="E244">
            <v>2921064</v>
          </cell>
          <cell r="F244">
            <v>2958465</v>
          </cell>
        </row>
        <row r="245">
          <cell r="C245">
            <v>37402</v>
          </cell>
          <cell r="D245">
            <v>7.7420000000000003E-2</v>
          </cell>
          <cell r="E245">
            <v>2921063</v>
          </cell>
          <cell r="F245">
            <v>2958465</v>
          </cell>
        </row>
        <row r="246">
          <cell r="C246">
            <v>37403</v>
          </cell>
          <cell r="D246">
            <v>7.7420000000000003E-2</v>
          </cell>
          <cell r="E246">
            <v>2921062</v>
          </cell>
          <cell r="F246">
            <v>2958465</v>
          </cell>
        </row>
        <row r="247">
          <cell r="C247">
            <v>37404</v>
          </cell>
          <cell r="D247">
            <v>7.7420000000000003E-2</v>
          </cell>
          <cell r="E247">
            <v>2921061</v>
          </cell>
          <cell r="F247">
            <v>2958465</v>
          </cell>
        </row>
        <row r="248">
          <cell r="C248">
            <v>37405</v>
          </cell>
          <cell r="D248">
            <v>7.7420000000000003E-2</v>
          </cell>
          <cell r="E248">
            <v>2921060</v>
          </cell>
          <cell r="F248">
            <v>2958465</v>
          </cell>
        </row>
        <row r="249">
          <cell r="C249">
            <v>37406</v>
          </cell>
          <cell r="D249">
            <v>7.7420000000000003E-2</v>
          </cell>
          <cell r="E249">
            <v>2921059</v>
          </cell>
          <cell r="F249">
            <v>2958465</v>
          </cell>
        </row>
        <row r="250">
          <cell r="C250">
            <v>37407</v>
          </cell>
          <cell r="D250">
            <v>7.7420000000000003E-2</v>
          </cell>
          <cell r="E250">
            <v>2921058</v>
          </cell>
          <cell r="F250">
            <v>2958465</v>
          </cell>
        </row>
        <row r="251">
          <cell r="C251">
            <v>37408</v>
          </cell>
          <cell r="D251">
            <v>7.7420000000000003E-2</v>
          </cell>
          <cell r="E251">
            <v>2921057</v>
          </cell>
          <cell r="F251">
            <v>2958465</v>
          </cell>
        </row>
        <row r="252">
          <cell r="C252">
            <v>37409</v>
          </cell>
          <cell r="D252">
            <v>7.7420000000000003E-2</v>
          </cell>
          <cell r="E252">
            <v>2921056</v>
          </cell>
          <cell r="F252">
            <v>2958465</v>
          </cell>
        </row>
        <row r="253">
          <cell r="C253">
            <v>37410</v>
          </cell>
          <cell r="D253">
            <v>7.7420000000000003E-2</v>
          </cell>
          <cell r="E253">
            <v>2921055</v>
          </cell>
          <cell r="F253">
            <v>2958465</v>
          </cell>
        </row>
        <row r="254">
          <cell r="C254">
            <v>37411</v>
          </cell>
          <cell r="D254">
            <v>7.7420000000000003E-2</v>
          </cell>
          <cell r="E254">
            <v>2921054</v>
          </cell>
          <cell r="F254">
            <v>2958465</v>
          </cell>
        </row>
        <row r="255">
          <cell r="C255">
            <v>37412</v>
          </cell>
          <cell r="D255">
            <v>7.7420000000000003E-2</v>
          </cell>
          <cell r="E255">
            <v>2921053</v>
          </cell>
          <cell r="F255">
            <v>2958465</v>
          </cell>
        </row>
        <row r="256">
          <cell r="C256">
            <v>37413</v>
          </cell>
          <cell r="D256">
            <v>7.7420000000000003E-2</v>
          </cell>
          <cell r="E256">
            <v>2921052</v>
          </cell>
          <cell r="F256">
            <v>2958465</v>
          </cell>
        </row>
        <row r="257">
          <cell r="C257">
            <v>37414</v>
          </cell>
          <cell r="D257">
            <v>7.7420000000000003E-2</v>
          </cell>
          <cell r="E257">
            <v>2921051</v>
          </cell>
          <cell r="F257">
            <v>2958465</v>
          </cell>
        </row>
        <row r="258">
          <cell r="C258">
            <v>37415</v>
          </cell>
          <cell r="D258">
            <v>7.7420000000000003E-2</v>
          </cell>
          <cell r="E258">
            <v>2921050</v>
          </cell>
          <cell r="F258">
            <v>2958465</v>
          </cell>
        </row>
        <row r="259">
          <cell r="C259">
            <v>37416</v>
          </cell>
          <cell r="D259">
            <v>7.7420000000000003E-2</v>
          </cell>
          <cell r="E259">
            <v>2921049</v>
          </cell>
          <cell r="F259">
            <v>2958465</v>
          </cell>
        </row>
        <row r="260">
          <cell r="C260">
            <v>37417</v>
          </cell>
          <cell r="D260">
            <v>7.7420000000000003E-2</v>
          </cell>
          <cell r="E260">
            <v>2921048</v>
          </cell>
          <cell r="F260">
            <v>2958465</v>
          </cell>
        </row>
        <row r="261">
          <cell r="C261">
            <v>37418</v>
          </cell>
          <cell r="D261">
            <v>7.7420000000000003E-2</v>
          </cell>
          <cell r="E261">
            <v>2921047</v>
          </cell>
          <cell r="F261">
            <v>2958465</v>
          </cell>
        </row>
        <row r="262">
          <cell r="C262">
            <v>37419</v>
          </cell>
          <cell r="D262">
            <v>7.7420000000000003E-2</v>
          </cell>
          <cell r="E262">
            <v>2921046</v>
          </cell>
          <cell r="F262">
            <v>2958465</v>
          </cell>
        </row>
        <row r="263">
          <cell r="C263">
            <v>37420</v>
          </cell>
          <cell r="D263">
            <v>7.7420000000000003E-2</v>
          </cell>
          <cell r="E263">
            <v>2921045</v>
          </cell>
          <cell r="F263">
            <v>2958465</v>
          </cell>
        </row>
        <row r="264">
          <cell r="C264">
            <v>37421</v>
          </cell>
          <cell r="D264">
            <v>7.7420000000000003E-2</v>
          </cell>
          <cell r="E264">
            <v>2921044</v>
          </cell>
          <cell r="F264">
            <v>2958465</v>
          </cell>
        </row>
        <row r="265">
          <cell r="C265">
            <v>37422</v>
          </cell>
          <cell r="D265">
            <v>7.7420000000000003E-2</v>
          </cell>
          <cell r="E265">
            <v>2921043</v>
          </cell>
          <cell r="F265">
            <v>2958465</v>
          </cell>
        </row>
        <row r="266">
          <cell r="C266">
            <v>37423</v>
          </cell>
          <cell r="D266">
            <v>7.7420000000000003E-2</v>
          </cell>
          <cell r="E266">
            <v>2921042</v>
          </cell>
          <cell r="F266">
            <v>2958465</v>
          </cell>
        </row>
        <row r="267">
          <cell r="C267">
            <v>37424</v>
          </cell>
          <cell r="D267">
            <v>7.7420000000000003E-2</v>
          </cell>
          <cell r="E267">
            <v>2921041</v>
          </cell>
          <cell r="F267">
            <v>2958465</v>
          </cell>
        </row>
        <row r="268">
          <cell r="C268">
            <v>37425</v>
          </cell>
          <cell r="D268">
            <v>7.7420000000000003E-2</v>
          </cell>
          <cell r="E268">
            <v>2921040</v>
          </cell>
          <cell r="F268">
            <v>2958465</v>
          </cell>
        </row>
        <row r="269">
          <cell r="C269">
            <v>37426</v>
          </cell>
          <cell r="D269">
            <v>7.7420000000000003E-2</v>
          </cell>
          <cell r="E269">
            <v>2921039</v>
          </cell>
          <cell r="F269">
            <v>2958465</v>
          </cell>
        </row>
        <row r="270">
          <cell r="C270">
            <v>37427</v>
          </cell>
          <cell r="D270">
            <v>7.7420000000000003E-2</v>
          </cell>
          <cell r="E270">
            <v>2921038</v>
          </cell>
          <cell r="F270">
            <v>2958465</v>
          </cell>
        </row>
        <row r="271">
          <cell r="C271">
            <v>37428</v>
          </cell>
          <cell r="D271">
            <v>7.7420000000000003E-2</v>
          </cell>
          <cell r="E271">
            <v>2921037</v>
          </cell>
          <cell r="F271">
            <v>2958465</v>
          </cell>
        </row>
        <row r="272">
          <cell r="C272">
            <v>37429</v>
          </cell>
          <cell r="D272">
            <v>7.7420000000000003E-2</v>
          </cell>
          <cell r="E272">
            <v>2921036</v>
          </cell>
          <cell r="F272">
            <v>2958465</v>
          </cell>
        </row>
        <row r="273">
          <cell r="C273">
            <v>37430</v>
          </cell>
          <cell r="D273">
            <v>7.7420000000000003E-2</v>
          </cell>
          <cell r="E273">
            <v>2921035</v>
          </cell>
          <cell r="F273">
            <v>2958465</v>
          </cell>
        </row>
        <row r="274">
          <cell r="C274">
            <v>37431</v>
          </cell>
          <cell r="D274">
            <v>7.7420000000000003E-2</v>
          </cell>
          <cell r="E274">
            <v>2921034</v>
          </cell>
          <cell r="F274">
            <v>2958465</v>
          </cell>
        </row>
        <row r="275">
          <cell r="C275">
            <v>37432</v>
          </cell>
          <cell r="D275">
            <v>7.7420000000000003E-2</v>
          </cell>
          <cell r="E275">
            <v>2921033</v>
          </cell>
          <cell r="F275">
            <v>2958465</v>
          </cell>
        </row>
        <row r="276">
          <cell r="C276">
            <v>37433</v>
          </cell>
          <cell r="D276">
            <v>7.7420000000000003E-2</v>
          </cell>
          <cell r="E276">
            <v>2921032</v>
          </cell>
          <cell r="F276">
            <v>2958465</v>
          </cell>
        </row>
        <row r="277">
          <cell r="C277">
            <v>37434</v>
          </cell>
          <cell r="D277">
            <v>7.7420000000000003E-2</v>
          </cell>
          <cell r="E277">
            <v>2921031</v>
          </cell>
          <cell r="F277">
            <v>2958465</v>
          </cell>
        </row>
        <row r="278">
          <cell r="C278">
            <v>37435</v>
          </cell>
          <cell r="D278">
            <v>7.7420000000000003E-2</v>
          </cell>
          <cell r="E278">
            <v>2921030</v>
          </cell>
          <cell r="F278">
            <v>2958465</v>
          </cell>
        </row>
        <row r="279">
          <cell r="C279">
            <v>37436</v>
          </cell>
          <cell r="D279">
            <v>7.7420000000000003E-2</v>
          </cell>
          <cell r="E279">
            <v>2921029</v>
          </cell>
          <cell r="F279">
            <v>2958465</v>
          </cell>
        </row>
        <row r="280">
          <cell r="C280">
            <v>37437</v>
          </cell>
          <cell r="D280">
            <v>7.7420000000000003E-2</v>
          </cell>
          <cell r="E280">
            <v>2921028</v>
          </cell>
          <cell r="F280">
            <v>2958465</v>
          </cell>
        </row>
        <row r="281">
          <cell r="C281">
            <v>37438</v>
          </cell>
          <cell r="D281">
            <v>7.7420000000000003E-2</v>
          </cell>
          <cell r="E281">
            <v>2921027</v>
          </cell>
          <cell r="F281">
            <v>2958465</v>
          </cell>
        </row>
        <row r="282">
          <cell r="C282">
            <v>37439</v>
          </cell>
          <cell r="D282">
            <v>7.7420000000000003E-2</v>
          </cell>
          <cell r="E282">
            <v>2921026</v>
          </cell>
          <cell r="F282">
            <v>2958465</v>
          </cell>
        </row>
        <row r="283">
          <cell r="C283">
            <v>37440</v>
          </cell>
          <cell r="D283">
            <v>7.7420000000000003E-2</v>
          </cell>
          <cell r="E283">
            <v>2921025</v>
          </cell>
          <cell r="F283">
            <v>2958465</v>
          </cell>
        </row>
        <row r="284">
          <cell r="C284">
            <v>37441</v>
          </cell>
          <cell r="D284">
            <v>7.7420000000000003E-2</v>
          </cell>
          <cell r="E284">
            <v>2921024</v>
          </cell>
          <cell r="F284">
            <v>2958465</v>
          </cell>
        </row>
        <row r="285">
          <cell r="C285">
            <v>37442</v>
          </cell>
          <cell r="D285">
            <v>7.7420000000000003E-2</v>
          </cell>
          <cell r="E285">
            <v>2921023</v>
          </cell>
          <cell r="F285">
            <v>2958465</v>
          </cell>
        </row>
        <row r="286">
          <cell r="C286">
            <v>37443</v>
          </cell>
          <cell r="D286">
            <v>7.7420000000000003E-2</v>
          </cell>
          <cell r="E286">
            <v>2921022</v>
          </cell>
          <cell r="F286">
            <v>2958465</v>
          </cell>
        </row>
        <row r="287">
          <cell r="C287">
            <v>37444</v>
          </cell>
          <cell r="D287">
            <v>7.7420000000000003E-2</v>
          </cell>
          <cell r="E287">
            <v>2921021</v>
          </cell>
          <cell r="F287">
            <v>2958465</v>
          </cell>
        </row>
        <row r="288">
          <cell r="C288">
            <v>37445</v>
          </cell>
          <cell r="D288">
            <v>7.7420000000000003E-2</v>
          </cell>
          <cell r="E288">
            <v>2921020</v>
          </cell>
          <cell r="F288">
            <v>2958465</v>
          </cell>
        </row>
        <row r="289">
          <cell r="C289">
            <v>37446</v>
          </cell>
          <cell r="D289">
            <v>7.7420000000000003E-2</v>
          </cell>
          <cell r="E289">
            <v>2921019</v>
          </cell>
          <cell r="F289">
            <v>2958465</v>
          </cell>
        </row>
        <row r="290">
          <cell r="C290">
            <v>37447</v>
          </cell>
          <cell r="D290">
            <v>7.7420000000000003E-2</v>
          </cell>
          <cell r="E290">
            <v>2921018</v>
          </cell>
          <cell r="F290">
            <v>2958465</v>
          </cell>
        </row>
        <row r="291">
          <cell r="C291">
            <v>37448</v>
          </cell>
          <cell r="D291">
            <v>7.7420000000000003E-2</v>
          </cell>
          <cell r="E291">
            <v>2921017</v>
          </cell>
          <cell r="F291">
            <v>2958465</v>
          </cell>
        </row>
        <row r="292">
          <cell r="C292">
            <v>37449</v>
          </cell>
          <cell r="D292">
            <v>7.7420000000000003E-2</v>
          </cell>
          <cell r="E292">
            <v>2921016</v>
          </cell>
          <cell r="F292">
            <v>2958465</v>
          </cell>
        </row>
        <row r="293">
          <cell r="C293">
            <v>37450</v>
          </cell>
          <cell r="D293">
            <v>7.7420000000000003E-2</v>
          </cell>
          <cell r="E293">
            <v>2921015</v>
          </cell>
          <cell r="F293">
            <v>2958465</v>
          </cell>
        </row>
        <row r="294">
          <cell r="C294">
            <v>37451</v>
          </cell>
          <cell r="D294">
            <v>7.7420000000000003E-2</v>
          </cell>
          <cell r="E294">
            <v>2921014</v>
          </cell>
          <cell r="F294">
            <v>2958465</v>
          </cell>
        </row>
        <row r="295">
          <cell r="C295">
            <v>37452</v>
          </cell>
          <cell r="D295">
            <v>7.7420000000000003E-2</v>
          </cell>
          <cell r="E295">
            <v>2921013</v>
          </cell>
          <cell r="F295">
            <v>2958465</v>
          </cell>
        </row>
        <row r="296">
          <cell r="C296">
            <v>37453</v>
          </cell>
          <cell r="D296">
            <v>7.7420000000000003E-2</v>
          </cell>
          <cell r="E296">
            <v>2921012</v>
          </cell>
          <cell r="F296">
            <v>2958465</v>
          </cell>
        </row>
        <row r="297">
          <cell r="C297">
            <v>37454</v>
          </cell>
          <cell r="D297">
            <v>7.7420000000000003E-2</v>
          </cell>
          <cell r="E297">
            <v>2921011</v>
          </cell>
          <cell r="F297">
            <v>2958465</v>
          </cell>
        </row>
        <row r="298">
          <cell r="C298">
            <v>37455</v>
          </cell>
          <cell r="D298">
            <v>7.7420000000000003E-2</v>
          </cell>
          <cell r="E298">
            <v>2921010</v>
          </cell>
          <cell r="F298">
            <v>2958465</v>
          </cell>
        </row>
        <row r="299">
          <cell r="C299">
            <v>37456</v>
          </cell>
          <cell r="D299">
            <v>7.7420000000000003E-2</v>
          </cell>
          <cell r="E299">
            <v>2921009</v>
          </cell>
          <cell r="F299">
            <v>2958465</v>
          </cell>
        </row>
        <row r="300">
          <cell r="C300">
            <v>37457</v>
          </cell>
          <cell r="D300">
            <v>7.7420000000000003E-2</v>
          </cell>
          <cell r="E300">
            <v>2921008</v>
          </cell>
          <cell r="F300">
            <v>2958465</v>
          </cell>
        </row>
        <row r="301">
          <cell r="C301">
            <v>37458</v>
          </cell>
          <cell r="D301">
            <v>7.7420000000000003E-2</v>
          </cell>
          <cell r="E301">
            <v>2921007</v>
          </cell>
          <cell r="F301">
            <v>2958465</v>
          </cell>
        </row>
        <row r="302">
          <cell r="C302">
            <v>37459</v>
          </cell>
          <cell r="D302">
            <v>7.7420000000000003E-2</v>
          </cell>
          <cell r="E302">
            <v>2921006</v>
          </cell>
          <cell r="F302">
            <v>2958465</v>
          </cell>
        </row>
        <row r="303">
          <cell r="C303">
            <v>37460</v>
          </cell>
          <cell r="D303">
            <v>7.7420000000000003E-2</v>
          </cell>
          <cell r="E303">
            <v>2921005</v>
          </cell>
          <cell r="F303">
            <v>2958465</v>
          </cell>
        </row>
        <row r="304">
          <cell r="C304">
            <v>37461</v>
          </cell>
          <cell r="D304">
            <v>7.7420000000000003E-2</v>
          </cell>
          <cell r="E304">
            <v>2921004</v>
          </cell>
          <cell r="F304">
            <v>2958465</v>
          </cell>
        </row>
        <row r="305">
          <cell r="C305">
            <v>37462</v>
          </cell>
          <cell r="D305">
            <v>7.7420000000000003E-2</v>
          </cell>
          <cell r="E305">
            <v>2921003</v>
          </cell>
          <cell r="F305">
            <v>2958465</v>
          </cell>
        </row>
        <row r="306">
          <cell r="C306">
            <v>37463</v>
          </cell>
          <cell r="D306">
            <v>7.7420000000000003E-2</v>
          </cell>
          <cell r="E306">
            <v>2921002</v>
          </cell>
          <cell r="F306">
            <v>2958465</v>
          </cell>
        </row>
        <row r="307">
          <cell r="C307">
            <v>37464</v>
          </cell>
          <cell r="D307">
            <v>7.7420000000000003E-2</v>
          </cell>
          <cell r="E307">
            <v>2921001</v>
          </cell>
          <cell r="F307">
            <v>2958465</v>
          </cell>
        </row>
        <row r="308">
          <cell r="C308">
            <v>37465</v>
          </cell>
          <cell r="D308">
            <v>7.7420000000000003E-2</v>
          </cell>
          <cell r="E308">
            <v>2921000</v>
          </cell>
          <cell r="F308">
            <v>2958465</v>
          </cell>
        </row>
        <row r="309">
          <cell r="C309">
            <v>37466</v>
          </cell>
          <cell r="D309">
            <v>7.7420000000000003E-2</v>
          </cell>
          <cell r="E309">
            <v>2920999</v>
          </cell>
          <cell r="F309">
            <v>2958465</v>
          </cell>
        </row>
        <row r="310">
          <cell r="C310">
            <v>37467</v>
          </cell>
          <cell r="D310">
            <v>7.7420000000000003E-2</v>
          </cell>
          <cell r="E310">
            <v>2920998</v>
          </cell>
          <cell r="F310">
            <v>2958465</v>
          </cell>
        </row>
        <row r="311">
          <cell r="C311">
            <v>37468</v>
          </cell>
          <cell r="D311">
            <v>7.7420000000000003E-2</v>
          </cell>
          <cell r="E311">
            <v>2920997</v>
          </cell>
          <cell r="F311">
            <v>2958465</v>
          </cell>
        </row>
        <row r="312">
          <cell r="C312">
            <v>37469</v>
          </cell>
          <cell r="D312">
            <v>7.7420000000000003E-2</v>
          </cell>
          <cell r="E312">
            <v>2920996</v>
          </cell>
          <cell r="F312">
            <v>2958465</v>
          </cell>
        </row>
        <row r="313">
          <cell r="C313">
            <v>37470</v>
          </cell>
          <cell r="D313">
            <v>7.7420000000000003E-2</v>
          </cell>
          <cell r="E313">
            <v>2920995</v>
          </cell>
          <cell r="F313">
            <v>2958465</v>
          </cell>
        </row>
        <row r="314">
          <cell r="C314">
            <v>37471</v>
          </cell>
          <cell r="D314">
            <v>7.7420000000000003E-2</v>
          </cell>
          <cell r="E314">
            <v>2920994</v>
          </cell>
          <cell r="F314">
            <v>2958465</v>
          </cell>
        </row>
        <row r="315">
          <cell r="C315">
            <v>37472</v>
          </cell>
          <cell r="D315">
            <v>7.7420000000000003E-2</v>
          </cell>
          <cell r="E315">
            <v>2920993</v>
          </cell>
          <cell r="F315">
            <v>2958465</v>
          </cell>
        </row>
        <row r="316">
          <cell r="C316">
            <v>37473</v>
          </cell>
          <cell r="D316">
            <v>7.7420000000000003E-2</v>
          </cell>
          <cell r="E316">
            <v>2920992</v>
          </cell>
          <cell r="F316">
            <v>2958465</v>
          </cell>
        </row>
        <row r="317">
          <cell r="C317">
            <v>37474</v>
          </cell>
          <cell r="D317">
            <v>7.7420000000000003E-2</v>
          </cell>
          <cell r="E317">
            <v>2920991</v>
          </cell>
          <cell r="F317">
            <v>2958465</v>
          </cell>
        </row>
        <row r="318">
          <cell r="C318">
            <v>37475</v>
          </cell>
          <cell r="D318">
            <v>7.7420000000000003E-2</v>
          </cell>
          <cell r="E318">
            <v>2920990</v>
          </cell>
          <cell r="F318">
            <v>2958465</v>
          </cell>
        </row>
        <row r="319">
          <cell r="C319">
            <v>37476</v>
          </cell>
          <cell r="D319">
            <v>7.7420000000000003E-2</v>
          </cell>
          <cell r="E319">
            <v>2920989</v>
          </cell>
          <cell r="F319">
            <v>2958465</v>
          </cell>
        </row>
        <row r="320">
          <cell r="C320">
            <v>37477</v>
          </cell>
          <cell r="D320">
            <v>7.7420000000000003E-2</v>
          </cell>
          <cell r="E320">
            <v>2920988</v>
          </cell>
          <cell r="F320">
            <v>2958465</v>
          </cell>
        </row>
        <row r="321">
          <cell r="C321">
            <v>37478</v>
          </cell>
          <cell r="D321">
            <v>7.7420000000000003E-2</v>
          </cell>
          <cell r="E321">
            <v>2920987</v>
          </cell>
          <cell r="F321">
            <v>2958465</v>
          </cell>
        </row>
        <row r="322">
          <cell r="C322">
            <v>37479</v>
          </cell>
          <cell r="D322">
            <v>7.7420000000000003E-2</v>
          </cell>
          <cell r="E322">
            <v>2920986</v>
          </cell>
          <cell r="F322">
            <v>2958465</v>
          </cell>
        </row>
        <row r="323">
          <cell r="C323">
            <v>37480</v>
          </cell>
          <cell r="D323">
            <v>7.7420000000000003E-2</v>
          </cell>
          <cell r="E323">
            <v>2920985</v>
          </cell>
          <cell r="F323">
            <v>2958465</v>
          </cell>
        </row>
        <row r="324">
          <cell r="C324">
            <v>37481</v>
          </cell>
          <cell r="D324">
            <v>7.7420000000000003E-2</v>
          </cell>
          <cell r="E324">
            <v>2920984</v>
          </cell>
          <cell r="F324">
            <v>2958465</v>
          </cell>
        </row>
        <row r="325">
          <cell r="C325">
            <v>37482</v>
          </cell>
          <cell r="D325">
            <v>7.7420000000000003E-2</v>
          </cell>
          <cell r="E325">
            <v>2920983</v>
          </cell>
          <cell r="F325">
            <v>2958465</v>
          </cell>
        </row>
        <row r="326">
          <cell r="C326">
            <v>37483</v>
          </cell>
          <cell r="D326">
            <v>7.7420000000000003E-2</v>
          </cell>
          <cell r="E326">
            <v>2920982</v>
          </cell>
          <cell r="F326">
            <v>2958465</v>
          </cell>
        </row>
        <row r="327">
          <cell r="C327">
            <v>37484</v>
          </cell>
          <cell r="D327">
            <v>7.7420000000000003E-2</v>
          </cell>
          <cell r="E327">
            <v>2920981</v>
          </cell>
          <cell r="F327">
            <v>2958465</v>
          </cell>
        </row>
        <row r="328">
          <cell r="C328">
            <v>37485</v>
          </cell>
          <cell r="D328">
            <v>7.7420000000000003E-2</v>
          </cell>
          <cell r="E328">
            <v>2920980</v>
          </cell>
          <cell r="F328">
            <v>2958465</v>
          </cell>
        </row>
        <row r="329">
          <cell r="C329">
            <v>37486</v>
          </cell>
          <cell r="D329">
            <v>7.7420000000000003E-2</v>
          </cell>
          <cell r="E329">
            <v>2920979</v>
          </cell>
          <cell r="F329">
            <v>2958465</v>
          </cell>
        </row>
        <row r="330">
          <cell r="C330">
            <v>37487</v>
          </cell>
          <cell r="D330">
            <v>7.7420000000000003E-2</v>
          </cell>
          <cell r="E330">
            <v>2920978</v>
          </cell>
          <cell r="F330">
            <v>2958465</v>
          </cell>
        </row>
        <row r="331">
          <cell r="C331">
            <v>37488</v>
          </cell>
          <cell r="D331">
            <v>7.7420000000000003E-2</v>
          </cell>
          <cell r="E331">
            <v>2920977</v>
          </cell>
          <cell r="F331">
            <v>2958465</v>
          </cell>
        </row>
        <row r="332">
          <cell r="C332">
            <v>37489</v>
          </cell>
          <cell r="D332">
            <v>7.7420000000000003E-2</v>
          </cell>
          <cell r="E332">
            <v>2920976</v>
          </cell>
          <cell r="F332">
            <v>2958465</v>
          </cell>
        </row>
        <row r="333">
          <cell r="C333">
            <v>37490</v>
          </cell>
          <cell r="D333">
            <v>7.7420000000000003E-2</v>
          </cell>
          <cell r="E333">
            <v>2920975</v>
          </cell>
          <cell r="F333">
            <v>2958465</v>
          </cell>
        </row>
        <row r="334">
          <cell r="C334">
            <v>37491</v>
          </cell>
          <cell r="D334">
            <v>7.7420000000000003E-2</v>
          </cell>
          <cell r="E334">
            <v>2920974</v>
          </cell>
          <cell r="F334">
            <v>2958465</v>
          </cell>
        </row>
        <row r="335">
          <cell r="C335">
            <v>37492</v>
          </cell>
          <cell r="D335">
            <v>7.7420000000000003E-2</v>
          </cell>
          <cell r="E335">
            <v>2920973</v>
          </cell>
          <cell r="F335">
            <v>2958465</v>
          </cell>
        </row>
        <row r="336">
          <cell r="C336">
            <v>37493</v>
          </cell>
          <cell r="D336">
            <v>7.7420000000000003E-2</v>
          </cell>
          <cell r="E336">
            <v>2920972</v>
          </cell>
          <cell r="F336">
            <v>2958465</v>
          </cell>
        </row>
        <row r="337">
          <cell r="C337">
            <v>37494</v>
          </cell>
          <cell r="D337">
            <v>7.7420000000000003E-2</v>
          </cell>
          <cell r="E337">
            <v>2920971</v>
          </cell>
          <cell r="F337">
            <v>2958465</v>
          </cell>
        </row>
        <row r="338">
          <cell r="C338">
            <v>37495</v>
          </cell>
          <cell r="D338">
            <v>7.7420000000000003E-2</v>
          </cell>
          <cell r="E338">
            <v>2920970</v>
          </cell>
          <cell r="F338">
            <v>2958465</v>
          </cell>
        </row>
        <row r="339">
          <cell r="C339">
            <v>37496</v>
          </cell>
          <cell r="D339">
            <v>7.7420000000000003E-2</v>
          </cell>
          <cell r="E339">
            <v>2920969</v>
          </cell>
          <cell r="F339">
            <v>2958465</v>
          </cell>
        </row>
        <row r="340">
          <cell r="C340">
            <v>37497</v>
          </cell>
          <cell r="D340">
            <v>7.7420000000000003E-2</v>
          </cell>
          <cell r="E340">
            <v>2920968</v>
          </cell>
          <cell r="F340">
            <v>2958465</v>
          </cell>
        </row>
        <row r="341">
          <cell r="C341">
            <v>37498</v>
          </cell>
          <cell r="D341">
            <v>7.7420000000000003E-2</v>
          </cell>
          <cell r="E341">
            <v>2920967</v>
          </cell>
          <cell r="F341">
            <v>2958465</v>
          </cell>
        </row>
        <row r="342">
          <cell r="C342">
            <v>37499</v>
          </cell>
          <cell r="D342">
            <v>7.7420000000000003E-2</v>
          </cell>
          <cell r="E342">
            <v>2920966</v>
          </cell>
          <cell r="F342">
            <v>2958465</v>
          </cell>
        </row>
        <row r="343">
          <cell r="C343">
            <v>37500</v>
          </cell>
          <cell r="D343">
            <v>7.7420000000000003E-2</v>
          </cell>
          <cell r="E343">
            <v>2920965</v>
          </cell>
          <cell r="F343">
            <v>2958465</v>
          </cell>
        </row>
        <row r="344">
          <cell r="C344">
            <v>37501</v>
          </cell>
          <cell r="D344">
            <v>7.7420000000000003E-2</v>
          </cell>
          <cell r="E344">
            <v>2920964</v>
          </cell>
          <cell r="F344">
            <v>2958465</v>
          </cell>
        </row>
        <row r="345">
          <cell r="C345">
            <v>37502</v>
          </cell>
          <cell r="D345">
            <v>7.7420000000000003E-2</v>
          </cell>
          <cell r="E345">
            <v>2920963</v>
          </cell>
          <cell r="F345">
            <v>2958465</v>
          </cell>
        </row>
        <row r="346">
          <cell r="C346">
            <v>37503</v>
          </cell>
          <cell r="D346">
            <v>7.7420000000000003E-2</v>
          </cell>
          <cell r="E346">
            <v>2920962</v>
          </cell>
          <cell r="F346">
            <v>2958465</v>
          </cell>
        </row>
        <row r="347">
          <cell r="C347">
            <v>37504</v>
          </cell>
          <cell r="D347">
            <v>7.7420000000000003E-2</v>
          </cell>
          <cell r="E347">
            <v>2920961</v>
          </cell>
          <cell r="F347">
            <v>2958465</v>
          </cell>
        </row>
        <row r="348">
          <cell r="C348">
            <v>37505</v>
          </cell>
          <cell r="D348">
            <v>7.7420000000000003E-2</v>
          </cell>
          <cell r="E348">
            <v>2920960</v>
          </cell>
          <cell r="F348">
            <v>2958465</v>
          </cell>
        </row>
        <row r="349">
          <cell r="C349">
            <v>37506</v>
          </cell>
          <cell r="D349">
            <v>7.7420000000000003E-2</v>
          </cell>
          <cell r="E349">
            <v>2920959</v>
          </cell>
          <cell r="F349">
            <v>2958465</v>
          </cell>
        </row>
        <row r="350">
          <cell r="C350">
            <v>37507</v>
          </cell>
          <cell r="D350">
            <v>7.7420000000000003E-2</v>
          </cell>
          <cell r="E350">
            <v>2920958</v>
          </cell>
          <cell r="F350">
            <v>2958465</v>
          </cell>
        </row>
        <row r="351">
          <cell r="C351">
            <v>37508</v>
          </cell>
          <cell r="D351">
            <v>7.7420000000000003E-2</v>
          </cell>
          <cell r="E351">
            <v>2920957</v>
          </cell>
          <cell r="F351">
            <v>2958465</v>
          </cell>
        </row>
        <row r="352">
          <cell r="C352">
            <v>37509</v>
          </cell>
          <cell r="D352">
            <v>7.7420000000000003E-2</v>
          </cell>
          <cell r="E352">
            <v>2920956</v>
          </cell>
          <cell r="F352">
            <v>2958465</v>
          </cell>
        </row>
        <row r="353">
          <cell r="C353">
            <v>37510</v>
          </cell>
          <cell r="D353">
            <v>7.7420000000000003E-2</v>
          </cell>
          <cell r="E353">
            <v>2920955</v>
          </cell>
          <cell r="F353">
            <v>2958465</v>
          </cell>
        </row>
        <row r="354">
          <cell r="C354">
            <v>37511</v>
          </cell>
          <cell r="D354">
            <v>7.7420000000000003E-2</v>
          </cell>
          <cell r="E354">
            <v>2920954</v>
          </cell>
          <cell r="F354">
            <v>2958465</v>
          </cell>
        </row>
        <row r="355">
          <cell r="C355">
            <v>37512</v>
          </cell>
          <cell r="D355">
            <v>7.7420000000000003E-2</v>
          </cell>
          <cell r="E355">
            <v>2920953</v>
          </cell>
          <cell r="F355">
            <v>2958465</v>
          </cell>
        </row>
        <row r="356">
          <cell r="C356">
            <v>37513</v>
          </cell>
          <cell r="D356">
            <v>7.7420000000000003E-2</v>
          </cell>
          <cell r="E356">
            <v>2920952</v>
          </cell>
          <cell r="F356">
            <v>2958465</v>
          </cell>
        </row>
        <row r="357">
          <cell r="C357">
            <v>37514</v>
          </cell>
          <cell r="D357">
            <v>7.7420000000000003E-2</v>
          </cell>
          <cell r="E357">
            <v>2920951</v>
          </cell>
          <cell r="F357">
            <v>2958465</v>
          </cell>
        </row>
        <row r="358">
          <cell r="C358">
            <v>37515</v>
          </cell>
          <cell r="D358">
            <v>7.7420000000000003E-2</v>
          </cell>
          <cell r="E358">
            <v>2920950</v>
          </cell>
          <cell r="F358">
            <v>2958465</v>
          </cell>
        </row>
        <row r="359">
          <cell r="C359">
            <v>37516</v>
          </cell>
          <cell r="D359">
            <v>7.7420000000000003E-2</v>
          </cell>
          <cell r="E359">
            <v>2920949</v>
          </cell>
          <cell r="F359">
            <v>2958465</v>
          </cell>
        </row>
        <row r="360">
          <cell r="C360">
            <v>37517</v>
          </cell>
          <cell r="D360">
            <v>7.7420000000000003E-2</v>
          </cell>
          <cell r="E360">
            <v>2920948</v>
          </cell>
          <cell r="F360">
            <v>2958465</v>
          </cell>
        </row>
        <row r="361">
          <cell r="C361">
            <v>37518</v>
          </cell>
          <cell r="D361">
            <v>7.7420000000000003E-2</v>
          </cell>
          <cell r="E361">
            <v>2920947</v>
          </cell>
          <cell r="F361">
            <v>2958465</v>
          </cell>
        </row>
        <row r="362">
          <cell r="C362">
            <v>37519</v>
          </cell>
          <cell r="D362">
            <v>7.7420000000000003E-2</v>
          </cell>
          <cell r="E362">
            <v>2920946</v>
          </cell>
          <cell r="F362">
            <v>2958465</v>
          </cell>
        </row>
        <row r="363">
          <cell r="C363">
            <v>37520</v>
          </cell>
          <cell r="D363">
            <v>7.7420000000000003E-2</v>
          </cell>
          <cell r="E363">
            <v>2920945</v>
          </cell>
          <cell r="F363">
            <v>2958465</v>
          </cell>
        </row>
        <row r="364">
          <cell r="C364">
            <v>37521</v>
          </cell>
          <cell r="D364">
            <v>7.7420000000000003E-2</v>
          </cell>
          <cell r="E364">
            <v>2920944</v>
          </cell>
          <cell r="F364">
            <v>2958465</v>
          </cell>
        </row>
        <row r="365">
          <cell r="C365">
            <v>37522</v>
          </cell>
          <cell r="D365">
            <v>7.7420000000000003E-2</v>
          </cell>
          <cell r="E365">
            <v>2920943</v>
          </cell>
          <cell r="F365">
            <v>2958465</v>
          </cell>
        </row>
        <row r="366">
          <cell r="C366">
            <v>37523</v>
          </cell>
          <cell r="D366">
            <v>7.7420000000000003E-2</v>
          </cell>
          <cell r="E366">
            <v>2920942</v>
          </cell>
          <cell r="F366">
            <v>2958465</v>
          </cell>
        </row>
        <row r="367">
          <cell r="C367">
            <v>37524</v>
          </cell>
          <cell r="D367">
            <v>7.7420000000000003E-2</v>
          </cell>
          <cell r="E367">
            <v>2920941</v>
          </cell>
          <cell r="F367">
            <v>2958465</v>
          </cell>
        </row>
        <row r="368">
          <cell r="C368">
            <v>37525</v>
          </cell>
          <cell r="D368">
            <v>7.7420000000000003E-2</v>
          </cell>
          <cell r="E368">
            <v>2920940</v>
          </cell>
          <cell r="F368">
            <v>2958465</v>
          </cell>
        </row>
        <row r="369">
          <cell r="C369">
            <v>37526</v>
          </cell>
          <cell r="D369">
            <v>7.7420000000000003E-2</v>
          </cell>
          <cell r="E369">
            <v>2920939</v>
          </cell>
          <cell r="F369">
            <v>2958465</v>
          </cell>
        </row>
        <row r="370">
          <cell r="C370">
            <v>37527</v>
          </cell>
          <cell r="D370">
            <v>7.7420000000000003E-2</v>
          </cell>
          <cell r="E370">
            <v>2920938</v>
          </cell>
          <cell r="F370">
            <v>2958465</v>
          </cell>
        </row>
        <row r="371">
          <cell r="C371">
            <v>37528</v>
          </cell>
          <cell r="D371">
            <v>7.7420000000000003E-2</v>
          </cell>
          <cell r="E371">
            <v>2920937</v>
          </cell>
          <cell r="F371">
            <v>2958465</v>
          </cell>
        </row>
        <row r="372">
          <cell r="C372">
            <v>37529</v>
          </cell>
          <cell r="D372">
            <v>7.7420000000000003E-2</v>
          </cell>
          <cell r="E372">
            <v>2920936</v>
          </cell>
          <cell r="F372">
            <v>2958465</v>
          </cell>
        </row>
        <row r="373">
          <cell r="C373">
            <v>37530</v>
          </cell>
          <cell r="D373">
            <v>7.7420000000000003E-2</v>
          </cell>
          <cell r="E373">
            <v>2920935</v>
          </cell>
          <cell r="F373">
            <v>2958465</v>
          </cell>
        </row>
        <row r="374">
          <cell r="C374">
            <v>37531</v>
          </cell>
          <cell r="D374">
            <v>7.7420000000000003E-2</v>
          </cell>
          <cell r="E374">
            <v>2920934</v>
          </cell>
          <cell r="F374">
            <v>2958465</v>
          </cell>
        </row>
        <row r="375">
          <cell r="C375">
            <v>37532</v>
          </cell>
          <cell r="D375">
            <v>7.7420000000000003E-2</v>
          </cell>
          <cell r="E375">
            <v>2920933</v>
          </cell>
          <cell r="F375">
            <v>2958465</v>
          </cell>
        </row>
        <row r="376">
          <cell r="C376">
            <v>37533</v>
          </cell>
          <cell r="D376">
            <v>7.7420000000000003E-2</v>
          </cell>
          <cell r="E376">
            <v>2920932</v>
          </cell>
          <cell r="F376">
            <v>2958465</v>
          </cell>
        </row>
        <row r="377">
          <cell r="C377">
            <v>37534</v>
          </cell>
          <cell r="D377">
            <v>7.7420000000000003E-2</v>
          </cell>
          <cell r="E377">
            <v>2920931</v>
          </cell>
          <cell r="F377">
            <v>2958465</v>
          </cell>
        </row>
        <row r="378">
          <cell r="C378">
            <v>37535</v>
          </cell>
          <cell r="D378">
            <v>7.7420000000000003E-2</v>
          </cell>
          <cell r="E378">
            <v>2920930</v>
          </cell>
          <cell r="F378">
            <v>2958465</v>
          </cell>
        </row>
        <row r="379">
          <cell r="C379">
            <v>37536</v>
          </cell>
          <cell r="D379">
            <v>7.7420000000000003E-2</v>
          </cell>
          <cell r="E379">
            <v>2920929</v>
          </cell>
          <cell r="F379">
            <v>2958465</v>
          </cell>
        </row>
        <row r="380">
          <cell r="C380">
            <v>37537</v>
          </cell>
          <cell r="D380">
            <v>7.7420000000000003E-2</v>
          </cell>
          <cell r="E380">
            <v>2920928</v>
          </cell>
          <cell r="F380">
            <v>2958465</v>
          </cell>
        </row>
        <row r="381">
          <cell r="C381">
            <v>37538</v>
          </cell>
          <cell r="D381">
            <v>7.7420000000000003E-2</v>
          </cell>
          <cell r="E381">
            <v>2920927</v>
          </cell>
          <cell r="F381">
            <v>2958465</v>
          </cell>
        </row>
        <row r="382">
          <cell r="C382">
            <v>37539</v>
          </cell>
          <cell r="D382">
            <v>7.7420000000000003E-2</v>
          </cell>
          <cell r="E382">
            <v>2920926</v>
          </cell>
          <cell r="F382">
            <v>2958465</v>
          </cell>
        </row>
        <row r="383">
          <cell r="C383">
            <v>37540</v>
          </cell>
          <cell r="D383">
            <v>7.7420000000000003E-2</v>
          </cell>
          <cell r="E383">
            <v>2920925</v>
          </cell>
          <cell r="F383">
            <v>2958465</v>
          </cell>
        </row>
        <row r="384">
          <cell r="C384">
            <v>37541</v>
          </cell>
          <cell r="D384">
            <v>7.7420000000000003E-2</v>
          </cell>
          <cell r="E384">
            <v>2920924</v>
          </cell>
          <cell r="F384">
            <v>2958465</v>
          </cell>
        </row>
        <row r="385">
          <cell r="C385">
            <v>37542</v>
          </cell>
          <cell r="D385">
            <v>7.7420000000000003E-2</v>
          </cell>
          <cell r="E385">
            <v>2920923</v>
          </cell>
          <cell r="F385">
            <v>2958465</v>
          </cell>
        </row>
        <row r="386">
          <cell r="C386">
            <v>37543</v>
          </cell>
          <cell r="D386">
            <v>7.7420000000000003E-2</v>
          </cell>
          <cell r="E386">
            <v>2920922</v>
          </cell>
          <cell r="F386">
            <v>2958465</v>
          </cell>
        </row>
        <row r="387">
          <cell r="C387">
            <v>37544</v>
          </cell>
          <cell r="D387">
            <v>7.7420000000000003E-2</v>
          </cell>
          <cell r="E387">
            <v>2920921</v>
          </cell>
          <cell r="F387">
            <v>2958465</v>
          </cell>
        </row>
        <row r="388">
          <cell r="C388">
            <v>37545</v>
          </cell>
          <cell r="D388">
            <v>7.7420000000000003E-2</v>
          </cell>
          <cell r="E388">
            <v>2920920</v>
          </cell>
          <cell r="F388">
            <v>2958465</v>
          </cell>
        </row>
        <row r="389">
          <cell r="C389">
            <v>37546</v>
          </cell>
          <cell r="D389">
            <v>7.7420000000000003E-2</v>
          </cell>
          <cell r="E389">
            <v>2920919</v>
          </cell>
          <cell r="F389">
            <v>2958465</v>
          </cell>
        </row>
        <row r="390">
          <cell r="C390">
            <v>37547</v>
          </cell>
          <cell r="D390">
            <v>7.7420000000000003E-2</v>
          </cell>
          <cell r="E390">
            <v>2920918</v>
          </cell>
          <cell r="F390">
            <v>2958465</v>
          </cell>
        </row>
        <row r="391">
          <cell r="C391">
            <v>37548</v>
          </cell>
          <cell r="D391">
            <v>7.7420000000000003E-2</v>
          </cell>
          <cell r="E391">
            <v>2920917</v>
          </cell>
          <cell r="F391">
            <v>2958465</v>
          </cell>
        </row>
        <row r="392">
          <cell r="C392">
            <v>37549</v>
          </cell>
          <cell r="D392">
            <v>7.7420000000000003E-2</v>
          </cell>
          <cell r="E392">
            <v>2920916</v>
          </cell>
          <cell r="F392">
            <v>2958465</v>
          </cell>
        </row>
        <row r="393">
          <cell r="C393">
            <v>37550</v>
          </cell>
          <cell r="D393">
            <v>7.7420000000000003E-2</v>
          </cell>
          <cell r="E393">
            <v>2920915</v>
          </cell>
          <cell r="F393">
            <v>2958465</v>
          </cell>
        </row>
        <row r="394">
          <cell r="C394">
            <v>37551</v>
          </cell>
          <cell r="D394">
            <v>7.7420000000000003E-2</v>
          </cell>
          <cell r="E394">
            <v>2920914</v>
          </cell>
          <cell r="F394">
            <v>2958465</v>
          </cell>
        </row>
        <row r="395">
          <cell r="C395">
            <v>37552</v>
          </cell>
          <cell r="D395">
            <v>7.7420000000000003E-2</v>
          </cell>
          <cell r="E395">
            <v>2920913</v>
          </cell>
          <cell r="F395">
            <v>2958465</v>
          </cell>
        </row>
        <row r="396">
          <cell r="C396">
            <v>37553</v>
          </cell>
          <cell r="D396">
            <v>7.7420000000000003E-2</v>
          </cell>
          <cell r="E396">
            <v>2920912</v>
          </cell>
          <cell r="F396">
            <v>2958465</v>
          </cell>
        </row>
        <row r="397">
          <cell r="C397">
            <v>37554</v>
          </cell>
          <cell r="D397">
            <v>7.7420000000000003E-2</v>
          </cell>
          <cell r="E397">
            <v>2920911</v>
          </cell>
          <cell r="F397">
            <v>2958465</v>
          </cell>
        </row>
        <row r="398">
          <cell r="C398">
            <v>37555</v>
          </cell>
          <cell r="D398">
            <v>7.7420000000000003E-2</v>
          </cell>
          <cell r="E398">
            <v>2920910</v>
          </cell>
          <cell r="F398">
            <v>2958465</v>
          </cell>
        </row>
        <row r="399">
          <cell r="C399">
            <v>37556</v>
          </cell>
          <cell r="D399">
            <v>7.7420000000000003E-2</v>
          </cell>
          <cell r="E399">
            <v>2920909</v>
          </cell>
          <cell r="F399">
            <v>2958465</v>
          </cell>
        </row>
        <row r="400">
          <cell r="C400">
            <v>37557</v>
          </cell>
          <cell r="D400">
            <v>7.7420000000000003E-2</v>
          </cell>
          <cell r="E400">
            <v>2920908</v>
          </cell>
          <cell r="F400">
            <v>2958465</v>
          </cell>
        </row>
        <row r="401">
          <cell r="C401">
            <v>37558</v>
          </cell>
          <cell r="D401">
            <v>7.7420000000000003E-2</v>
          </cell>
          <cell r="E401">
            <v>2920907</v>
          </cell>
          <cell r="F401">
            <v>2958465</v>
          </cell>
        </row>
        <row r="402">
          <cell r="C402">
            <v>37559</v>
          </cell>
          <cell r="D402">
            <v>7.7420000000000003E-2</v>
          </cell>
          <cell r="E402">
            <v>2920906</v>
          </cell>
          <cell r="F402">
            <v>2958465</v>
          </cell>
        </row>
        <row r="403">
          <cell r="C403">
            <v>37560</v>
          </cell>
          <cell r="D403">
            <v>7.7420000000000003E-2</v>
          </cell>
          <cell r="E403">
            <v>2920905</v>
          </cell>
          <cell r="F403">
            <v>2958465</v>
          </cell>
        </row>
        <row r="404">
          <cell r="C404">
            <v>37561</v>
          </cell>
          <cell r="D404">
            <v>7.7420000000000003E-2</v>
          </cell>
          <cell r="E404">
            <v>2920904</v>
          </cell>
          <cell r="F404">
            <v>2958465</v>
          </cell>
        </row>
        <row r="405">
          <cell r="C405">
            <v>37562</v>
          </cell>
          <cell r="D405">
            <v>7.7420000000000003E-2</v>
          </cell>
          <cell r="E405">
            <v>2920903</v>
          </cell>
          <cell r="F405">
            <v>2958465</v>
          </cell>
        </row>
        <row r="406">
          <cell r="C406">
            <v>37563</v>
          </cell>
          <cell r="D406">
            <v>7.7420000000000003E-2</v>
          </cell>
          <cell r="E406">
            <v>2920902</v>
          </cell>
          <cell r="F406">
            <v>2958465</v>
          </cell>
        </row>
        <row r="407">
          <cell r="C407">
            <v>37564</v>
          </cell>
          <cell r="D407">
            <v>7.7420000000000003E-2</v>
          </cell>
          <cell r="E407">
            <v>2920901</v>
          </cell>
          <cell r="F407">
            <v>2958465</v>
          </cell>
        </row>
        <row r="408">
          <cell r="C408">
            <v>37565</v>
          </cell>
          <cell r="D408">
            <v>7.7420000000000003E-2</v>
          </cell>
          <cell r="E408">
            <v>2920900</v>
          </cell>
          <cell r="F408">
            <v>2958465</v>
          </cell>
        </row>
        <row r="409">
          <cell r="C409">
            <v>37566</v>
          </cell>
          <cell r="D409">
            <v>7.7420000000000003E-2</v>
          </cell>
          <cell r="E409">
            <v>2920899</v>
          </cell>
          <cell r="F409">
            <v>2958465</v>
          </cell>
        </row>
        <row r="410">
          <cell r="C410">
            <v>37567</v>
          </cell>
          <cell r="D410">
            <v>7.7420000000000003E-2</v>
          </cell>
          <cell r="E410">
            <v>2920898</v>
          </cell>
          <cell r="F410">
            <v>2958465</v>
          </cell>
        </row>
        <row r="411">
          <cell r="C411">
            <v>37568</v>
          </cell>
          <cell r="D411">
            <v>7.7420000000000003E-2</v>
          </cell>
          <cell r="E411">
            <v>2920897</v>
          </cell>
          <cell r="F411">
            <v>2958465</v>
          </cell>
        </row>
        <row r="412">
          <cell r="C412">
            <v>37569</v>
          </cell>
          <cell r="D412">
            <v>7.7420000000000003E-2</v>
          </cell>
          <cell r="E412">
            <v>2920896</v>
          </cell>
          <cell r="F412">
            <v>2958465</v>
          </cell>
        </row>
        <row r="413">
          <cell r="C413">
            <v>37570</v>
          </cell>
          <cell r="D413">
            <v>7.7420000000000003E-2</v>
          </cell>
          <cell r="E413">
            <v>2920895</v>
          </cell>
          <cell r="F413">
            <v>2958465</v>
          </cell>
        </row>
        <row r="414">
          <cell r="C414">
            <v>37571</v>
          </cell>
          <cell r="D414">
            <v>7.7420000000000003E-2</v>
          </cell>
          <cell r="E414">
            <v>2920894</v>
          </cell>
          <cell r="F414">
            <v>2958465</v>
          </cell>
        </row>
        <row r="415">
          <cell r="C415">
            <v>37572</v>
          </cell>
          <cell r="D415">
            <v>7.7420000000000003E-2</v>
          </cell>
          <cell r="E415">
            <v>2920893</v>
          </cell>
          <cell r="F415">
            <v>2958465</v>
          </cell>
        </row>
        <row r="416">
          <cell r="C416">
            <v>37573</v>
          </cell>
          <cell r="D416">
            <v>7.7420000000000003E-2</v>
          </cell>
          <cell r="E416">
            <v>2920892</v>
          </cell>
          <cell r="F416">
            <v>2958465</v>
          </cell>
        </row>
        <row r="417">
          <cell r="C417">
            <v>37574</v>
          </cell>
          <cell r="D417">
            <v>7.7420000000000003E-2</v>
          </cell>
          <cell r="E417">
            <v>2920891</v>
          </cell>
          <cell r="F417">
            <v>2958465</v>
          </cell>
        </row>
        <row r="418">
          <cell r="C418">
            <v>37575</v>
          </cell>
          <cell r="D418">
            <v>7.7420000000000003E-2</v>
          </cell>
          <cell r="E418">
            <v>2920890</v>
          </cell>
          <cell r="F418">
            <v>2958465</v>
          </cell>
        </row>
        <row r="419">
          <cell r="C419">
            <v>37576</v>
          </cell>
          <cell r="D419">
            <v>7.7420000000000003E-2</v>
          </cell>
          <cell r="E419">
            <v>2920889</v>
          </cell>
          <cell r="F419">
            <v>2958465</v>
          </cell>
        </row>
        <row r="420">
          <cell r="C420">
            <v>37577</v>
          </cell>
          <cell r="D420">
            <v>7.7420000000000003E-2</v>
          </cell>
          <cell r="E420">
            <v>2920888</v>
          </cell>
          <cell r="F420">
            <v>2958465</v>
          </cell>
        </row>
        <row r="421">
          <cell r="C421">
            <v>37578</v>
          </cell>
          <cell r="D421">
            <v>7.7420000000000003E-2</v>
          </cell>
          <cell r="E421">
            <v>2920887</v>
          </cell>
          <cell r="F421">
            <v>2958465</v>
          </cell>
        </row>
        <row r="422">
          <cell r="C422">
            <v>37579</v>
          </cell>
          <cell r="D422">
            <v>7.7420000000000003E-2</v>
          </cell>
          <cell r="E422">
            <v>2920886</v>
          </cell>
          <cell r="F422">
            <v>2958465</v>
          </cell>
        </row>
        <row r="423">
          <cell r="C423">
            <v>37580</v>
          </cell>
          <cell r="D423">
            <v>7.7420000000000003E-2</v>
          </cell>
          <cell r="E423">
            <v>2920885</v>
          </cell>
          <cell r="F423">
            <v>2958465</v>
          </cell>
        </row>
        <row r="424">
          <cell r="C424">
            <v>37581</v>
          </cell>
          <cell r="D424">
            <v>7.7420000000000003E-2</v>
          </cell>
          <cell r="E424">
            <v>2920884</v>
          </cell>
          <cell r="F424">
            <v>2958465</v>
          </cell>
        </row>
        <row r="425">
          <cell r="C425">
            <v>37582</v>
          </cell>
          <cell r="D425">
            <v>7.7420000000000003E-2</v>
          </cell>
          <cell r="E425">
            <v>2920883</v>
          </cell>
          <cell r="F425">
            <v>2958465</v>
          </cell>
        </row>
        <row r="426">
          <cell r="C426">
            <v>37583</v>
          </cell>
          <cell r="D426">
            <v>7.7420000000000003E-2</v>
          </cell>
          <cell r="E426">
            <v>2920882</v>
          </cell>
          <cell r="F426">
            <v>2958465</v>
          </cell>
        </row>
        <row r="427">
          <cell r="C427">
            <v>37584</v>
          </cell>
          <cell r="D427">
            <v>7.7420000000000003E-2</v>
          </cell>
          <cell r="E427">
            <v>2920881</v>
          </cell>
          <cell r="F427">
            <v>2958465</v>
          </cell>
        </row>
        <row r="428">
          <cell r="C428">
            <v>37585</v>
          </cell>
          <cell r="D428">
            <v>7.7420000000000003E-2</v>
          </cell>
          <cell r="E428">
            <v>2920880</v>
          </cell>
          <cell r="F428">
            <v>2958465</v>
          </cell>
        </row>
        <row r="429">
          <cell r="C429">
            <v>37586</v>
          </cell>
          <cell r="D429">
            <v>7.7420000000000003E-2</v>
          </cell>
          <cell r="E429">
            <v>2920879</v>
          </cell>
          <cell r="F429">
            <v>2958465</v>
          </cell>
        </row>
        <row r="430">
          <cell r="C430">
            <v>37587</v>
          </cell>
          <cell r="D430">
            <v>7.7420000000000003E-2</v>
          </cell>
          <cell r="E430">
            <v>2920878</v>
          </cell>
          <cell r="F430">
            <v>2958465</v>
          </cell>
        </row>
        <row r="431">
          <cell r="C431">
            <v>37588</v>
          </cell>
          <cell r="D431">
            <v>7.7420000000000003E-2</v>
          </cell>
          <cell r="E431">
            <v>2920877</v>
          </cell>
          <cell r="F431">
            <v>2958465</v>
          </cell>
        </row>
        <row r="432">
          <cell r="C432">
            <v>37589</v>
          </cell>
          <cell r="D432">
            <v>7.7420000000000003E-2</v>
          </cell>
          <cell r="E432">
            <v>2920876</v>
          </cell>
          <cell r="F432">
            <v>2958465</v>
          </cell>
        </row>
        <row r="433">
          <cell r="C433">
            <v>37590</v>
          </cell>
          <cell r="D433">
            <v>7.7420000000000003E-2</v>
          </cell>
          <cell r="E433">
            <v>2920875</v>
          </cell>
          <cell r="F433">
            <v>2958465</v>
          </cell>
        </row>
        <row r="434">
          <cell r="C434">
            <v>37591</v>
          </cell>
          <cell r="D434">
            <v>7.7420000000000003E-2</v>
          </cell>
          <cell r="E434">
            <v>2920874</v>
          </cell>
          <cell r="F434">
            <v>2958465</v>
          </cell>
        </row>
        <row r="435">
          <cell r="C435">
            <v>37592</v>
          </cell>
          <cell r="D435">
            <v>7.7420000000000003E-2</v>
          </cell>
          <cell r="E435">
            <v>2920873</v>
          </cell>
          <cell r="F435">
            <v>2958465</v>
          </cell>
        </row>
        <row r="436">
          <cell r="C436">
            <v>37593</v>
          </cell>
          <cell r="D436">
            <v>7.7420000000000003E-2</v>
          </cell>
          <cell r="E436">
            <v>2920872</v>
          </cell>
          <cell r="F436">
            <v>2958465</v>
          </cell>
        </row>
        <row r="437">
          <cell r="C437">
            <v>37594</v>
          </cell>
          <cell r="D437">
            <v>7.7420000000000003E-2</v>
          </cell>
          <cell r="E437">
            <v>2920871</v>
          </cell>
          <cell r="F437">
            <v>2958465</v>
          </cell>
        </row>
        <row r="438">
          <cell r="C438">
            <v>37595</v>
          </cell>
          <cell r="D438">
            <v>7.7420000000000003E-2</v>
          </cell>
          <cell r="E438">
            <v>2920870</v>
          </cell>
          <cell r="F438">
            <v>2958465</v>
          </cell>
        </row>
        <row r="439">
          <cell r="C439">
            <v>37596</v>
          </cell>
          <cell r="D439">
            <v>7.7420000000000003E-2</v>
          </cell>
          <cell r="E439">
            <v>2920869</v>
          </cell>
          <cell r="F439">
            <v>2958465</v>
          </cell>
        </row>
        <row r="440">
          <cell r="C440">
            <v>37597</v>
          </cell>
          <cell r="D440">
            <v>7.7420000000000003E-2</v>
          </cell>
          <cell r="E440">
            <v>2920868</v>
          </cell>
          <cell r="F440">
            <v>2958465</v>
          </cell>
        </row>
        <row r="441">
          <cell r="C441">
            <v>37598</v>
          </cell>
          <cell r="D441">
            <v>7.7420000000000003E-2</v>
          </cell>
          <cell r="E441">
            <v>2920867</v>
          </cell>
          <cell r="F441">
            <v>2958465</v>
          </cell>
        </row>
        <row r="442">
          <cell r="C442">
            <v>37599</v>
          </cell>
          <cell r="D442">
            <v>7.7420000000000003E-2</v>
          </cell>
          <cell r="E442">
            <v>2920866</v>
          </cell>
          <cell r="F442">
            <v>2958465</v>
          </cell>
        </row>
        <row r="443">
          <cell r="C443">
            <v>37600</v>
          </cell>
          <cell r="D443">
            <v>7.7420000000000003E-2</v>
          </cell>
          <cell r="E443">
            <v>2920865</v>
          </cell>
          <cell r="F443">
            <v>2958465</v>
          </cell>
        </row>
        <row r="444">
          <cell r="C444">
            <v>37601</v>
          </cell>
          <cell r="D444">
            <v>7.7420000000000003E-2</v>
          </cell>
          <cell r="E444">
            <v>2920864</v>
          </cell>
          <cell r="F444">
            <v>2958465</v>
          </cell>
        </row>
        <row r="445">
          <cell r="C445">
            <v>37602</v>
          </cell>
          <cell r="D445">
            <v>7.7420000000000003E-2</v>
          </cell>
          <cell r="E445">
            <v>2920863</v>
          </cell>
          <cell r="F445">
            <v>2958465</v>
          </cell>
        </row>
        <row r="446">
          <cell r="C446">
            <v>37603</v>
          </cell>
          <cell r="D446">
            <v>7.7420000000000003E-2</v>
          </cell>
          <cell r="E446">
            <v>2920862</v>
          </cell>
          <cell r="F446">
            <v>2958465</v>
          </cell>
        </row>
        <row r="447">
          <cell r="C447">
            <v>37604</v>
          </cell>
          <cell r="D447">
            <v>7.7420000000000003E-2</v>
          </cell>
          <cell r="E447">
            <v>2920861</v>
          </cell>
          <cell r="F447">
            <v>2958465</v>
          </cell>
        </row>
        <row r="448">
          <cell r="C448">
            <v>37605</v>
          </cell>
          <cell r="D448">
            <v>7.7420000000000003E-2</v>
          </cell>
          <cell r="E448">
            <v>2920860</v>
          </cell>
          <cell r="F448">
            <v>2958465</v>
          </cell>
        </row>
        <row r="449">
          <cell r="C449">
            <v>37606</v>
          </cell>
          <cell r="D449">
            <v>7.7420000000000003E-2</v>
          </cell>
          <cell r="E449">
            <v>2920859</v>
          </cell>
          <cell r="F449">
            <v>2958465</v>
          </cell>
        </row>
        <row r="450">
          <cell r="C450">
            <v>37607</v>
          </cell>
          <cell r="D450">
            <v>7.7420000000000003E-2</v>
          </cell>
          <cell r="E450">
            <v>2920858</v>
          </cell>
          <cell r="F450">
            <v>2958465</v>
          </cell>
        </row>
        <row r="451">
          <cell r="C451">
            <v>37608</v>
          </cell>
          <cell r="D451">
            <v>7.7420000000000003E-2</v>
          </cell>
          <cell r="E451">
            <v>2920857</v>
          </cell>
          <cell r="F451">
            <v>2958465</v>
          </cell>
        </row>
        <row r="452">
          <cell r="C452">
            <v>37609</v>
          </cell>
          <cell r="D452">
            <v>7.7420000000000003E-2</v>
          </cell>
          <cell r="E452">
            <v>2920856</v>
          </cell>
          <cell r="F452">
            <v>2958465</v>
          </cell>
        </row>
        <row r="453">
          <cell r="C453">
            <v>37610</v>
          </cell>
          <cell r="D453">
            <v>7.7420000000000003E-2</v>
          </cell>
          <cell r="E453">
            <v>2920855</v>
          </cell>
          <cell r="F453">
            <v>2958465</v>
          </cell>
        </row>
        <row r="454">
          <cell r="C454">
            <v>37611</v>
          </cell>
          <cell r="D454">
            <v>7.7420000000000003E-2</v>
          </cell>
          <cell r="E454">
            <v>2920854</v>
          </cell>
          <cell r="F454">
            <v>2958465</v>
          </cell>
        </row>
        <row r="455">
          <cell r="C455">
            <v>37612</v>
          </cell>
          <cell r="D455">
            <v>7.7420000000000003E-2</v>
          </cell>
          <cell r="E455">
            <v>2920853</v>
          </cell>
          <cell r="F455">
            <v>2958465</v>
          </cell>
        </row>
        <row r="456">
          <cell r="C456">
            <v>37613</v>
          </cell>
          <cell r="D456">
            <v>7.7420000000000003E-2</v>
          </cell>
          <cell r="E456">
            <v>2920852</v>
          </cell>
          <cell r="F456">
            <v>2958465</v>
          </cell>
        </row>
        <row r="457">
          <cell r="C457">
            <v>37614</v>
          </cell>
          <cell r="D457">
            <v>7.7420000000000003E-2</v>
          </cell>
          <cell r="E457">
            <v>2920851</v>
          </cell>
          <cell r="F457">
            <v>2958465</v>
          </cell>
        </row>
        <row r="458">
          <cell r="C458">
            <v>37615</v>
          </cell>
          <cell r="D458">
            <v>7.7420000000000003E-2</v>
          </cell>
          <cell r="E458">
            <v>2920850</v>
          </cell>
          <cell r="F458">
            <v>2958465</v>
          </cell>
        </row>
        <row r="459">
          <cell r="C459">
            <v>37616</v>
          </cell>
          <cell r="D459">
            <v>7.7420000000000003E-2</v>
          </cell>
          <cell r="E459">
            <v>2920849</v>
          </cell>
          <cell r="F459">
            <v>2958465</v>
          </cell>
        </row>
        <row r="460">
          <cell r="C460">
            <v>37617</v>
          </cell>
          <cell r="D460">
            <v>7.7420000000000003E-2</v>
          </cell>
          <cell r="E460">
            <v>2920848</v>
          </cell>
          <cell r="F460">
            <v>2958465</v>
          </cell>
        </row>
        <row r="461">
          <cell r="C461">
            <v>37618</v>
          </cell>
          <cell r="D461">
            <v>7.7420000000000003E-2</v>
          </cell>
          <cell r="E461">
            <v>2920847</v>
          </cell>
          <cell r="F461">
            <v>2958465</v>
          </cell>
        </row>
        <row r="462">
          <cell r="C462">
            <v>37619</v>
          </cell>
          <cell r="D462">
            <v>7.7420000000000003E-2</v>
          </cell>
          <cell r="E462">
            <v>2920846</v>
          </cell>
          <cell r="F462">
            <v>2958465</v>
          </cell>
        </row>
        <row r="463">
          <cell r="C463">
            <v>37620</v>
          </cell>
          <cell r="D463">
            <v>7.7420000000000003E-2</v>
          </cell>
          <cell r="E463">
            <v>2920845</v>
          </cell>
          <cell r="F463">
            <v>2958465</v>
          </cell>
        </row>
        <row r="464">
          <cell r="C464">
            <v>37621</v>
          </cell>
          <cell r="D464">
            <v>7.7420000000000003E-2</v>
          </cell>
          <cell r="E464">
            <v>2920844</v>
          </cell>
          <cell r="F464">
            <v>2958465</v>
          </cell>
        </row>
        <row r="465">
          <cell r="C465">
            <v>37622</v>
          </cell>
          <cell r="D465">
            <v>7.7420000000000003E-2</v>
          </cell>
          <cell r="E465">
            <v>2920843</v>
          </cell>
          <cell r="F465">
            <v>2958465</v>
          </cell>
        </row>
        <row r="466">
          <cell r="C466">
            <v>37623</v>
          </cell>
          <cell r="D466">
            <v>7.7420000000000003E-2</v>
          </cell>
          <cell r="E466">
            <v>2920842</v>
          </cell>
          <cell r="F466">
            <v>2958465</v>
          </cell>
        </row>
        <row r="467">
          <cell r="C467">
            <v>37624</v>
          </cell>
          <cell r="D467">
            <v>7.7420000000000003E-2</v>
          </cell>
          <cell r="E467">
            <v>2920841</v>
          </cell>
          <cell r="F467">
            <v>2958465</v>
          </cell>
        </row>
        <row r="468">
          <cell r="C468">
            <v>37625</v>
          </cell>
          <cell r="D468">
            <v>7.7420000000000003E-2</v>
          </cell>
          <cell r="E468">
            <v>2920840</v>
          </cell>
          <cell r="F468">
            <v>2958465</v>
          </cell>
        </row>
        <row r="469">
          <cell r="C469">
            <v>37626</v>
          </cell>
          <cell r="D469">
            <v>7.7420000000000003E-2</v>
          </cell>
          <cell r="E469">
            <v>2920839</v>
          </cell>
          <cell r="F469">
            <v>2958465</v>
          </cell>
        </row>
        <row r="470">
          <cell r="C470">
            <v>37627</v>
          </cell>
          <cell r="D470">
            <v>7.7420000000000003E-2</v>
          </cell>
          <cell r="E470">
            <v>2920838</v>
          </cell>
          <cell r="F470">
            <v>2958465</v>
          </cell>
        </row>
        <row r="471">
          <cell r="C471">
            <v>37628</v>
          </cell>
          <cell r="D471">
            <v>7.7420000000000003E-2</v>
          </cell>
          <cell r="E471">
            <v>2920837</v>
          </cell>
          <cell r="F471">
            <v>2958465</v>
          </cell>
        </row>
        <row r="472">
          <cell r="C472">
            <v>37629</v>
          </cell>
          <cell r="D472">
            <v>7.7420000000000003E-2</v>
          </cell>
          <cell r="E472">
            <v>2920836</v>
          </cell>
          <cell r="F472">
            <v>2958465</v>
          </cell>
        </row>
        <row r="473">
          <cell r="C473">
            <v>37630</v>
          </cell>
          <cell r="D473">
            <v>7.7420000000000003E-2</v>
          </cell>
          <cell r="E473">
            <v>2920835</v>
          </cell>
          <cell r="F473">
            <v>2958465</v>
          </cell>
        </row>
        <row r="474">
          <cell r="C474">
            <v>37631</v>
          </cell>
          <cell r="D474">
            <v>7.7420000000000003E-2</v>
          </cell>
          <cell r="E474">
            <v>2920834</v>
          </cell>
          <cell r="F474">
            <v>2958465</v>
          </cell>
        </row>
        <row r="475">
          <cell r="C475">
            <v>37632</v>
          </cell>
          <cell r="D475">
            <v>7.7420000000000003E-2</v>
          </cell>
          <cell r="E475">
            <v>2920833</v>
          </cell>
          <cell r="F475">
            <v>2958465</v>
          </cell>
        </row>
        <row r="476">
          <cell r="C476">
            <v>37633</v>
          </cell>
          <cell r="D476">
            <v>7.7420000000000003E-2</v>
          </cell>
          <cell r="E476">
            <v>2920832</v>
          </cell>
          <cell r="F476">
            <v>2958465</v>
          </cell>
        </row>
        <row r="477">
          <cell r="C477">
            <v>37634</v>
          </cell>
          <cell r="D477">
            <v>7.7420000000000003E-2</v>
          </cell>
          <cell r="E477">
            <v>2920831</v>
          </cell>
          <cell r="F477">
            <v>2958465</v>
          </cell>
        </row>
        <row r="478">
          <cell r="C478">
            <v>37635</v>
          </cell>
          <cell r="D478">
            <v>7.7420000000000003E-2</v>
          </cell>
          <cell r="E478">
            <v>2920830</v>
          </cell>
          <cell r="F478">
            <v>2958465</v>
          </cell>
        </row>
        <row r="479">
          <cell r="C479">
            <v>37636</v>
          </cell>
          <cell r="D479">
            <v>7.7420000000000003E-2</v>
          </cell>
          <cell r="E479">
            <v>2920829</v>
          </cell>
          <cell r="F479">
            <v>2958465</v>
          </cell>
        </row>
        <row r="480">
          <cell r="C480">
            <v>37637</v>
          </cell>
          <cell r="D480">
            <v>7.7420000000000003E-2</v>
          </cell>
          <cell r="E480">
            <v>2920828</v>
          </cell>
          <cell r="F480">
            <v>2958465</v>
          </cell>
        </row>
        <row r="481">
          <cell r="C481">
            <v>37638</v>
          </cell>
          <cell r="D481">
            <v>7.7420000000000003E-2</v>
          </cell>
          <cell r="E481">
            <v>2920827</v>
          </cell>
          <cell r="F481">
            <v>2958465</v>
          </cell>
        </row>
        <row r="482">
          <cell r="C482">
            <v>37639</v>
          </cell>
          <cell r="D482">
            <v>7.7420000000000003E-2</v>
          </cell>
          <cell r="E482">
            <v>2920826</v>
          </cell>
          <cell r="F482">
            <v>2958465</v>
          </cell>
        </row>
        <row r="483">
          <cell r="C483">
            <v>37640</v>
          </cell>
          <cell r="D483">
            <v>7.7420000000000003E-2</v>
          </cell>
          <cell r="E483">
            <v>2920825</v>
          </cell>
          <cell r="F483">
            <v>2958465</v>
          </cell>
        </row>
        <row r="484">
          <cell r="C484">
            <v>37641</v>
          </cell>
          <cell r="D484">
            <v>7.7420000000000003E-2</v>
          </cell>
          <cell r="E484">
            <v>2920824</v>
          </cell>
          <cell r="F484">
            <v>2958465</v>
          </cell>
        </row>
        <row r="485">
          <cell r="C485">
            <v>37642</v>
          </cell>
          <cell r="D485">
            <v>7.7420000000000003E-2</v>
          </cell>
          <cell r="E485">
            <v>2920823</v>
          </cell>
          <cell r="F485">
            <v>2958465</v>
          </cell>
        </row>
        <row r="486">
          <cell r="C486">
            <v>37643</v>
          </cell>
          <cell r="D486">
            <v>7.7420000000000003E-2</v>
          </cell>
          <cell r="E486">
            <v>2920822</v>
          </cell>
          <cell r="F486">
            <v>2958465</v>
          </cell>
        </row>
        <row r="487">
          <cell r="C487">
            <v>37644</v>
          </cell>
          <cell r="D487">
            <v>7.7420000000000003E-2</v>
          </cell>
          <cell r="E487">
            <v>2920821</v>
          </cell>
          <cell r="F487">
            <v>2958465</v>
          </cell>
        </row>
        <row r="488">
          <cell r="C488">
            <v>37645</v>
          </cell>
          <cell r="D488">
            <v>7.7420000000000003E-2</v>
          </cell>
          <cell r="E488">
            <v>2920820</v>
          </cell>
          <cell r="F488">
            <v>2958465</v>
          </cell>
        </row>
        <row r="489">
          <cell r="C489">
            <v>37646</v>
          </cell>
          <cell r="D489">
            <v>7.7420000000000003E-2</v>
          </cell>
          <cell r="E489">
            <v>2920819</v>
          </cell>
          <cell r="F489">
            <v>2958465</v>
          </cell>
        </row>
        <row r="490">
          <cell r="C490">
            <v>37647</v>
          </cell>
          <cell r="D490">
            <v>7.7420000000000003E-2</v>
          </cell>
          <cell r="E490">
            <v>2920818</v>
          </cell>
          <cell r="F490">
            <v>2958465</v>
          </cell>
        </row>
        <row r="491">
          <cell r="C491">
            <v>37648</v>
          </cell>
          <cell r="D491">
            <v>7.7420000000000003E-2</v>
          </cell>
          <cell r="E491">
            <v>2920817</v>
          </cell>
          <cell r="F491">
            <v>2958465</v>
          </cell>
        </row>
        <row r="492">
          <cell r="C492">
            <v>37649</v>
          </cell>
          <cell r="D492">
            <v>7.7420000000000003E-2</v>
          </cell>
          <cell r="E492">
            <v>2920816</v>
          </cell>
          <cell r="F492">
            <v>2958465</v>
          </cell>
        </row>
        <row r="493">
          <cell r="C493">
            <v>37650</v>
          </cell>
          <cell r="D493">
            <v>7.7420000000000003E-2</v>
          </cell>
          <cell r="E493">
            <v>2920815</v>
          </cell>
          <cell r="F493">
            <v>2958465</v>
          </cell>
        </row>
        <row r="494">
          <cell r="C494">
            <v>37651</v>
          </cell>
          <cell r="D494">
            <v>7.7420000000000003E-2</v>
          </cell>
          <cell r="E494">
            <v>2920814</v>
          </cell>
          <cell r="F494">
            <v>2958465</v>
          </cell>
        </row>
        <row r="495">
          <cell r="C495">
            <v>37652</v>
          </cell>
          <cell r="D495">
            <v>7.7420000000000003E-2</v>
          </cell>
          <cell r="E495">
            <v>2920813</v>
          </cell>
          <cell r="F495">
            <v>2958465</v>
          </cell>
        </row>
        <row r="496">
          <cell r="C496">
            <v>37653</v>
          </cell>
          <cell r="D496">
            <v>7.7420000000000003E-2</v>
          </cell>
          <cell r="E496">
            <v>2920812</v>
          </cell>
          <cell r="F496">
            <v>2958465</v>
          </cell>
        </row>
        <row r="497">
          <cell r="C497">
            <v>37654</v>
          </cell>
          <cell r="D497">
            <v>7.7420000000000003E-2</v>
          </cell>
          <cell r="E497">
            <v>2920811</v>
          </cell>
          <cell r="F497">
            <v>2958465</v>
          </cell>
        </row>
        <row r="498">
          <cell r="C498">
            <v>37655</v>
          </cell>
          <cell r="D498">
            <v>7.7420000000000003E-2</v>
          </cell>
          <cell r="E498">
            <v>2920810</v>
          </cell>
          <cell r="F498">
            <v>2958465</v>
          </cell>
        </row>
        <row r="499">
          <cell r="C499">
            <v>37656</v>
          </cell>
          <cell r="D499">
            <v>7.7420000000000003E-2</v>
          </cell>
          <cell r="E499">
            <v>2920809</v>
          </cell>
          <cell r="F499">
            <v>2958465</v>
          </cell>
        </row>
        <row r="500">
          <cell r="C500">
            <v>37657</v>
          </cell>
          <cell r="D500">
            <v>7.7420000000000003E-2</v>
          </cell>
          <cell r="E500">
            <v>2920808</v>
          </cell>
          <cell r="F500">
            <v>2958465</v>
          </cell>
        </row>
        <row r="501">
          <cell r="C501">
            <v>37658</v>
          </cell>
          <cell r="D501">
            <v>7.7420000000000003E-2</v>
          </cell>
          <cell r="E501">
            <v>2920807</v>
          </cell>
          <cell r="F501">
            <v>2958465</v>
          </cell>
        </row>
        <row r="502">
          <cell r="C502">
            <v>37659</v>
          </cell>
          <cell r="D502">
            <v>7.7420000000000003E-2</v>
          </cell>
          <cell r="E502">
            <v>2920806</v>
          </cell>
          <cell r="F502">
            <v>2958465</v>
          </cell>
        </row>
        <row r="503">
          <cell r="C503">
            <v>37660</v>
          </cell>
          <cell r="D503">
            <v>7.7420000000000003E-2</v>
          </cell>
          <cell r="E503">
            <v>2920805</v>
          </cell>
          <cell r="F503">
            <v>2958465</v>
          </cell>
        </row>
        <row r="504">
          <cell r="C504">
            <v>37661</v>
          </cell>
          <cell r="D504">
            <v>7.7420000000000003E-2</v>
          </cell>
          <cell r="E504">
            <v>2920804</v>
          </cell>
          <cell r="F504">
            <v>2958465</v>
          </cell>
        </row>
        <row r="505">
          <cell r="C505">
            <v>37662</v>
          </cell>
          <cell r="D505">
            <v>7.7420000000000003E-2</v>
          </cell>
          <cell r="E505">
            <v>2920803</v>
          </cell>
          <cell r="F505">
            <v>2958465</v>
          </cell>
        </row>
        <row r="506">
          <cell r="C506">
            <v>37663</v>
          </cell>
          <cell r="D506">
            <v>7.7420000000000003E-2</v>
          </cell>
          <cell r="E506">
            <v>2920802</v>
          </cell>
          <cell r="F506">
            <v>2958465</v>
          </cell>
        </row>
        <row r="507">
          <cell r="C507">
            <v>37664</v>
          </cell>
          <cell r="D507">
            <v>7.7420000000000003E-2</v>
          </cell>
          <cell r="E507">
            <v>2920801</v>
          </cell>
          <cell r="F507">
            <v>2958465</v>
          </cell>
        </row>
        <row r="508">
          <cell r="C508">
            <v>37665</v>
          </cell>
          <cell r="D508">
            <v>7.7420000000000003E-2</v>
          </cell>
          <cell r="E508">
            <v>2920800</v>
          </cell>
          <cell r="F508">
            <v>2958465</v>
          </cell>
        </row>
        <row r="509">
          <cell r="C509">
            <v>37666</v>
          </cell>
          <cell r="D509">
            <v>7.7420000000000003E-2</v>
          </cell>
          <cell r="E509">
            <v>2920799</v>
          </cell>
          <cell r="F509">
            <v>2958465</v>
          </cell>
        </row>
        <row r="510">
          <cell r="C510">
            <v>37667</v>
          </cell>
          <cell r="D510">
            <v>7.7420000000000003E-2</v>
          </cell>
          <cell r="E510">
            <v>2920798</v>
          </cell>
          <cell r="F510">
            <v>2958465</v>
          </cell>
        </row>
        <row r="511">
          <cell r="C511">
            <v>37668</v>
          </cell>
          <cell r="D511">
            <v>7.7420000000000003E-2</v>
          </cell>
          <cell r="E511">
            <v>2920797</v>
          </cell>
          <cell r="F511">
            <v>2958465</v>
          </cell>
        </row>
        <row r="512">
          <cell r="C512">
            <v>37669</v>
          </cell>
          <cell r="D512">
            <v>7.7420000000000003E-2</v>
          </cell>
          <cell r="E512">
            <v>2920796</v>
          </cell>
          <cell r="F512">
            <v>2958465</v>
          </cell>
        </row>
        <row r="513">
          <cell r="C513">
            <v>37670</v>
          </cell>
          <cell r="D513">
            <v>7.7420000000000003E-2</v>
          </cell>
          <cell r="E513">
            <v>2920795</v>
          </cell>
          <cell r="F513">
            <v>2958465</v>
          </cell>
        </row>
        <row r="514">
          <cell r="C514">
            <v>37671</v>
          </cell>
          <cell r="D514">
            <v>7.7420000000000003E-2</v>
          </cell>
          <cell r="E514">
            <v>2920794</v>
          </cell>
          <cell r="F514">
            <v>2958465</v>
          </cell>
        </row>
        <row r="515">
          <cell r="C515">
            <v>37672</v>
          </cell>
          <cell r="D515">
            <v>7.7420000000000003E-2</v>
          </cell>
          <cell r="E515">
            <v>2920793</v>
          </cell>
          <cell r="F515">
            <v>2958465</v>
          </cell>
        </row>
        <row r="516">
          <cell r="C516">
            <v>37673</v>
          </cell>
          <cell r="D516">
            <v>7.7420000000000003E-2</v>
          </cell>
          <cell r="E516">
            <v>2920792</v>
          </cell>
          <cell r="F516">
            <v>2958465</v>
          </cell>
        </row>
        <row r="517">
          <cell r="C517">
            <v>37674</v>
          </cell>
          <cell r="D517">
            <v>7.7420000000000003E-2</v>
          </cell>
          <cell r="E517">
            <v>2920791</v>
          </cell>
          <cell r="F517">
            <v>2958465</v>
          </cell>
        </row>
        <row r="518">
          <cell r="C518">
            <v>37675</v>
          </cell>
          <cell r="D518">
            <v>7.7420000000000003E-2</v>
          </cell>
          <cell r="E518">
            <v>2920790</v>
          </cell>
          <cell r="F518">
            <v>2958465</v>
          </cell>
        </row>
        <row r="519">
          <cell r="C519">
            <v>37676</v>
          </cell>
          <cell r="D519">
            <v>7.7420000000000003E-2</v>
          </cell>
          <cell r="E519">
            <v>2920789</v>
          </cell>
          <cell r="F519">
            <v>2958465</v>
          </cell>
        </row>
        <row r="520">
          <cell r="C520">
            <v>37677</v>
          </cell>
          <cell r="D520">
            <v>7.7420000000000003E-2</v>
          </cell>
          <cell r="E520">
            <v>2920788</v>
          </cell>
          <cell r="F520">
            <v>2958465</v>
          </cell>
        </row>
        <row r="521">
          <cell r="C521">
            <v>37678</v>
          </cell>
          <cell r="D521">
            <v>7.7420000000000003E-2</v>
          </cell>
          <cell r="E521">
            <v>2920787</v>
          </cell>
          <cell r="F521">
            <v>2958465</v>
          </cell>
        </row>
        <row r="522">
          <cell r="C522">
            <v>37679</v>
          </cell>
          <cell r="D522">
            <v>7.7420000000000003E-2</v>
          </cell>
          <cell r="E522">
            <v>2920786</v>
          </cell>
          <cell r="F522">
            <v>2958465</v>
          </cell>
        </row>
        <row r="523">
          <cell r="C523">
            <v>37680</v>
          </cell>
          <cell r="D523">
            <v>7.7420000000000003E-2</v>
          </cell>
          <cell r="E523">
            <v>2920785</v>
          </cell>
          <cell r="F523">
            <v>2958465</v>
          </cell>
        </row>
        <row r="524">
          <cell r="C524">
            <v>37681</v>
          </cell>
          <cell r="D524">
            <v>7.7420000000000003E-2</v>
          </cell>
          <cell r="E524">
            <v>2920784</v>
          </cell>
          <cell r="F524">
            <v>2958465</v>
          </cell>
        </row>
        <row r="525">
          <cell r="C525">
            <v>37682</v>
          </cell>
          <cell r="D525">
            <v>7.7420000000000003E-2</v>
          </cell>
          <cell r="E525">
            <v>2920783</v>
          </cell>
          <cell r="F525">
            <v>2958465</v>
          </cell>
        </row>
        <row r="526">
          <cell r="C526">
            <v>37683</v>
          </cell>
          <cell r="D526">
            <v>7.7420000000000003E-2</v>
          </cell>
          <cell r="E526">
            <v>2920782</v>
          </cell>
          <cell r="F526">
            <v>2958465</v>
          </cell>
        </row>
        <row r="527">
          <cell r="C527">
            <v>37684</v>
          </cell>
          <cell r="D527">
            <v>7.7420000000000003E-2</v>
          </cell>
          <cell r="E527">
            <v>2920781</v>
          </cell>
          <cell r="F527">
            <v>2958465</v>
          </cell>
        </row>
        <row r="528">
          <cell r="C528">
            <v>37685</v>
          </cell>
          <cell r="D528">
            <v>7.7420000000000003E-2</v>
          </cell>
          <cell r="E528">
            <v>2920780</v>
          </cell>
          <cell r="F528">
            <v>2958465</v>
          </cell>
        </row>
        <row r="529">
          <cell r="C529">
            <v>37686</v>
          </cell>
          <cell r="D529">
            <v>7.7420000000000003E-2</v>
          </cell>
          <cell r="E529">
            <v>2920779</v>
          </cell>
          <cell r="F529">
            <v>2958465</v>
          </cell>
        </row>
        <row r="530">
          <cell r="C530">
            <v>37687</v>
          </cell>
          <cell r="D530">
            <v>7.7420000000000003E-2</v>
          </cell>
          <cell r="E530">
            <v>2920778</v>
          </cell>
          <cell r="F530">
            <v>2958465</v>
          </cell>
        </row>
        <row r="531">
          <cell r="C531">
            <v>37688</v>
          </cell>
          <cell r="D531">
            <v>7.7420000000000003E-2</v>
          </cell>
          <cell r="E531">
            <v>2920777</v>
          </cell>
          <cell r="F531">
            <v>2958465</v>
          </cell>
        </row>
        <row r="532">
          <cell r="C532">
            <v>37689</v>
          </cell>
          <cell r="D532">
            <v>7.7420000000000003E-2</v>
          </cell>
          <cell r="E532">
            <v>2920776</v>
          </cell>
          <cell r="F532">
            <v>2958465</v>
          </cell>
        </row>
        <row r="533">
          <cell r="C533">
            <v>37690</v>
          </cell>
          <cell r="D533">
            <v>7.7420000000000003E-2</v>
          </cell>
          <cell r="E533">
            <v>2920775</v>
          </cell>
          <cell r="F533">
            <v>2958465</v>
          </cell>
        </row>
        <row r="534">
          <cell r="C534">
            <v>37691</v>
          </cell>
          <cell r="D534">
            <v>7.7420000000000003E-2</v>
          </cell>
          <cell r="E534">
            <v>2920774</v>
          </cell>
          <cell r="F534">
            <v>2958465</v>
          </cell>
        </row>
        <row r="535">
          <cell r="C535">
            <v>37692</v>
          </cell>
          <cell r="D535">
            <v>7.7420000000000003E-2</v>
          </cell>
          <cell r="E535">
            <v>2920773</v>
          </cell>
          <cell r="F535">
            <v>2958465</v>
          </cell>
        </row>
        <row r="536">
          <cell r="C536">
            <v>37693</v>
          </cell>
          <cell r="D536">
            <v>7.7420000000000003E-2</v>
          </cell>
          <cell r="E536">
            <v>2920772</v>
          </cell>
          <cell r="F536">
            <v>2958465</v>
          </cell>
        </row>
        <row r="537">
          <cell r="C537">
            <v>37694</v>
          </cell>
          <cell r="D537">
            <v>7.7420000000000003E-2</v>
          </cell>
          <cell r="E537">
            <v>2920771</v>
          </cell>
          <cell r="F537">
            <v>2958465</v>
          </cell>
        </row>
        <row r="538">
          <cell r="C538">
            <v>37695</v>
          </cell>
          <cell r="D538">
            <v>7.7420000000000003E-2</v>
          </cell>
          <cell r="E538">
            <v>2920770</v>
          </cell>
          <cell r="F538">
            <v>2958465</v>
          </cell>
        </row>
        <row r="539">
          <cell r="C539">
            <v>37696</v>
          </cell>
          <cell r="D539">
            <v>7.7420000000000003E-2</v>
          </cell>
          <cell r="E539">
            <v>2920769</v>
          </cell>
          <cell r="F539">
            <v>2958465</v>
          </cell>
        </row>
        <row r="540">
          <cell r="C540">
            <v>37697</v>
          </cell>
          <cell r="D540">
            <v>7.7420000000000003E-2</v>
          </cell>
          <cell r="E540">
            <v>2920768</v>
          </cell>
          <cell r="F540">
            <v>2958465</v>
          </cell>
        </row>
        <row r="541">
          <cell r="C541">
            <v>37698</v>
          </cell>
          <cell r="D541">
            <v>7.7420000000000003E-2</v>
          </cell>
          <cell r="E541">
            <v>2920767</v>
          </cell>
          <cell r="F541">
            <v>2958465</v>
          </cell>
        </row>
        <row r="542">
          <cell r="C542">
            <v>37699</v>
          </cell>
          <cell r="D542">
            <v>7.7420000000000003E-2</v>
          </cell>
          <cell r="E542">
            <v>2920766</v>
          </cell>
          <cell r="F542">
            <v>2958465</v>
          </cell>
        </row>
        <row r="543">
          <cell r="C543">
            <v>37700</v>
          </cell>
          <cell r="D543">
            <v>7.7420000000000003E-2</v>
          </cell>
          <cell r="E543">
            <v>2920765</v>
          </cell>
          <cell r="F543">
            <v>2958465</v>
          </cell>
        </row>
        <row r="544">
          <cell r="C544">
            <v>37701</v>
          </cell>
          <cell r="D544">
            <v>7.7420000000000003E-2</v>
          </cell>
          <cell r="E544">
            <v>2920764</v>
          </cell>
          <cell r="F544">
            <v>2958465</v>
          </cell>
        </row>
        <row r="545">
          <cell r="C545">
            <v>37702</v>
          </cell>
          <cell r="D545">
            <v>7.7420000000000003E-2</v>
          </cell>
          <cell r="E545">
            <v>2920763</v>
          </cell>
          <cell r="F545">
            <v>2958465</v>
          </cell>
        </row>
        <row r="546">
          <cell r="C546">
            <v>37703</v>
          </cell>
          <cell r="D546">
            <v>7.7420000000000003E-2</v>
          </cell>
          <cell r="E546">
            <v>2920762</v>
          </cell>
          <cell r="F546">
            <v>2958465</v>
          </cell>
        </row>
        <row r="547">
          <cell r="C547">
            <v>37704</v>
          </cell>
          <cell r="D547">
            <v>7.7420000000000003E-2</v>
          </cell>
          <cell r="E547">
            <v>2920761</v>
          </cell>
          <cell r="F547">
            <v>2958465</v>
          </cell>
        </row>
        <row r="548">
          <cell r="C548">
            <v>37705</v>
          </cell>
          <cell r="D548">
            <v>7.7420000000000003E-2</v>
          </cell>
          <cell r="E548">
            <v>2920760</v>
          </cell>
          <cell r="F548">
            <v>2958465</v>
          </cell>
        </row>
        <row r="549">
          <cell r="C549">
            <v>37706</v>
          </cell>
          <cell r="D549">
            <v>7.7420000000000003E-2</v>
          </cell>
          <cell r="E549">
            <v>2920759</v>
          </cell>
          <cell r="F549">
            <v>2958465</v>
          </cell>
        </row>
        <row r="550">
          <cell r="C550">
            <v>37707</v>
          </cell>
          <cell r="D550">
            <v>7.7420000000000003E-2</v>
          </cell>
          <cell r="E550">
            <v>2920758</v>
          </cell>
          <cell r="F550">
            <v>2958465</v>
          </cell>
        </row>
        <row r="551">
          <cell r="C551">
            <v>37708</v>
          </cell>
          <cell r="D551">
            <v>7.7420000000000003E-2</v>
          </cell>
          <cell r="E551">
            <v>2920757</v>
          </cell>
          <cell r="F551">
            <v>2958465</v>
          </cell>
        </row>
        <row r="552">
          <cell r="C552">
            <v>37709</v>
          </cell>
          <cell r="D552">
            <v>7.7420000000000003E-2</v>
          </cell>
          <cell r="E552">
            <v>2920756</v>
          </cell>
          <cell r="F552">
            <v>2958465</v>
          </cell>
        </row>
        <row r="553">
          <cell r="C553">
            <v>37710</v>
          </cell>
          <cell r="D553">
            <v>7.7420000000000003E-2</v>
          </cell>
          <cell r="E553">
            <v>2920755</v>
          </cell>
          <cell r="F553">
            <v>2958465</v>
          </cell>
        </row>
        <row r="554">
          <cell r="C554">
            <v>37711</v>
          </cell>
          <cell r="D554">
            <v>7.7420000000000003E-2</v>
          </cell>
          <cell r="E554">
            <v>2920754</v>
          </cell>
          <cell r="F554">
            <v>2958465</v>
          </cell>
        </row>
        <row r="555">
          <cell r="C555">
            <v>37712</v>
          </cell>
          <cell r="D555">
            <v>7.7420000000000003E-2</v>
          </cell>
          <cell r="E555">
            <v>2920753</v>
          </cell>
          <cell r="F555">
            <v>2958465</v>
          </cell>
        </row>
        <row r="556">
          <cell r="C556">
            <v>37713</v>
          </cell>
          <cell r="D556">
            <v>7.7420000000000003E-2</v>
          </cell>
          <cell r="E556">
            <v>2920752</v>
          </cell>
          <cell r="F556">
            <v>2958465</v>
          </cell>
        </row>
        <row r="557">
          <cell r="C557">
            <v>37714</v>
          </cell>
          <cell r="D557">
            <v>7.7420000000000003E-2</v>
          </cell>
          <cell r="E557">
            <v>2920751</v>
          </cell>
          <cell r="F557">
            <v>2958465</v>
          </cell>
        </row>
        <row r="558">
          <cell r="C558">
            <v>37715</v>
          </cell>
          <cell r="D558">
            <v>7.7420000000000003E-2</v>
          </cell>
          <cell r="E558">
            <v>2920750</v>
          </cell>
          <cell r="F558">
            <v>2958465</v>
          </cell>
        </row>
        <row r="559">
          <cell r="C559">
            <v>37716</v>
          </cell>
          <cell r="D559">
            <v>7.7420000000000003E-2</v>
          </cell>
          <cell r="E559">
            <v>2920749</v>
          </cell>
          <cell r="F559">
            <v>2958465</v>
          </cell>
        </row>
        <row r="560">
          <cell r="C560">
            <v>37717</v>
          </cell>
          <cell r="D560">
            <v>7.7420000000000003E-2</v>
          </cell>
          <cell r="E560">
            <v>2920748</v>
          </cell>
          <cell r="F560">
            <v>2958465</v>
          </cell>
        </row>
        <row r="561">
          <cell r="C561">
            <v>37718</v>
          </cell>
          <cell r="D561">
            <v>7.7420000000000003E-2</v>
          </cell>
          <cell r="E561">
            <v>2920747</v>
          </cell>
          <cell r="F561">
            <v>2958465</v>
          </cell>
        </row>
        <row r="562">
          <cell r="C562">
            <v>37719</v>
          </cell>
          <cell r="D562">
            <v>7.7420000000000003E-2</v>
          </cell>
          <cell r="E562">
            <v>2920746</v>
          </cell>
          <cell r="F562">
            <v>2958465</v>
          </cell>
        </row>
        <row r="563">
          <cell r="C563">
            <v>37720</v>
          </cell>
          <cell r="D563">
            <v>7.7420000000000003E-2</v>
          </cell>
          <cell r="E563">
            <v>2920745</v>
          </cell>
          <cell r="F563">
            <v>2958465</v>
          </cell>
        </row>
        <row r="564">
          <cell r="C564">
            <v>37721</v>
          </cell>
          <cell r="D564">
            <v>7.7420000000000003E-2</v>
          </cell>
          <cell r="E564">
            <v>2920744</v>
          </cell>
          <cell r="F564">
            <v>2958465</v>
          </cell>
        </row>
        <row r="565">
          <cell r="C565">
            <v>37722</v>
          </cell>
          <cell r="D565">
            <v>7.7420000000000003E-2</v>
          </cell>
          <cell r="E565">
            <v>2920743</v>
          </cell>
          <cell r="F565">
            <v>2958465</v>
          </cell>
        </row>
        <row r="566">
          <cell r="C566">
            <v>37723</v>
          </cell>
          <cell r="D566">
            <v>7.7420000000000003E-2</v>
          </cell>
          <cell r="E566">
            <v>2920742</v>
          </cell>
          <cell r="F566">
            <v>2958465</v>
          </cell>
        </row>
        <row r="567">
          <cell r="C567">
            <v>37724</v>
          </cell>
          <cell r="D567">
            <v>7.7420000000000003E-2</v>
          </cell>
          <cell r="E567">
            <v>2920741</v>
          </cell>
          <cell r="F567">
            <v>2958465</v>
          </cell>
        </row>
        <row r="568">
          <cell r="C568">
            <v>37725</v>
          </cell>
          <cell r="D568">
            <v>7.7420000000000003E-2</v>
          </cell>
          <cell r="E568">
            <v>2920740</v>
          </cell>
          <cell r="F568">
            <v>2958465</v>
          </cell>
        </row>
        <row r="569">
          <cell r="C569">
            <v>37726</v>
          </cell>
          <cell r="D569">
            <v>7.7420000000000003E-2</v>
          </cell>
          <cell r="E569">
            <v>2920739</v>
          </cell>
          <cell r="F569">
            <v>2958465</v>
          </cell>
        </row>
        <row r="570">
          <cell r="C570">
            <v>37727</v>
          </cell>
          <cell r="D570">
            <v>7.7420000000000003E-2</v>
          </cell>
          <cell r="E570">
            <v>2920738</v>
          </cell>
          <cell r="F570">
            <v>2958465</v>
          </cell>
        </row>
        <row r="571">
          <cell r="C571">
            <v>37728</v>
          </cell>
          <cell r="D571">
            <v>7.7420000000000003E-2</v>
          </cell>
          <cell r="E571">
            <v>2920737</v>
          </cell>
          <cell r="F571">
            <v>2958465</v>
          </cell>
        </row>
        <row r="572">
          <cell r="C572">
            <v>37729</v>
          </cell>
          <cell r="D572">
            <v>7.7420000000000003E-2</v>
          </cell>
          <cell r="E572">
            <v>2920736</v>
          </cell>
          <cell r="F572">
            <v>2958465</v>
          </cell>
        </row>
        <row r="573">
          <cell r="C573">
            <v>37730</v>
          </cell>
          <cell r="D573">
            <v>7.7420000000000003E-2</v>
          </cell>
          <cell r="E573">
            <v>2920735</v>
          </cell>
          <cell r="F573">
            <v>2958465</v>
          </cell>
        </row>
        <row r="574">
          <cell r="C574">
            <v>37731</v>
          </cell>
          <cell r="D574">
            <v>7.7420000000000003E-2</v>
          </cell>
          <cell r="E574">
            <v>2920734</v>
          </cell>
          <cell r="F574">
            <v>2958465</v>
          </cell>
        </row>
        <row r="575">
          <cell r="C575">
            <v>37732</v>
          </cell>
          <cell r="D575">
            <v>7.7420000000000003E-2</v>
          </cell>
          <cell r="E575">
            <v>2920733</v>
          </cell>
          <cell r="F575">
            <v>2958465</v>
          </cell>
        </row>
        <row r="576">
          <cell r="C576">
            <v>37733</v>
          </cell>
          <cell r="D576">
            <v>7.7420000000000003E-2</v>
          </cell>
          <cell r="E576">
            <v>2920732</v>
          </cell>
          <cell r="F576">
            <v>2958465</v>
          </cell>
        </row>
        <row r="577">
          <cell r="C577">
            <v>37734</v>
          </cell>
          <cell r="D577">
            <v>7.7420000000000003E-2</v>
          </cell>
          <cell r="E577">
            <v>2920731</v>
          </cell>
          <cell r="F577">
            <v>2958465</v>
          </cell>
        </row>
        <row r="578">
          <cell r="C578">
            <v>37735</v>
          </cell>
          <cell r="D578">
            <v>7.7420000000000003E-2</v>
          </cell>
          <cell r="E578">
            <v>2920730</v>
          </cell>
          <cell r="F578">
            <v>2958465</v>
          </cell>
        </row>
        <row r="579">
          <cell r="C579">
            <v>37736</v>
          </cell>
          <cell r="D579">
            <v>7.7420000000000003E-2</v>
          </cell>
          <cell r="E579">
            <v>2920729</v>
          </cell>
          <cell r="F579">
            <v>2958465</v>
          </cell>
        </row>
        <row r="580">
          <cell r="C580">
            <v>37737</v>
          </cell>
          <cell r="D580">
            <v>7.7420000000000003E-2</v>
          </cell>
          <cell r="E580">
            <v>2920728</v>
          </cell>
          <cell r="F580">
            <v>2958465</v>
          </cell>
        </row>
        <row r="581">
          <cell r="C581">
            <v>37738</v>
          </cell>
          <cell r="D581">
            <v>7.7420000000000003E-2</v>
          </cell>
          <cell r="E581">
            <v>2920727</v>
          </cell>
          <cell r="F581">
            <v>2958465</v>
          </cell>
        </row>
        <row r="582">
          <cell r="C582">
            <v>37739</v>
          </cell>
          <cell r="D582">
            <v>7.7420000000000003E-2</v>
          </cell>
          <cell r="E582">
            <v>2920726</v>
          </cell>
          <cell r="F582">
            <v>2958465</v>
          </cell>
        </row>
        <row r="583">
          <cell r="C583">
            <v>37740</v>
          </cell>
          <cell r="D583">
            <v>7.7420000000000003E-2</v>
          </cell>
          <cell r="E583">
            <v>2920725</v>
          </cell>
          <cell r="F583">
            <v>2958465</v>
          </cell>
        </row>
        <row r="584">
          <cell r="C584">
            <v>37741</v>
          </cell>
          <cell r="D584">
            <v>7.7420000000000003E-2</v>
          </cell>
          <cell r="E584">
            <v>2920724</v>
          </cell>
          <cell r="F584">
            <v>2958465</v>
          </cell>
        </row>
        <row r="585">
          <cell r="C585">
            <v>37742</v>
          </cell>
          <cell r="D585">
            <v>7.7420000000000003E-2</v>
          </cell>
          <cell r="E585">
            <v>2920723</v>
          </cell>
          <cell r="F585">
            <v>2958465</v>
          </cell>
        </row>
        <row r="586">
          <cell r="C586">
            <v>37743</v>
          </cell>
          <cell r="D586">
            <v>7.7420000000000003E-2</v>
          </cell>
          <cell r="E586">
            <v>2920722</v>
          </cell>
          <cell r="F586">
            <v>2958465</v>
          </cell>
        </row>
        <row r="587">
          <cell r="C587">
            <v>37744</v>
          </cell>
          <cell r="D587">
            <v>7.7420000000000003E-2</v>
          </cell>
          <cell r="E587">
            <v>2920721</v>
          </cell>
          <cell r="F587">
            <v>2958465</v>
          </cell>
        </row>
        <row r="588">
          <cell r="C588">
            <v>37745</v>
          </cell>
          <cell r="D588">
            <v>7.7420000000000003E-2</v>
          </cell>
          <cell r="E588">
            <v>2920720</v>
          </cell>
          <cell r="F588">
            <v>2958465</v>
          </cell>
        </row>
        <row r="589">
          <cell r="C589">
            <v>37746</v>
          </cell>
          <cell r="D589">
            <v>7.7420000000000003E-2</v>
          </cell>
          <cell r="E589">
            <v>2920719</v>
          </cell>
          <cell r="F589">
            <v>2958465</v>
          </cell>
        </row>
        <row r="590">
          <cell r="C590">
            <v>37747</v>
          </cell>
          <cell r="D590">
            <v>7.7420000000000003E-2</v>
          </cell>
          <cell r="E590">
            <v>2920718</v>
          </cell>
          <cell r="F590">
            <v>2958465</v>
          </cell>
        </row>
        <row r="591">
          <cell r="C591">
            <v>37748</v>
          </cell>
          <cell r="D591">
            <v>7.7420000000000003E-2</v>
          </cell>
          <cell r="E591">
            <v>2920717</v>
          </cell>
          <cell r="F591">
            <v>2958465</v>
          </cell>
        </row>
        <row r="592">
          <cell r="C592">
            <v>37749</v>
          </cell>
          <cell r="D592">
            <v>7.7420000000000003E-2</v>
          </cell>
          <cell r="E592">
            <v>2920716</v>
          </cell>
          <cell r="F592">
            <v>2958465</v>
          </cell>
        </row>
        <row r="593">
          <cell r="C593">
            <v>37750</v>
          </cell>
          <cell r="D593">
            <v>7.7420000000000003E-2</v>
          </cell>
          <cell r="E593">
            <v>2920715</v>
          </cell>
          <cell r="F593">
            <v>2958465</v>
          </cell>
        </row>
        <row r="594">
          <cell r="C594">
            <v>37751</v>
          </cell>
          <cell r="D594">
            <v>7.7420000000000003E-2</v>
          </cell>
          <cell r="E594">
            <v>2920714</v>
          </cell>
          <cell r="F594">
            <v>2958465</v>
          </cell>
        </row>
        <row r="595">
          <cell r="C595">
            <v>37752</v>
          </cell>
          <cell r="D595">
            <v>7.7420000000000003E-2</v>
          </cell>
          <cell r="E595">
            <v>2920713</v>
          </cell>
          <cell r="F595">
            <v>2958465</v>
          </cell>
        </row>
        <row r="596">
          <cell r="C596">
            <v>37753</v>
          </cell>
          <cell r="D596">
            <v>7.7420000000000003E-2</v>
          </cell>
          <cell r="E596">
            <v>2920712</v>
          </cell>
          <cell r="F596">
            <v>2958465</v>
          </cell>
        </row>
        <row r="597">
          <cell r="C597">
            <v>37754</v>
          </cell>
          <cell r="D597">
            <v>7.7420000000000003E-2</v>
          </cell>
          <cell r="E597">
            <v>2920711</v>
          </cell>
          <cell r="F597">
            <v>2958465</v>
          </cell>
        </row>
        <row r="598">
          <cell r="C598">
            <v>37755</v>
          </cell>
          <cell r="D598">
            <v>7.7420000000000003E-2</v>
          </cell>
          <cell r="E598">
            <v>2920710</v>
          </cell>
          <cell r="F598">
            <v>2958465</v>
          </cell>
        </row>
        <row r="599">
          <cell r="C599">
            <v>37756</v>
          </cell>
          <cell r="D599">
            <v>7.7420000000000003E-2</v>
          </cell>
          <cell r="E599">
            <v>2920709</v>
          </cell>
          <cell r="F599">
            <v>2958465</v>
          </cell>
        </row>
        <row r="600">
          <cell r="C600">
            <v>37757</v>
          </cell>
          <cell r="D600">
            <v>7.7420000000000003E-2</v>
          </cell>
          <cell r="E600">
            <v>2920708</v>
          </cell>
          <cell r="F600">
            <v>2958465</v>
          </cell>
        </row>
        <row r="601">
          <cell r="C601">
            <v>37758</v>
          </cell>
          <cell r="D601">
            <v>7.7420000000000003E-2</v>
          </cell>
          <cell r="E601">
            <v>2920707</v>
          </cell>
          <cell r="F601">
            <v>2958465</v>
          </cell>
        </row>
        <row r="602">
          <cell r="C602">
            <v>37759</v>
          </cell>
          <cell r="D602">
            <v>7.7420000000000003E-2</v>
          </cell>
          <cell r="E602">
            <v>2920706</v>
          </cell>
          <cell r="F602">
            <v>2958465</v>
          </cell>
        </row>
        <row r="603">
          <cell r="C603">
            <v>37760</v>
          </cell>
          <cell r="D603">
            <v>7.7420000000000003E-2</v>
          </cell>
          <cell r="E603">
            <v>2920705</v>
          </cell>
          <cell r="F603">
            <v>2958465</v>
          </cell>
        </row>
        <row r="604">
          <cell r="C604">
            <v>37761</v>
          </cell>
          <cell r="D604">
            <v>7.7420000000000003E-2</v>
          </cell>
          <cell r="E604">
            <v>2920704</v>
          </cell>
          <cell r="F604">
            <v>2958465</v>
          </cell>
        </row>
        <row r="605">
          <cell r="C605">
            <v>37762</v>
          </cell>
          <cell r="D605">
            <v>7.7420000000000003E-2</v>
          </cell>
          <cell r="E605">
            <v>2920703</v>
          </cell>
          <cell r="F605">
            <v>2958465</v>
          </cell>
        </row>
        <row r="606">
          <cell r="C606">
            <v>37763</v>
          </cell>
          <cell r="D606">
            <v>7.7420000000000003E-2</v>
          </cell>
          <cell r="E606">
            <v>2920702</v>
          </cell>
          <cell r="F606">
            <v>2958465</v>
          </cell>
        </row>
        <row r="607">
          <cell r="C607">
            <v>37764</v>
          </cell>
          <cell r="D607">
            <v>7.7420000000000003E-2</v>
          </cell>
          <cell r="E607">
            <v>2920701</v>
          </cell>
          <cell r="F607">
            <v>2958465</v>
          </cell>
        </row>
        <row r="608">
          <cell r="C608">
            <v>37765</v>
          </cell>
          <cell r="D608">
            <v>7.7420000000000003E-2</v>
          </cell>
          <cell r="E608">
            <v>2920700</v>
          </cell>
          <cell r="F608">
            <v>2958465</v>
          </cell>
        </row>
        <row r="609">
          <cell r="C609">
            <v>37766</v>
          </cell>
          <cell r="D609">
            <v>7.7420000000000003E-2</v>
          </cell>
          <cell r="E609">
            <v>2920699</v>
          </cell>
          <cell r="F609">
            <v>2958465</v>
          </cell>
        </row>
        <row r="610">
          <cell r="C610">
            <v>37767</v>
          </cell>
          <cell r="D610">
            <v>7.7420000000000003E-2</v>
          </cell>
          <cell r="E610">
            <v>2920698</v>
          </cell>
          <cell r="F610">
            <v>2958465</v>
          </cell>
        </row>
        <row r="611">
          <cell r="C611">
            <v>37768</v>
          </cell>
          <cell r="D611">
            <v>7.7420000000000003E-2</v>
          </cell>
          <cell r="E611">
            <v>2920697</v>
          </cell>
          <cell r="F611">
            <v>2958465</v>
          </cell>
        </row>
        <row r="612">
          <cell r="C612">
            <v>37769</v>
          </cell>
          <cell r="D612">
            <v>7.7420000000000003E-2</v>
          </cell>
          <cell r="E612">
            <v>2920696</v>
          </cell>
          <cell r="F612">
            <v>2958465</v>
          </cell>
        </row>
        <row r="613">
          <cell r="C613">
            <v>37770</v>
          </cell>
          <cell r="D613">
            <v>7.7420000000000003E-2</v>
          </cell>
          <cell r="E613">
            <v>2920695</v>
          </cell>
          <cell r="F613">
            <v>2958465</v>
          </cell>
        </row>
        <row r="614">
          <cell r="C614">
            <v>37771</v>
          </cell>
          <cell r="D614">
            <v>7.7420000000000003E-2</v>
          </cell>
          <cell r="E614">
            <v>2920694</v>
          </cell>
          <cell r="F614">
            <v>2958465</v>
          </cell>
        </row>
        <row r="615">
          <cell r="C615">
            <v>37772</v>
          </cell>
          <cell r="D615">
            <v>7.7420000000000003E-2</v>
          </cell>
          <cell r="E615">
            <v>2920693</v>
          </cell>
          <cell r="F615">
            <v>2958465</v>
          </cell>
        </row>
        <row r="616">
          <cell r="C616">
            <v>37773</v>
          </cell>
          <cell r="D616">
            <v>7.7420000000000003E-2</v>
          </cell>
          <cell r="E616">
            <v>2920692</v>
          </cell>
          <cell r="F616">
            <v>2958465</v>
          </cell>
        </row>
        <row r="617">
          <cell r="C617">
            <v>37774</v>
          </cell>
          <cell r="D617">
            <v>7.7420000000000003E-2</v>
          </cell>
          <cell r="E617">
            <v>2920691</v>
          </cell>
          <cell r="F617">
            <v>2958465</v>
          </cell>
        </row>
        <row r="618">
          <cell r="C618">
            <v>37775</v>
          </cell>
          <cell r="D618">
            <v>7.7420000000000003E-2</v>
          </cell>
          <cell r="E618">
            <v>2920690</v>
          </cell>
          <cell r="F618">
            <v>2958465</v>
          </cell>
        </row>
        <row r="619">
          <cell r="C619">
            <v>37776</v>
          </cell>
          <cell r="D619">
            <v>7.7420000000000003E-2</v>
          </cell>
          <cell r="E619">
            <v>2920689</v>
          </cell>
          <cell r="F619">
            <v>2958465</v>
          </cell>
        </row>
        <row r="620">
          <cell r="C620">
            <v>37777</v>
          </cell>
          <cell r="D620">
            <v>7.7420000000000003E-2</v>
          </cell>
          <cell r="E620">
            <v>2920688</v>
          </cell>
          <cell r="F620">
            <v>2958465</v>
          </cell>
        </row>
        <row r="621">
          <cell r="C621">
            <v>37778</v>
          </cell>
          <cell r="D621">
            <v>7.7420000000000003E-2</v>
          </cell>
          <cell r="E621">
            <v>2920687</v>
          </cell>
          <cell r="F621">
            <v>2958465</v>
          </cell>
        </row>
        <row r="622">
          <cell r="C622">
            <v>37779</v>
          </cell>
          <cell r="D622">
            <v>7.7420000000000003E-2</v>
          </cell>
          <cell r="E622">
            <v>2920686</v>
          </cell>
          <cell r="F622">
            <v>2958465</v>
          </cell>
        </row>
        <row r="623">
          <cell r="C623">
            <v>37780</v>
          </cell>
          <cell r="D623">
            <v>7.7420000000000003E-2</v>
          </cell>
          <cell r="E623">
            <v>2920685</v>
          </cell>
          <cell r="F623">
            <v>2958465</v>
          </cell>
        </row>
        <row r="624">
          <cell r="C624">
            <v>37781</v>
          </cell>
          <cell r="D624">
            <v>7.7420000000000003E-2</v>
          </cell>
          <cell r="E624">
            <v>2920684</v>
          </cell>
          <cell r="F624">
            <v>2958465</v>
          </cell>
        </row>
        <row r="625">
          <cell r="C625">
            <v>37782</v>
          </cell>
          <cell r="D625">
            <v>7.7420000000000003E-2</v>
          </cell>
          <cell r="E625">
            <v>2920683</v>
          </cell>
          <cell r="F625">
            <v>2958465</v>
          </cell>
        </row>
        <row r="626">
          <cell r="C626">
            <v>37783</v>
          </cell>
          <cell r="D626">
            <v>7.7420000000000003E-2</v>
          </cell>
          <cell r="E626">
            <v>2920682</v>
          </cell>
          <cell r="F626">
            <v>2958465</v>
          </cell>
        </row>
        <row r="627">
          <cell r="C627">
            <v>37784</v>
          </cell>
          <cell r="D627">
            <v>7.7420000000000003E-2</v>
          </cell>
          <cell r="E627">
            <v>2920681</v>
          </cell>
          <cell r="F627">
            <v>2958465</v>
          </cell>
        </row>
        <row r="628">
          <cell r="C628">
            <v>37785</v>
          </cell>
          <cell r="D628">
            <v>7.7420000000000003E-2</v>
          </cell>
          <cell r="E628">
            <v>2920680</v>
          </cell>
          <cell r="F628">
            <v>2958465</v>
          </cell>
        </row>
        <row r="629">
          <cell r="C629">
            <v>37786</v>
          </cell>
          <cell r="D629">
            <v>7.7420000000000003E-2</v>
          </cell>
          <cell r="E629">
            <v>2920679</v>
          </cell>
          <cell r="F629">
            <v>2958465</v>
          </cell>
        </row>
        <row r="630">
          <cell r="C630">
            <v>37787</v>
          </cell>
          <cell r="D630">
            <v>7.7420000000000003E-2</v>
          </cell>
          <cell r="E630">
            <v>2920678</v>
          </cell>
          <cell r="F630">
            <v>2958465</v>
          </cell>
        </row>
        <row r="631">
          <cell r="C631">
            <v>37788</v>
          </cell>
          <cell r="D631">
            <v>7.7420000000000003E-2</v>
          </cell>
          <cell r="E631">
            <v>2920677</v>
          </cell>
          <cell r="F631">
            <v>2958465</v>
          </cell>
        </row>
        <row r="632">
          <cell r="C632">
            <v>37789</v>
          </cell>
          <cell r="D632">
            <v>7.7420000000000003E-2</v>
          </cell>
          <cell r="E632">
            <v>2920676</v>
          </cell>
          <cell r="F632">
            <v>2958465</v>
          </cell>
        </row>
        <row r="633">
          <cell r="C633">
            <v>37790</v>
          </cell>
          <cell r="D633">
            <v>7.7420000000000003E-2</v>
          </cell>
          <cell r="E633">
            <v>2920675</v>
          </cell>
          <cell r="F633">
            <v>2958465</v>
          </cell>
        </row>
        <row r="634">
          <cell r="C634">
            <v>37791</v>
          </cell>
          <cell r="D634">
            <v>7.7420000000000003E-2</v>
          </cell>
          <cell r="E634">
            <v>2920674</v>
          </cell>
          <cell r="F634">
            <v>2958465</v>
          </cell>
        </row>
        <row r="635">
          <cell r="C635">
            <v>37792</v>
          </cell>
          <cell r="D635">
            <v>7.7420000000000003E-2</v>
          </cell>
          <cell r="E635">
            <v>2920673</v>
          </cell>
          <cell r="F635">
            <v>2958465</v>
          </cell>
        </row>
        <row r="636">
          <cell r="C636">
            <v>37793</v>
          </cell>
          <cell r="D636">
            <v>7.7420000000000003E-2</v>
          </cell>
          <cell r="E636">
            <v>2920672</v>
          </cell>
          <cell r="F636">
            <v>2958465</v>
          </cell>
        </row>
        <row r="637">
          <cell r="C637">
            <v>37794</v>
          </cell>
          <cell r="D637">
            <v>7.7420000000000003E-2</v>
          </cell>
          <cell r="E637">
            <v>2920671</v>
          </cell>
          <cell r="F637">
            <v>2958465</v>
          </cell>
        </row>
        <row r="638">
          <cell r="C638">
            <v>37795</v>
          </cell>
          <cell r="D638">
            <v>7.7420000000000003E-2</v>
          </cell>
          <cell r="E638">
            <v>2920670</v>
          </cell>
          <cell r="F638">
            <v>2958465</v>
          </cell>
        </row>
        <row r="639">
          <cell r="C639">
            <v>37796</v>
          </cell>
          <cell r="D639">
            <v>7.7420000000000003E-2</v>
          </cell>
          <cell r="E639">
            <v>2920669</v>
          </cell>
          <cell r="F639">
            <v>2958465</v>
          </cell>
        </row>
        <row r="640">
          <cell r="C640">
            <v>37797</v>
          </cell>
          <cell r="D640">
            <v>7.7420000000000003E-2</v>
          </cell>
          <cell r="E640">
            <v>2920668</v>
          </cell>
          <cell r="F640">
            <v>2958465</v>
          </cell>
        </row>
        <row r="641">
          <cell r="C641">
            <v>37798</v>
          </cell>
          <cell r="D641">
            <v>7.7420000000000003E-2</v>
          </cell>
          <cell r="E641">
            <v>2920667</v>
          </cell>
          <cell r="F641">
            <v>2958465</v>
          </cell>
        </row>
        <row r="642">
          <cell r="C642">
            <v>37799</v>
          </cell>
          <cell r="D642">
            <v>7.7420000000000003E-2</v>
          </cell>
          <cell r="E642">
            <v>2920666</v>
          </cell>
          <cell r="F642">
            <v>2958465</v>
          </cell>
        </row>
        <row r="643">
          <cell r="C643">
            <v>37800</v>
          </cell>
          <cell r="D643">
            <v>7.7420000000000003E-2</v>
          </cell>
          <cell r="E643">
            <v>2920665</v>
          </cell>
          <cell r="F643">
            <v>2958465</v>
          </cell>
        </row>
        <row r="644">
          <cell r="C644">
            <v>37801</v>
          </cell>
          <cell r="D644">
            <v>7.7420000000000003E-2</v>
          </cell>
          <cell r="E644">
            <v>2920664</v>
          </cell>
          <cell r="F644">
            <v>2958465</v>
          </cell>
        </row>
        <row r="645">
          <cell r="C645">
            <v>37802</v>
          </cell>
          <cell r="D645">
            <v>7.7420000000000003E-2</v>
          </cell>
          <cell r="E645">
            <v>2920663</v>
          </cell>
          <cell r="F645">
            <v>2958465</v>
          </cell>
        </row>
        <row r="646">
          <cell r="C646">
            <v>37803</v>
          </cell>
          <cell r="D646">
            <v>7.7420000000000003E-2</v>
          </cell>
          <cell r="E646">
            <v>2920662</v>
          </cell>
          <cell r="F646">
            <v>2958465</v>
          </cell>
        </row>
        <row r="647">
          <cell r="C647">
            <v>37804</v>
          </cell>
          <cell r="D647">
            <v>7.7420000000000003E-2</v>
          </cell>
          <cell r="E647">
            <v>2920661</v>
          </cell>
          <cell r="F647">
            <v>2958465</v>
          </cell>
        </row>
        <row r="648">
          <cell r="C648">
            <v>37805</v>
          </cell>
          <cell r="D648">
            <v>7.7420000000000003E-2</v>
          </cell>
          <cell r="E648">
            <v>2920660</v>
          </cell>
          <cell r="F648">
            <v>2958465</v>
          </cell>
        </row>
        <row r="649">
          <cell r="C649">
            <v>37806</v>
          </cell>
          <cell r="D649">
            <v>7.7420000000000003E-2</v>
          </cell>
          <cell r="E649">
            <v>2920659</v>
          </cell>
          <cell r="F649">
            <v>2958465</v>
          </cell>
        </row>
        <row r="650">
          <cell r="C650">
            <v>37807</v>
          </cell>
          <cell r="D650">
            <v>7.7420000000000003E-2</v>
          </cell>
          <cell r="E650">
            <v>2920658</v>
          </cell>
          <cell r="F650">
            <v>2958465</v>
          </cell>
        </row>
        <row r="651">
          <cell r="C651">
            <v>37808</v>
          </cell>
          <cell r="D651">
            <v>7.7420000000000003E-2</v>
          </cell>
          <cell r="E651">
            <v>2920657</v>
          </cell>
          <cell r="F651">
            <v>2958465</v>
          </cell>
        </row>
        <row r="652">
          <cell r="C652">
            <v>37809</v>
          </cell>
          <cell r="D652">
            <v>7.7420000000000003E-2</v>
          </cell>
          <cell r="E652">
            <v>2920656</v>
          </cell>
          <cell r="F652">
            <v>2958465</v>
          </cell>
        </row>
        <row r="653">
          <cell r="C653">
            <v>37810</v>
          </cell>
          <cell r="D653">
            <v>7.7420000000000003E-2</v>
          </cell>
          <cell r="E653">
            <v>2920655</v>
          </cell>
          <cell r="F653">
            <v>2958465</v>
          </cell>
        </row>
        <row r="654">
          <cell r="C654">
            <v>37811</v>
          </cell>
          <cell r="D654">
            <v>7.7420000000000003E-2</v>
          </cell>
          <cell r="E654">
            <v>2920654</v>
          </cell>
          <cell r="F654">
            <v>2958465</v>
          </cell>
        </row>
        <row r="655">
          <cell r="C655">
            <v>37812</v>
          </cell>
          <cell r="D655">
            <v>7.7420000000000003E-2</v>
          </cell>
          <cell r="E655">
            <v>2920653</v>
          </cell>
          <cell r="F655">
            <v>2958465</v>
          </cell>
        </row>
        <row r="656">
          <cell r="C656">
            <v>37813</v>
          </cell>
          <cell r="D656">
            <v>7.7420000000000003E-2</v>
          </cell>
          <cell r="E656">
            <v>2920652</v>
          </cell>
          <cell r="F656">
            <v>2958465</v>
          </cell>
        </row>
        <row r="657">
          <cell r="C657">
            <v>37814</v>
          </cell>
          <cell r="D657">
            <v>7.7420000000000003E-2</v>
          </cell>
          <cell r="E657">
            <v>2920651</v>
          </cell>
          <cell r="F657">
            <v>2958465</v>
          </cell>
        </row>
        <row r="658">
          <cell r="C658">
            <v>37815</v>
          </cell>
          <cell r="D658">
            <v>7.7420000000000003E-2</v>
          </cell>
          <cell r="E658">
            <v>2920650</v>
          </cell>
          <cell r="F658">
            <v>2958465</v>
          </cell>
        </row>
        <row r="659">
          <cell r="C659">
            <v>37816</v>
          </cell>
          <cell r="D659">
            <v>7.7420000000000003E-2</v>
          </cell>
          <cell r="E659">
            <v>2920649</v>
          </cell>
          <cell r="F659">
            <v>2958465</v>
          </cell>
        </row>
        <row r="660">
          <cell r="C660">
            <v>37817</v>
          </cell>
          <cell r="D660">
            <v>7.7420000000000003E-2</v>
          </cell>
          <cell r="E660">
            <v>2920648</v>
          </cell>
          <cell r="F660">
            <v>2958465</v>
          </cell>
        </row>
        <row r="661">
          <cell r="C661">
            <v>37818</v>
          </cell>
          <cell r="D661">
            <v>7.7420000000000003E-2</v>
          </cell>
          <cell r="E661">
            <v>2920647</v>
          </cell>
          <cell r="F661">
            <v>2958465</v>
          </cell>
        </row>
        <row r="662">
          <cell r="C662">
            <v>37819</v>
          </cell>
          <cell r="D662">
            <v>7.7420000000000003E-2</v>
          </cell>
          <cell r="E662">
            <v>2920646</v>
          </cell>
          <cell r="F662">
            <v>2958465</v>
          </cell>
        </row>
        <row r="663">
          <cell r="C663">
            <v>37820</v>
          </cell>
          <cell r="D663">
            <v>7.7420000000000003E-2</v>
          </cell>
          <cell r="E663">
            <v>2920645</v>
          </cell>
          <cell r="F663">
            <v>2958465</v>
          </cell>
        </row>
        <row r="664">
          <cell r="C664">
            <v>37821</v>
          </cell>
          <cell r="D664">
            <v>7.7420000000000003E-2</v>
          </cell>
          <cell r="E664">
            <v>2920644</v>
          </cell>
          <cell r="F664">
            <v>2958465</v>
          </cell>
        </row>
        <row r="665">
          <cell r="C665">
            <v>37822</v>
          </cell>
          <cell r="D665">
            <v>7.7420000000000003E-2</v>
          </cell>
          <cell r="E665">
            <v>2920643</v>
          </cell>
          <cell r="F665">
            <v>2958465</v>
          </cell>
        </row>
        <row r="666">
          <cell r="C666">
            <v>37823</v>
          </cell>
          <cell r="D666">
            <v>7.7420000000000003E-2</v>
          </cell>
          <cell r="E666">
            <v>2920642</v>
          </cell>
          <cell r="F666">
            <v>2958465</v>
          </cell>
        </row>
        <row r="667">
          <cell r="C667">
            <v>37824</v>
          </cell>
          <cell r="D667">
            <v>7.7420000000000003E-2</v>
          </cell>
          <cell r="E667">
            <v>2920641</v>
          </cell>
          <cell r="F667">
            <v>2958465</v>
          </cell>
        </row>
        <row r="668">
          <cell r="C668">
            <v>37825</v>
          </cell>
          <cell r="D668">
            <v>7.7420000000000003E-2</v>
          </cell>
          <cell r="E668">
            <v>2920640</v>
          </cell>
          <cell r="F668">
            <v>2958465</v>
          </cell>
        </row>
        <row r="669">
          <cell r="C669">
            <v>37826</v>
          </cell>
          <cell r="D669">
            <v>7.7420000000000003E-2</v>
          </cell>
          <cell r="E669">
            <v>2920639</v>
          </cell>
          <cell r="F669">
            <v>2958465</v>
          </cell>
        </row>
        <row r="670">
          <cell r="C670">
            <v>37827</v>
          </cell>
          <cell r="D670">
            <v>7.7420000000000003E-2</v>
          </cell>
          <cell r="E670">
            <v>2920638</v>
          </cell>
          <cell r="F670">
            <v>2958465</v>
          </cell>
        </row>
        <row r="671">
          <cell r="C671">
            <v>37828</v>
          </cell>
          <cell r="D671">
            <v>7.7420000000000003E-2</v>
          </cell>
          <cell r="E671">
            <v>2920637</v>
          </cell>
          <cell r="F671">
            <v>2958465</v>
          </cell>
        </row>
        <row r="672">
          <cell r="C672">
            <v>37829</v>
          </cell>
          <cell r="D672">
            <v>7.7420000000000003E-2</v>
          </cell>
          <cell r="E672">
            <v>2920636</v>
          </cell>
          <cell r="F672">
            <v>2958465</v>
          </cell>
        </row>
        <row r="673">
          <cell r="C673">
            <v>37830</v>
          </cell>
          <cell r="D673">
            <v>7.7420000000000003E-2</v>
          </cell>
          <cell r="E673">
            <v>2920635</v>
          </cell>
          <cell r="F673">
            <v>2958465</v>
          </cell>
        </row>
        <row r="674">
          <cell r="C674">
            <v>37831</v>
          </cell>
          <cell r="D674">
            <v>7.7420000000000003E-2</v>
          </cell>
          <cell r="E674">
            <v>2920634</v>
          </cell>
          <cell r="F674">
            <v>2958465</v>
          </cell>
        </row>
        <row r="675">
          <cell r="C675">
            <v>37832</v>
          </cell>
          <cell r="D675">
            <v>7.7420000000000003E-2</v>
          </cell>
          <cell r="E675">
            <v>2920633</v>
          </cell>
          <cell r="F675">
            <v>2958465</v>
          </cell>
        </row>
        <row r="676">
          <cell r="C676">
            <v>37833</v>
          </cell>
          <cell r="D676">
            <v>7.7420000000000003E-2</v>
          </cell>
          <cell r="E676">
            <v>2920632</v>
          </cell>
          <cell r="F676">
            <v>2958465</v>
          </cell>
        </row>
        <row r="677">
          <cell r="C677">
            <v>37834</v>
          </cell>
          <cell r="D677">
            <v>7.7420000000000003E-2</v>
          </cell>
          <cell r="E677">
            <v>2920631</v>
          </cell>
          <cell r="F677">
            <v>2958465</v>
          </cell>
        </row>
        <row r="678">
          <cell r="C678">
            <v>37835</v>
          </cell>
          <cell r="D678">
            <v>7.7420000000000003E-2</v>
          </cell>
          <cell r="E678">
            <v>2920630</v>
          </cell>
          <cell r="F678">
            <v>2958465</v>
          </cell>
        </row>
        <row r="679">
          <cell r="C679">
            <v>37836</v>
          </cell>
          <cell r="D679">
            <v>7.7420000000000003E-2</v>
          </cell>
          <cell r="E679">
            <v>2920629</v>
          </cell>
          <cell r="F679">
            <v>2958465</v>
          </cell>
        </row>
        <row r="680">
          <cell r="C680">
            <v>37837</v>
          </cell>
          <cell r="D680">
            <v>7.7420000000000003E-2</v>
          </cell>
          <cell r="E680">
            <v>2920628</v>
          </cell>
          <cell r="F680">
            <v>2958465</v>
          </cell>
        </row>
        <row r="681">
          <cell r="C681">
            <v>37838</v>
          </cell>
          <cell r="D681">
            <v>7.7420000000000003E-2</v>
          </cell>
          <cell r="E681">
            <v>2920627</v>
          </cell>
          <cell r="F681">
            <v>2958465</v>
          </cell>
        </row>
        <row r="682">
          <cell r="C682">
            <v>37839</v>
          </cell>
          <cell r="D682">
            <v>7.7420000000000003E-2</v>
          </cell>
          <cell r="E682">
            <v>2920626</v>
          </cell>
          <cell r="F682">
            <v>2958465</v>
          </cell>
        </row>
        <row r="683">
          <cell r="C683">
            <v>37840</v>
          </cell>
          <cell r="D683">
            <v>7.7420000000000003E-2</v>
          </cell>
          <cell r="E683">
            <v>2920625</v>
          </cell>
          <cell r="F683">
            <v>2958465</v>
          </cell>
        </row>
        <row r="684">
          <cell r="C684">
            <v>37841</v>
          </cell>
          <cell r="D684">
            <v>7.7420000000000003E-2</v>
          </cell>
          <cell r="E684">
            <v>2920624</v>
          </cell>
          <cell r="F684">
            <v>2958465</v>
          </cell>
        </row>
        <row r="685">
          <cell r="C685">
            <v>37842</v>
          </cell>
          <cell r="D685">
            <v>7.7420000000000003E-2</v>
          </cell>
          <cell r="E685">
            <v>2920623</v>
          </cell>
          <cell r="F685">
            <v>2958465</v>
          </cell>
        </row>
        <row r="686">
          <cell r="C686">
            <v>37843</v>
          </cell>
          <cell r="D686">
            <v>7.7420000000000003E-2</v>
          </cell>
          <cell r="E686">
            <v>2920622</v>
          </cell>
          <cell r="F686">
            <v>2958465</v>
          </cell>
        </row>
        <row r="687">
          <cell r="C687">
            <v>37844</v>
          </cell>
          <cell r="D687">
            <v>7.7420000000000003E-2</v>
          </cell>
          <cell r="E687">
            <v>2920621</v>
          </cell>
          <cell r="F687">
            <v>2958465</v>
          </cell>
        </row>
        <row r="688">
          <cell r="C688">
            <v>37845</v>
          </cell>
          <cell r="D688">
            <v>7.7420000000000003E-2</v>
          </cell>
          <cell r="E688">
            <v>2920620</v>
          </cell>
          <cell r="F688">
            <v>2958465</v>
          </cell>
        </row>
        <row r="689">
          <cell r="C689">
            <v>37846</v>
          </cell>
          <cell r="D689">
            <v>7.7420000000000003E-2</v>
          </cell>
          <cell r="E689">
            <v>2920619</v>
          </cell>
          <cell r="F689">
            <v>2958465</v>
          </cell>
        </row>
        <row r="690">
          <cell r="C690">
            <v>37847</v>
          </cell>
          <cell r="D690">
            <v>7.7420000000000003E-2</v>
          </cell>
          <cell r="E690">
            <v>2920618</v>
          </cell>
          <cell r="F690">
            <v>2958465</v>
          </cell>
        </row>
        <row r="691">
          <cell r="C691">
            <v>37848</v>
          </cell>
          <cell r="D691">
            <v>7.7420000000000003E-2</v>
          </cell>
          <cell r="E691">
            <v>2920617</v>
          </cell>
          <cell r="F691">
            <v>2958465</v>
          </cell>
        </row>
        <row r="692">
          <cell r="C692">
            <v>37849</v>
          </cell>
          <cell r="D692">
            <v>7.7420000000000003E-2</v>
          </cell>
          <cell r="E692">
            <v>2920616</v>
          </cell>
          <cell r="F692">
            <v>2958465</v>
          </cell>
        </row>
        <row r="693">
          <cell r="C693">
            <v>37850</v>
          </cell>
          <cell r="D693">
            <v>7.7420000000000003E-2</v>
          </cell>
          <cell r="E693">
            <v>2920615</v>
          </cell>
          <cell r="F693">
            <v>2958465</v>
          </cell>
        </row>
        <row r="694">
          <cell r="C694">
            <v>37851</v>
          </cell>
          <cell r="D694">
            <v>7.7420000000000003E-2</v>
          </cell>
          <cell r="E694">
            <v>2920614</v>
          </cell>
          <cell r="F694">
            <v>2958465</v>
          </cell>
        </row>
        <row r="695">
          <cell r="C695">
            <v>37852</v>
          </cell>
          <cell r="D695">
            <v>7.7420000000000003E-2</v>
          </cell>
          <cell r="E695">
            <v>2920613</v>
          </cell>
          <cell r="F695">
            <v>2958465</v>
          </cell>
        </row>
        <row r="696">
          <cell r="C696">
            <v>37853</v>
          </cell>
          <cell r="D696">
            <v>7.7420000000000003E-2</v>
          </cell>
          <cell r="E696">
            <v>2920612</v>
          </cell>
          <cell r="F696">
            <v>2958465</v>
          </cell>
        </row>
        <row r="697">
          <cell r="C697">
            <v>37854</v>
          </cell>
          <cell r="D697">
            <v>7.7420000000000003E-2</v>
          </cell>
          <cell r="E697">
            <v>2920611</v>
          </cell>
          <cell r="F697">
            <v>2958465</v>
          </cell>
        </row>
        <row r="698">
          <cell r="C698">
            <v>37855</v>
          </cell>
          <cell r="D698">
            <v>7.7420000000000003E-2</v>
          </cell>
          <cell r="E698">
            <v>2920610</v>
          </cell>
          <cell r="F698">
            <v>2958465</v>
          </cell>
        </row>
        <row r="699">
          <cell r="C699">
            <v>37856</v>
          </cell>
          <cell r="D699">
            <v>7.7420000000000003E-2</v>
          </cell>
          <cell r="E699">
            <v>2920609</v>
          </cell>
          <cell r="F699">
            <v>2958465</v>
          </cell>
        </row>
        <row r="700">
          <cell r="C700">
            <v>37857</v>
          </cell>
          <cell r="D700">
            <v>7.7420000000000003E-2</v>
          </cell>
          <cell r="E700">
            <v>2920608</v>
          </cell>
          <cell r="F700">
            <v>2958465</v>
          </cell>
        </row>
        <row r="701">
          <cell r="C701">
            <v>37858</v>
          </cell>
          <cell r="D701">
            <v>7.7420000000000003E-2</v>
          </cell>
          <cell r="E701">
            <v>2920607</v>
          </cell>
          <cell r="F701">
            <v>2958465</v>
          </cell>
        </row>
        <row r="702">
          <cell r="C702">
            <v>37859</v>
          </cell>
          <cell r="D702">
            <v>7.7420000000000003E-2</v>
          </cell>
          <cell r="E702">
            <v>2920606</v>
          </cell>
          <cell r="F702">
            <v>2958465</v>
          </cell>
        </row>
        <row r="703">
          <cell r="C703">
            <v>37860</v>
          </cell>
          <cell r="D703">
            <v>7.7420000000000003E-2</v>
          </cell>
          <cell r="E703">
            <v>2920605</v>
          </cell>
          <cell r="F703">
            <v>2958465</v>
          </cell>
        </row>
        <row r="704">
          <cell r="C704">
            <v>37861</v>
          </cell>
          <cell r="D704">
            <v>7.7420000000000003E-2</v>
          </cell>
          <cell r="E704">
            <v>2920604</v>
          </cell>
          <cell r="F704">
            <v>2958465</v>
          </cell>
        </row>
        <row r="705">
          <cell r="C705">
            <v>37862</v>
          </cell>
          <cell r="D705">
            <v>7.7420000000000003E-2</v>
          </cell>
          <cell r="E705">
            <v>2920603</v>
          </cell>
          <cell r="F705">
            <v>2958465</v>
          </cell>
        </row>
        <row r="706">
          <cell r="C706">
            <v>37863</v>
          </cell>
          <cell r="D706">
            <v>7.7420000000000003E-2</v>
          </cell>
          <cell r="E706">
            <v>2920602</v>
          </cell>
          <cell r="F706">
            <v>2958465</v>
          </cell>
        </row>
        <row r="707">
          <cell r="C707">
            <v>37864</v>
          </cell>
          <cell r="D707">
            <v>7.7420000000000003E-2</v>
          </cell>
          <cell r="E707">
            <v>2920601</v>
          </cell>
          <cell r="F707">
            <v>2958465</v>
          </cell>
        </row>
        <row r="708">
          <cell r="C708">
            <v>37865</v>
          </cell>
          <cell r="D708">
            <v>7.7420000000000003E-2</v>
          </cell>
          <cell r="E708">
            <v>2920600</v>
          </cell>
          <cell r="F708">
            <v>2958465</v>
          </cell>
        </row>
        <row r="709">
          <cell r="C709">
            <v>37866</v>
          </cell>
          <cell r="D709">
            <v>7.7420000000000003E-2</v>
          </cell>
          <cell r="E709">
            <v>2920599</v>
          </cell>
          <cell r="F709">
            <v>2958465</v>
          </cell>
        </row>
        <row r="710">
          <cell r="C710">
            <v>37867</v>
          </cell>
          <cell r="D710">
            <v>7.7420000000000003E-2</v>
          </cell>
          <cell r="E710">
            <v>2920598</v>
          </cell>
          <cell r="F710">
            <v>2958465</v>
          </cell>
        </row>
        <row r="711">
          <cell r="C711">
            <v>37868</v>
          </cell>
          <cell r="D711">
            <v>7.7420000000000003E-2</v>
          </cell>
          <cell r="E711">
            <v>2920597</v>
          </cell>
          <cell r="F711">
            <v>2958465</v>
          </cell>
        </row>
        <row r="712">
          <cell r="C712">
            <v>37869</v>
          </cell>
          <cell r="D712">
            <v>7.7420000000000003E-2</v>
          </cell>
          <cell r="E712">
            <v>2920596</v>
          </cell>
          <cell r="F712">
            <v>2958465</v>
          </cell>
        </row>
        <row r="713">
          <cell r="C713">
            <v>37870</v>
          </cell>
          <cell r="D713">
            <v>7.7420000000000003E-2</v>
          </cell>
          <cell r="E713">
            <v>2920595</v>
          </cell>
          <cell r="F713">
            <v>2958465</v>
          </cell>
        </row>
        <row r="714">
          <cell r="C714">
            <v>37871</v>
          </cell>
          <cell r="D714">
            <v>7.7420000000000003E-2</v>
          </cell>
          <cell r="E714">
            <v>2920594</v>
          </cell>
          <cell r="F714">
            <v>2958465</v>
          </cell>
        </row>
        <row r="715">
          <cell r="C715">
            <v>37872</v>
          </cell>
          <cell r="D715">
            <v>7.7420000000000003E-2</v>
          </cell>
          <cell r="E715">
            <v>2920593</v>
          </cell>
          <cell r="F715">
            <v>2958465</v>
          </cell>
        </row>
        <row r="716">
          <cell r="C716">
            <v>37873</v>
          </cell>
          <cell r="D716">
            <v>7.7420000000000003E-2</v>
          </cell>
          <cell r="E716">
            <v>2920592</v>
          </cell>
          <cell r="F716">
            <v>2958465</v>
          </cell>
        </row>
        <row r="717">
          <cell r="C717">
            <v>37874</v>
          </cell>
          <cell r="D717">
            <v>7.7420000000000003E-2</v>
          </cell>
          <cell r="E717">
            <v>2920591</v>
          </cell>
          <cell r="F717">
            <v>2958465</v>
          </cell>
        </row>
        <row r="718">
          <cell r="C718">
            <v>37875</v>
          </cell>
          <cell r="D718">
            <v>7.7420000000000003E-2</v>
          </cell>
          <cell r="E718">
            <v>2920590</v>
          </cell>
          <cell r="F718">
            <v>2958465</v>
          </cell>
        </row>
        <row r="719">
          <cell r="C719">
            <v>37876</v>
          </cell>
          <cell r="D719">
            <v>7.7420000000000003E-2</v>
          </cell>
          <cell r="E719">
            <v>2920589</v>
          </cell>
          <cell r="F719">
            <v>2958465</v>
          </cell>
        </row>
        <row r="720">
          <cell r="C720">
            <v>37877</v>
          </cell>
          <cell r="D720">
            <v>7.7420000000000003E-2</v>
          </cell>
          <cell r="E720">
            <v>2920588</v>
          </cell>
          <cell r="F720">
            <v>2958465</v>
          </cell>
        </row>
        <row r="721">
          <cell r="C721">
            <v>37878</v>
          </cell>
          <cell r="D721">
            <v>7.7420000000000003E-2</v>
          </cell>
          <cell r="E721">
            <v>2920587</v>
          </cell>
          <cell r="F721">
            <v>2958465</v>
          </cell>
        </row>
        <row r="722">
          <cell r="C722">
            <v>37879</v>
          </cell>
          <cell r="D722">
            <v>7.7420000000000003E-2</v>
          </cell>
          <cell r="E722">
            <v>2920586</v>
          </cell>
          <cell r="F722">
            <v>2958465</v>
          </cell>
        </row>
        <row r="723">
          <cell r="C723">
            <v>37880</v>
          </cell>
          <cell r="D723">
            <v>7.7420000000000003E-2</v>
          </cell>
          <cell r="E723">
            <v>2920585</v>
          </cell>
          <cell r="F723">
            <v>2958465</v>
          </cell>
        </row>
        <row r="724">
          <cell r="C724">
            <v>37881</v>
          </cell>
          <cell r="D724">
            <v>7.7420000000000003E-2</v>
          </cell>
          <cell r="E724">
            <v>2920584</v>
          </cell>
          <cell r="F724">
            <v>2958465</v>
          </cell>
        </row>
        <row r="725">
          <cell r="C725">
            <v>37882</v>
          </cell>
          <cell r="D725">
            <v>7.7420000000000003E-2</v>
          </cell>
          <cell r="E725">
            <v>2920583</v>
          </cell>
          <cell r="F725">
            <v>2958465</v>
          </cell>
        </row>
        <row r="726">
          <cell r="C726">
            <v>37883</v>
          </cell>
          <cell r="D726">
            <v>7.7420000000000003E-2</v>
          </cell>
          <cell r="E726">
            <v>2920582</v>
          </cell>
          <cell r="F726">
            <v>2958465</v>
          </cell>
        </row>
        <row r="727">
          <cell r="C727">
            <v>37884</v>
          </cell>
          <cell r="D727">
            <v>7.7420000000000003E-2</v>
          </cell>
          <cell r="E727">
            <v>2920581</v>
          </cell>
          <cell r="F727">
            <v>2958465</v>
          </cell>
        </row>
        <row r="728">
          <cell r="C728">
            <v>37885</v>
          </cell>
          <cell r="D728">
            <v>7.7420000000000003E-2</v>
          </cell>
          <cell r="E728">
            <v>2920580</v>
          </cell>
          <cell r="F728">
            <v>2958465</v>
          </cell>
        </row>
        <row r="729">
          <cell r="C729">
            <v>37886</v>
          </cell>
          <cell r="D729">
            <v>7.7420000000000003E-2</v>
          </cell>
          <cell r="E729">
            <v>2920579</v>
          </cell>
          <cell r="F729">
            <v>2958465</v>
          </cell>
        </row>
        <row r="730">
          <cell r="C730">
            <v>37887</v>
          </cell>
          <cell r="D730">
            <v>7.7420000000000003E-2</v>
          </cell>
          <cell r="E730">
            <v>2920578</v>
          </cell>
          <cell r="F730">
            <v>2958465</v>
          </cell>
        </row>
        <row r="731">
          <cell r="C731">
            <v>37888</v>
          </cell>
          <cell r="D731">
            <v>7.7420000000000003E-2</v>
          </cell>
          <cell r="E731">
            <v>2920577</v>
          </cell>
          <cell r="F731">
            <v>2958465</v>
          </cell>
        </row>
        <row r="732">
          <cell r="C732">
            <v>37889</v>
          </cell>
          <cell r="D732">
            <v>7.7420000000000003E-2</v>
          </cell>
          <cell r="E732">
            <v>2920576</v>
          </cell>
          <cell r="F732">
            <v>2958465</v>
          </cell>
        </row>
        <row r="733">
          <cell r="C733">
            <v>37890</v>
          </cell>
          <cell r="D733">
            <v>7.7420000000000003E-2</v>
          </cell>
          <cell r="E733">
            <v>2920575</v>
          </cell>
          <cell r="F733">
            <v>2958465</v>
          </cell>
        </row>
        <row r="734">
          <cell r="C734">
            <v>37891</v>
          </cell>
          <cell r="D734">
            <v>7.7420000000000003E-2</v>
          </cell>
          <cell r="E734">
            <v>2920574</v>
          </cell>
          <cell r="F734">
            <v>2958465</v>
          </cell>
        </row>
        <row r="735">
          <cell r="C735">
            <v>37892</v>
          </cell>
          <cell r="D735">
            <v>7.7420000000000003E-2</v>
          </cell>
          <cell r="E735">
            <v>2920573</v>
          </cell>
          <cell r="F735">
            <v>2958465</v>
          </cell>
        </row>
        <row r="736">
          <cell r="C736">
            <v>37893</v>
          </cell>
          <cell r="D736">
            <v>7.7420000000000003E-2</v>
          </cell>
          <cell r="E736">
            <v>2920572</v>
          </cell>
          <cell r="F736">
            <v>2958465</v>
          </cell>
        </row>
        <row r="737">
          <cell r="C737">
            <v>37894</v>
          </cell>
          <cell r="D737">
            <v>7.7420000000000003E-2</v>
          </cell>
          <cell r="E737">
            <v>2920571</v>
          </cell>
          <cell r="F737">
            <v>2958465</v>
          </cell>
        </row>
        <row r="738">
          <cell r="C738">
            <v>37895</v>
          </cell>
          <cell r="D738">
            <v>7.7420000000000003E-2</v>
          </cell>
          <cell r="E738">
            <v>2920570</v>
          </cell>
          <cell r="F738">
            <v>2958465</v>
          </cell>
        </row>
        <row r="739">
          <cell r="C739">
            <v>37896</v>
          </cell>
          <cell r="D739">
            <v>7.7420000000000003E-2</v>
          </cell>
          <cell r="E739">
            <v>2920569</v>
          </cell>
          <cell r="F739">
            <v>2958465</v>
          </cell>
        </row>
        <row r="740">
          <cell r="C740">
            <v>37897</v>
          </cell>
          <cell r="D740">
            <v>7.7420000000000003E-2</v>
          </cell>
          <cell r="E740">
            <v>2920568</v>
          </cell>
          <cell r="F740">
            <v>2958465</v>
          </cell>
        </row>
        <row r="741">
          <cell r="C741">
            <v>37898</v>
          </cell>
          <cell r="D741">
            <v>7.7420000000000003E-2</v>
          </cell>
          <cell r="E741">
            <v>2920567</v>
          </cell>
          <cell r="F741">
            <v>2958465</v>
          </cell>
        </row>
        <row r="742">
          <cell r="C742">
            <v>37899</v>
          </cell>
          <cell r="D742">
            <v>7.7420000000000003E-2</v>
          </cell>
          <cell r="E742">
            <v>2920566</v>
          </cell>
          <cell r="F742">
            <v>2958465</v>
          </cell>
        </row>
        <row r="743">
          <cell r="C743">
            <v>37900</v>
          </cell>
          <cell r="D743">
            <v>7.7420000000000003E-2</v>
          </cell>
          <cell r="E743">
            <v>2920565</v>
          </cell>
          <cell r="F743">
            <v>2958465</v>
          </cell>
        </row>
        <row r="744">
          <cell r="C744">
            <v>37901</v>
          </cell>
          <cell r="D744">
            <v>7.7420000000000003E-2</v>
          </cell>
          <cell r="E744">
            <v>2920564</v>
          </cell>
          <cell r="F744">
            <v>2958465</v>
          </cell>
        </row>
        <row r="745">
          <cell r="C745">
            <v>37902</v>
          </cell>
          <cell r="D745">
            <v>7.7420000000000003E-2</v>
          </cell>
          <cell r="E745">
            <v>2920563</v>
          </cell>
          <cell r="F745">
            <v>2958465</v>
          </cell>
        </row>
        <row r="746">
          <cell r="C746">
            <v>37903</v>
          </cell>
          <cell r="D746">
            <v>7.7420000000000003E-2</v>
          </cell>
          <cell r="E746">
            <v>2920562</v>
          </cell>
          <cell r="F746">
            <v>2958465</v>
          </cell>
        </row>
        <row r="747">
          <cell r="C747">
            <v>37904</v>
          </cell>
          <cell r="D747">
            <v>7.7420000000000003E-2</v>
          </cell>
          <cell r="E747">
            <v>2920561</v>
          </cell>
          <cell r="F747">
            <v>2958465</v>
          </cell>
        </row>
        <row r="748">
          <cell r="C748">
            <v>37905</v>
          </cell>
          <cell r="D748">
            <v>7.7420000000000003E-2</v>
          </cell>
          <cell r="E748">
            <v>2920560</v>
          </cell>
          <cell r="F748">
            <v>2958465</v>
          </cell>
        </row>
        <row r="749">
          <cell r="C749">
            <v>37906</v>
          </cell>
          <cell r="D749">
            <v>7.7420000000000003E-2</v>
          </cell>
          <cell r="E749">
            <v>2920559</v>
          </cell>
          <cell r="F749">
            <v>2958465</v>
          </cell>
        </row>
        <row r="750">
          <cell r="C750">
            <v>37907</v>
          </cell>
          <cell r="D750">
            <v>7.7420000000000003E-2</v>
          </cell>
          <cell r="E750">
            <v>2920558</v>
          </cell>
          <cell r="F750">
            <v>2958465</v>
          </cell>
        </row>
        <row r="751">
          <cell r="C751">
            <v>37908</v>
          </cell>
          <cell r="D751">
            <v>7.7420000000000003E-2</v>
          </cell>
          <cell r="E751">
            <v>2920557</v>
          </cell>
          <cell r="F751">
            <v>2958465</v>
          </cell>
        </row>
        <row r="752">
          <cell r="C752">
            <v>37909</v>
          </cell>
          <cell r="D752">
            <v>7.7420000000000003E-2</v>
          </cell>
          <cell r="E752">
            <v>2920556</v>
          </cell>
          <cell r="F752">
            <v>2958465</v>
          </cell>
        </row>
        <row r="753">
          <cell r="C753">
            <v>37910</v>
          </cell>
          <cell r="D753">
            <v>7.7420000000000003E-2</v>
          </cell>
          <cell r="E753">
            <v>2920555</v>
          </cell>
          <cell r="F753">
            <v>2958465</v>
          </cell>
        </row>
        <row r="754">
          <cell r="C754">
            <v>37911</v>
          </cell>
          <cell r="D754">
            <v>7.7420000000000003E-2</v>
          </cell>
          <cell r="E754">
            <v>2920554</v>
          </cell>
          <cell r="F754">
            <v>2958465</v>
          </cell>
        </row>
        <row r="755">
          <cell r="C755">
            <v>37912</v>
          </cell>
          <cell r="D755">
            <v>7.7420000000000003E-2</v>
          </cell>
          <cell r="E755">
            <v>2920553</v>
          </cell>
          <cell r="F755">
            <v>2958465</v>
          </cell>
        </row>
        <row r="756">
          <cell r="C756">
            <v>37913</v>
          </cell>
          <cell r="D756">
            <v>7.7420000000000003E-2</v>
          </cell>
          <cell r="E756">
            <v>2920552</v>
          </cell>
          <cell r="F756">
            <v>2958465</v>
          </cell>
        </row>
        <row r="757">
          <cell r="C757">
            <v>37914</v>
          </cell>
          <cell r="D757">
            <v>7.7420000000000003E-2</v>
          </cell>
          <cell r="E757">
            <v>2920551</v>
          </cell>
          <cell r="F757">
            <v>2958465</v>
          </cell>
        </row>
        <row r="758">
          <cell r="C758">
            <v>37915</v>
          </cell>
          <cell r="D758">
            <v>7.7420000000000003E-2</v>
          </cell>
          <cell r="E758">
            <v>2920550</v>
          </cell>
          <cell r="F758">
            <v>2958465</v>
          </cell>
        </row>
        <row r="759">
          <cell r="C759">
            <v>37916</v>
          </cell>
          <cell r="D759">
            <v>7.7420000000000003E-2</v>
          </cell>
          <cell r="E759">
            <v>2920549</v>
          </cell>
          <cell r="F759">
            <v>2958465</v>
          </cell>
        </row>
        <row r="760">
          <cell r="C760">
            <v>37917</v>
          </cell>
          <cell r="D760">
            <v>7.7420000000000003E-2</v>
          </cell>
          <cell r="E760">
            <v>2920548</v>
          </cell>
          <cell r="F760">
            <v>2958465</v>
          </cell>
        </row>
        <row r="761">
          <cell r="C761">
            <v>37918</v>
          </cell>
          <cell r="D761">
            <v>7.7420000000000003E-2</v>
          </cell>
          <cell r="E761">
            <v>2920547</v>
          </cell>
          <cell r="F761">
            <v>2958465</v>
          </cell>
        </row>
        <row r="762">
          <cell r="C762">
            <v>37919</v>
          </cell>
          <cell r="D762">
            <v>7.7420000000000003E-2</v>
          </cell>
          <cell r="E762">
            <v>2920546</v>
          </cell>
          <cell r="F762">
            <v>2958465</v>
          </cell>
        </row>
        <row r="763">
          <cell r="C763">
            <v>37920</v>
          </cell>
          <cell r="D763">
            <v>7.7420000000000003E-2</v>
          </cell>
          <cell r="E763">
            <v>2920545</v>
          </cell>
          <cell r="F763">
            <v>2958465</v>
          </cell>
        </row>
        <row r="764">
          <cell r="C764">
            <v>37921</v>
          </cell>
          <cell r="D764">
            <v>7.7420000000000003E-2</v>
          </cell>
          <cell r="E764">
            <v>2920544</v>
          </cell>
          <cell r="F764">
            <v>2958465</v>
          </cell>
        </row>
        <row r="765">
          <cell r="C765">
            <v>37922</v>
          </cell>
          <cell r="D765">
            <v>7.7420000000000003E-2</v>
          </cell>
          <cell r="E765">
            <v>2920543</v>
          </cell>
          <cell r="F765">
            <v>2958465</v>
          </cell>
        </row>
        <row r="766">
          <cell r="C766">
            <v>37923</v>
          </cell>
          <cell r="D766">
            <v>7.7420000000000003E-2</v>
          </cell>
          <cell r="E766">
            <v>2920542</v>
          </cell>
          <cell r="F766">
            <v>2958465</v>
          </cell>
        </row>
        <row r="767">
          <cell r="C767">
            <v>37924</v>
          </cell>
          <cell r="D767">
            <v>7.7420000000000003E-2</v>
          </cell>
          <cell r="E767">
            <v>2920541</v>
          </cell>
          <cell r="F767">
            <v>2958465</v>
          </cell>
        </row>
        <row r="768">
          <cell r="C768">
            <v>37925</v>
          </cell>
          <cell r="D768">
            <v>7.7420000000000003E-2</v>
          </cell>
          <cell r="E768">
            <v>2920540</v>
          </cell>
          <cell r="F768">
            <v>2958465</v>
          </cell>
        </row>
        <row r="769">
          <cell r="C769">
            <v>37926</v>
          </cell>
          <cell r="D769">
            <v>7.7420000000000003E-2</v>
          </cell>
          <cell r="E769">
            <v>2920539</v>
          </cell>
          <cell r="F769">
            <v>2958465</v>
          </cell>
        </row>
        <row r="770">
          <cell r="C770">
            <v>37927</v>
          </cell>
          <cell r="D770">
            <v>7.7420000000000003E-2</v>
          </cell>
          <cell r="E770">
            <v>2920538</v>
          </cell>
          <cell r="F770">
            <v>2958465</v>
          </cell>
        </row>
        <row r="771">
          <cell r="C771">
            <v>37928</v>
          </cell>
          <cell r="D771">
            <v>7.7420000000000003E-2</v>
          </cell>
          <cell r="E771">
            <v>2920537</v>
          </cell>
          <cell r="F771">
            <v>2958465</v>
          </cell>
        </row>
        <row r="772">
          <cell r="C772">
            <v>37929</v>
          </cell>
          <cell r="D772">
            <v>7.7420000000000003E-2</v>
          </cell>
          <cell r="E772">
            <v>2920536</v>
          </cell>
          <cell r="F772">
            <v>2958465</v>
          </cell>
        </row>
        <row r="773">
          <cell r="C773">
            <v>37930</v>
          </cell>
          <cell r="D773">
            <v>7.7420000000000003E-2</v>
          </cell>
          <cell r="E773">
            <v>2920535</v>
          </cell>
          <cell r="F773">
            <v>2958465</v>
          </cell>
        </row>
        <row r="774">
          <cell r="C774">
            <v>37931</v>
          </cell>
          <cell r="D774">
            <v>7.7420000000000003E-2</v>
          </cell>
          <cell r="E774">
            <v>2920534</v>
          </cell>
          <cell r="F774">
            <v>2958465</v>
          </cell>
        </row>
        <row r="775">
          <cell r="C775">
            <v>37932</v>
          </cell>
          <cell r="D775">
            <v>7.7420000000000003E-2</v>
          </cell>
          <cell r="E775">
            <v>2920533</v>
          </cell>
          <cell r="F775">
            <v>2958465</v>
          </cell>
        </row>
        <row r="776">
          <cell r="C776">
            <v>37933</v>
          </cell>
          <cell r="D776">
            <v>7.7420000000000003E-2</v>
          </cell>
          <cell r="E776">
            <v>2920532</v>
          </cell>
          <cell r="F776">
            <v>2958465</v>
          </cell>
        </row>
        <row r="777">
          <cell r="C777">
            <v>37934</v>
          </cell>
          <cell r="D777">
            <v>7.7420000000000003E-2</v>
          </cell>
          <cell r="E777">
            <v>2920531</v>
          </cell>
          <cell r="F777">
            <v>2958465</v>
          </cell>
        </row>
        <row r="778">
          <cell r="C778">
            <v>37935</v>
          </cell>
          <cell r="D778">
            <v>7.7420000000000003E-2</v>
          </cell>
          <cell r="E778">
            <v>2920530</v>
          </cell>
          <cell r="F778">
            <v>2958465</v>
          </cell>
        </row>
        <row r="779">
          <cell r="C779">
            <v>37936</v>
          </cell>
          <cell r="D779">
            <v>7.7420000000000003E-2</v>
          </cell>
          <cell r="E779">
            <v>2920529</v>
          </cell>
          <cell r="F779">
            <v>2958465</v>
          </cell>
        </row>
        <row r="780">
          <cell r="C780">
            <v>37937</v>
          </cell>
          <cell r="D780">
            <v>7.7420000000000003E-2</v>
          </cell>
          <cell r="E780">
            <v>2920528</v>
          </cell>
          <cell r="F780">
            <v>2958465</v>
          </cell>
        </row>
        <row r="781">
          <cell r="C781">
            <v>37938</v>
          </cell>
          <cell r="D781">
            <v>7.7420000000000003E-2</v>
          </cell>
          <cell r="E781">
            <v>2920527</v>
          </cell>
          <cell r="F781">
            <v>2958465</v>
          </cell>
        </row>
        <row r="782">
          <cell r="C782">
            <v>37939</v>
          </cell>
          <cell r="D782">
            <v>7.7420000000000003E-2</v>
          </cell>
          <cell r="E782">
            <v>2920526</v>
          </cell>
          <cell r="F782">
            <v>2958465</v>
          </cell>
        </row>
        <row r="783">
          <cell r="C783">
            <v>37940</v>
          </cell>
          <cell r="D783">
            <v>7.7420000000000003E-2</v>
          </cell>
          <cell r="E783">
            <v>2920525</v>
          </cell>
          <cell r="F783">
            <v>2958465</v>
          </cell>
        </row>
        <row r="784">
          <cell r="C784">
            <v>37941</v>
          </cell>
          <cell r="D784">
            <v>7.7420000000000003E-2</v>
          </cell>
          <cell r="E784">
            <v>2920524</v>
          </cell>
          <cell r="F784">
            <v>2958465</v>
          </cell>
        </row>
        <row r="785">
          <cell r="C785">
            <v>37942</v>
          </cell>
          <cell r="D785">
            <v>7.7420000000000003E-2</v>
          </cell>
          <cell r="E785">
            <v>2920523</v>
          </cell>
          <cell r="F785">
            <v>2958465</v>
          </cell>
        </row>
        <row r="786">
          <cell r="C786">
            <v>37943</v>
          </cell>
          <cell r="D786">
            <v>7.7420000000000003E-2</v>
          </cell>
          <cell r="E786">
            <v>2920522</v>
          </cell>
          <cell r="F786">
            <v>2958465</v>
          </cell>
        </row>
        <row r="787">
          <cell r="C787">
            <v>37944</v>
          </cell>
          <cell r="D787">
            <v>7.7420000000000003E-2</v>
          </cell>
          <cell r="E787">
            <v>2920521</v>
          </cell>
          <cell r="F787">
            <v>2958465</v>
          </cell>
        </row>
        <row r="788">
          <cell r="C788">
            <v>37945</v>
          </cell>
          <cell r="D788">
            <v>7.7420000000000003E-2</v>
          </cell>
          <cell r="E788">
            <v>2920520</v>
          </cell>
          <cell r="F788">
            <v>2958465</v>
          </cell>
        </row>
        <row r="789">
          <cell r="C789">
            <v>37946</v>
          </cell>
          <cell r="D789">
            <v>7.7420000000000003E-2</v>
          </cell>
          <cell r="E789">
            <v>2920519</v>
          </cell>
          <cell r="F789">
            <v>2958465</v>
          </cell>
        </row>
        <row r="790">
          <cell r="C790">
            <v>37947</v>
          </cell>
          <cell r="D790">
            <v>7.7420000000000003E-2</v>
          </cell>
          <cell r="E790">
            <v>2920518</v>
          </cell>
          <cell r="F790">
            <v>2958465</v>
          </cell>
        </row>
        <row r="791">
          <cell r="C791">
            <v>37948</v>
          </cell>
          <cell r="D791">
            <v>7.7420000000000003E-2</v>
          </cell>
          <cell r="E791">
            <v>2920517</v>
          </cell>
          <cell r="F791">
            <v>2958465</v>
          </cell>
        </row>
        <row r="792">
          <cell r="C792">
            <v>37949</v>
          </cell>
          <cell r="D792">
            <v>7.7420000000000003E-2</v>
          </cell>
          <cell r="E792">
            <v>2920516</v>
          </cell>
          <cell r="F792">
            <v>2958465</v>
          </cell>
        </row>
        <row r="793">
          <cell r="C793">
            <v>37950</v>
          </cell>
          <cell r="D793">
            <v>7.7420000000000003E-2</v>
          </cell>
          <cell r="E793">
            <v>2920515</v>
          </cell>
          <cell r="F793">
            <v>2958465</v>
          </cell>
        </row>
        <row r="794">
          <cell r="C794">
            <v>37951</v>
          </cell>
          <cell r="D794">
            <v>7.7420000000000003E-2</v>
          </cell>
          <cell r="E794">
            <v>2920514</v>
          </cell>
          <cell r="F794">
            <v>2958465</v>
          </cell>
        </row>
        <row r="795">
          <cell r="C795">
            <v>37952</v>
          </cell>
          <cell r="D795">
            <v>7.7420000000000003E-2</v>
          </cell>
          <cell r="E795">
            <v>2920513</v>
          </cell>
          <cell r="F795">
            <v>2958465</v>
          </cell>
        </row>
        <row r="796">
          <cell r="C796">
            <v>37953</v>
          </cell>
          <cell r="D796">
            <v>7.7420000000000003E-2</v>
          </cell>
          <cell r="E796">
            <v>2920512</v>
          </cell>
          <cell r="F796">
            <v>2958465</v>
          </cell>
        </row>
        <row r="797">
          <cell r="C797">
            <v>37954</v>
          </cell>
          <cell r="D797">
            <v>7.7420000000000003E-2</v>
          </cell>
          <cell r="E797">
            <v>2920511</v>
          </cell>
          <cell r="F797">
            <v>2958465</v>
          </cell>
        </row>
        <row r="798">
          <cell r="C798">
            <v>37955</v>
          </cell>
          <cell r="D798">
            <v>7.7420000000000003E-2</v>
          </cell>
          <cell r="E798">
            <v>2920510</v>
          </cell>
          <cell r="F798">
            <v>2958465</v>
          </cell>
        </row>
        <row r="799">
          <cell r="C799">
            <v>37956</v>
          </cell>
          <cell r="D799">
            <v>7.7420000000000003E-2</v>
          </cell>
          <cell r="E799">
            <v>2920509</v>
          </cell>
          <cell r="F799">
            <v>2958465</v>
          </cell>
        </row>
        <row r="800">
          <cell r="C800">
            <v>37957</v>
          </cell>
          <cell r="D800">
            <v>7.7420000000000003E-2</v>
          </cell>
          <cell r="E800">
            <v>2920508</v>
          </cell>
          <cell r="F800">
            <v>2958465</v>
          </cell>
        </row>
        <row r="801">
          <cell r="C801">
            <v>37958</v>
          </cell>
          <cell r="D801">
            <v>7.7420000000000003E-2</v>
          </cell>
          <cell r="E801">
            <v>2920507</v>
          </cell>
          <cell r="F801">
            <v>2958465</v>
          </cell>
        </row>
        <row r="802">
          <cell r="C802">
            <v>37959</v>
          </cell>
          <cell r="D802">
            <v>7.7420000000000003E-2</v>
          </cell>
          <cell r="E802">
            <v>2920506</v>
          </cell>
          <cell r="F802">
            <v>2958465</v>
          </cell>
        </row>
        <row r="803">
          <cell r="C803">
            <v>37960</v>
          </cell>
          <cell r="D803">
            <v>7.7420000000000003E-2</v>
          </cell>
          <cell r="E803">
            <v>2920505</v>
          </cell>
          <cell r="F803">
            <v>2958465</v>
          </cell>
        </row>
        <row r="804">
          <cell r="C804">
            <v>37961</v>
          </cell>
          <cell r="D804">
            <v>7.7420000000000003E-2</v>
          </cell>
          <cell r="E804">
            <v>2920504</v>
          </cell>
          <cell r="F804">
            <v>2958465</v>
          </cell>
        </row>
        <row r="805">
          <cell r="C805">
            <v>37962</v>
          </cell>
          <cell r="D805">
            <v>7.7420000000000003E-2</v>
          </cell>
          <cell r="E805">
            <v>2920503</v>
          </cell>
          <cell r="F805">
            <v>2958465</v>
          </cell>
        </row>
        <row r="806">
          <cell r="C806">
            <v>37963</v>
          </cell>
          <cell r="D806">
            <v>7.7420000000000003E-2</v>
          </cell>
          <cell r="E806">
            <v>2920502</v>
          </cell>
          <cell r="F806">
            <v>2958465</v>
          </cell>
        </row>
        <row r="807">
          <cell r="C807">
            <v>37964</v>
          </cell>
          <cell r="D807">
            <v>7.7420000000000003E-2</v>
          </cell>
          <cell r="E807">
            <v>2920501</v>
          </cell>
          <cell r="F807">
            <v>2958465</v>
          </cell>
        </row>
        <row r="808">
          <cell r="C808">
            <v>37965</v>
          </cell>
          <cell r="D808">
            <v>7.7420000000000003E-2</v>
          </cell>
          <cell r="E808">
            <v>2920500</v>
          </cell>
          <cell r="F808">
            <v>2958465</v>
          </cell>
        </row>
        <row r="809">
          <cell r="C809">
            <v>37966</v>
          </cell>
          <cell r="D809">
            <v>7.7420000000000003E-2</v>
          </cell>
          <cell r="E809">
            <v>2920499</v>
          </cell>
          <cell r="F809">
            <v>2958465</v>
          </cell>
        </row>
        <row r="810">
          <cell r="C810">
            <v>37967</v>
          </cell>
          <cell r="D810">
            <v>7.7420000000000003E-2</v>
          </cell>
          <cell r="E810">
            <v>2920498</v>
          </cell>
          <cell r="F810">
            <v>2958465</v>
          </cell>
        </row>
        <row r="811">
          <cell r="C811">
            <v>37968</v>
          </cell>
          <cell r="D811">
            <v>7.7420000000000003E-2</v>
          </cell>
          <cell r="E811">
            <v>2920497</v>
          </cell>
          <cell r="F811">
            <v>2958465</v>
          </cell>
        </row>
        <row r="812">
          <cell r="C812">
            <v>37969</v>
          </cell>
          <cell r="D812">
            <v>7.7420000000000003E-2</v>
          </cell>
          <cell r="E812">
            <v>2920496</v>
          </cell>
          <cell r="F812">
            <v>2958465</v>
          </cell>
        </row>
        <row r="813">
          <cell r="C813">
            <v>37970</v>
          </cell>
          <cell r="D813">
            <v>7.7420000000000003E-2</v>
          </cell>
          <cell r="E813">
            <v>2920495</v>
          </cell>
          <cell r="F813">
            <v>2958465</v>
          </cell>
        </row>
        <row r="814">
          <cell r="C814">
            <v>37971</v>
          </cell>
          <cell r="D814">
            <v>7.7420000000000003E-2</v>
          </cell>
          <cell r="E814">
            <v>2920494</v>
          </cell>
          <cell r="F814">
            <v>2958465</v>
          </cell>
        </row>
        <row r="815">
          <cell r="C815">
            <v>37972</v>
          </cell>
          <cell r="D815">
            <v>7.7420000000000003E-2</v>
          </cell>
          <cell r="E815">
            <v>2920493</v>
          </cell>
          <cell r="F815">
            <v>2958465</v>
          </cell>
        </row>
        <row r="816">
          <cell r="C816">
            <v>37973</v>
          </cell>
          <cell r="D816">
            <v>7.7420000000000003E-2</v>
          </cell>
          <cell r="E816">
            <v>2920492</v>
          </cell>
          <cell r="F816">
            <v>2958465</v>
          </cell>
        </row>
        <row r="817">
          <cell r="C817">
            <v>37974</v>
          </cell>
          <cell r="D817">
            <v>7.7420000000000003E-2</v>
          </cell>
          <cell r="E817">
            <v>2920491</v>
          </cell>
          <cell r="F817">
            <v>2958465</v>
          </cell>
        </row>
        <row r="818">
          <cell r="C818">
            <v>37975</v>
          </cell>
          <cell r="D818">
            <v>7.7420000000000003E-2</v>
          </cell>
          <cell r="E818">
            <v>2920490</v>
          </cell>
          <cell r="F818">
            <v>2958465</v>
          </cell>
        </row>
        <row r="819">
          <cell r="C819">
            <v>37976</v>
          </cell>
          <cell r="D819">
            <v>7.7420000000000003E-2</v>
          </cell>
          <cell r="E819">
            <v>2920489</v>
          </cell>
          <cell r="F819">
            <v>2958465</v>
          </cell>
        </row>
        <row r="820">
          <cell r="C820">
            <v>37977</v>
          </cell>
          <cell r="D820">
            <v>7.7420000000000003E-2</v>
          </cell>
          <cell r="E820">
            <v>2920488</v>
          </cell>
          <cell r="F820">
            <v>2958465</v>
          </cell>
        </row>
        <row r="821">
          <cell r="C821">
            <v>37978</v>
          </cell>
          <cell r="D821">
            <v>7.7420000000000003E-2</v>
          </cell>
          <cell r="E821">
            <v>2920487</v>
          </cell>
          <cell r="F821">
            <v>2958465</v>
          </cell>
        </row>
        <row r="822">
          <cell r="C822">
            <v>37979</v>
          </cell>
          <cell r="D822">
            <v>7.7420000000000003E-2</v>
          </cell>
          <cell r="E822">
            <v>2920486</v>
          </cell>
          <cell r="F822">
            <v>2958465</v>
          </cell>
        </row>
        <row r="823">
          <cell r="C823">
            <v>37980</v>
          </cell>
          <cell r="D823">
            <v>7.7420000000000003E-2</v>
          </cell>
          <cell r="E823">
            <v>2920485</v>
          </cell>
          <cell r="F823">
            <v>2958465</v>
          </cell>
        </row>
        <row r="824">
          <cell r="C824">
            <v>37981</v>
          </cell>
          <cell r="D824">
            <v>7.7420000000000003E-2</v>
          </cell>
          <cell r="E824">
            <v>2920484</v>
          </cell>
          <cell r="F824">
            <v>2958465</v>
          </cell>
        </row>
        <row r="825">
          <cell r="C825">
            <v>37982</v>
          </cell>
          <cell r="D825">
            <v>7.7420000000000003E-2</v>
          </cell>
          <cell r="E825">
            <v>2920483</v>
          </cell>
          <cell r="F825">
            <v>2958465</v>
          </cell>
        </row>
        <row r="826">
          <cell r="C826">
            <v>37983</v>
          </cell>
          <cell r="D826">
            <v>7.7420000000000003E-2</v>
          </cell>
          <cell r="E826">
            <v>2920482</v>
          </cell>
          <cell r="F826">
            <v>2958465</v>
          </cell>
        </row>
        <row r="827">
          <cell r="C827">
            <v>37984</v>
          </cell>
          <cell r="D827">
            <v>7.7420000000000003E-2</v>
          </cell>
          <cell r="E827">
            <v>2920481</v>
          </cell>
          <cell r="F827">
            <v>2958465</v>
          </cell>
        </row>
        <row r="828">
          <cell r="C828">
            <v>37985</v>
          </cell>
          <cell r="D828">
            <v>7.7420000000000003E-2</v>
          </cell>
          <cell r="E828">
            <v>2920480</v>
          </cell>
          <cell r="F828">
            <v>2958465</v>
          </cell>
        </row>
        <row r="829">
          <cell r="C829">
            <v>37986</v>
          </cell>
          <cell r="D829">
            <v>7.7420000000000003E-2</v>
          </cell>
          <cell r="E829">
            <v>2920479</v>
          </cell>
          <cell r="F829">
            <v>2958465</v>
          </cell>
        </row>
        <row r="830">
          <cell r="C830">
            <v>37987</v>
          </cell>
          <cell r="D830">
            <v>7.7420000000000003E-2</v>
          </cell>
          <cell r="E830">
            <v>2920478</v>
          </cell>
          <cell r="F830">
            <v>2958465</v>
          </cell>
        </row>
        <row r="831">
          <cell r="C831">
            <v>37988</v>
          </cell>
          <cell r="D831">
            <v>7.7420000000000003E-2</v>
          </cell>
          <cell r="E831">
            <v>2920477</v>
          </cell>
          <cell r="F831">
            <v>2958465</v>
          </cell>
        </row>
        <row r="832">
          <cell r="C832">
            <v>37989</v>
          </cell>
          <cell r="D832">
            <v>7.7420000000000003E-2</v>
          </cell>
          <cell r="E832">
            <v>2920476</v>
          </cell>
          <cell r="F832">
            <v>2958465</v>
          </cell>
        </row>
        <row r="833">
          <cell r="C833">
            <v>37990</v>
          </cell>
          <cell r="D833">
            <v>7.7420000000000003E-2</v>
          </cell>
          <cell r="E833">
            <v>2920475</v>
          </cell>
          <cell r="F833">
            <v>2958465</v>
          </cell>
        </row>
        <row r="834">
          <cell r="C834">
            <v>37991</v>
          </cell>
          <cell r="D834">
            <v>7.7420000000000003E-2</v>
          </cell>
          <cell r="E834">
            <v>2920474</v>
          </cell>
          <cell r="F834">
            <v>2958465</v>
          </cell>
        </row>
        <row r="835">
          <cell r="C835">
            <v>37992</v>
          </cell>
          <cell r="D835">
            <v>7.7420000000000003E-2</v>
          </cell>
          <cell r="E835">
            <v>2920473</v>
          </cell>
          <cell r="F835">
            <v>2958465</v>
          </cell>
        </row>
        <row r="836">
          <cell r="C836">
            <v>37993</v>
          </cell>
          <cell r="D836">
            <v>7.7420000000000003E-2</v>
          </cell>
          <cell r="E836">
            <v>2920472</v>
          </cell>
          <cell r="F836">
            <v>2958465</v>
          </cell>
        </row>
        <row r="837">
          <cell r="C837">
            <v>37994</v>
          </cell>
          <cell r="D837">
            <v>7.7420000000000003E-2</v>
          </cell>
          <cell r="E837">
            <v>2920471</v>
          </cell>
          <cell r="F837">
            <v>2958465</v>
          </cell>
        </row>
        <row r="838">
          <cell r="C838">
            <v>37995</v>
          </cell>
          <cell r="D838">
            <v>7.7420000000000003E-2</v>
          </cell>
          <cell r="E838">
            <v>2920470</v>
          </cell>
          <cell r="F838">
            <v>2958465</v>
          </cell>
        </row>
        <row r="839">
          <cell r="C839">
            <v>37996</v>
          </cell>
          <cell r="D839">
            <v>7.7420000000000003E-2</v>
          </cell>
          <cell r="E839">
            <v>2920469</v>
          </cell>
          <cell r="F839">
            <v>2958465</v>
          </cell>
        </row>
        <row r="840">
          <cell r="C840">
            <v>37997</v>
          </cell>
          <cell r="D840">
            <v>7.7420000000000003E-2</v>
          </cell>
          <cell r="E840">
            <v>2920468</v>
          </cell>
          <cell r="F840">
            <v>2958465</v>
          </cell>
        </row>
        <row r="841">
          <cell r="C841">
            <v>37998</v>
          </cell>
          <cell r="D841">
            <v>7.7420000000000003E-2</v>
          </cell>
          <cell r="E841">
            <v>2920467</v>
          </cell>
          <cell r="F841">
            <v>2958465</v>
          </cell>
        </row>
        <row r="842">
          <cell r="C842">
            <v>37999</v>
          </cell>
          <cell r="D842">
            <v>7.7420000000000003E-2</v>
          </cell>
          <cell r="E842">
            <v>2920466</v>
          </cell>
          <cell r="F842">
            <v>2958465</v>
          </cell>
        </row>
        <row r="843">
          <cell r="C843">
            <v>38000</v>
          </cell>
          <cell r="D843">
            <v>7.7420000000000003E-2</v>
          </cell>
          <cell r="E843">
            <v>2920465</v>
          </cell>
          <cell r="F843">
            <v>2958465</v>
          </cell>
        </row>
        <row r="844">
          <cell r="C844">
            <v>38001</v>
          </cell>
          <cell r="D844">
            <v>7.7420000000000003E-2</v>
          </cell>
          <cell r="E844">
            <v>2920464</v>
          </cell>
          <cell r="F844">
            <v>2958465</v>
          </cell>
        </row>
        <row r="845">
          <cell r="C845">
            <v>38002</v>
          </cell>
          <cell r="D845">
            <v>7.7420000000000003E-2</v>
          </cell>
          <cell r="E845">
            <v>2920463</v>
          </cell>
          <cell r="F845">
            <v>2958465</v>
          </cell>
        </row>
        <row r="846">
          <cell r="C846">
            <v>38003</v>
          </cell>
          <cell r="D846">
            <v>7.7420000000000003E-2</v>
          </cell>
          <cell r="E846">
            <v>2920462</v>
          </cell>
          <cell r="F846">
            <v>2958465</v>
          </cell>
        </row>
        <row r="847">
          <cell r="C847">
            <v>38004</v>
          </cell>
          <cell r="D847">
            <v>7.7420000000000003E-2</v>
          </cell>
          <cell r="E847">
            <v>2920461</v>
          </cell>
          <cell r="F847">
            <v>2958465</v>
          </cell>
        </row>
        <row r="848">
          <cell r="C848">
            <v>38005</v>
          </cell>
          <cell r="D848">
            <v>7.7420000000000003E-2</v>
          </cell>
          <cell r="E848">
            <v>2920460</v>
          </cell>
          <cell r="F848">
            <v>2958465</v>
          </cell>
        </row>
        <row r="849">
          <cell r="C849">
            <v>38006</v>
          </cell>
          <cell r="D849">
            <v>7.7420000000000003E-2</v>
          </cell>
          <cell r="E849">
            <v>2920459</v>
          </cell>
          <cell r="F849">
            <v>2958465</v>
          </cell>
        </row>
        <row r="850">
          <cell r="C850">
            <v>38007</v>
          </cell>
          <cell r="D850">
            <v>7.7420000000000003E-2</v>
          </cell>
          <cell r="E850">
            <v>2920458</v>
          </cell>
          <cell r="F850">
            <v>2958465</v>
          </cell>
        </row>
        <row r="851">
          <cell r="C851">
            <v>38008</v>
          </cell>
          <cell r="D851">
            <v>7.7420000000000003E-2</v>
          </cell>
          <cell r="E851">
            <v>2920457</v>
          </cell>
          <cell r="F851">
            <v>2958465</v>
          </cell>
        </row>
        <row r="852">
          <cell r="C852">
            <v>38009</v>
          </cell>
          <cell r="D852">
            <v>7.7420000000000003E-2</v>
          </cell>
          <cell r="E852">
            <v>2920456</v>
          </cell>
          <cell r="F852">
            <v>2958465</v>
          </cell>
        </row>
        <row r="853">
          <cell r="C853">
            <v>38010</v>
          </cell>
          <cell r="D853">
            <v>7.7420000000000003E-2</v>
          </cell>
          <cell r="E853">
            <v>2920455</v>
          </cell>
          <cell r="F853">
            <v>2958465</v>
          </cell>
        </row>
        <row r="854">
          <cell r="C854">
            <v>38011</v>
          </cell>
          <cell r="D854">
            <v>7.7420000000000003E-2</v>
          </cell>
          <cell r="E854">
            <v>2920454</v>
          </cell>
          <cell r="F854">
            <v>2958465</v>
          </cell>
        </row>
        <row r="855">
          <cell r="C855">
            <v>38012</v>
          </cell>
          <cell r="D855">
            <v>7.7420000000000003E-2</v>
          </cell>
          <cell r="E855">
            <v>2920453</v>
          </cell>
          <cell r="F855">
            <v>2958465</v>
          </cell>
        </row>
        <row r="856">
          <cell r="C856">
            <v>38013</v>
          </cell>
          <cell r="D856">
            <v>7.7420000000000003E-2</v>
          </cell>
          <cell r="E856">
            <v>2920452</v>
          </cell>
          <cell r="F856">
            <v>2958465</v>
          </cell>
        </row>
        <row r="857">
          <cell r="C857">
            <v>38014</v>
          </cell>
          <cell r="D857">
            <v>7.7420000000000003E-2</v>
          </cell>
          <cell r="E857">
            <v>2920451</v>
          </cell>
          <cell r="F857">
            <v>2958465</v>
          </cell>
        </row>
        <row r="858">
          <cell r="C858">
            <v>38015</v>
          </cell>
          <cell r="D858">
            <v>7.7420000000000003E-2</v>
          </cell>
          <cell r="E858">
            <v>2920450</v>
          </cell>
          <cell r="F858">
            <v>2958465</v>
          </cell>
        </row>
        <row r="859">
          <cell r="C859">
            <v>38016</v>
          </cell>
          <cell r="D859">
            <v>7.7420000000000003E-2</v>
          </cell>
          <cell r="E859">
            <v>2920449</v>
          </cell>
          <cell r="F859">
            <v>2958465</v>
          </cell>
        </row>
        <row r="860">
          <cell r="C860">
            <v>38017</v>
          </cell>
          <cell r="D860">
            <v>7.7420000000000003E-2</v>
          </cell>
          <cell r="E860">
            <v>2920448</v>
          </cell>
          <cell r="F860">
            <v>2958465</v>
          </cell>
        </row>
        <row r="861">
          <cell r="C861">
            <v>38018</v>
          </cell>
          <cell r="D861">
            <v>7.7420000000000003E-2</v>
          </cell>
          <cell r="E861">
            <v>2920447</v>
          </cell>
          <cell r="F861">
            <v>2958465</v>
          </cell>
        </row>
        <row r="862">
          <cell r="C862">
            <v>38019</v>
          </cell>
          <cell r="D862">
            <v>7.7420000000000003E-2</v>
          </cell>
          <cell r="E862">
            <v>2920446</v>
          </cell>
          <cell r="F862">
            <v>2958465</v>
          </cell>
        </row>
        <row r="863">
          <cell r="C863">
            <v>38020</v>
          </cell>
          <cell r="D863">
            <v>7.7420000000000003E-2</v>
          </cell>
          <cell r="E863">
            <v>2920445</v>
          </cell>
          <cell r="F863">
            <v>2958465</v>
          </cell>
        </row>
        <row r="864">
          <cell r="C864">
            <v>38021</v>
          </cell>
          <cell r="D864">
            <v>7.7420000000000003E-2</v>
          </cell>
          <cell r="E864">
            <v>2920444</v>
          </cell>
          <cell r="F864">
            <v>2958465</v>
          </cell>
        </row>
        <row r="865">
          <cell r="C865">
            <v>38022</v>
          </cell>
          <cell r="D865">
            <v>7.7420000000000003E-2</v>
          </cell>
          <cell r="E865">
            <v>2920443</v>
          </cell>
          <cell r="F865">
            <v>2958465</v>
          </cell>
        </row>
        <row r="866">
          <cell r="C866">
            <v>38023</v>
          </cell>
          <cell r="D866">
            <v>7.7420000000000003E-2</v>
          </cell>
          <cell r="E866">
            <v>2920442</v>
          </cell>
          <cell r="F866">
            <v>2958465</v>
          </cell>
        </row>
        <row r="867">
          <cell r="C867">
            <v>38024</v>
          </cell>
          <cell r="D867">
            <v>7.7420000000000003E-2</v>
          </cell>
          <cell r="E867">
            <v>2920441</v>
          </cell>
          <cell r="F867">
            <v>2958465</v>
          </cell>
        </row>
        <row r="868">
          <cell r="C868">
            <v>38025</v>
          </cell>
          <cell r="D868">
            <v>7.7420000000000003E-2</v>
          </cell>
          <cell r="E868">
            <v>2920440</v>
          </cell>
          <cell r="F868">
            <v>2958465</v>
          </cell>
        </row>
        <row r="869">
          <cell r="C869">
            <v>38026</v>
          </cell>
          <cell r="D869">
            <v>7.7420000000000003E-2</v>
          </cell>
          <cell r="E869">
            <v>2920439</v>
          </cell>
          <cell r="F869">
            <v>2958465</v>
          </cell>
        </row>
        <row r="870">
          <cell r="C870">
            <v>38027</v>
          </cell>
          <cell r="D870">
            <v>7.7420000000000003E-2</v>
          </cell>
          <cell r="E870">
            <v>2920438</v>
          </cell>
          <cell r="F870">
            <v>2958465</v>
          </cell>
        </row>
        <row r="871">
          <cell r="C871">
            <v>38028</v>
          </cell>
          <cell r="D871">
            <v>7.7420000000000003E-2</v>
          </cell>
          <cell r="E871">
            <v>2920437</v>
          </cell>
          <cell r="F871">
            <v>2958465</v>
          </cell>
        </row>
        <row r="872">
          <cell r="C872">
            <v>38029</v>
          </cell>
          <cell r="D872">
            <v>7.7420000000000003E-2</v>
          </cell>
          <cell r="E872">
            <v>2920436</v>
          </cell>
          <cell r="F872">
            <v>2958465</v>
          </cell>
        </row>
        <row r="873">
          <cell r="C873">
            <v>38030</v>
          </cell>
          <cell r="D873">
            <v>7.7420000000000003E-2</v>
          </cell>
          <cell r="E873">
            <v>2920435</v>
          </cell>
          <cell r="F873">
            <v>2958465</v>
          </cell>
        </row>
        <row r="874">
          <cell r="C874">
            <v>38031</v>
          </cell>
          <cell r="D874">
            <v>7.7420000000000003E-2</v>
          </cell>
          <cell r="E874">
            <v>2920434</v>
          </cell>
          <cell r="F874">
            <v>2958465</v>
          </cell>
        </row>
        <row r="875">
          <cell r="C875">
            <v>38032</v>
          </cell>
          <cell r="D875">
            <v>7.7420000000000003E-2</v>
          </cell>
          <cell r="E875">
            <v>2920433</v>
          </cell>
          <cell r="F875">
            <v>2958465</v>
          </cell>
        </row>
        <row r="876">
          <cell r="C876">
            <v>38033</v>
          </cell>
          <cell r="D876">
            <v>7.7420000000000003E-2</v>
          </cell>
          <cell r="E876">
            <v>2920432</v>
          </cell>
          <cell r="F876">
            <v>2958465</v>
          </cell>
        </row>
        <row r="877">
          <cell r="C877">
            <v>38034</v>
          </cell>
          <cell r="D877">
            <v>7.7420000000000003E-2</v>
          </cell>
          <cell r="E877">
            <v>2920431</v>
          </cell>
          <cell r="F877">
            <v>2958465</v>
          </cell>
        </row>
        <row r="878">
          <cell r="C878">
            <v>38035</v>
          </cell>
          <cell r="D878">
            <v>7.7420000000000003E-2</v>
          </cell>
          <cell r="E878">
            <v>2920430</v>
          </cell>
          <cell r="F878">
            <v>2958465</v>
          </cell>
        </row>
        <row r="879">
          <cell r="C879">
            <v>38036</v>
          </cell>
          <cell r="D879">
            <v>7.7420000000000003E-2</v>
          </cell>
          <cell r="E879">
            <v>2920429</v>
          </cell>
          <cell r="F879">
            <v>2958465</v>
          </cell>
        </row>
        <row r="880">
          <cell r="C880">
            <v>38037</v>
          </cell>
          <cell r="D880">
            <v>7.7420000000000003E-2</v>
          </cell>
          <cell r="E880">
            <v>2920428</v>
          </cell>
          <cell r="F880">
            <v>2958465</v>
          </cell>
        </row>
        <row r="881">
          <cell r="C881">
            <v>38038</v>
          </cell>
          <cell r="D881">
            <v>7.7420000000000003E-2</v>
          </cell>
          <cell r="E881">
            <v>2920427</v>
          </cell>
          <cell r="F881">
            <v>2958465</v>
          </cell>
        </row>
        <row r="882">
          <cell r="C882">
            <v>38039</v>
          </cell>
          <cell r="D882">
            <v>7.7420000000000003E-2</v>
          </cell>
          <cell r="E882">
            <v>2920426</v>
          </cell>
          <cell r="F882">
            <v>2958465</v>
          </cell>
        </row>
        <row r="883">
          <cell r="C883">
            <v>38040</v>
          </cell>
          <cell r="D883">
            <v>7.7420000000000003E-2</v>
          </cell>
          <cell r="E883">
            <v>2920425</v>
          </cell>
          <cell r="F883">
            <v>2958465</v>
          </cell>
        </row>
        <row r="884">
          <cell r="C884">
            <v>38041</v>
          </cell>
          <cell r="D884">
            <v>7.7420000000000003E-2</v>
          </cell>
          <cell r="E884">
            <v>2920424</v>
          </cell>
          <cell r="F884">
            <v>2958465</v>
          </cell>
        </row>
        <row r="885">
          <cell r="C885">
            <v>38042</v>
          </cell>
          <cell r="D885">
            <v>7.7420000000000003E-2</v>
          </cell>
          <cell r="E885">
            <v>2920423</v>
          </cell>
          <cell r="F885">
            <v>2958465</v>
          </cell>
        </row>
        <row r="886">
          <cell r="C886">
            <v>38043</v>
          </cell>
          <cell r="D886">
            <v>7.7420000000000003E-2</v>
          </cell>
          <cell r="E886">
            <v>2920422</v>
          </cell>
          <cell r="F886">
            <v>2958465</v>
          </cell>
        </row>
        <row r="887">
          <cell r="C887">
            <v>38044</v>
          </cell>
          <cell r="D887">
            <v>7.7420000000000003E-2</v>
          </cell>
          <cell r="E887">
            <v>2920421</v>
          </cell>
          <cell r="F887">
            <v>2958465</v>
          </cell>
        </row>
        <row r="888">
          <cell r="C888">
            <v>38045</v>
          </cell>
          <cell r="D888">
            <v>7.7420000000000003E-2</v>
          </cell>
          <cell r="E888">
            <v>2920420</v>
          </cell>
          <cell r="F888">
            <v>2958465</v>
          </cell>
        </row>
        <row r="889">
          <cell r="C889">
            <v>38046</v>
          </cell>
          <cell r="D889">
            <v>7.7420000000000003E-2</v>
          </cell>
          <cell r="E889">
            <v>2920419</v>
          </cell>
          <cell r="F889">
            <v>2958465</v>
          </cell>
        </row>
        <row r="890">
          <cell r="C890">
            <v>38047</v>
          </cell>
          <cell r="D890">
            <v>7.7420000000000003E-2</v>
          </cell>
          <cell r="E890">
            <v>2920418</v>
          </cell>
          <cell r="F890">
            <v>2958465</v>
          </cell>
        </row>
        <row r="891">
          <cell r="C891">
            <v>38048</v>
          </cell>
          <cell r="D891">
            <v>7.7420000000000003E-2</v>
          </cell>
          <cell r="E891">
            <v>2920417</v>
          </cell>
          <cell r="F891">
            <v>2958465</v>
          </cell>
        </row>
        <row r="892">
          <cell r="C892">
            <v>38049</v>
          </cell>
          <cell r="D892">
            <v>7.7420000000000003E-2</v>
          </cell>
          <cell r="E892">
            <v>2920416</v>
          </cell>
          <cell r="F892">
            <v>2958465</v>
          </cell>
        </row>
        <row r="893">
          <cell r="C893">
            <v>38050</v>
          </cell>
          <cell r="D893">
            <v>7.7420000000000003E-2</v>
          </cell>
          <cell r="E893">
            <v>2920415</v>
          </cell>
          <cell r="F893">
            <v>2958465</v>
          </cell>
        </row>
        <row r="894">
          <cell r="C894">
            <v>38051</v>
          </cell>
          <cell r="D894">
            <v>7.7420000000000003E-2</v>
          </cell>
          <cell r="E894">
            <v>2920414</v>
          </cell>
          <cell r="F894">
            <v>2958465</v>
          </cell>
        </row>
        <row r="895">
          <cell r="C895">
            <v>38052</v>
          </cell>
          <cell r="D895">
            <v>7.7420000000000003E-2</v>
          </cell>
          <cell r="E895">
            <v>2920413</v>
          </cell>
          <cell r="F895">
            <v>2958465</v>
          </cell>
        </row>
        <row r="896">
          <cell r="C896">
            <v>38053</v>
          </cell>
          <cell r="D896">
            <v>7.7420000000000003E-2</v>
          </cell>
          <cell r="E896">
            <v>2920412</v>
          </cell>
          <cell r="F896">
            <v>2958465</v>
          </cell>
        </row>
        <row r="897">
          <cell r="C897">
            <v>38054</v>
          </cell>
          <cell r="D897">
            <v>7.7420000000000003E-2</v>
          </cell>
          <cell r="E897">
            <v>2920411</v>
          </cell>
          <cell r="F897">
            <v>2958465</v>
          </cell>
        </row>
        <row r="898">
          <cell r="C898">
            <v>38055</v>
          </cell>
          <cell r="D898">
            <v>7.7420000000000003E-2</v>
          </cell>
          <cell r="E898">
            <v>2920410</v>
          </cell>
          <cell r="F898">
            <v>2958465</v>
          </cell>
        </row>
        <row r="899">
          <cell r="C899">
            <v>38056</v>
          </cell>
          <cell r="D899">
            <v>7.7420000000000003E-2</v>
          </cell>
          <cell r="E899">
            <v>2920409</v>
          </cell>
          <cell r="F899">
            <v>2958465</v>
          </cell>
        </row>
        <row r="900">
          <cell r="C900">
            <v>38057</v>
          </cell>
          <cell r="D900">
            <v>7.7420000000000003E-2</v>
          </cell>
          <cell r="E900">
            <v>2920408</v>
          </cell>
          <cell r="F900">
            <v>2958465</v>
          </cell>
        </row>
        <row r="901">
          <cell r="C901">
            <v>38058</v>
          </cell>
          <cell r="D901">
            <v>7.7420000000000003E-2</v>
          </cell>
          <cell r="E901">
            <v>2920407</v>
          </cell>
          <cell r="F901">
            <v>2958465</v>
          </cell>
        </row>
        <row r="902">
          <cell r="C902">
            <v>38059</v>
          </cell>
          <cell r="D902">
            <v>7.7420000000000003E-2</v>
          </cell>
          <cell r="E902">
            <v>2920406</v>
          </cell>
          <cell r="F902">
            <v>2958465</v>
          </cell>
        </row>
        <row r="903">
          <cell r="C903">
            <v>38060</v>
          </cell>
          <cell r="D903">
            <v>7.7420000000000003E-2</v>
          </cell>
          <cell r="E903">
            <v>2920405</v>
          </cell>
          <cell r="F903">
            <v>2958465</v>
          </cell>
        </row>
        <row r="904">
          <cell r="C904">
            <v>38061</v>
          </cell>
          <cell r="D904">
            <v>7.7420000000000003E-2</v>
          </cell>
          <cell r="E904">
            <v>2920404</v>
          </cell>
          <cell r="F904">
            <v>2958465</v>
          </cell>
        </row>
        <row r="905">
          <cell r="C905">
            <v>38062</v>
          </cell>
          <cell r="D905">
            <v>7.7420000000000003E-2</v>
          </cell>
          <cell r="E905">
            <v>2920403</v>
          </cell>
          <cell r="F905">
            <v>2958465</v>
          </cell>
        </row>
        <row r="906">
          <cell r="C906">
            <v>38063</v>
          </cell>
          <cell r="D906">
            <v>7.7420000000000003E-2</v>
          </cell>
          <cell r="E906">
            <v>2920402</v>
          </cell>
          <cell r="F906">
            <v>2958465</v>
          </cell>
        </row>
        <row r="907">
          <cell r="C907">
            <v>38064</v>
          </cell>
          <cell r="D907">
            <v>7.7420000000000003E-2</v>
          </cell>
          <cell r="E907">
            <v>2920401</v>
          </cell>
          <cell r="F907">
            <v>2958465</v>
          </cell>
        </row>
        <row r="908">
          <cell r="C908">
            <v>38065</v>
          </cell>
          <cell r="D908">
            <v>7.7420000000000003E-2</v>
          </cell>
          <cell r="E908">
            <v>2920400</v>
          </cell>
          <cell r="F908">
            <v>2958465</v>
          </cell>
        </row>
        <row r="909">
          <cell r="C909">
            <v>38066</v>
          </cell>
          <cell r="D909">
            <v>7.7420000000000003E-2</v>
          </cell>
          <cell r="E909">
            <v>2920399</v>
          </cell>
          <cell r="F909">
            <v>2958465</v>
          </cell>
        </row>
        <row r="910">
          <cell r="C910">
            <v>38067</v>
          </cell>
          <cell r="D910">
            <v>7.7420000000000003E-2</v>
          </cell>
          <cell r="E910">
            <v>2920398</v>
          </cell>
          <cell r="F910">
            <v>2958465</v>
          </cell>
        </row>
        <row r="911">
          <cell r="C911">
            <v>38068</v>
          </cell>
          <cell r="D911">
            <v>7.7420000000000003E-2</v>
          </cell>
          <cell r="E911">
            <v>2920397</v>
          </cell>
          <cell r="F911">
            <v>2958465</v>
          </cell>
        </row>
        <row r="912">
          <cell r="C912">
            <v>38069</v>
          </cell>
          <cell r="D912">
            <v>7.7420000000000003E-2</v>
          </cell>
          <cell r="E912">
            <v>2920396</v>
          </cell>
          <cell r="F912">
            <v>2958465</v>
          </cell>
        </row>
        <row r="913">
          <cell r="C913">
            <v>38070</v>
          </cell>
          <cell r="D913">
            <v>7.7420000000000003E-2</v>
          </cell>
          <cell r="E913">
            <v>2920395</v>
          </cell>
          <cell r="F913">
            <v>2958465</v>
          </cell>
        </row>
        <row r="914">
          <cell r="C914">
            <v>38071</v>
          </cell>
          <cell r="D914">
            <v>7.7420000000000003E-2</v>
          </cell>
          <cell r="E914">
            <v>2920394</v>
          </cell>
          <cell r="F914">
            <v>2958465</v>
          </cell>
        </row>
        <row r="915">
          <cell r="C915">
            <v>38072</v>
          </cell>
          <cell r="D915">
            <v>7.7420000000000003E-2</v>
          </cell>
          <cell r="E915">
            <v>2920393</v>
          </cell>
          <cell r="F915">
            <v>2958465</v>
          </cell>
        </row>
        <row r="916">
          <cell r="C916">
            <v>38073</v>
          </cell>
          <cell r="D916">
            <v>7.7420000000000003E-2</v>
          </cell>
          <cell r="E916">
            <v>2920392</v>
          </cell>
          <cell r="F916">
            <v>2958465</v>
          </cell>
        </row>
        <row r="917">
          <cell r="C917">
            <v>38074</v>
          </cell>
          <cell r="D917">
            <v>7.7420000000000003E-2</v>
          </cell>
          <cell r="E917">
            <v>2920391</v>
          </cell>
          <cell r="F917">
            <v>2958465</v>
          </cell>
        </row>
        <row r="918">
          <cell r="C918">
            <v>38075</v>
          </cell>
          <cell r="D918">
            <v>7.7420000000000003E-2</v>
          </cell>
          <cell r="E918">
            <v>2920390</v>
          </cell>
          <cell r="F918">
            <v>2958465</v>
          </cell>
        </row>
        <row r="919">
          <cell r="C919">
            <v>38076</v>
          </cell>
          <cell r="D919">
            <v>7.7420000000000003E-2</v>
          </cell>
          <cell r="E919">
            <v>2920389</v>
          </cell>
          <cell r="F919">
            <v>2958465</v>
          </cell>
        </row>
        <row r="920">
          <cell r="C920">
            <v>38077</v>
          </cell>
          <cell r="D920">
            <v>7.7420000000000003E-2</v>
          </cell>
          <cell r="E920">
            <v>2920388</v>
          </cell>
          <cell r="F920">
            <v>2958465</v>
          </cell>
        </row>
        <row r="921">
          <cell r="C921">
            <v>38078</v>
          </cell>
          <cell r="D921">
            <v>7.7420000000000003E-2</v>
          </cell>
          <cell r="E921">
            <v>2920387</v>
          </cell>
          <cell r="F921">
            <v>2958465</v>
          </cell>
        </row>
        <row r="922">
          <cell r="C922">
            <v>38079</v>
          </cell>
          <cell r="D922">
            <v>7.7420000000000003E-2</v>
          </cell>
          <cell r="E922">
            <v>2920386</v>
          </cell>
          <cell r="F922">
            <v>2958465</v>
          </cell>
        </row>
        <row r="923">
          <cell r="C923">
            <v>38080</v>
          </cell>
          <cell r="D923">
            <v>7.7420000000000003E-2</v>
          </cell>
          <cell r="E923">
            <v>2920385</v>
          </cell>
          <cell r="F923">
            <v>2958465</v>
          </cell>
        </row>
        <row r="924">
          <cell r="C924">
            <v>38081</v>
          </cell>
          <cell r="D924">
            <v>7.7420000000000003E-2</v>
          </cell>
          <cell r="E924">
            <v>2920384</v>
          </cell>
          <cell r="F924">
            <v>2958465</v>
          </cell>
        </row>
        <row r="925">
          <cell r="C925">
            <v>38082</v>
          </cell>
          <cell r="D925">
            <v>7.7420000000000003E-2</v>
          </cell>
          <cell r="E925">
            <v>2920383</v>
          </cell>
          <cell r="F925">
            <v>2958465</v>
          </cell>
        </row>
        <row r="926">
          <cell r="C926">
            <v>38083</v>
          </cell>
          <cell r="D926">
            <v>7.7420000000000003E-2</v>
          </cell>
          <cell r="E926">
            <v>2920382</v>
          </cell>
          <cell r="F926">
            <v>2958465</v>
          </cell>
        </row>
        <row r="927">
          <cell r="C927">
            <v>38084</v>
          </cell>
          <cell r="D927">
            <v>7.7420000000000003E-2</v>
          </cell>
          <cell r="E927">
            <v>2920381</v>
          </cell>
          <cell r="F927">
            <v>2958465</v>
          </cell>
        </row>
        <row r="928">
          <cell r="C928">
            <v>38085</v>
          </cell>
          <cell r="D928">
            <v>7.7420000000000003E-2</v>
          </cell>
          <cell r="E928">
            <v>2920380</v>
          </cell>
          <cell r="F928">
            <v>2958465</v>
          </cell>
        </row>
        <row r="929">
          <cell r="C929">
            <v>38086</v>
          </cell>
          <cell r="D929">
            <v>7.7420000000000003E-2</v>
          </cell>
          <cell r="E929">
            <v>2920379</v>
          </cell>
          <cell r="F929">
            <v>2958465</v>
          </cell>
        </row>
        <row r="930">
          <cell r="C930">
            <v>38087</v>
          </cell>
          <cell r="D930">
            <v>7.7420000000000003E-2</v>
          </cell>
          <cell r="E930">
            <v>2920378</v>
          </cell>
          <cell r="F930">
            <v>2958465</v>
          </cell>
        </row>
        <row r="931">
          <cell r="C931">
            <v>38088</v>
          </cell>
          <cell r="D931">
            <v>7.7420000000000003E-2</v>
          </cell>
          <cell r="E931">
            <v>2920377</v>
          </cell>
          <cell r="F931">
            <v>2958465</v>
          </cell>
        </row>
        <row r="932">
          <cell r="C932">
            <v>38089</v>
          </cell>
          <cell r="D932">
            <v>7.7420000000000003E-2</v>
          </cell>
          <cell r="E932">
            <v>2920376</v>
          </cell>
          <cell r="F932">
            <v>2958465</v>
          </cell>
        </row>
        <row r="933">
          <cell r="C933">
            <v>38090</v>
          </cell>
          <cell r="D933">
            <v>7.7420000000000003E-2</v>
          </cell>
          <cell r="E933">
            <v>2920375</v>
          </cell>
          <cell r="F933">
            <v>2958465</v>
          </cell>
        </row>
        <row r="934">
          <cell r="C934">
            <v>38091</v>
          </cell>
          <cell r="D934">
            <v>7.7420000000000003E-2</v>
          </cell>
          <cell r="E934">
            <v>2920374</v>
          </cell>
          <cell r="F934">
            <v>2958465</v>
          </cell>
        </row>
        <row r="935">
          <cell r="C935">
            <v>38092</v>
          </cell>
          <cell r="D935">
            <v>7.7420000000000003E-2</v>
          </cell>
          <cell r="E935">
            <v>2920373</v>
          </cell>
          <cell r="F935">
            <v>2958465</v>
          </cell>
        </row>
        <row r="936">
          <cell r="C936">
            <v>38093</v>
          </cell>
          <cell r="D936">
            <v>7.7420000000000003E-2</v>
          </cell>
          <cell r="E936">
            <v>2920372</v>
          </cell>
          <cell r="F936">
            <v>2958465</v>
          </cell>
        </row>
        <row r="937">
          <cell r="C937">
            <v>38094</v>
          </cell>
          <cell r="D937">
            <v>7.7420000000000003E-2</v>
          </cell>
          <cell r="E937">
            <v>2920371</v>
          </cell>
          <cell r="F937">
            <v>2958465</v>
          </cell>
        </row>
        <row r="938">
          <cell r="C938">
            <v>38095</v>
          </cell>
          <cell r="D938">
            <v>7.7420000000000003E-2</v>
          </cell>
          <cell r="E938">
            <v>2920370</v>
          </cell>
          <cell r="F938">
            <v>2958465</v>
          </cell>
        </row>
        <row r="939">
          <cell r="C939">
            <v>38096</v>
          </cell>
          <cell r="D939">
            <v>7.7420000000000003E-2</v>
          </cell>
          <cell r="E939">
            <v>2920369</v>
          </cell>
          <cell r="F939">
            <v>2958465</v>
          </cell>
        </row>
        <row r="940">
          <cell r="C940">
            <v>38097</v>
          </cell>
          <cell r="D940">
            <v>7.7420000000000003E-2</v>
          </cell>
          <cell r="E940">
            <v>2920368</v>
          </cell>
          <cell r="F940">
            <v>2958465</v>
          </cell>
        </row>
        <row r="941">
          <cell r="C941">
            <v>38098</v>
          </cell>
          <cell r="D941">
            <v>7.7420000000000003E-2</v>
          </cell>
          <cell r="E941">
            <v>2920367</v>
          </cell>
          <cell r="F941">
            <v>2958465</v>
          </cell>
        </row>
        <row r="942">
          <cell r="C942">
            <v>38099</v>
          </cell>
          <cell r="D942">
            <v>7.7420000000000003E-2</v>
          </cell>
          <cell r="E942">
            <v>2920366</v>
          </cell>
          <cell r="F942">
            <v>2958465</v>
          </cell>
        </row>
        <row r="943">
          <cell r="C943">
            <v>38100</v>
          </cell>
          <cell r="D943">
            <v>7.7420000000000003E-2</v>
          </cell>
          <cell r="E943">
            <v>2920365</v>
          </cell>
          <cell r="F943">
            <v>2958465</v>
          </cell>
        </row>
        <row r="944">
          <cell r="C944">
            <v>38101</v>
          </cell>
          <cell r="D944">
            <v>7.7420000000000003E-2</v>
          </cell>
          <cell r="E944">
            <v>2920364</v>
          </cell>
          <cell r="F944">
            <v>2958465</v>
          </cell>
        </row>
        <row r="945">
          <cell r="C945">
            <v>38102</v>
          </cell>
          <cell r="D945">
            <v>7.7420000000000003E-2</v>
          </cell>
          <cell r="E945">
            <v>2920363</v>
          </cell>
          <cell r="F945">
            <v>2958465</v>
          </cell>
        </row>
        <row r="946">
          <cell r="C946">
            <v>38103</v>
          </cell>
          <cell r="D946">
            <v>7.7420000000000003E-2</v>
          </cell>
          <cell r="E946">
            <v>2920362</v>
          </cell>
          <cell r="F946">
            <v>2958465</v>
          </cell>
        </row>
        <row r="947">
          <cell r="C947">
            <v>38104</v>
          </cell>
          <cell r="D947">
            <v>7.7420000000000003E-2</v>
          </cell>
          <cell r="E947">
            <v>2920361</v>
          </cell>
          <cell r="F947">
            <v>2958465</v>
          </cell>
        </row>
        <row r="948">
          <cell r="C948">
            <v>38105</v>
          </cell>
          <cell r="D948">
            <v>7.7420000000000003E-2</v>
          </cell>
          <cell r="E948">
            <v>2920360</v>
          </cell>
          <cell r="F948">
            <v>2958465</v>
          </cell>
        </row>
        <row r="949">
          <cell r="C949">
            <v>38106</v>
          </cell>
          <cell r="D949">
            <v>7.7420000000000003E-2</v>
          </cell>
          <cell r="E949">
            <v>2920359</v>
          </cell>
          <cell r="F949">
            <v>2958465</v>
          </cell>
        </row>
        <row r="950">
          <cell r="C950">
            <v>38107</v>
          </cell>
          <cell r="D950">
            <v>7.7420000000000003E-2</v>
          </cell>
          <cell r="E950">
            <v>2920358</v>
          </cell>
          <cell r="F950">
            <v>2958465</v>
          </cell>
        </row>
        <row r="951">
          <cell r="C951">
            <v>38108</v>
          </cell>
          <cell r="D951">
            <v>7.7420000000000003E-2</v>
          </cell>
          <cell r="E951">
            <v>2920357</v>
          </cell>
          <cell r="F951">
            <v>2958465</v>
          </cell>
        </row>
        <row r="952">
          <cell r="C952">
            <v>38109</v>
          </cell>
          <cell r="D952">
            <v>7.7420000000000003E-2</v>
          </cell>
          <cell r="E952">
            <v>2920356</v>
          </cell>
          <cell r="F952">
            <v>2958465</v>
          </cell>
        </row>
        <row r="953">
          <cell r="C953">
            <v>38110</v>
          </cell>
          <cell r="D953">
            <v>7.7420000000000003E-2</v>
          </cell>
          <cell r="E953">
            <v>2920355</v>
          </cell>
          <cell r="F953">
            <v>2958465</v>
          </cell>
        </row>
        <row r="954">
          <cell r="C954">
            <v>38111</v>
          </cell>
          <cell r="D954">
            <v>7.7420000000000003E-2</v>
          </cell>
          <cell r="E954">
            <v>2920354</v>
          </cell>
          <cell r="F954">
            <v>2958465</v>
          </cell>
        </row>
        <row r="955">
          <cell r="C955">
            <v>38112</v>
          </cell>
          <cell r="D955">
            <v>7.7420000000000003E-2</v>
          </cell>
          <cell r="E955">
            <v>2920353</v>
          </cell>
          <cell r="F955">
            <v>2958465</v>
          </cell>
        </row>
        <row r="956">
          <cell r="C956">
            <v>38113</v>
          </cell>
          <cell r="D956">
            <v>7.7420000000000003E-2</v>
          </cell>
          <cell r="E956">
            <v>2920352</v>
          </cell>
          <cell r="F956">
            <v>2958465</v>
          </cell>
        </row>
        <row r="957">
          <cell r="C957">
            <v>38114</v>
          </cell>
          <cell r="D957">
            <v>7.7420000000000003E-2</v>
          </cell>
          <cell r="E957">
            <v>2920351</v>
          </cell>
          <cell r="F957">
            <v>2958465</v>
          </cell>
        </row>
        <row r="958">
          <cell r="C958">
            <v>38115</v>
          </cell>
          <cell r="D958">
            <v>7.7420000000000003E-2</v>
          </cell>
          <cell r="E958">
            <v>2920350</v>
          </cell>
          <cell r="F958">
            <v>2958465</v>
          </cell>
        </row>
        <row r="959">
          <cell r="C959">
            <v>38116</v>
          </cell>
          <cell r="D959">
            <v>7.7420000000000003E-2</v>
          </cell>
          <cell r="E959">
            <v>2920349</v>
          </cell>
          <cell r="F959">
            <v>2958465</v>
          </cell>
        </row>
        <row r="960">
          <cell r="C960">
            <v>38117</v>
          </cell>
          <cell r="D960">
            <v>7.7420000000000003E-2</v>
          </cell>
          <cell r="E960">
            <v>2920348</v>
          </cell>
          <cell r="F960">
            <v>2958465</v>
          </cell>
        </row>
        <row r="961">
          <cell r="C961">
            <v>38118</v>
          </cell>
          <cell r="D961">
            <v>7.7420000000000003E-2</v>
          </cell>
          <cell r="E961">
            <v>2920347</v>
          </cell>
          <cell r="F961">
            <v>2958465</v>
          </cell>
        </row>
        <row r="962">
          <cell r="C962">
            <v>38119</v>
          </cell>
          <cell r="D962">
            <v>7.7420000000000003E-2</v>
          </cell>
          <cell r="E962">
            <v>2920346</v>
          </cell>
          <cell r="F962">
            <v>2958465</v>
          </cell>
        </row>
        <row r="963">
          <cell r="C963">
            <v>38120</v>
          </cell>
          <cell r="D963">
            <v>7.7420000000000003E-2</v>
          </cell>
          <cell r="E963">
            <v>2920345</v>
          </cell>
          <cell r="F963">
            <v>2958465</v>
          </cell>
        </row>
        <row r="964">
          <cell r="C964">
            <v>38121</v>
          </cell>
          <cell r="D964">
            <v>7.7420000000000003E-2</v>
          </cell>
          <cell r="E964">
            <v>2920344</v>
          </cell>
          <cell r="F964">
            <v>2958465</v>
          </cell>
        </row>
        <row r="965">
          <cell r="C965">
            <v>38122</v>
          </cell>
          <cell r="D965">
            <v>7.7420000000000003E-2</v>
          </cell>
          <cell r="E965">
            <v>2920343</v>
          </cell>
          <cell r="F965">
            <v>2958465</v>
          </cell>
        </row>
        <row r="966">
          <cell r="C966">
            <v>38123</v>
          </cell>
          <cell r="D966">
            <v>7.7420000000000003E-2</v>
          </cell>
          <cell r="E966">
            <v>2920342</v>
          </cell>
          <cell r="F966">
            <v>2958465</v>
          </cell>
        </row>
        <row r="967">
          <cell r="C967">
            <v>38124</v>
          </cell>
          <cell r="D967">
            <v>7.7420000000000003E-2</v>
          </cell>
          <cell r="E967">
            <v>2920341</v>
          </cell>
          <cell r="F967">
            <v>2958465</v>
          </cell>
        </row>
        <row r="968">
          <cell r="C968">
            <v>38125</v>
          </cell>
          <cell r="D968">
            <v>7.7420000000000003E-2</v>
          </cell>
          <cell r="E968">
            <v>2920340</v>
          </cell>
          <cell r="F968">
            <v>2958465</v>
          </cell>
        </row>
        <row r="969">
          <cell r="C969">
            <v>38126</v>
          </cell>
          <cell r="D969">
            <v>7.7420000000000003E-2</v>
          </cell>
          <cell r="E969">
            <v>2920339</v>
          </cell>
          <cell r="F969">
            <v>2958465</v>
          </cell>
        </row>
        <row r="970">
          <cell r="C970">
            <v>38127</v>
          </cell>
          <cell r="D970">
            <v>7.7420000000000003E-2</v>
          </cell>
          <cell r="E970">
            <v>2920338</v>
          </cell>
          <cell r="F970">
            <v>2958465</v>
          </cell>
        </row>
        <row r="971">
          <cell r="C971">
            <v>38128</v>
          </cell>
          <cell r="D971">
            <v>7.7420000000000003E-2</v>
          </cell>
          <cell r="E971">
            <v>2920337</v>
          </cell>
          <cell r="F971">
            <v>2958465</v>
          </cell>
        </row>
        <row r="972">
          <cell r="C972">
            <v>38129</v>
          </cell>
          <cell r="D972">
            <v>7.7420000000000003E-2</v>
          </cell>
          <cell r="E972">
            <v>2920336</v>
          </cell>
          <cell r="F972">
            <v>2958465</v>
          </cell>
        </row>
        <row r="973">
          <cell r="C973">
            <v>38130</v>
          </cell>
          <cell r="D973">
            <v>7.7420000000000003E-2</v>
          </cell>
          <cell r="E973">
            <v>2920335</v>
          </cell>
          <cell r="F973">
            <v>2958465</v>
          </cell>
        </row>
        <row r="974">
          <cell r="C974">
            <v>38131</v>
          </cell>
          <cell r="D974">
            <v>7.7420000000000003E-2</v>
          </cell>
          <cell r="E974">
            <v>2920334</v>
          </cell>
          <cell r="F974">
            <v>2958465</v>
          </cell>
        </row>
        <row r="975">
          <cell r="C975">
            <v>38132</v>
          </cell>
          <cell r="D975">
            <v>7.7420000000000003E-2</v>
          </cell>
          <cell r="E975">
            <v>2920333</v>
          </cell>
          <cell r="F975">
            <v>2958465</v>
          </cell>
        </row>
        <row r="976">
          <cell r="C976">
            <v>38133</v>
          </cell>
          <cell r="D976">
            <v>7.7420000000000003E-2</v>
          </cell>
          <cell r="E976">
            <v>2920332</v>
          </cell>
          <cell r="F976">
            <v>2958465</v>
          </cell>
        </row>
        <row r="977">
          <cell r="C977">
            <v>38134</v>
          </cell>
          <cell r="D977">
            <v>7.7420000000000003E-2</v>
          </cell>
          <cell r="E977">
            <v>2920331</v>
          </cell>
          <cell r="F977">
            <v>2958465</v>
          </cell>
        </row>
        <row r="978">
          <cell r="C978">
            <v>38135</v>
          </cell>
          <cell r="D978">
            <v>7.7420000000000003E-2</v>
          </cell>
          <cell r="E978">
            <v>2920330</v>
          </cell>
          <cell r="F978">
            <v>2958465</v>
          </cell>
        </row>
        <row r="979">
          <cell r="C979">
            <v>38136</v>
          </cell>
          <cell r="D979">
            <v>7.7420000000000003E-2</v>
          </cell>
          <cell r="E979">
            <v>2920329</v>
          </cell>
          <cell r="F979">
            <v>2958465</v>
          </cell>
        </row>
        <row r="980">
          <cell r="C980">
            <v>38137</v>
          </cell>
          <cell r="D980">
            <v>7.7420000000000003E-2</v>
          </cell>
          <cell r="E980">
            <v>2920328</v>
          </cell>
          <cell r="F980">
            <v>2958465</v>
          </cell>
        </row>
        <row r="981">
          <cell r="C981">
            <v>38138</v>
          </cell>
          <cell r="D981">
            <v>7.7420000000000003E-2</v>
          </cell>
          <cell r="E981">
            <v>2920327</v>
          </cell>
          <cell r="F981">
            <v>2958465</v>
          </cell>
        </row>
        <row r="982">
          <cell r="C982">
            <v>38139</v>
          </cell>
          <cell r="D982">
            <v>7.7420000000000003E-2</v>
          </cell>
          <cell r="E982">
            <v>2920326</v>
          </cell>
          <cell r="F982">
            <v>2958465</v>
          </cell>
        </row>
        <row r="983">
          <cell r="C983">
            <v>38140</v>
          </cell>
          <cell r="D983">
            <v>7.7420000000000003E-2</v>
          </cell>
          <cell r="E983">
            <v>2920325</v>
          </cell>
          <cell r="F983">
            <v>2958465</v>
          </cell>
        </row>
        <row r="984">
          <cell r="C984">
            <v>38141</v>
          </cell>
          <cell r="D984">
            <v>7.7420000000000003E-2</v>
          </cell>
          <cell r="E984">
            <v>2920324</v>
          </cell>
          <cell r="F984">
            <v>2958465</v>
          </cell>
        </row>
        <row r="985">
          <cell r="C985">
            <v>38142</v>
          </cell>
          <cell r="D985">
            <v>7.7420000000000003E-2</v>
          </cell>
          <cell r="E985">
            <v>2920323</v>
          </cell>
          <cell r="F985">
            <v>2958465</v>
          </cell>
        </row>
        <row r="986">
          <cell r="C986">
            <v>38143</v>
          </cell>
          <cell r="D986">
            <v>7.7420000000000003E-2</v>
          </cell>
          <cell r="E986">
            <v>2920322</v>
          </cell>
          <cell r="F986">
            <v>2958465</v>
          </cell>
        </row>
        <row r="987">
          <cell r="C987">
            <v>38144</v>
          </cell>
          <cell r="D987">
            <v>7.7420000000000003E-2</v>
          </cell>
          <cell r="E987">
            <v>2920321</v>
          </cell>
          <cell r="F987">
            <v>2958465</v>
          </cell>
        </row>
        <row r="988">
          <cell r="C988">
            <v>38145</v>
          </cell>
          <cell r="D988">
            <v>7.7420000000000003E-2</v>
          </cell>
          <cell r="E988">
            <v>2920320</v>
          </cell>
          <cell r="F988">
            <v>2958465</v>
          </cell>
        </row>
        <row r="989">
          <cell r="C989">
            <v>38146</v>
          </cell>
          <cell r="D989">
            <v>7.7420000000000003E-2</v>
          </cell>
          <cell r="E989">
            <v>2920319</v>
          </cell>
          <cell r="F989">
            <v>2958465</v>
          </cell>
        </row>
        <row r="990">
          <cell r="C990">
            <v>38147</v>
          </cell>
          <cell r="D990">
            <v>7.7420000000000003E-2</v>
          </cell>
          <cell r="E990">
            <v>2920318</v>
          </cell>
          <cell r="F990">
            <v>2958465</v>
          </cell>
        </row>
        <row r="991">
          <cell r="C991">
            <v>38148</v>
          </cell>
          <cell r="D991">
            <v>7.7420000000000003E-2</v>
          </cell>
          <cell r="E991">
            <v>2920317</v>
          </cell>
          <cell r="F991">
            <v>2958465</v>
          </cell>
        </row>
        <row r="992">
          <cell r="C992">
            <v>38149</v>
          </cell>
          <cell r="D992">
            <v>7.7420000000000003E-2</v>
          </cell>
          <cell r="E992">
            <v>2920316</v>
          </cell>
          <cell r="F992">
            <v>2958465</v>
          </cell>
        </row>
        <row r="993">
          <cell r="C993">
            <v>38150</v>
          </cell>
          <cell r="D993">
            <v>7.7420000000000003E-2</v>
          </cell>
          <cell r="E993">
            <v>2920315</v>
          </cell>
          <cell r="F993">
            <v>2958465</v>
          </cell>
        </row>
        <row r="994">
          <cell r="C994">
            <v>38151</v>
          </cell>
          <cell r="D994">
            <v>7.7420000000000003E-2</v>
          </cell>
          <cell r="E994">
            <v>2920314</v>
          </cell>
          <cell r="F994">
            <v>2958465</v>
          </cell>
        </row>
        <row r="995">
          <cell r="C995">
            <v>38152</v>
          </cell>
          <cell r="D995">
            <v>7.7420000000000003E-2</v>
          </cell>
          <cell r="E995">
            <v>2920313</v>
          </cell>
          <cell r="F995">
            <v>2958465</v>
          </cell>
        </row>
        <row r="996">
          <cell r="C996">
            <v>38153</v>
          </cell>
          <cell r="D996">
            <v>7.7420000000000003E-2</v>
          </cell>
          <cell r="E996">
            <v>2920312</v>
          </cell>
          <cell r="F996">
            <v>2958465</v>
          </cell>
        </row>
        <row r="997">
          <cell r="C997">
            <v>38154</v>
          </cell>
          <cell r="D997">
            <v>7.7420000000000003E-2</v>
          </cell>
          <cell r="E997">
            <v>2920311</v>
          </cell>
          <cell r="F997">
            <v>2958465</v>
          </cell>
        </row>
        <row r="998">
          <cell r="C998">
            <v>38155</v>
          </cell>
          <cell r="D998">
            <v>7.7420000000000003E-2</v>
          </cell>
          <cell r="E998">
            <v>2920310</v>
          </cell>
          <cell r="F998">
            <v>2958465</v>
          </cell>
        </row>
        <row r="999">
          <cell r="C999">
            <v>38156</v>
          </cell>
          <cell r="D999">
            <v>7.7420000000000003E-2</v>
          </cell>
          <cell r="E999">
            <v>2920309</v>
          </cell>
          <cell r="F999">
            <v>2958465</v>
          </cell>
        </row>
        <row r="1000">
          <cell r="C1000">
            <v>38157</v>
          </cell>
          <cell r="D1000">
            <v>7.7420000000000003E-2</v>
          </cell>
          <cell r="E1000">
            <v>2920308</v>
          </cell>
          <cell r="F1000">
            <v>2958465</v>
          </cell>
        </row>
        <row r="1001">
          <cell r="C1001">
            <v>38158</v>
          </cell>
          <cell r="D1001">
            <v>7.7420000000000003E-2</v>
          </cell>
          <cell r="E1001">
            <v>2920307</v>
          </cell>
          <cell r="F1001">
            <v>2958465</v>
          </cell>
        </row>
        <row r="1002">
          <cell r="C1002">
            <v>38159</v>
          </cell>
          <cell r="D1002">
            <v>7.7420000000000003E-2</v>
          </cell>
          <cell r="E1002">
            <v>2920306</v>
          </cell>
          <cell r="F1002">
            <v>2958465</v>
          </cell>
        </row>
        <row r="1003">
          <cell r="C1003">
            <v>38160</v>
          </cell>
          <cell r="D1003">
            <v>7.7420000000000003E-2</v>
          </cell>
          <cell r="E1003">
            <v>2920305</v>
          </cell>
          <cell r="F1003">
            <v>2958465</v>
          </cell>
        </row>
        <row r="1004">
          <cell r="C1004">
            <v>38161</v>
          </cell>
          <cell r="D1004">
            <v>7.7420000000000003E-2</v>
          </cell>
          <cell r="E1004">
            <v>2920304</v>
          </cell>
          <cell r="F1004">
            <v>2958465</v>
          </cell>
        </row>
        <row r="1005">
          <cell r="C1005">
            <v>38162</v>
          </cell>
          <cell r="D1005">
            <v>7.7420000000000003E-2</v>
          </cell>
          <cell r="E1005">
            <v>2920303</v>
          </cell>
          <cell r="F1005">
            <v>2958465</v>
          </cell>
        </row>
        <row r="1006">
          <cell r="C1006">
            <v>38163</v>
          </cell>
          <cell r="D1006">
            <v>7.7420000000000003E-2</v>
          </cell>
          <cell r="E1006">
            <v>2920302</v>
          </cell>
          <cell r="F1006">
            <v>2958465</v>
          </cell>
        </row>
        <row r="1007">
          <cell r="C1007">
            <v>38164</v>
          </cell>
          <cell r="D1007">
            <v>7.7420000000000003E-2</v>
          </cell>
          <cell r="E1007">
            <v>2920301</v>
          </cell>
          <cell r="F1007">
            <v>2958465</v>
          </cell>
        </row>
        <row r="1008">
          <cell r="C1008">
            <v>38165</v>
          </cell>
          <cell r="D1008">
            <v>7.7420000000000003E-2</v>
          </cell>
          <cell r="E1008">
            <v>2920300</v>
          </cell>
          <cell r="F1008">
            <v>2958465</v>
          </cell>
        </row>
        <row r="1009">
          <cell r="C1009">
            <v>38166</v>
          </cell>
          <cell r="D1009">
            <v>7.7420000000000003E-2</v>
          </cell>
          <cell r="E1009">
            <v>2920299</v>
          </cell>
          <cell r="F1009">
            <v>2958465</v>
          </cell>
        </row>
        <row r="1010">
          <cell r="C1010">
            <v>38167</v>
          </cell>
          <cell r="D1010">
            <v>7.7420000000000003E-2</v>
          </cell>
          <cell r="E1010">
            <v>2920298</v>
          </cell>
          <cell r="F1010">
            <v>2958465</v>
          </cell>
        </row>
        <row r="1011">
          <cell r="C1011">
            <v>38168</v>
          </cell>
          <cell r="D1011">
            <v>7.7420000000000003E-2</v>
          </cell>
          <cell r="E1011">
            <v>2920297</v>
          </cell>
          <cell r="F1011">
            <v>2958465</v>
          </cell>
        </row>
        <row r="1012">
          <cell r="C1012">
            <v>38169</v>
          </cell>
          <cell r="D1012">
            <v>7.7420000000000003E-2</v>
          </cell>
          <cell r="E1012">
            <v>2920296</v>
          </cell>
          <cell r="F1012">
            <v>2958465</v>
          </cell>
        </row>
        <row r="1013">
          <cell r="C1013">
            <v>38170</v>
          </cell>
          <cell r="D1013">
            <v>7.7420000000000003E-2</v>
          </cell>
          <cell r="E1013">
            <v>2920295</v>
          </cell>
          <cell r="F1013">
            <v>2958465</v>
          </cell>
        </row>
        <row r="1014">
          <cell r="C1014">
            <v>38171</v>
          </cell>
          <cell r="D1014">
            <v>7.7420000000000003E-2</v>
          </cell>
          <cell r="E1014">
            <v>2920294</v>
          </cell>
          <cell r="F1014">
            <v>2958465</v>
          </cell>
        </row>
        <row r="1015">
          <cell r="C1015">
            <v>38172</v>
          </cell>
          <cell r="D1015">
            <v>7.7420000000000003E-2</v>
          </cell>
          <cell r="E1015">
            <v>2920293</v>
          </cell>
          <cell r="F1015">
            <v>2958465</v>
          </cell>
        </row>
        <row r="1016">
          <cell r="C1016">
            <v>38173</v>
          </cell>
          <cell r="D1016">
            <v>7.7420000000000003E-2</v>
          </cell>
          <cell r="E1016">
            <v>2920292</v>
          </cell>
          <cell r="F1016">
            <v>2958465</v>
          </cell>
        </row>
        <row r="1017">
          <cell r="C1017">
            <v>38174</v>
          </cell>
          <cell r="D1017">
            <v>7.7420000000000003E-2</v>
          </cell>
          <cell r="E1017">
            <v>2920291</v>
          </cell>
          <cell r="F1017">
            <v>2958465</v>
          </cell>
        </row>
        <row r="1018">
          <cell r="C1018">
            <v>38175</v>
          </cell>
          <cell r="D1018">
            <v>7.7420000000000003E-2</v>
          </cell>
          <cell r="E1018">
            <v>2920290</v>
          </cell>
          <cell r="F1018">
            <v>2958465</v>
          </cell>
        </row>
        <row r="1019">
          <cell r="C1019">
            <v>38176</v>
          </cell>
          <cell r="D1019">
            <v>7.7420000000000003E-2</v>
          </cell>
          <cell r="E1019">
            <v>2920289</v>
          </cell>
          <cell r="F1019">
            <v>2958465</v>
          </cell>
        </row>
        <row r="1020">
          <cell r="C1020">
            <v>38177</v>
          </cell>
          <cell r="D1020">
            <v>7.7420000000000003E-2</v>
          </cell>
          <cell r="E1020">
            <v>2920288</v>
          </cell>
          <cell r="F1020">
            <v>2958465</v>
          </cell>
        </row>
        <row r="1021">
          <cell r="C1021">
            <v>38178</v>
          </cell>
          <cell r="D1021">
            <v>7.7420000000000003E-2</v>
          </cell>
          <cell r="E1021">
            <v>2920287</v>
          </cell>
          <cell r="F1021">
            <v>2958465</v>
          </cell>
        </row>
        <row r="1022">
          <cell r="C1022">
            <v>38179</v>
          </cell>
          <cell r="D1022">
            <v>7.7420000000000003E-2</v>
          </cell>
          <cell r="E1022">
            <v>2920286</v>
          </cell>
          <cell r="F1022">
            <v>2958465</v>
          </cell>
        </row>
        <row r="1023">
          <cell r="C1023">
            <v>38180</v>
          </cell>
          <cell r="D1023">
            <v>7.7420000000000003E-2</v>
          </cell>
          <cell r="E1023">
            <v>2920285</v>
          </cell>
          <cell r="F1023">
            <v>2958465</v>
          </cell>
        </row>
        <row r="1024">
          <cell r="C1024">
            <v>38181</v>
          </cell>
          <cell r="D1024">
            <v>7.7420000000000003E-2</v>
          </cell>
          <cell r="E1024">
            <v>2920284</v>
          </cell>
          <cell r="F1024">
            <v>2958465</v>
          </cell>
        </row>
        <row r="1025">
          <cell r="C1025">
            <v>38182</v>
          </cell>
          <cell r="D1025">
            <v>7.7420000000000003E-2</v>
          </cell>
          <cell r="E1025">
            <v>2920283</v>
          </cell>
          <cell r="F1025">
            <v>2958465</v>
          </cell>
        </row>
        <row r="1026">
          <cell r="C1026">
            <v>38183</v>
          </cell>
          <cell r="D1026">
            <v>7.7420000000000003E-2</v>
          </cell>
          <cell r="E1026">
            <v>2920282</v>
          </cell>
          <cell r="F1026">
            <v>2958465</v>
          </cell>
        </row>
        <row r="1027">
          <cell r="C1027">
            <v>38184</v>
          </cell>
          <cell r="D1027">
            <v>7.7420000000000003E-2</v>
          </cell>
          <cell r="E1027">
            <v>2920281</v>
          </cell>
          <cell r="F1027">
            <v>2958465</v>
          </cell>
        </row>
        <row r="1028">
          <cell r="C1028">
            <v>38185</v>
          </cell>
          <cell r="D1028">
            <v>7.7420000000000003E-2</v>
          </cell>
          <cell r="E1028">
            <v>2920280</v>
          </cell>
          <cell r="F1028">
            <v>2958465</v>
          </cell>
        </row>
        <row r="1029">
          <cell r="C1029">
            <v>38186</v>
          </cell>
          <cell r="D1029">
            <v>7.7420000000000003E-2</v>
          </cell>
          <cell r="E1029">
            <v>2920279</v>
          </cell>
          <cell r="F1029">
            <v>2958465</v>
          </cell>
        </row>
        <row r="1030">
          <cell r="C1030">
            <v>38187</v>
          </cell>
          <cell r="D1030">
            <v>7.7420000000000003E-2</v>
          </cell>
          <cell r="E1030">
            <v>2920278</v>
          </cell>
          <cell r="F1030">
            <v>2958465</v>
          </cell>
        </row>
        <row r="1031">
          <cell r="C1031">
            <v>38188</v>
          </cell>
          <cell r="D1031">
            <v>7.7420000000000003E-2</v>
          </cell>
          <cell r="E1031">
            <v>2920277</v>
          </cell>
          <cell r="F1031">
            <v>2958465</v>
          </cell>
        </row>
        <row r="1032">
          <cell r="C1032">
            <v>38189</v>
          </cell>
          <cell r="D1032">
            <v>7.7420000000000003E-2</v>
          </cell>
          <cell r="E1032">
            <v>2920276</v>
          </cell>
          <cell r="F1032">
            <v>2958465</v>
          </cell>
        </row>
        <row r="1033">
          <cell r="C1033">
            <v>38190</v>
          </cell>
          <cell r="D1033">
            <v>7.7420000000000003E-2</v>
          </cell>
          <cell r="E1033">
            <v>2920275</v>
          </cell>
          <cell r="F1033">
            <v>2958465</v>
          </cell>
        </row>
        <row r="1034">
          <cell r="C1034">
            <v>38191</v>
          </cell>
          <cell r="D1034">
            <v>7.7420000000000003E-2</v>
          </cell>
          <cell r="E1034">
            <v>2920274</v>
          </cell>
          <cell r="F1034">
            <v>2958465</v>
          </cell>
        </row>
        <row r="1035">
          <cell r="C1035">
            <v>38192</v>
          </cell>
          <cell r="D1035">
            <v>7.7420000000000003E-2</v>
          </cell>
          <cell r="E1035">
            <v>2920273</v>
          </cell>
          <cell r="F1035">
            <v>2958465</v>
          </cell>
        </row>
        <row r="1036">
          <cell r="C1036">
            <v>38193</v>
          </cell>
          <cell r="D1036">
            <v>7.7420000000000003E-2</v>
          </cell>
          <cell r="E1036">
            <v>2920272</v>
          </cell>
          <cell r="F1036">
            <v>2958465</v>
          </cell>
        </row>
        <row r="1037">
          <cell r="C1037">
            <v>38194</v>
          </cell>
          <cell r="D1037">
            <v>7.7420000000000003E-2</v>
          </cell>
          <cell r="E1037">
            <v>2920271</v>
          </cell>
          <cell r="F1037">
            <v>2958465</v>
          </cell>
        </row>
        <row r="1038">
          <cell r="C1038">
            <v>38195</v>
          </cell>
          <cell r="D1038">
            <v>7.7420000000000003E-2</v>
          </cell>
          <cell r="E1038">
            <v>2920270</v>
          </cell>
          <cell r="F1038">
            <v>2958465</v>
          </cell>
        </row>
        <row r="1039">
          <cell r="C1039">
            <v>38196</v>
          </cell>
          <cell r="D1039">
            <v>7.7420000000000003E-2</v>
          </cell>
          <cell r="E1039">
            <v>2920269</v>
          </cell>
          <cell r="F1039">
            <v>2958465</v>
          </cell>
        </row>
        <row r="1040">
          <cell r="C1040">
            <v>38197</v>
          </cell>
          <cell r="D1040">
            <v>7.7420000000000003E-2</v>
          </cell>
          <cell r="E1040">
            <v>2920268</v>
          </cell>
          <cell r="F1040">
            <v>2958465</v>
          </cell>
        </row>
        <row r="1041">
          <cell r="C1041">
            <v>38198</v>
          </cell>
          <cell r="D1041">
            <v>7.7420000000000003E-2</v>
          </cell>
          <cell r="E1041">
            <v>2920267</v>
          </cell>
          <cell r="F1041">
            <v>2958465</v>
          </cell>
        </row>
        <row r="1042">
          <cell r="C1042">
            <v>38199</v>
          </cell>
          <cell r="D1042">
            <v>7.7420000000000003E-2</v>
          </cell>
          <cell r="E1042">
            <v>2920266</v>
          </cell>
          <cell r="F1042">
            <v>2958465</v>
          </cell>
        </row>
        <row r="1043">
          <cell r="C1043">
            <v>38200</v>
          </cell>
          <cell r="D1043">
            <v>7.7420000000000003E-2</v>
          </cell>
          <cell r="E1043">
            <v>2920265</v>
          </cell>
          <cell r="F1043">
            <v>2958465</v>
          </cell>
        </row>
        <row r="1044">
          <cell r="C1044">
            <v>38201</v>
          </cell>
          <cell r="D1044">
            <v>7.7420000000000003E-2</v>
          </cell>
          <cell r="E1044">
            <v>2920264</v>
          </cell>
          <cell r="F1044">
            <v>2958465</v>
          </cell>
        </row>
        <row r="1045">
          <cell r="C1045">
            <v>38202</v>
          </cell>
          <cell r="D1045">
            <v>7.7420000000000003E-2</v>
          </cell>
          <cell r="E1045">
            <v>2920263</v>
          </cell>
          <cell r="F1045">
            <v>2958465</v>
          </cell>
        </row>
        <row r="1046">
          <cell r="C1046">
            <v>38203</v>
          </cell>
          <cell r="D1046">
            <v>7.7420000000000003E-2</v>
          </cell>
          <cell r="E1046">
            <v>2920262</v>
          </cell>
          <cell r="F1046">
            <v>2958465</v>
          </cell>
        </row>
        <row r="1047">
          <cell r="C1047">
            <v>38204</v>
          </cell>
          <cell r="D1047">
            <v>7.7420000000000003E-2</v>
          </cell>
          <cell r="E1047">
            <v>2920261</v>
          </cell>
          <cell r="F1047">
            <v>2958465</v>
          </cell>
        </row>
        <row r="1048">
          <cell r="C1048">
            <v>38205</v>
          </cell>
          <cell r="D1048">
            <v>7.7420000000000003E-2</v>
          </cell>
          <cell r="E1048">
            <v>2920260</v>
          </cell>
          <cell r="F1048">
            <v>2958465</v>
          </cell>
        </row>
        <row r="1049">
          <cell r="C1049">
            <v>38206</v>
          </cell>
          <cell r="D1049">
            <v>7.7420000000000003E-2</v>
          </cell>
          <cell r="E1049">
            <v>2920259</v>
          </cell>
          <cell r="F1049">
            <v>2958465</v>
          </cell>
        </row>
        <row r="1050">
          <cell r="C1050">
            <v>38207</v>
          </cell>
          <cell r="D1050">
            <v>7.7420000000000003E-2</v>
          </cell>
          <cell r="E1050">
            <v>2920258</v>
          </cell>
          <cell r="F1050">
            <v>2958465</v>
          </cell>
        </row>
        <row r="1051">
          <cell r="C1051">
            <v>38208</v>
          </cell>
          <cell r="D1051">
            <v>7.7420000000000003E-2</v>
          </cell>
          <cell r="E1051">
            <v>2920257</v>
          </cell>
          <cell r="F1051">
            <v>2958465</v>
          </cell>
        </row>
        <row r="1052">
          <cell r="C1052">
            <v>38209</v>
          </cell>
          <cell r="D1052">
            <v>7.7420000000000003E-2</v>
          </cell>
          <cell r="E1052">
            <v>2920256</v>
          </cell>
          <cell r="F1052">
            <v>2958465</v>
          </cell>
        </row>
        <row r="1053">
          <cell r="C1053">
            <v>38210</v>
          </cell>
          <cell r="D1053">
            <v>7.7420000000000003E-2</v>
          </cell>
          <cell r="E1053">
            <v>2920255</v>
          </cell>
          <cell r="F1053">
            <v>2958465</v>
          </cell>
        </row>
        <row r="1054">
          <cell r="C1054">
            <v>38211</v>
          </cell>
          <cell r="D1054">
            <v>7.7420000000000003E-2</v>
          </cell>
          <cell r="E1054">
            <v>2920254</v>
          </cell>
          <cell r="F1054">
            <v>2958465</v>
          </cell>
        </row>
        <row r="1055">
          <cell r="C1055">
            <v>38212</v>
          </cell>
          <cell r="D1055">
            <v>7.7420000000000003E-2</v>
          </cell>
          <cell r="E1055">
            <v>2920253</v>
          </cell>
          <cell r="F1055">
            <v>2958465</v>
          </cell>
        </row>
        <row r="1056">
          <cell r="C1056">
            <v>38213</v>
          </cell>
          <cell r="D1056">
            <v>7.7420000000000003E-2</v>
          </cell>
          <cell r="E1056">
            <v>2920252</v>
          </cell>
          <cell r="F1056">
            <v>2958465</v>
          </cell>
        </row>
        <row r="1057">
          <cell r="C1057">
            <v>38214</v>
          </cell>
          <cell r="D1057">
            <v>7.7420000000000003E-2</v>
          </cell>
          <cell r="E1057">
            <v>2920251</v>
          </cell>
          <cell r="F1057">
            <v>2958465</v>
          </cell>
        </row>
        <row r="1058">
          <cell r="C1058">
            <v>38215</v>
          </cell>
          <cell r="D1058">
            <v>7.7420000000000003E-2</v>
          </cell>
          <cell r="E1058">
            <v>2920250</v>
          </cell>
          <cell r="F1058">
            <v>2958465</v>
          </cell>
        </row>
        <row r="1059">
          <cell r="C1059">
            <v>38216</v>
          </cell>
          <cell r="D1059">
            <v>7.7420000000000003E-2</v>
          </cell>
          <cell r="E1059">
            <v>2920249</v>
          </cell>
          <cell r="F1059">
            <v>2958465</v>
          </cell>
        </row>
        <row r="1060">
          <cell r="C1060">
            <v>38217</v>
          </cell>
          <cell r="D1060">
            <v>7.7420000000000003E-2</v>
          </cell>
          <cell r="E1060">
            <v>2920248</v>
          </cell>
          <cell r="F1060">
            <v>2958465</v>
          </cell>
        </row>
        <row r="1061">
          <cell r="C1061">
            <v>38218</v>
          </cell>
          <cell r="D1061">
            <v>7.7420000000000003E-2</v>
          </cell>
          <cell r="E1061">
            <v>2920247</v>
          </cell>
          <cell r="F1061">
            <v>2958465</v>
          </cell>
        </row>
        <row r="1062">
          <cell r="C1062">
            <v>38219</v>
          </cell>
          <cell r="D1062">
            <v>7.7420000000000003E-2</v>
          </cell>
          <cell r="E1062">
            <v>2920246</v>
          </cell>
          <cell r="F1062">
            <v>2958465</v>
          </cell>
        </row>
        <row r="1063">
          <cell r="C1063">
            <v>38220</v>
          </cell>
          <cell r="D1063">
            <v>7.7420000000000003E-2</v>
          </cell>
          <cell r="E1063">
            <v>2920245</v>
          </cell>
          <cell r="F1063">
            <v>2958465</v>
          </cell>
        </row>
        <row r="1064">
          <cell r="C1064">
            <v>38221</v>
          </cell>
          <cell r="D1064">
            <v>7.7420000000000003E-2</v>
          </cell>
          <cell r="E1064">
            <v>2920244</v>
          </cell>
          <cell r="F1064">
            <v>2958465</v>
          </cell>
        </row>
        <row r="1065">
          <cell r="C1065">
            <v>38222</v>
          </cell>
          <cell r="D1065">
            <v>7.7420000000000003E-2</v>
          </cell>
          <cell r="E1065">
            <v>2920243</v>
          </cell>
          <cell r="F1065">
            <v>2958465</v>
          </cell>
        </row>
        <row r="1066">
          <cell r="C1066">
            <v>38223</v>
          </cell>
          <cell r="D1066">
            <v>7.7420000000000003E-2</v>
          </cell>
          <cell r="E1066">
            <v>2920242</v>
          </cell>
          <cell r="F1066">
            <v>2958465</v>
          </cell>
        </row>
        <row r="1067">
          <cell r="C1067">
            <v>38224</v>
          </cell>
          <cell r="D1067">
            <v>7.7420000000000003E-2</v>
          </cell>
          <cell r="E1067">
            <v>2920241</v>
          </cell>
          <cell r="F1067">
            <v>2958465</v>
          </cell>
        </row>
        <row r="1068">
          <cell r="C1068">
            <v>38225</v>
          </cell>
          <cell r="D1068">
            <v>7.7420000000000003E-2</v>
          </cell>
          <cell r="E1068">
            <v>2920240</v>
          </cell>
          <cell r="F1068">
            <v>2958465</v>
          </cell>
        </row>
        <row r="1069">
          <cell r="C1069">
            <v>38226</v>
          </cell>
          <cell r="D1069">
            <v>7.7420000000000003E-2</v>
          </cell>
          <cell r="E1069">
            <v>2920239</v>
          </cell>
          <cell r="F1069">
            <v>2958465</v>
          </cell>
        </row>
        <row r="1070">
          <cell r="C1070">
            <v>38227</v>
          </cell>
          <cell r="D1070">
            <v>7.7420000000000003E-2</v>
          </cell>
          <cell r="E1070">
            <v>2920238</v>
          </cell>
          <cell r="F1070">
            <v>2958465</v>
          </cell>
        </row>
        <row r="1071">
          <cell r="C1071">
            <v>38228</v>
          </cell>
          <cell r="D1071">
            <v>7.7420000000000003E-2</v>
          </cell>
          <cell r="E1071">
            <v>2920237</v>
          </cell>
          <cell r="F1071">
            <v>2958465</v>
          </cell>
        </row>
        <row r="1072">
          <cell r="C1072">
            <v>38229</v>
          </cell>
          <cell r="D1072">
            <v>7.7420000000000003E-2</v>
          </cell>
          <cell r="E1072">
            <v>2920236</v>
          </cell>
          <cell r="F1072">
            <v>2958465</v>
          </cell>
        </row>
        <row r="1073">
          <cell r="C1073">
            <v>38230</v>
          </cell>
          <cell r="D1073">
            <v>7.7420000000000003E-2</v>
          </cell>
          <cell r="E1073">
            <v>2920235</v>
          </cell>
          <cell r="F1073">
            <v>2958465</v>
          </cell>
        </row>
        <row r="1074">
          <cell r="C1074">
            <v>38231</v>
          </cell>
          <cell r="D1074">
            <v>7.7420000000000003E-2</v>
          </cell>
          <cell r="E1074">
            <v>2920234</v>
          </cell>
          <cell r="F1074">
            <v>2958465</v>
          </cell>
        </row>
        <row r="1075">
          <cell r="C1075">
            <v>38232</v>
          </cell>
          <cell r="D1075">
            <v>7.7420000000000003E-2</v>
          </cell>
          <cell r="E1075">
            <v>2920233</v>
          </cell>
          <cell r="F1075">
            <v>2958465</v>
          </cell>
        </row>
        <row r="1076">
          <cell r="C1076">
            <v>38233</v>
          </cell>
          <cell r="D1076">
            <v>7.7420000000000003E-2</v>
          </cell>
          <cell r="E1076">
            <v>2920232</v>
          </cell>
          <cell r="F1076">
            <v>2958465</v>
          </cell>
        </row>
        <row r="1077">
          <cell r="C1077">
            <v>38234</v>
          </cell>
          <cell r="D1077">
            <v>7.7420000000000003E-2</v>
          </cell>
          <cell r="E1077">
            <v>2920231</v>
          </cell>
          <cell r="F1077">
            <v>2958465</v>
          </cell>
        </row>
        <row r="1078">
          <cell r="C1078">
            <v>38235</v>
          </cell>
          <cell r="D1078">
            <v>7.7420000000000003E-2</v>
          </cell>
          <cell r="E1078">
            <v>2920230</v>
          </cell>
          <cell r="F1078">
            <v>2958465</v>
          </cell>
        </row>
        <row r="1079">
          <cell r="C1079">
            <v>38236</v>
          </cell>
          <cell r="D1079">
            <v>7.7420000000000003E-2</v>
          </cell>
          <cell r="E1079">
            <v>2920229</v>
          </cell>
          <cell r="F1079">
            <v>2958465</v>
          </cell>
        </row>
        <row r="1080">
          <cell r="C1080">
            <v>38237</v>
          </cell>
          <cell r="D1080">
            <v>7.7420000000000003E-2</v>
          </cell>
          <cell r="E1080">
            <v>2920228</v>
          </cell>
          <cell r="F1080">
            <v>2958465</v>
          </cell>
        </row>
        <row r="1081">
          <cell r="C1081">
            <v>38238</v>
          </cell>
          <cell r="D1081">
            <v>7.7420000000000003E-2</v>
          </cell>
          <cell r="E1081">
            <v>2920227</v>
          </cell>
          <cell r="F1081">
            <v>2958465</v>
          </cell>
        </row>
        <row r="1082">
          <cell r="C1082">
            <v>38239</v>
          </cell>
          <cell r="D1082">
            <v>7.7420000000000003E-2</v>
          </cell>
          <cell r="E1082">
            <v>2920226</v>
          </cell>
          <cell r="F1082">
            <v>2958465</v>
          </cell>
        </row>
        <row r="1083">
          <cell r="C1083">
            <v>38240</v>
          </cell>
          <cell r="D1083">
            <v>7.7420000000000003E-2</v>
          </cell>
          <cell r="E1083">
            <v>2920225</v>
          </cell>
          <cell r="F1083">
            <v>2958465</v>
          </cell>
        </row>
        <row r="1084">
          <cell r="C1084">
            <v>38241</v>
          </cell>
          <cell r="D1084">
            <v>7.7420000000000003E-2</v>
          </cell>
          <cell r="E1084">
            <v>2920224</v>
          </cell>
          <cell r="F1084">
            <v>2958465</v>
          </cell>
        </row>
        <row r="1085">
          <cell r="C1085">
            <v>38242</v>
          </cell>
          <cell r="D1085">
            <v>7.7420000000000003E-2</v>
          </cell>
          <cell r="E1085">
            <v>2920223</v>
          </cell>
          <cell r="F1085">
            <v>2958465</v>
          </cell>
        </row>
        <row r="1086">
          <cell r="C1086">
            <v>38243</v>
          </cell>
          <cell r="D1086">
            <v>7.7420000000000003E-2</v>
          </cell>
          <cell r="E1086">
            <v>2920222</v>
          </cell>
          <cell r="F1086">
            <v>2958465</v>
          </cell>
        </row>
        <row r="1087">
          <cell r="C1087">
            <v>38244</v>
          </cell>
          <cell r="D1087">
            <v>7.7420000000000003E-2</v>
          </cell>
          <cell r="E1087">
            <v>2920221</v>
          </cell>
          <cell r="F1087">
            <v>2958465</v>
          </cell>
        </row>
        <row r="1088">
          <cell r="C1088">
            <v>38245</v>
          </cell>
          <cell r="D1088">
            <v>7.7420000000000003E-2</v>
          </cell>
          <cell r="E1088">
            <v>2920220</v>
          </cell>
          <cell r="F1088">
            <v>2958465</v>
          </cell>
        </row>
        <row r="1089">
          <cell r="C1089">
            <v>38246</v>
          </cell>
          <cell r="D1089">
            <v>7.7420000000000003E-2</v>
          </cell>
          <cell r="E1089">
            <v>2920219</v>
          </cell>
          <cell r="F1089">
            <v>2958465</v>
          </cell>
        </row>
        <row r="1090">
          <cell r="C1090">
            <v>38247</v>
          </cell>
          <cell r="D1090">
            <v>7.7420000000000003E-2</v>
          </cell>
          <cell r="E1090">
            <v>2920218</v>
          </cell>
          <cell r="F1090">
            <v>2958465</v>
          </cell>
        </row>
        <row r="1091">
          <cell r="C1091">
            <v>38248</v>
          </cell>
          <cell r="D1091">
            <v>7.7420000000000003E-2</v>
          </cell>
          <cell r="E1091">
            <v>2920217</v>
          </cell>
          <cell r="F1091">
            <v>2958465</v>
          </cell>
        </row>
        <row r="1092">
          <cell r="C1092">
            <v>38249</v>
          </cell>
          <cell r="D1092">
            <v>7.7420000000000003E-2</v>
          </cell>
          <cell r="E1092">
            <v>2920216</v>
          </cell>
          <cell r="F1092">
            <v>2958465</v>
          </cell>
        </row>
        <row r="1093">
          <cell r="C1093">
            <v>38250</v>
          </cell>
          <cell r="D1093">
            <v>7.7420000000000003E-2</v>
          </cell>
          <cell r="E1093">
            <v>2920215</v>
          </cell>
          <cell r="F1093">
            <v>2958465</v>
          </cell>
        </row>
        <row r="1094">
          <cell r="C1094">
            <v>38251</v>
          </cell>
          <cell r="D1094">
            <v>7.7420000000000003E-2</v>
          </cell>
          <cell r="E1094">
            <v>2920214</v>
          </cell>
          <cell r="F1094">
            <v>2958465</v>
          </cell>
        </row>
        <row r="1095">
          <cell r="C1095">
            <v>38252</v>
          </cell>
          <cell r="D1095">
            <v>7.7420000000000003E-2</v>
          </cell>
          <cell r="E1095">
            <v>2920213</v>
          </cell>
          <cell r="F1095">
            <v>2958465</v>
          </cell>
        </row>
        <row r="1096">
          <cell r="C1096">
            <v>38253</v>
          </cell>
          <cell r="D1096">
            <v>7.7420000000000003E-2</v>
          </cell>
          <cell r="E1096">
            <v>2920212</v>
          </cell>
          <cell r="F1096">
            <v>2958465</v>
          </cell>
        </row>
        <row r="1097">
          <cell r="C1097">
            <v>38254</v>
          </cell>
          <cell r="D1097">
            <v>7.7420000000000003E-2</v>
          </cell>
          <cell r="E1097">
            <v>2920211</v>
          </cell>
          <cell r="F1097">
            <v>2958465</v>
          </cell>
        </row>
        <row r="1098">
          <cell r="C1098">
            <v>38255</v>
          </cell>
          <cell r="D1098">
            <v>7.7420000000000003E-2</v>
          </cell>
          <cell r="E1098">
            <v>2920210</v>
          </cell>
          <cell r="F1098">
            <v>2958465</v>
          </cell>
        </row>
        <row r="1099">
          <cell r="C1099">
            <v>38256</v>
          </cell>
          <cell r="D1099">
            <v>7.7420000000000003E-2</v>
          </cell>
          <cell r="E1099">
            <v>2920209</v>
          </cell>
          <cell r="F1099">
            <v>2958465</v>
          </cell>
        </row>
        <row r="1100">
          <cell r="C1100">
            <v>38257</v>
          </cell>
          <cell r="D1100">
            <v>7.7420000000000003E-2</v>
          </cell>
          <cell r="E1100">
            <v>2920208</v>
          </cell>
          <cell r="F1100">
            <v>2958465</v>
          </cell>
        </row>
        <row r="1101">
          <cell r="C1101">
            <v>38258</v>
          </cell>
          <cell r="D1101">
            <v>7.7420000000000003E-2</v>
          </cell>
          <cell r="E1101">
            <v>2920207</v>
          </cell>
          <cell r="F1101">
            <v>2958465</v>
          </cell>
        </row>
        <row r="1102">
          <cell r="C1102">
            <v>38259</v>
          </cell>
          <cell r="D1102">
            <v>7.7420000000000003E-2</v>
          </cell>
          <cell r="E1102">
            <v>2920206</v>
          </cell>
          <cell r="F1102">
            <v>2958465</v>
          </cell>
        </row>
        <row r="1103">
          <cell r="C1103">
            <v>38260</v>
          </cell>
          <cell r="D1103">
            <v>7.7420000000000003E-2</v>
          </cell>
          <cell r="E1103">
            <v>2920205</v>
          </cell>
          <cell r="F1103">
            <v>2958465</v>
          </cell>
        </row>
        <row r="1104">
          <cell r="C1104">
            <v>38261</v>
          </cell>
          <cell r="D1104">
            <v>7.7420000000000003E-2</v>
          </cell>
          <cell r="E1104">
            <v>2920204</v>
          </cell>
          <cell r="F1104">
            <v>2958465</v>
          </cell>
        </row>
        <row r="1105">
          <cell r="C1105">
            <v>38262</v>
          </cell>
          <cell r="D1105">
            <v>7.7420000000000003E-2</v>
          </cell>
          <cell r="E1105">
            <v>2920203</v>
          </cell>
          <cell r="F1105">
            <v>2958465</v>
          </cell>
        </row>
        <row r="1106">
          <cell r="C1106">
            <v>38263</v>
          </cell>
          <cell r="D1106">
            <v>7.7420000000000003E-2</v>
          </cell>
          <cell r="E1106">
            <v>2920202</v>
          </cell>
          <cell r="F1106">
            <v>2958465</v>
          </cell>
        </row>
        <row r="1107">
          <cell r="C1107">
            <v>38264</v>
          </cell>
          <cell r="D1107">
            <v>7.7420000000000003E-2</v>
          </cell>
          <cell r="E1107">
            <v>2920201</v>
          </cell>
          <cell r="F1107">
            <v>2958465</v>
          </cell>
        </row>
        <row r="1108">
          <cell r="C1108">
            <v>38265</v>
          </cell>
          <cell r="D1108">
            <v>7.7420000000000003E-2</v>
          </cell>
          <cell r="E1108">
            <v>2920200</v>
          </cell>
          <cell r="F1108">
            <v>2958465</v>
          </cell>
        </row>
        <row r="1109">
          <cell r="C1109">
            <v>38266</v>
          </cell>
          <cell r="D1109">
            <v>7.7420000000000003E-2</v>
          </cell>
          <cell r="E1109">
            <v>2920199</v>
          </cell>
          <cell r="F1109">
            <v>2958465</v>
          </cell>
        </row>
        <row r="1110">
          <cell r="C1110">
            <v>38267</v>
          </cell>
          <cell r="D1110">
            <v>7.7420000000000003E-2</v>
          </cell>
          <cell r="E1110">
            <v>2920198</v>
          </cell>
          <cell r="F1110">
            <v>2958465</v>
          </cell>
        </row>
        <row r="1111">
          <cell r="C1111">
            <v>38268</v>
          </cell>
          <cell r="D1111">
            <v>7.7420000000000003E-2</v>
          </cell>
          <cell r="E1111">
            <v>2920197</v>
          </cell>
          <cell r="F1111">
            <v>2958465</v>
          </cell>
        </row>
        <row r="1112">
          <cell r="C1112">
            <v>38269</v>
          </cell>
          <cell r="D1112">
            <v>7.7420000000000003E-2</v>
          </cell>
          <cell r="E1112">
            <v>2920196</v>
          </cell>
          <cell r="F1112">
            <v>2958465</v>
          </cell>
        </row>
        <row r="1113">
          <cell r="C1113">
            <v>38270</v>
          </cell>
          <cell r="D1113">
            <v>7.7420000000000003E-2</v>
          </cell>
          <cell r="E1113">
            <v>2920195</v>
          </cell>
          <cell r="F1113">
            <v>2958465</v>
          </cell>
        </row>
        <row r="1114">
          <cell r="C1114">
            <v>38271</v>
          </cell>
          <cell r="D1114">
            <v>7.7420000000000003E-2</v>
          </cell>
          <cell r="E1114">
            <v>2920194</v>
          </cell>
          <cell r="F1114">
            <v>2958465</v>
          </cell>
        </row>
        <row r="1115">
          <cell r="C1115">
            <v>38272</v>
          </cell>
          <cell r="D1115">
            <v>7.7420000000000003E-2</v>
          </cell>
          <cell r="E1115">
            <v>2920193</v>
          </cell>
          <cell r="F1115">
            <v>2958465</v>
          </cell>
        </row>
        <row r="1116">
          <cell r="C1116">
            <v>38273</v>
          </cell>
          <cell r="D1116">
            <v>7.7420000000000003E-2</v>
          </cell>
          <cell r="E1116">
            <v>2920192</v>
          </cell>
          <cell r="F1116">
            <v>2958465</v>
          </cell>
        </row>
        <row r="1117">
          <cell r="C1117">
            <v>38274</v>
          </cell>
          <cell r="D1117">
            <v>7.7420000000000003E-2</v>
          </cell>
          <cell r="E1117">
            <v>2920191</v>
          </cell>
          <cell r="F1117">
            <v>2958465</v>
          </cell>
        </row>
        <row r="1118">
          <cell r="C1118">
            <v>38275</v>
          </cell>
          <cell r="D1118">
            <v>7.7420000000000003E-2</v>
          </cell>
          <cell r="E1118">
            <v>2920190</v>
          </cell>
          <cell r="F1118">
            <v>2958465</v>
          </cell>
        </row>
        <row r="1119">
          <cell r="C1119">
            <v>38276</v>
          </cell>
          <cell r="D1119">
            <v>7.7420000000000003E-2</v>
          </cell>
          <cell r="E1119">
            <v>2920189</v>
          </cell>
          <cell r="F1119">
            <v>2958465</v>
          </cell>
        </row>
        <row r="1120">
          <cell r="C1120">
            <v>38277</v>
          </cell>
          <cell r="D1120">
            <v>7.7420000000000003E-2</v>
          </cell>
          <cell r="E1120">
            <v>2920188</v>
          </cell>
          <cell r="F1120">
            <v>2958465</v>
          </cell>
        </row>
        <row r="1121">
          <cell r="C1121">
            <v>38278</v>
          </cell>
          <cell r="D1121">
            <v>7.7420000000000003E-2</v>
          </cell>
          <cell r="E1121">
            <v>2920187</v>
          </cell>
          <cell r="F1121">
            <v>2958465</v>
          </cell>
        </row>
        <row r="1122">
          <cell r="C1122">
            <v>38279</v>
          </cell>
          <cell r="D1122">
            <v>7.7420000000000003E-2</v>
          </cell>
          <cell r="E1122">
            <v>2920186</v>
          </cell>
          <cell r="F1122">
            <v>2958465</v>
          </cell>
        </row>
        <row r="1123">
          <cell r="C1123">
            <v>38280</v>
          </cell>
          <cell r="D1123">
            <v>7.7420000000000003E-2</v>
          </cell>
          <cell r="E1123">
            <v>2920185</v>
          </cell>
          <cell r="F1123">
            <v>2958465</v>
          </cell>
        </row>
        <row r="1124">
          <cell r="C1124">
            <v>38281</v>
          </cell>
          <cell r="D1124">
            <v>7.7420000000000003E-2</v>
          </cell>
          <cell r="E1124">
            <v>2920184</v>
          </cell>
          <cell r="F1124">
            <v>2958465</v>
          </cell>
        </row>
        <row r="1125">
          <cell r="C1125">
            <v>38282</v>
          </cell>
          <cell r="D1125">
            <v>7.7420000000000003E-2</v>
          </cell>
          <cell r="E1125">
            <v>2920183</v>
          </cell>
          <cell r="F1125">
            <v>2958465</v>
          </cell>
        </row>
        <row r="1126">
          <cell r="C1126">
            <v>38283</v>
          </cell>
          <cell r="D1126">
            <v>7.7420000000000003E-2</v>
          </cell>
          <cell r="E1126">
            <v>2920182</v>
          </cell>
          <cell r="F1126">
            <v>2958465</v>
          </cell>
        </row>
        <row r="1127">
          <cell r="C1127">
            <v>38284</v>
          </cell>
          <cell r="D1127">
            <v>7.7420000000000003E-2</v>
          </cell>
          <cell r="E1127">
            <v>2920181</v>
          </cell>
          <cell r="F1127">
            <v>2958465</v>
          </cell>
        </row>
        <row r="1128">
          <cell r="C1128">
            <v>38285</v>
          </cell>
          <cell r="D1128">
            <v>7.7420000000000003E-2</v>
          </cell>
          <cell r="E1128">
            <v>2920180</v>
          </cell>
          <cell r="F1128">
            <v>2958465</v>
          </cell>
        </row>
        <row r="1129">
          <cell r="C1129">
            <v>38286</v>
          </cell>
          <cell r="D1129">
            <v>7.7420000000000003E-2</v>
          </cell>
          <cell r="E1129">
            <v>2920179</v>
          </cell>
          <cell r="F1129">
            <v>2958465</v>
          </cell>
        </row>
        <row r="1130">
          <cell r="C1130">
            <v>38287</v>
          </cell>
          <cell r="D1130">
            <v>7.7420000000000003E-2</v>
          </cell>
          <cell r="E1130">
            <v>2920178</v>
          </cell>
          <cell r="F1130">
            <v>2958465</v>
          </cell>
        </row>
        <row r="1131">
          <cell r="C1131">
            <v>38288</v>
          </cell>
          <cell r="D1131">
            <v>7.7420000000000003E-2</v>
          </cell>
          <cell r="E1131">
            <v>2920177</v>
          </cell>
          <cell r="F1131">
            <v>2958465</v>
          </cell>
        </row>
        <row r="1132">
          <cell r="C1132">
            <v>38289</v>
          </cell>
          <cell r="D1132">
            <v>7.7420000000000003E-2</v>
          </cell>
          <cell r="E1132">
            <v>2920176</v>
          </cell>
          <cell r="F1132">
            <v>2958465</v>
          </cell>
        </row>
        <row r="1133">
          <cell r="C1133">
            <v>38290</v>
          </cell>
          <cell r="D1133">
            <v>7.7420000000000003E-2</v>
          </cell>
          <cell r="E1133">
            <v>2920175</v>
          </cell>
          <cell r="F1133">
            <v>2958465</v>
          </cell>
        </row>
        <row r="1134">
          <cell r="C1134">
            <v>38291</v>
          </cell>
          <cell r="D1134">
            <v>7.7420000000000003E-2</v>
          </cell>
          <cell r="E1134">
            <v>2920174</v>
          </cell>
          <cell r="F1134">
            <v>2958465</v>
          </cell>
        </row>
        <row r="1135">
          <cell r="C1135">
            <v>38292</v>
          </cell>
          <cell r="D1135">
            <v>7.7420000000000003E-2</v>
          </cell>
          <cell r="E1135">
            <v>2920173</v>
          </cell>
          <cell r="F1135">
            <v>2958465</v>
          </cell>
        </row>
        <row r="1136">
          <cell r="C1136">
            <v>38293</v>
          </cell>
          <cell r="D1136">
            <v>7.7420000000000003E-2</v>
          </cell>
          <cell r="E1136">
            <v>2920172</v>
          </cell>
          <cell r="F1136">
            <v>2958465</v>
          </cell>
        </row>
        <row r="1137">
          <cell r="C1137">
            <v>38294</v>
          </cell>
          <cell r="D1137">
            <v>7.7420000000000003E-2</v>
          </cell>
          <cell r="E1137">
            <v>2920171</v>
          </cell>
          <cell r="F1137">
            <v>2958465</v>
          </cell>
        </row>
        <row r="1138">
          <cell r="C1138">
            <v>38295</v>
          </cell>
          <cell r="D1138">
            <v>7.7420000000000003E-2</v>
          </cell>
          <cell r="E1138">
            <v>2920170</v>
          </cell>
          <cell r="F1138">
            <v>2958465</v>
          </cell>
        </row>
        <row r="1139">
          <cell r="C1139">
            <v>38296</v>
          </cell>
          <cell r="D1139">
            <v>7.7420000000000003E-2</v>
          </cell>
          <cell r="E1139">
            <v>2920169</v>
          </cell>
          <cell r="F1139">
            <v>2958465</v>
          </cell>
        </row>
        <row r="1140">
          <cell r="C1140">
            <v>38297</v>
          </cell>
          <cell r="D1140">
            <v>7.7420000000000003E-2</v>
          </cell>
          <cell r="E1140">
            <v>2920168</v>
          </cell>
          <cell r="F1140">
            <v>2958465</v>
          </cell>
        </row>
        <row r="1141">
          <cell r="C1141">
            <v>38298</v>
          </cell>
          <cell r="D1141">
            <v>7.7420000000000003E-2</v>
          </cell>
          <cell r="E1141">
            <v>2920167</v>
          </cell>
          <cell r="F1141">
            <v>2958465</v>
          </cell>
        </row>
        <row r="1142">
          <cell r="C1142">
            <v>38299</v>
          </cell>
          <cell r="D1142">
            <v>7.7420000000000003E-2</v>
          </cell>
          <cell r="E1142">
            <v>2920166</v>
          </cell>
          <cell r="F1142">
            <v>2958465</v>
          </cell>
        </row>
        <row r="1143">
          <cell r="C1143">
            <v>38300</v>
          </cell>
          <cell r="D1143">
            <v>7.7420000000000003E-2</v>
          </cell>
          <cell r="E1143">
            <v>2920165</v>
          </cell>
          <cell r="F1143">
            <v>2958465</v>
          </cell>
        </row>
        <row r="1144">
          <cell r="C1144">
            <v>38301</v>
          </cell>
          <cell r="D1144">
            <v>7.7420000000000003E-2</v>
          </cell>
          <cell r="E1144">
            <v>2920164</v>
          </cell>
          <cell r="F1144">
            <v>2958465</v>
          </cell>
        </row>
        <row r="1145">
          <cell r="C1145">
            <v>38302</v>
          </cell>
          <cell r="D1145">
            <v>7.7420000000000003E-2</v>
          </cell>
          <cell r="E1145">
            <v>2920163</v>
          </cell>
          <cell r="F1145">
            <v>2958465</v>
          </cell>
        </row>
        <row r="1146">
          <cell r="C1146">
            <v>38303</v>
          </cell>
          <cell r="D1146">
            <v>7.7420000000000003E-2</v>
          </cell>
          <cell r="E1146">
            <v>2920162</v>
          </cell>
          <cell r="F1146">
            <v>2958465</v>
          </cell>
        </row>
        <row r="1147">
          <cell r="C1147">
            <v>38304</v>
          </cell>
          <cell r="D1147">
            <v>7.7420000000000003E-2</v>
          </cell>
          <cell r="E1147">
            <v>2920161</v>
          </cell>
          <cell r="F1147">
            <v>2958465</v>
          </cell>
        </row>
        <row r="1148">
          <cell r="C1148">
            <v>38305</v>
          </cell>
          <cell r="D1148">
            <v>7.7420000000000003E-2</v>
          </cell>
          <cell r="E1148">
            <v>2920160</v>
          </cell>
          <cell r="F1148">
            <v>2958465</v>
          </cell>
        </row>
        <row r="1149">
          <cell r="C1149">
            <v>38306</v>
          </cell>
          <cell r="D1149">
            <v>7.7420000000000003E-2</v>
          </cell>
          <cell r="E1149">
            <v>2920159</v>
          </cell>
          <cell r="F1149">
            <v>2958465</v>
          </cell>
        </row>
        <row r="1150">
          <cell r="C1150">
            <v>38307</v>
          </cell>
          <cell r="D1150">
            <v>7.7420000000000003E-2</v>
          </cell>
          <cell r="E1150">
            <v>2920158</v>
          </cell>
          <cell r="F1150">
            <v>2958465</v>
          </cell>
        </row>
        <row r="1151">
          <cell r="C1151">
            <v>38308</v>
          </cell>
          <cell r="D1151">
            <v>7.7420000000000003E-2</v>
          </cell>
          <cell r="E1151">
            <v>2920157</v>
          </cell>
          <cell r="F1151">
            <v>2958465</v>
          </cell>
        </row>
        <row r="1152">
          <cell r="C1152">
            <v>38309</v>
          </cell>
          <cell r="D1152">
            <v>7.7420000000000003E-2</v>
          </cell>
          <cell r="E1152">
            <v>2920156</v>
          </cell>
          <cell r="F1152">
            <v>2958465</v>
          </cell>
        </row>
        <row r="1153">
          <cell r="C1153">
            <v>38310</v>
          </cell>
          <cell r="D1153">
            <v>7.7420000000000003E-2</v>
          </cell>
          <cell r="E1153">
            <v>2920155</v>
          </cell>
          <cell r="F1153">
            <v>2958465</v>
          </cell>
        </row>
        <row r="1154">
          <cell r="C1154">
            <v>38311</v>
          </cell>
          <cell r="D1154">
            <v>7.7420000000000003E-2</v>
          </cell>
          <cell r="E1154">
            <v>2920154</v>
          </cell>
          <cell r="F1154">
            <v>2958465</v>
          </cell>
        </row>
        <row r="1155">
          <cell r="C1155">
            <v>38312</v>
          </cell>
          <cell r="D1155">
            <v>7.7420000000000003E-2</v>
          </cell>
          <cell r="E1155">
            <v>2920153</v>
          </cell>
          <cell r="F1155">
            <v>2958465</v>
          </cell>
        </row>
        <row r="1156">
          <cell r="C1156">
            <v>38313</v>
          </cell>
          <cell r="D1156">
            <v>7.7420000000000003E-2</v>
          </cell>
          <cell r="E1156">
            <v>2920152</v>
          </cell>
          <cell r="F1156">
            <v>2958465</v>
          </cell>
        </row>
        <row r="1157">
          <cell r="C1157">
            <v>38314</v>
          </cell>
          <cell r="D1157">
            <v>7.7420000000000003E-2</v>
          </cell>
          <cell r="E1157">
            <v>2920151</v>
          </cell>
          <cell r="F1157">
            <v>2958465</v>
          </cell>
        </row>
        <row r="1158">
          <cell r="C1158">
            <v>38315</v>
          </cell>
          <cell r="D1158">
            <v>7.7420000000000003E-2</v>
          </cell>
          <cell r="E1158">
            <v>2920150</v>
          </cell>
          <cell r="F1158">
            <v>2958465</v>
          </cell>
        </row>
        <row r="1159">
          <cell r="C1159">
            <v>38316</v>
          </cell>
          <cell r="D1159">
            <v>7.7420000000000003E-2</v>
          </cell>
          <cell r="E1159">
            <v>2920149</v>
          </cell>
          <cell r="F1159">
            <v>2958465</v>
          </cell>
        </row>
        <row r="1160">
          <cell r="C1160">
            <v>38317</v>
          </cell>
          <cell r="D1160">
            <v>7.7420000000000003E-2</v>
          </cell>
          <cell r="E1160">
            <v>2920148</v>
          </cell>
          <cell r="F1160">
            <v>2958465</v>
          </cell>
        </row>
        <row r="1161">
          <cell r="C1161">
            <v>38318</v>
          </cell>
          <cell r="D1161">
            <v>7.7420000000000003E-2</v>
          </cell>
          <cell r="E1161">
            <v>2920147</v>
          </cell>
          <cell r="F1161">
            <v>2958465</v>
          </cell>
        </row>
        <row r="1162">
          <cell r="C1162">
            <v>38319</v>
          </cell>
          <cell r="D1162">
            <v>7.7420000000000003E-2</v>
          </cell>
          <cell r="E1162">
            <v>2920146</v>
          </cell>
          <cell r="F1162">
            <v>2958465</v>
          </cell>
        </row>
        <row r="1163">
          <cell r="C1163">
            <v>38320</v>
          </cell>
          <cell r="D1163">
            <v>7.7420000000000003E-2</v>
          </cell>
          <cell r="E1163">
            <v>2920145</v>
          </cell>
          <cell r="F1163">
            <v>2958465</v>
          </cell>
        </row>
        <row r="1164">
          <cell r="C1164">
            <v>38321</v>
          </cell>
          <cell r="D1164">
            <v>7.7420000000000003E-2</v>
          </cell>
          <cell r="E1164">
            <v>2920144</v>
          </cell>
          <cell r="F1164">
            <v>2958465</v>
          </cell>
        </row>
        <row r="1165">
          <cell r="C1165">
            <v>38322</v>
          </cell>
          <cell r="D1165">
            <v>7.7420000000000003E-2</v>
          </cell>
          <cell r="E1165">
            <v>2920143</v>
          </cell>
          <cell r="F1165">
            <v>2958465</v>
          </cell>
        </row>
        <row r="1166">
          <cell r="C1166">
            <v>38323</v>
          </cell>
          <cell r="D1166">
            <v>7.7420000000000003E-2</v>
          </cell>
          <cell r="E1166">
            <v>2920142</v>
          </cell>
          <cell r="F1166">
            <v>2958465</v>
          </cell>
        </row>
        <row r="1167">
          <cell r="C1167">
            <v>38324</v>
          </cell>
          <cell r="D1167">
            <v>7.7420000000000003E-2</v>
          </cell>
          <cell r="E1167">
            <v>2920141</v>
          </cell>
          <cell r="F1167">
            <v>2958465</v>
          </cell>
        </row>
        <row r="1168">
          <cell r="C1168">
            <v>38325</v>
          </cell>
          <cell r="D1168">
            <v>7.7420000000000003E-2</v>
          </cell>
          <cell r="E1168">
            <v>2920140</v>
          </cell>
          <cell r="F1168">
            <v>2958465</v>
          </cell>
        </row>
        <row r="1169">
          <cell r="C1169">
            <v>38326</v>
          </cell>
          <cell r="D1169">
            <v>7.7420000000000003E-2</v>
          </cell>
          <cell r="E1169">
            <v>2920139</v>
          </cell>
          <cell r="F1169">
            <v>2958465</v>
          </cell>
        </row>
        <row r="1170">
          <cell r="C1170">
            <v>38327</v>
          </cell>
          <cell r="D1170">
            <v>7.7420000000000003E-2</v>
          </cell>
          <cell r="E1170">
            <v>2920138</v>
          </cell>
          <cell r="F1170">
            <v>2958465</v>
          </cell>
        </row>
        <row r="1171">
          <cell r="C1171">
            <v>38328</v>
          </cell>
          <cell r="D1171">
            <v>7.7420000000000003E-2</v>
          </cell>
          <cell r="E1171">
            <v>2920137</v>
          </cell>
          <cell r="F1171">
            <v>2958465</v>
          </cell>
        </row>
        <row r="1172">
          <cell r="C1172">
            <v>38329</v>
          </cell>
          <cell r="D1172">
            <v>7.7420000000000003E-2</v>
          </cell>
          <cell r="E1172">
            <v>2920136</v>
          </cell>
          <cell r="F1172">
            <v>2958465</v>
          </cell>
        </row>
        <row r="1173">
          <cell r="C1173">
            <v>38330</v>
          </cell>
          <cell r="D1173">
            <v>7.7420000000000003E-2</v>
          </cell>
          <cell r="E1173">
            <v>2920135</v>
          </cell>
          <cell r="F1173">
            <v>2958465</v>
          </cell>
        </row>
        <row r="1174">
          <cell r="C1174">
            <v>38331</v>
          </cell>
          <cell r="D1174">
            <v>7.7420000000000003E-2</v>
          </cell>
          <cell r="E1174">
            <v>2920134</v>
          </cell>
          <cell r="F1174">
            <v>2958465</v>
          </cell>
        </row>
        <row r="1175">
          <cell r="C1175">
            <v>38332</v>
          </cell>
          <cell r="D1175">
            <v>7.7420000000000003E-2</v>
          </cell>
          <cell r="E1175">
            <v>2920133</v>
          </cell>
          <cell r="F1175">
            <v>2958465</v>
          </cell>
        </row>
        <row r="1176">
          <cell r="C1176">
            <v>38333</v>
          </cell>
          <cell r="D1176">
            <v>7.7420000000000003E-2</v>
          </cell>
          <cell r="E1176">
            <v>2920132</v>
          </cell>
          <cell r="F1176">
            <v>2958465</v>
          </cell>
        </row>
        <row r="1177">
          <cell r="C1177">
            <v>38334</v>
          </cell>
          <cell r="D1177">
            <v>7.7420000000000003E-2</v>
          </cell>
          <cell r="E1177">
            <v>2920131</v>
          </cell>
          <cell r="F1177">
            <v>2958465</v>
          </cell>
        </row>
        <row r="1178">
          <cell r="C1178">
            <v>38335</v>
          </cell>
          <cell r="D1178">
            <v>7.7420000000000003E-2</v>
          </cell>
          <cell r="E1178">
            <v>2920130</v>
          </cell>
          <cell r="F1178">
            <v>2958465</v>
          </cell>
        </row>
        <row r="1179">
          <cell r="C1179">
            <v>38336</v>
          </cell>
          <cell r="D1179">
            <v>7.7420000000000003E-2</v>
          </cell>
          <cell r="E1179">
            <v>2920129</v>
          </cell>
          <cell r="F1179">
            <v>2958465</v>
          </cell>
        </row>
        <row r="1180">
          <cell r="C1180">
            <v>38337</v>
          </cell>
          <cell r="D1180">
            <v>7.7420000000000003E-2</v>
          </cell>
          <cell r="E1180">
            <v>2920128</v>
          </cell>
          <cell r="F1180">
            <v>2958465</v>
          </cell>
        </row>
        <row r="1181">
          <cell r="C1181">
            <v>38338</v>
          </cell>
          <cell r="D1181">
            <v>7.7420000000000003E-2</v>
          </cell>
          <cell r="E1181">
            <v>2920127</v>
          </cell>
          <cell r="F1181">
            <v>2958465</v>
          </cell>
        </row>
        <row r="1182">
          <cell r="C1182">
            <v>38339</v>
          </cell>
          <cell r="D1182">
            <v>7.7420000000000003E-2</v>
          </cell>
          <cell r="E1182">
            <v>2920126</v>
          </cell>
          <cell r="F1182">
            <v>2958465</v>
          </cell>
        </row>
        <row r="1183">
          <cell r="C1183">
            <v>38340</v>
          </cell>
          <cell r="D1183">
            <v>7.7420000000000003E-2</v>
          </cell>
          <cell r="E1183">
            <v>2920125</v>
          </cell>
          <cell r="F1183">
            <v>2958465</v>
          </cell>
        </row>
        <row r="1184">
          <cell r="C1184">
            <v>38341</v>
          </cell>
          <cell r="D1184">
            <v>7.7420000000000003E-2</v>
          </cell>
          <cell r="E1184">
            <v>2920124</v>
          </cell>
          <cell r="F1184">
            <v>2958465</v>
          </cell>
        </row>
        <row r="1185">
          <cell r="C1185">
            <v>38342</v>
          </cell>
          <cell r="D1185">
            <v>7.7420000000000003E-2</v>
          </cell>
          <cell r="E1185">
            <v>2920123</v>
          </cell>
          <cell r="F1185">
            <v>2958465</v>
          </cell>
        </row>
        <row r="1186">
          <cell r="C1186">
            <v>38343</v>
          </cell>
          <cell r="D1186">
            <v>7.7420000000000003E-2</v>
          </cell>
          <cell r="E1186">
            <v>2920122</v>
          </cell>
          <cell r="F1186">
            <v>2958465</v>
          </cell>
        </row>
        <row r="1187">
          <cell r="C1187">
            <v>38344</v>
          </cell>
          <cell r="D1187">
            <v>7.7420000000000003E-2</v>
          </cell>
          <cell r="E1187">
            <v>2920121</v>
          </cell>
          <cell r="F1187">
            <v>2958465</v>
          </cell>
        </row>
        <row r="1188">
          <cell r="C1188">
            <v>38345</v>
          </cell>
          <cell r="D1188">
            <v>7.7420000000000003E-2</v>
          </cell>
          <cell r="E1188">
            <v>2920120</v>
          </cell>
          <cell r="F1188">
            <v>2958465</v>
          </cell>
        </row>
        <row r="1189">
          <cell r="C1189">
            <v>38346</v>
          </cell>
          <cell r="D1189">
            <v>7.7420000000000003E-2</v>
          </cell>
          <cell r="E1189">
            <v>2920119</v>
          </cell>
          <cell r="F1189">
            <v>2958465</v>
          </cell>
        </row>
        <row r="1190">
          <cell r="C1190">
            <v>38347</v>
          </cell>
          <cell r="D1190">
            <v>7.7420000000000003E-2</v>
          </cell>
          <cell r="E1190">
            <v>2920118</v>
          </cell>
          <cell r="F1190">
            <v>2958465</v>
          </cell>
        </row>
        <row r="1191">
          <cell r="C1191">
            <v>38348</v>
          </cell>
          <cell r="D1191">
            <v>7.7420000000000003E-2</v>
          </cell>
          <cell r="E1191">
            <v>2920117</v>
          </cell>
          <cell r="F1191">
            <v>2958465</v>
          </cell>
        </row>
        <row r="1192">
          <cell r="C1192">
            <v>38349</v>
          </cell>
          <cell r="D1192">
            <v>7.7420000000000003E-2</v>
          </cell>
          <cell r="E1192">
            <v>2920116</v>
          </cell>
          <cell r="F1192">
            <v>2958465</v>
          </cell>
        </row>
        <row r="1193">
          <cell r="C1193">
            <v>38350</v>
          </cell>
          <cell r="D1193">
            <v>7.7420000000000003E-2</v>
          </cell>
          <cell r="E1193">
            <v>2920115</v>
          </cell>
          <cell r="F1193">
            <v>2958465</v>
          </cell>
        </row>
        <row r="1194">
          <cell r="C1194">
            <v>38351</v>
          </cell>
          <cell r="D1194">
            <v>7.7420000000000003E-2</v>
          </cell>
          <cell r="E1194">
            <v>2920114</v>
          </cell>
          <cell r="F1194">
            <v>2958465</v>
          </cell>
        </row>
        <row r="1195">
          <cell r="C1195">
            <v>38352</v>
          </cell>
          <cell r="D1195">
            <v>7.7420000000000003E-2</v>
          </cell>
          <cell r="E1195">
            <v>2920113</v>
          </cell>
          <cell r="F1195">
            <v>2958465</v>
          </cell>
        </row>
        <row r="1196">
          <cell r="C1196">
            <v>38353</v>
          </cell>
          <cell r="D1196">
            <v>7.7420000000000003E-2</v>
          </cell>
          <cell r="E1196">
            <v>2920112</v>
          </cell>
          <cell r="F1196">
            <v>2958465</v>
          </cell>
        </row>
        <row r="1197">
          <cell r="C1197">
            <v>38354</v>
          </cell>
          <cell r="D1197">
            <v>7.7420000000000003E-2</v>
          </cell>
          <cell r="E1197">
            <v>2920111</v>
          </cell>
          <cell r="F1197">
            <v>2958465</v>
          </cell>
        </row>
        <row r="1198">
          <cell r="C1198">
            <v>38355</v>
          </cell>
          <cell r="D1198">
            <v>7.7420000000000003E-2</v>
          </cell>
          <cell r="E1198">
            <v>2920110</v>
          </cell>
          <cell r="F1198">
            <v>2958465</v>
          </cell>
        </row>
        <row r="1199">
          <cell r="C1199">
            <v>38356</v>
          </cell>
          <cell r="D1199">
            <v>7.7420000000000003E-2</v>
          </cell>
          <cell r="E1199">
            <v>2920109</v>
          </cell>
          <cell r="F1199">
            <v>2958465</v>
          </cell>
        </row>
        <row r="1200">
          <cell r="C1200">
            <v>38357</v>
          </cell>
          <cell r="D1200">
            <v>7.7420000000000003E-2</v>
          </cell>
          <cell r="E1200">
            <v>2920108</v>
          </cell>
          <cell r="F1200">
            <v>2958465</v>
          </cell>
        </row>
        <row r="1201">
          <cell r="C1201">
            <v>38358</v>
          </cell>
          <cell r="D1201">
            <v>7.7420000000000003E-2</v>
          </cell>
          <cell r="E1201">
            <v>2920107</v>
          </cell>
          <cell r="F1201">
            <v>2958465</v>
          </cell>
        </row>
        <row r="1202">
          <cell r="C1202">
            <v>38359</v>
          </cell>
          <cell r="D1202">
            <v>7.7420000000000003E-2</v>
          </cell>
          <cell r="E1202">
            <v>2920106</v>
          </cell>
          <cell r="F1202">
            <v>2958465</v>
          </cell>
        </row>
        <row r="1203">
          <cell r="C1203">
            <v>38360</v>
          </cell>
          <cell r="D1203">
            <v>7.7420000000000003E-2</v>
          </cell>
          <cell r="E1203">
            <v>2920105</v>
          </cell>
          <cell r="F1203">
            <v>2958465</v>
          </cell>
        </row>
        <row r="1204">
          <cell r="C1204">
            <v>38361</v>
          </cell>
          <cell r="D1204">
            <v>7.7420000000000003E-2</v>
          </cell>
          <cell r="E1204">
            <v>2920104</v>
          </cell>
          <cell r="F1204">
            <v>2958465</v>
          </cell>
        </row>
        <row r="1205">
          <cell r="C1205">
            <v>38362</v>
          </cell>
          <cell r="D1205">
            <v>7.7420000000000003E-2</v>
          </cell>
          <cell r="E1205">
            <v>2920103</v>
          </cell>
          <cell r="F1205">
            <v>2958465</v>
          </cell>
        </row>
        <row r="1206">
          <cell r="C1206">
            <v>38363</v>
          </cell>
          <cell r="D1206">
            <v>7.7420000000000003E-2</v>
          </cell>
          <cell r="E1206">
            <v>2920102</v>
          </cell>
          <cell r="F1206">
            <v>2958465</v>
          </cell>
        </row>
        <row r="1207">
          <cell r="C1207">
            <v>38364</v>
          </cell>
          <cell r="D1207">
            <v>7.7420000000000003E-2</v>
          </cell>
          <cell r="E1207">
            <v>2920101</v>
          </cell>
          <cell r="F1207">
            <v>2958465</v>
          </cell>
        </row>
        <row r="1208">
          <cell r="C1208">
            <v>38365</v>
          </cell>
          <cell r="D1208">
            <v>7.7420000000000003E-2</v>
          </cell>
          <cell r="E1208">
            <v>2920100</v>
          </cell>
          <cell r="F1208">
            <v>2958465</v>
          </cell>
        </row>
        <row r="1209">
          <cell r="C1209">
            <v>38366</v>
          </cell>
          <cell r="D1209">
            <v>7.7420000000000003E-2</v>
          </cell>
          <cell r="E1209">
            <v>2920099</v>
          </cell>
          <cell r="F1209">
            <v>2958465</v>
          </cell>
        </row>
        <row r="1210">
          <cell r="C1210">
            <v>38367</v>
          </cell>
          <cell r="D1210">
            <v>7.7420000000000003E-2</v>
          </cell>
          <cell r="E1210">
            <v>2920098</v>
          </cell>
          <cell r="F1210">
            <v>2958465</v>
          </cell>
        </row>
        <row r="1211">
          <cell r="C1211">
            <v>38368</v>
          </cell>
          <cell r="D1211">
            <v>7.7420000000000003E-2</v>
          </cell>
          <cell r="E1211">
            <v>2920097</v>
          </cell>
          <cell r="F1211">
            <v>2958465</v>
          </cell>
        </row>
        <row r="1212">
          <cell r="C1212">
            <v>38369</v>
          </cell>
          <cell r="D1212">
            <v>7.7420000000000003E-2</v>
          </cell>
          <cell r="E1212">
            <v>2920096</v>
          </cell>
          <cell r="F1212">
            <v>2958465</v>
          </cell>
        </row>
        <row r="1213">
          <cell r="C1213">
            <v>38370</v>
          </cell>
          <cell r="D1213">
            <v>7.7420000000000003E-2</v>
          </cell>
          <cell r="E1213">
            <v>2920095</v>
          </cell>
          <cell r="F1213">
            <v>2958465</v>
          </cell>
        </row>
        <row r="1214">
          <cell r="C1214">
            <v>38371</v>
          </cell>
          <cell r="D1214">
            <v>7.7420000000000003E-2</v>
          </cell>
          <cell r="E1214">
            <v>2920094</v>
          </cell>
          <cell r="F1214">
            <v>2958465</v>
          </cell>
        </row>
        <row r="1215">
          <cell r="C1215">
            <v>38372</v>
          </cell>
          <cell r="D1215">
            <v>7.7420000000000003E-2</v>
          </cell>
          <cell r="E1215">
            <v>2920093</v>
          </cell>
          <cell r="F1215">
            <v>2958465</v>
          </cell>
        </row>
        <row r="1216">
          <cell r="C1216">
            <v>38373</v>
          </cell>
          <cell r="D1216">
            <v>7.7420000000000003E-2</v>
          </cell>
          <cell r="E1216">
            <v>2920092</v>
          </cell>
          <cell r="F1216">
            <v>2958465</v>
          </cell>
        </row>
        <row r="1217">
          <cell r="C1217">
            <v>38374</v>
          </cell>
          <cell r="D1217">
            <v>7.7420000000000003E-2</v>
          </cell>
          <cell r="E1217">
            <v>2920091</v>
          </cell>
          <cell r="F1217">
            <v>2958465</v>
          </cell>
        </row>
        <row r="1218">
          <cell r="C1218">
            <v>38375</v>
          </cell>
          <cell r="D1218">
            <v>7.7420000000000003E-2</v>
          </cell>
          <cell r="E1218">
            <v>2920090</v>
          </cell>
          <cell r="F1218">
            <v>2958465</v>
          </cell>
        </row>
        <row r="1219">
          <cell r="C1219">
            <v>38376</v>
          </cell>
          <cell r="D1219">
            <v>7.7420000000000003E-2</v>
          </cell>
          <cell r="E1219">
            <v>2920089</v>
          </cell>
          <cell r="F1219">
            <v>2958465</v>
          </cell>
        </row>
        <row r="1220">
          <cell r="C1220">
            <v>38377</v>
          </cell>
          <cell r="D1220">
            <v>7.7420000000000003E-2</v>
          </cell>
          <cell r="E1220">
            <v>2920088</v>
          </cell>
          <cell r="F1220">
            <v>2958465</v>
          </cell>
        </row>
        <row r="1221">
          <cell r="C1221">
            <v>38378</v>
          </cell>
          <cell r="D1221">
            <v>7.7420000000000003E-2</v>
          </cell>
          <cell r="E1221">
            <v>2920087</v>
          </cell>
          <cell r="F1221">
            <v>2958465</v>
          </cell>
        </row>
        <row r="1222">
          <cell r="C1222">
            <v>38379</v>
          </cell>
          <cell r="D1222">
            <v>7.7420000000000003E-2</v>
          </cell>
          <cell r="E1222">
            <v>2920086</v>
          </cell>
          <cell r="F1222">
            <v>2958465</v>
          </cell>
        </row>
        <row r="1223">
          <cell r="C1223">
            <v>38380</v>
          </cell>
          <cell r="D1223">
            <v>7.7420000000000003E-2</v>
          </cell>
          <cell r="E1223">
            <v>2920085</v>
          </cell>
          <cell r="F1223">
            <v>2958465</v>
          </cell>
        </row>
        <row r="1224">
          <cell r="C1224">
            <v>38381</v>
          </cell>
          <cell r="D1224">
            <v>7.7420000000000003E-2</v>
          </cell>
          <cell r="E1224">
            <v>2920084</v>
          </cell>
          <cell r="F1224">
            <v>2958465</v>
          </cell>
        </row>
        <row r="1225">
          <cell r="C1225">
            <v>38382</v>
          </cell>
          <cell r="D1225">
            <v>7.7420000000000003E-2</v>
          </cell>
          <cell r="E1225">
            <v>2920083</v>
          </cell>
          <cell r="F1225">
            <v>2958465</v>
          </cell>
        </row>
        <row r="1226">
          <cell r="C1226">
            <v>38383</v>
          </cell>
          <cell r="D1226">
            <v>7.7420000000000003E-2</v>
          </cell>
          <cell r="E1226">
            <v>2920082</v>
          </cell>
          <cell r="F1226">
            <v>2958465</v>
          </cell>
        </row>
        <row r="1227">
          <cell r="C1227">
            <v>38384</v>
          </cell>
          <cell r="D1227">
            <v>7.7420000000000003E-2</v>
          </cell>
          <cell r="E1227">
            <v>2920081</v>
          </cell>
          <cell r="F1227">
            <v>2958465</v>
          </cell>
        </row>
        <row r="1228">
          <cell r="C1228">
            <v>38385</v>
          </cell>
          <cell r="D1228">
            <v>7.7420000000000003E-2</v>
          </cell>
          <cell r="E1228">
            <v>2920080</v>
          </cell>
          <cell r="F1228">
            <v>2958465</v>
          </cell>
        </row>
        <row r="1229">
          <cell r="C1229">
            <v>38386</v>
          </cell>
          <cell r="D1229">
            <v>7.7420000000000003E-2</v>
          </cell>
          <cell r="E1229">
            <v>2920079</v>
          </cell>
          <cell r="F1229">
            <v>2958465</v>
          </cell>
        </row>
        <row r="1230">
          <cell r="C1230">
            <v>38387</v>
          </cell>
          <cell r="D1230">
            <v>7.7420000000000003E-2</v>
          </cell>
          <cell r="E1230">
            <v>2920078</v>
          </cell>
          <cell r="F1230">
            <v>2958465</v>
          </cell>
        </row>
        <row r="1231">
          <cell r="C1231">
            <v>38388</v>
          </cell>
          <cell r="D1231">
            <v>7.7420000000000003E-2</v>
          </cell>
          <cell r="E1231">
            <v>2920077</v>
          </cell>
          <cell r="F1231">
            <v>2958465</v>
          </cell>
        </row>
        <row r="1232">
          <cell r="C1232">
            <v>38389</v>
          </cell>
          <cell r="D1232">
            <v>7.7420000000000003E-2</v>
          </cell>
          <cell r="E1232">
            <v>2920076</v>
          </cell>
          <cell r="F1232">
            <v>2958465</v>
          </cell>
        </row>
        <row r="1233">
          <cell r="C1233">
            <v>38390</v>
          </cell>
          <cell r="D1233">
            <v>7.7420000000000003E-2</v>
          </cell>
          <cell r="E1233">
            <v>2920075</v>
          </cell>
          <cell r="F1233">
            <v>2958465</v>
          </cell>
        </row>
        <row r="1234">
          <cell r="C1234">
            <v>38391</v>
          </cell>
          <cell r="D1234">
            <v>7.7420000000000003E-2</v>
          </cell>
          <cell r="E1234">
            <v>2920074</v>
          </cell>
          <cell r="F1234">
            <v>2958465</v>
          </cell>
        </row>
        <row r="1235">
          <cell r="C1235">
            <v>38392</v>
          </cell>
          <cell r="D1235">
            <v>7.7420000000000003E-2</v>
          </cell>
          <cell r="E1235">
            <v>2920073</v>
          </cell>
          <cell r="F1235">
            <v>2958465</v>
          </cell>
        </row>
        <row r="1236">
          <cell r="C1236">
            <v>38393</v>
          </cell>
          <cell r="D1236">
            <v>7.7420000000000003E-2</v>
          </cell>
          <cell r="E1236">
            <v>2920072</v>
          </cell>
          <cell r="F1236">
            <v>2958465</v>
          </cell>
        </row>
        <row r="1237">
          <cell r="C1237">
            <v>38394</v>
          </cell>
          <cell r="D1237">
            <v>7.7420000000000003E-2</v>
          </cell>
          <cell r="E1237">
            <v>2920071</v>
          </cell>
          <cell r="F1237">
            <v>2958465</v>
          </cell>
        </row>
        <row r="1238">
          <cell r="C1238">
            <v>38395</v>
          </cell>
          <cell r="D1238">
            <v>7.7420000000000003E-2</v>
          </cell>
          <cell r="E1238">
            <v>2920070</v>
          </cell>
          <cell r="F1238">
            <v>2958465</v>
          </cell>
        </row>
        <row r="1239">
          <cell r="C1239">
            <v>38396</v>
          </cell>
          <cell r="D1239">
            <v>7.7420000000000003E-2</v>
          </cell>
          <cell r="E1239">
            <v>2920069</v>
          </cell>
          <cell r="F1239">
            <v>2958465</v>
          </cell>
        </row>
        <row r="1240">
          <cell r="C1240">
            <v>38397</v>
          </cell>
          <cell r="D1240">
            <v>7.7420000000000003E-2</v>
          </cell>
          <cell r="E1240">
            <v>2920068</v>
          </cell>
          <cell r="F1240">
            <v>2958465</v>
          </cell>
        </row>
        <row r="1241">
          <cell r="C1241">
            <v>38398</v>
          </cell>
          <cell r="D1241">
            <v>7.7420000000000003E-2</v>
          </cell>
          <cell r="E1241">
            <v>2920067</v>
          </cell>
          <cell r="F1241">
            <v>2958465</v>
          </cell>
        </row>
        <row r="1242">
          <cell r="C1242">
            <v>38399</v>
          </cell>
          <cell r="D1242">
            <v>7.7420000000000003E-2</v>
          </cell>
          <cell r="E1242">
            <v>2920066</v>
          </cell>
          <cell r="F1242">
            <v>2958465</v>
          </cell>
        </row>
        <row r="1243">
          <cell r="C1243">
            <v>38400</v>
          </cell>
          <cell r="D1243">
            <v>7.7420000000000003E-2</v>
          </cell>
          <cell r="E1243">
            <v>2920065</v>
          </cell>
          <cell r="F1243">
            <v>2958465</v>
          </cell>
        </row>
        <row r="1244">
          <cell r="C1244">
            <v>38401</v>
          </cell>
          <cell r="D1244">
            <v>7.7420000000000003E-2</v>
          </cell>
          <cell r="E1244">
            <v>2920064</v>
          </cell>
          <cell r="F1244">
            <v>2958465</v>
          </cell>
        </row>
        <row r="1245">
          <cell r="C1245">
            <v>38402</v>
          </cell>
          <cell r="D1245">
            <v>7.7420000000000003E-2</v>
          </cell>
          <cell r="E1245">
            <v>2920063</v>
          </cell>
          <cell r="F1245">
            <v>2958465</v>
          </cell>
        </row>
        <row r="1246">
          <cell r="C1246">
            <v>38403</v>
          </cell>
          <cell r="D1246">
            <v>7.7420000000000003E-2</v>
          </cell>
          <cell r="E1246">
            <v>2920062</v>
          </cell>
          <cell r="F1246">
            <v>2958465</v>
          </cell>
        </row>
        <row r="1247">
          <cell r="C1247">
            <v>38404</v>
          </cell>
          <cell r="D1247">
            <v>7.7420000000000003E-2</v>
          </cell>
          <cell r="E1247">
            <v>2920061</v>
          </cell>
          <cell r="F1247">
            <v>2958465</v>
          </cell>
        </row>
        <row r="1248">
          <cell r="C1248">
            <v>38405</v>
          </cell>
          <cell r="D1248">
            <v>7.7420000000000003E-2</v>
          </cell>
          <cell r="E1248">
            <v>2920060</v>
          </cell>
          <cell r="F1248">
            <v>2958465</v>
          </cell>
        </row>
        <row r="1249">
          <cell r="C1249">
            <v>38406</v>
          </cell>
          <cell r="D1249">
            <v>7.7420000000000003E-2</v>
          </cell>
          <cell r="E1249">
            <v>2920059</v>
          </cell>
          <cell r="F1249">
            <v>2958465</v>
          </cell>
        </row>
        <row r="1250">
          <cell r="C1250">
            <v>38407</v>
          </cell>
          <cell r="D1250">
            <v>7.7420000000000003E-2</v>
          </cell>
          <cell r="E1250">
            <v>2920058</v>
          </cell>
          <cell r="F1250">
            <v>2958465</v>
          </cell>
        </row>
        <row r="1251">
          <cell r="C1251">
            <v>38408</v>
          </cell>
          <cell r="D1251">
            <v>7.7420000000000003E-2</v>
          </cell>
          <cell r="E1251">
            <v>2920057</v>
          </cell>
          <cell r="F1251">
            <v>2958465</v>
          </cell>
        </row>
        <row r="1252">
          <cell r="C1252">
            <v>38409</v>
          </cell>
          <cell r="D1252">
            <v>7.7420000000000003E-2</v>
          </cell>
          <cell r="E1252">
            <v>2920056</v>
          </cell>
          <cell r="F1252">
            <v>2958465</v>
          </cell>
        </row>
        <row r="1253">
          <cell r="C1253">
            <v>38410</v>
          </cell>
          <cell r="D1253">
            <v>7.7420000000000003E-2</v>
          </cell>
          <cell r="E1253">
            <v>2920055</v>
          </cell>
          <cell r="F1253">
            <v>2958465</v>
          </cell>
        </row>
        <row r="1254">
          <cell r="C1254">
            <v>38411</v>
          </cell>
          <cell r="D1254">
            <v>7.7420000000000003E-2</v>
          </cell>
          <cell r="E1254">
            <v>2920054</v>
          </cell>
          <cell r="F1254">
            <v>2958465</v>
          </cell>
        </row>
        <row r="1255">
          <cell r="C1255">
            <v>38412</v>
          </cell>
          <cell r="D1255">
            <v>7.7420000000000003E-2</v>
          </cell>
          <cell r="E1255">
            <v>2920053</v>
          </cell>
          <cell r="F1255">
            <v>2958465</v>
          </cell>
        </row>
        <row r="1256">
          <cell r="C1256">
            <v>38413</v>
          </cell>
          <cell r="D1256">
            <v>7.7420000000000003E-2</v>
          </cell>
          <cell r="E1256">
            <v>2920052</v>
          </cell>
          <cell r="F1256">
            <v>2958465</v>
          </cell>
        </row>
        <row r="1257">
          <cell r="C1257">
            <v>38414</v>
          </cell>
          <cell r="D1257">
            <v>7.7420000000000003E-2</v>
          </cell>
          <cell r="E1257">
            <v>2920051</v>
          </cell>
          <cell r="F1257">
            <v>2958465</v>
          </cell>
        </row>
        <row r="1258">
          <cell r="C1258">
            <v>38415</v>
          </cell>
          <cell r="D1258">
            <v>7.7420000000000003E-2</v>
          </cell>
          <cell r="E1258">
            <v>2920050</v>
          </cell>
          <cell r="F1258">
            <v>2958465</v>
          </cell>
        </row>
        <row r="1259">
          <cell r="C1259">
            <v>38416</v>
          </cell>
          <cell r="D1259">
            <v>7.7420000000000003E-2</v>
          </cell>
          <cell r="E1259">
            <v>2920049</v>
          </cell>
          <cell r="F1259">
            <v>2958465</v>
          </cell>
        </row>
        <row r="1260">
          <cell r="C1260">
            <v>38417</v>
          </cell>
          <cell r="D1260">
            <v>7.7420000000000003E-2</v>
          </cell>
          <cell r="E1260">
            <v>2920048</v>
          </cell>
          <cell r="F1260">
            <v>2958465</v>
          </cell>
        </row>
        <row r="1261">
          <cell r="C1261">
            <v>38418</v>
          </cell>
          <cell r="D1261">
            <v>7.7420000000000003E-2</v>
          </cell>
          <cell r="E1261">
            <v>2920047</v>
          </cell>
          <cell r="F1261">
            <v>2958465</v>
          </cell>
        </row>
        <row r="1262">
          <cell r="C1262">
            <v>38419</v>
          </cell>
          <cell r="D1262">
            <v>7.7420000000000003E-2</v>
          </cell>
          <cell r="E1262">
            <v>2920046</v>
          </cell>
          <cell r="F1262">
            <v>2958465</v>
          </cell>
        </row>
        <row r="1263">
          <cell r="C1263">
            <v>38420</v>
          </cell>
          <cell r="D1263">
            <v>7.7420000000000003E-2</v>
          </cell>
          <cell r="E1263">
            <v>2920045</v>
          </cell>
          <cell r="F1263">
            <v>2958465</v>
          </cell>
        </row>
        <row r="1264">
          <cell r="C1264">
            <v>38421</v>
          </cell>
          <cell r="D1264">
            <v>7.7420000000000003E-2</v>
          </cell>
          <cell r="E1264">
            <v>2920044</v>
          </cell>
          <cell r="F1264">
            <v>2958465</v>
          </cell>
        </row>
        <row r="1265">
          <cell r="C1265">
            <v>38422</v>
          </cell>
          <cell r="D1265">
            <v>7.7420000000000003E-2</v>
          </cell>
          <cell r="E1265">
            <v>2920043</v>
          </cell>
          <cell r="F1265">
            <v>2958465</v>
          </cell>
        </row>
        <row r="1266">
          <cell r="C1266">
            <v>38423</v>
          </cell>
          <cell r="D1266">
            <v>7.7420000000000003E-2</v>
          </cell>
          <cell r="E1266">
            <v>2920042</v>
          </cell>
          <cell r="F1266">
            <v>2958465</v>
          </cell>
        </row>
        <row r="1267">
          <cell r="C1267">
            <v>38424</v>
          </cell>
          <cell r="D1267">
            <v>7.7420000000000003E-2</v>
          </cell>
          <cell r="E1267">
            <v>2920041</v>
          </cell>
          <cell r="F1267">
            <v>2958465</v>
          </cell>
        </row>
        <row r="1268">
          <cell r="C1268">
            <v>38425</v>
          </cell>
          <cell r="D1268">
            <v>7.7420000000000003E-2</v>
          </cell>
          <cell r="E1268">
            <v>2920040</v>
          </cell>
          <cell r="F1268">
            <v>2958465</v>
          </cell>
        </row>
        <row r="1269">
          <cell r="C1269">
            <v>38426</v>
          </cell>
          <cell r="D1269">
            <v>7.7420000000000003E-2</v>
          </cell>
          <cell r="E1269">
            <v>2920039</v>
          </cell>
          <cell r="F1269">
            <v>2958465</v>
          </cell>
        </row>
        <row r="1270">
          <cell r="C1270">
            <v>38427</v>
          </cell>
          <cell r="D1270">
            <v>7.7420000000000003E-2</v>
          </cell>
          <cell r="E1270">
            <v>2920038</v>
          </cell>
          <cell r="F1270">
            <v>2958465</v>
          </cell>
        </row>
        <row r="1271">
          <cell r="C1271">
            <v>38428</v>
          </cell>
          <cell r="D1271">
            <v>7.7420000000000003E-2</v>
          </cell>
          <cell r="E1271">
            <v>2920037</v>
          </cell>
          <cell r="F1271">
            <v>2958465</v>
          </cell>
        </row>
        <row r="1272">
          <cell r="C1272">
            <v>38429</v>
          </cell>
          <cell r="D1272">
            <v>7.7420000000000003E-2</v>
          </cell>
          <cell r="E1272">
            <v>2920036</v>
          </cell>
          <cell r="F1272">
            <v>2958465</v>
          </cell>
        </row>
        <row r="1273">
          <cell r="C1273">
            <v>38430</v>
          </cell>
          <cell r="D1273">
            <v>7.7420000000000003E-2</v>
          </cell>
          <cell r="E1273">
            <v>2920035</v>
          </cell>
          <cell r="F1273">
            <v>2958465</v>
          </cell>
        </row>
        <row r="1274">
          <cell r="C1274">
            <v>38431</v>
          </cell>
          <cell r="D1274">
            <v>7.7420000000000003E-2</v>
          </cell>
          <cell r="E1274">
            <v>2920034</v>
          </cell>
          <cell r="F1274">
            <v>2958465</v>
          </cell>
        </row>
        <row r="1275">
          <cell r="C1275">
            <v>38432</v>
          </cell>
          <cell r="D1275">
            <v>7.7420000000000003E-2</v>
          </cell>
          <cell r="E1275">
            <v>2920033</v>
          </cell>
          <cell r="F1275">
            <v>2958465</v>
          </cell>
        </row>
        <row r="1276">
          <cell r="C1276">
            <v>38433</v>
          </cell>
          <cell r="D1276">
            <v>7.7420000000000003E-2</v>
          </cell>
          <cell r="E1276">
            <v>2920032</v>
          </cell>
          <cell r="F1276">
            <v>2958465</v>
          </cell>
        </row>
        <row r="1277">
          <cell r="C1277">
            <v>38434</v>
          </cell>
          <cell r="D1277">
            <v>7.7420000000000003E-2</v>
          </cell>
          <cell r="E1277">
            <v>2920031</v>
          </cell>
          <cell r="F1277">
            <v>2958465</v>
          </cell>
        </row>
        <row r="1278">
          <cell r="C1278">
            <v>38435</v>
          </cell>
          <cell r="D1278">
            <v>7.7420000000000003E-2</v>
          </cell>
          <cell r="E1278">
            <v>2920030</v>
          </cell>
          <cell r="F1278">
            <v>2958465</v>
          </cell>
        </row>
        <row r="1279">
          <cell r="C1279">
            <v>38436</v>
          </cell>
          <cell r="D1279">
            <v>7.7420000000000003E-2</v>
          </cell>
          <cell r="E1279">
            <v>2920029</v>
          </cell>
          <cell r="F1279">
            <v>2958465</v>
          </cell>
        </row>
        <row r="1280">
          <cell r="C1280">
            <v>38437</v>
          </cell>
          <cell r="D1280">
            <v>7.7420000000000003E-2</v>
          </cell>
          <cell r="E1280">
            <v>2920028</v>
          </cell>
          <cell r="F1280">
            <v>2958465</v>
          </cell>
        </row>
        <row r="1281">
          <cell r="C1281">
            <v>38438</v>
          </cell>
          <cell r="D1281">
            <v>7.7420000000000003E-2</v>
          </cell>
          <cell r="E1281">
            <v>2920027</v>
          </cell>
          <cell r="F1281">
            <v>2958465</v>
          </cell>
        </row>
        <row r="1282">
          <cell r="C1282">
            <v>38439</v>
          </cell>
          <cell r="D1282">
            <v>7.7420000000000003E-2</v>
          </cell>
          <cell r="E1282">
            <v>2920026</v>
          </cell>
          <cell r="F1282">
            <v>2958465</v>
          </cell>
        </row>
        <row r="1283">
          <cell r="C1283">
            <v>38440</v>
          </cell>
          <cell r="D1283">
            <v>7.7420000000000003E-2</v>
          </cell>
          <cell r="E1283">
            <v>2920025</v>
          </cell>
          <cell r="F1283">
            <v>2958465</v>
          </cell>
        </row>
        <row r="1284">
          <cell r="C1284">
            <v>38441</v>
          </cell>
          <cell r="D1284">
            <v>7.7420000000000003E-2</v>
          </cell>
          <cell r="E1284">
            <v>2920024</v>
          </cell>
          <cell r="F1284">
            <v>2958465</v>
          </cell>
        </row>
        <row r="1285">
          <cell r="C1285">
            <v>38442</v>
          </cell>
          <cell r="D1285">
            <v>7.7420000000000003E-2</v>
          </cell>
          <cell r="E1285">
            <v>2920023</v>
          </cell>
          <cell r="F1285">
            <v>2958465</v>
          </cell>
        </row>
        <row r="1286">
          <cell r="C1286">
            <v>38443</v>
          </cell>
          <cell r="D1286">
            <v>7.7420000000000003E-2</v>
          </cell>
          <cell r="E1286">
            <v>2920022</v>
          </cell>
          <cell r="F1286">
            <v>2958465</v>
          </cell>
        </row>
        <row r="1287">
          <cell r="C1287">
            <v>38444</v>
          </cell>
          <cell r="D1287">
            <v>7.7420000000000003E-2</v>
          </cell>
          <cell r="E1287">
            <v>2920021</v>
          </cell>
          <cell r="F1287">
            <v>2958465</v>
          </cell>
        </row>
        <row r="1288">
          <cell r="C1288">
            <v>38445</v>
          </cell>
          <cell r="D1288">
            <v>7.7420000000000003E-2</v>
          </cell>
          <cell r="E1288">
            <v>2920020</v>
          </cell>
          <cell r="F1288">
            <v>2958465</v>
          </cell>
        </row>
        <row r="1289">
          <cell r="C1289">
            <v>38446</v>
          </cell>
          <cell r="D1289">
            <v>7.7420000000000003E-2</v>
          </cell>
          <cell r="E1289">
            <v>2920019</v>
          </cell>
          <cell r="F1289">
            <v>2958465</v>
          </cell>
        </row>
        <row r="1290">
          <cell r="C1290">
            <v>38447</v>
          </cell>
          <cell r="D1290">
            <v>7.7420000000000003E-2</v>
          </cell>
          <cell r="E1290">
            <v>2920018</v>
          </cell>
          <cell r="F1290">
            <v>2958465</v>
          </cell>
        </row>
        <row r="1291">
          <cell r="C1291">
            <v>38448</v>
          </cell>
          <cell r="D1291">
            <v>7.7420000000000003E-2</v>
          </cell>
          <cell r="E1291">
            <v>2920017</v>
          </cell>
          <cell r="F1291">
            <v>2958465</v>
          </cell>
        </row>
        <row r="1292">
          <cell r="C1292">
            <v>38449</v>
          </cell>
          <cell r="D1292">
            <v>7.7420000000000003E-2</v>
          </cell>
          <cell r="E1292">
            <v>2920016</v>
          </cell>
          <cell r="F1292">
            <v>2958465</v>
          </cell>
        </row>
        <row r="1293">
          <cell r="C1293">
            <v>38450</v>
          </cell>
          <cell r="D1293">
            <v>7.7420000000000003E-2</v>
          </cell>
          <cell r="E1293">
            <v>2920015</v>
          </cell>
          <cell r="F1293">
            <v>2958465</v>
          </cell>
        </row>
        <row r="1294">
          <cell r="C1294">
            <v>38451</v>
          </cell>
          <cell r="D1294">
            <v>7.7420000000000003E-2</v>
          </cell>
          <cell r="E1294">
            <v>2920014</v>
          </cell>
          <cell r="F1294">
            <v>2958465</v>
          </cell>
        </row>
        <row r="1295">
          <cell r="C1295">
            <v>38452</v>
          </cell>
          <cell r="D1295">
            <v>7.7420000000000003E-2</v>
          </cell>
          <cell r="E1295">
            <v>2920013</v>
          </cell>
          <cell r="F1295">
            <v>2958465</v>
          </cell>
        </row>
        <row r="1296">
          <cell r="C1296">
            <v>38453</v>
          </cell>
          <cell r="D1296">
            <v>7.7420000000000003E-2</v>
          </cell>
          <cell r="E1296">
            <v>2920012</v>
          </cell>
          <cell r="F1296">
            <v>2958465</v>
          </cell>
        </row>
        <row r="1297">
          <cell r="C1297">
            <v>38454</v>
          </cell>
          <cell r="D1297">
            <v>7.7420000000000003E-2</v>
          </cell>
          <cell r="E1297">
            <v>2920011</v>
          </cell>
          <cell r="F1297">
            <v>2958465</v>
          </cell>
        </row>
        <row r="1298">
          <cell r="C1298">
            <v>38455</v>
          </cell>
          <cell r="D1298">
            <v>7.7420000000000003E-2</v>
          </cell>
          <cell r="E1298">
            <v>2920010</v>
          </cell>
          <cell r="F1298">
            <v>2958465</v>
          </cell>
        </row>
        <row r="1299">
          <cell r="C1299">
            <v>38456</v>
          </cell>
          <cell r="D1299">
            <v>7.7420000000000003E-2</v>
          </cell>
          <cell r="E1299">
            <v>2920009</v>
          </cell>
          <cell r="F1299">
            <v>2958465</v>
          </cell>
        </row>
        <row r="1300">
          <cell r="C1300">
            <v>38457</v>
          </cell>
          <cell r="D1300">
            <v>7.7420000000000003E-2</v>
          </cell>
          <cell r="E1300">
            <v>2920008</v>
          </cell>
          <cell r="F1300">
            <v>2958465</v>
          </cell>
        </row>
        <row r="1301">
          <cell r="C1301">
            <v>38458</v>
          </cell>
          <cell r="D1301">
            <v>7.7420000000000003E-2</v>
          </cell>
          <cell r="E1301">
            <v>2920007</v>
          </cell>
          <cell r="F1301">
            <v>2958465</v>
          </cell>
        </row>
        <row r="1302">
          <cell r="C1302">
            <v>38459</v>
          </cell>
          <cell r="D1302">
            <v>7.7420000000000003E-2</v>
          </cell>
          <cell r="E1302">
            <v>2920006</v>
          </cell>
          <cell r="F1302">
            <v>2958465</v>
          </cell>
        </row>
        <row r="1303">
          <cell r="C1303">
            <v>38460</v>
          </cell>
          <cell r="D1303">
            <v>7.7420000000000003E-2</v>
          </cell>
          <cell r="E1303">
            <v>2920005</v>
          </cell>
          <cell r="F1303">
            <v>2958465</v>
          </cell>
        </row>
        <row r="1304">
          <cell r="C1304">
            <v>38461</v>
          </cell>
          <cell r="D1304">
            <v>7.7420000000000003E-2</v>
          </cell>
          <cell r="E1304">
            <v>2920004</v>
          </cell>
          <cell r="F1304">
            <v>2958465</v>
          </cell>
        </row>
        <row r="1305">
          <cell r="C1305">
            <v>38462</v>
          </cell>
          <cell r="D1305">
            <v>7.7420000000000003E-2</v>
          </cell>
          <cell r="E1305">
            <v>2920003</v>
          </cell>
          <cell r="F1305">
            <v>2958465</v>
          </cell>
        </row>
        <row r="1306">
          <cell r="C1306">
            <v>38463</v>
          </cell>
          <cell r="D1306">
            <v>7.7420000000000003E-2</v>
          </cell>
          <cell r="E1306">
            <v>2920002</v>
          </cell>
          <cell r="F1306">
            <v>2958465</v>
          </cell>
        </row>
        <row r="1307">
          <cell r="C1307">
            <v>38464</v>
          </cell>
          <cell r="D1307">
            <v>7.7420000000000003E-2</v>
          </cell>
          <cell r="E1307">
            <v>2920001</v>
          </cell>
          <cell r="F1307">
            <v>2958465</v>
          </cell>
        </row>
        <row r="1308">
          <cell r="C1308">
            <v>38465</v>
          </cell>
          <cell r="D1308">
            <v>7.7420000000000003E-2</v>
          </cell>
          <cell r="E1308">
            <v>2920000</v>
          </cell>
          <cell r="F1308">
            <v>2958465</v>
          </cell>
        </row>
        <row r="1309">
          <cell r="C1309">
            <v>38466</v>
          </cell>
          <cell r="D1309">
            <v>7.7420000000000003E-2</v>
          </cell>
          <cell r="E1309">
            <v>2919999</v>
          </cell>
          <cell r="F1309">
            <v>2958465</v>
          </cell>
        </row>
        <row r="1310">
          <cell r="C1310">
            <v>38467</v>
          </cell>
          <cell r="D1310">
            <v>7.7420000000000003E-2</v>
          </cell>
          <cell r="E1310">
            <v>2919998</v>
          </cell>
          <cell r="F1310">
            <v>2958465</v>
          </cell>
        </row>
        <row r="1311">
          <cell r="C1311">
            <v>38468</v>
          </cell>
          <cell r="D1311">
            <v>7.7420000000000003E-2</v>
          </cell>
          <cell r="E1311">
            <v>2919997</v>
          </cell>
          <cell r="F1311">
            <v>2958465</v>
          </cell>
        </row>
        <row r="1312">
          <cell r="C1312">
            <v>38469</v>
          </cell>
          <cell r="D1312">
            <v>7.7420000000000003E-2</v>
          </cell>
          <cell r="E1312">
            <v>2919996</v>
          </cell>
          <cell r="F1312">
            <v>2958465</v>
          </cell>
        </row>
        <row r="1313">
          <cell r="C1313">
            <v>38470</v>
          </cell>
          <cell r="D1313">
            <v>7.7420000000000003E-2</v>
          </cell>
          <cell r="E1313">
            <v>2919995</v>
          </cell>
          <cell r="F1313">
            <v>2958465</v>
          </cell>
        </row>
        <row r="1314">
          <cell r="C1314">
            <v>38471</v>
          </cell>
          <cell r="D1314">
            <v>7.7420000000000003E-2</v>
          </cell>
          <cell r="E1314">
            <v>2919994</v>
          </cell>
          <cell r="F1314">
            <v>2958465</v>
          </cell>
        </row>
        <row r="1315">
          <cell r="C1315">
            <v>38472</v>
          </cell>
          <cell r="D1315">
            <v>7.7420000000000003E-2</v>
          </cell>
          <cell r="E1315">
            <v>2919993</v>
          </cell>
          <cell r="F1315">
            <v>2958465</v>
          </cell>
        </row>
        <row r="1316">
          <cell r="C1316">
            <v>38473</v>
          </cell>
          <cell r="D1316">
            <v>7.7420000000000003E-2</v>
          </cell>
          <cell r="E1316">
            <v>2919992</v>
          </cell>
          <cell r="F1316">
            <v>2958465</v>
          </cell>
        </row>
        <row r="1317">
          <cell r="C1317">
            <v>38474</v>
          </cell>
          <cell r="D1317">
            <v>7.7420000000000003E-2</v>
          </cell>
          <cell r="E1317">
            <v>2919991</v>
          </cell>
          <cell r="F1317">
            <v>2958465</v>
          </cell>
        </row>
        <row r="1318">
          <cell r="C1318">
            <v>38475</v>
          </cell>
          <cell r="D1318">
            <v>7.7420000000000003E-2</v>
          </cell>
          <cell r="E1318">
            <v>2919990</v>
          </cell>
          <cell r="F1318">
            <v>2958465</v>
          </cell>
        </row>
        <row r="1319">
          <cell r="C1319">
            <v>38476</v>
          </cell>
          <cell r="D1319">
            <v>7.7420000000000003E-2</v>
          </cell>
          <cell r="E1319">
            <v>2919989</v>
          </cell>
          <cell r="F1319">
            <v>2958465</v>
          </cell>
        </row>
        <row r="1320">
          <cell r="C1320">
            <v>38477</v>
          </cell>
          <cell r="D1320">
            <v>7.7420000000000003E-2</v>
          </cell>
          <cell r="E1320">
            <v>2919988</v>
          </cell>
          <cell r="F1320">
            <v>2958465</v>
          </cell>
        </row>
        <row r="1321">
          <cell r="C1321">
            <v>38478</v>
          </cell>
          <cell r="D1321">
            <v>7.7420000000000003E-2</v>
          </cell>
          <cell r="E1321">
            <v>2919987</v>
          </cell>
          <cell r="F1321">
            <v>2958465</v>
          </cell>
        </row>
        <row r="1322">
          <cell r="C1322">
            <v>38479</v>
          </cell>
          <cell r="D1322">
            <v>7.7420000000000003E-2</v>
          </cell>
          <cell r="E1322">
            <v>2919986</v>
          </cell>
          <cell r="F1322">
            <v>2958465</v>
          </cell>
        </row>
        <row r="1323">
          <cell r="C1323">
            <v>38480</v>
          </cell>
          <cell r="D1323">
            <v>7.7420000000000003E-2</v>
          </cell>
          <cell r="E1323">
            <v>2919985</v>
          </cell>
          <cell r="F1323">
            <v>2958465</v>
          </cell>
        </row>
        <row r="1324">
          <cell r="C1324">
            <v>38481</v>
          </cell>
          <cell r="D1324">
            <v>7.7420000000000003E-2</v>
          </cell>
          <cell r="E1324">
            <v>2919984</v>
          </cell>
          <cell r="F1324">
            <v>2958465</v>
          </cell>
        </row>
        <row r="1325">
          <cell r="C1325">
            <v>38482</v>
          </cell>
          <cell r="D1325">
            <v>7.7420000000000003E-2</v>
          </cell>
          <cell r="E1325">
            <v>2919983</v>
          </cell>
          <cell r="F1325">
            <v>2958465</v>
          </cell>
        </row>
        <row r="1326">
          <cell r="C1326">
            <v>38483</v>
          </cell>
          <cell r="D1326">
            <v>7.7420000000000003E-2</v>
          </cell>
          <cell r="E1326">
            <v>2919982</v>
          </cell>
          <cell r="F1326">
            <v>2958465</v>
          </cell>
        </row>
        <row r="1327">
          <cell r="C1327">
            <v>38484</v>
          </cell>
          <cell r="D1327">
            <v>7.7420000000000003E-2</v>
          </cell>
          <cell r="E1327">
            <v>2919981</v>
          </cell>
          <cell r="F1327">
            <v>2958465</v>
          </cell>
        </row>
        <row r="1328">
          <cell r="C1328">
            <v>38485</v>
          </cell>
          <cell r="D1328">
            <v>7.7420000000000003E-2</v>
          </cell>
          <cell r="E1328">
            <v>2919980</v>
          </cell>
          <cell r="F1328">
            <v>2958465</v>
          </cell>
        </row>
        <row r="1329">
          <cell r="C1329">
            <v>38486</v>
          </cell>
          <cell r="D1329">
            <v>7.7420000000000003E-2</v>
          </cell>
          <cell r="E1329">
            <v>2919979</v>
          </cell>
          <cell r="F1329">
            <v>2958465</v>
          </cell>
        </row>
        <row r="1330">
          <cell r="C1330">
            <v>38487</v>
          </cell>
          <cell r="D1330">
            <v>7.7420000000000003E-2</v>
          </cell>
          <cell r="E1330">
            <v>2919978</v>
          </cell>
          <cell r="F1330">
            <v>2958465</v>
          </cell>
        </row>
        <row r="1331">
          <cell r="C1331">
            <v>38488</v>
          </cell>
          <cell r="D1331">
            <v>7.7420000000000003E-2</v>
          </cell>
          <cell r="E1331">
            <v>2919977</v>
          </cell>
          <cell r="F1331">
            <v>2958465</v>
          </cell>
        </row>
        <row r="1332">
          <cell r="C1332">
            <v>38489</v>
          </cell>
          <cell r="D1332">
            <v>7.7420000000000003E-2</v>
          </cell>
          <cell r="E1332">
            <v>2919976</v>
          </cell>
          <cell r="F1332">
            <v>2958465</v>
          </cell>
        </row>
        <row r="1333">
          <cell r="C1333">
            <v>38490</v>
          </cell>
          <cell r="D1333">
            <v>7.7420000000000003E-2</v>
          </cell>
          <cell r="E1333">
            <v>2919975</v>
          </cell>
          <cell r="F1333">
            <v>2958465</v>
          </cell>
        </row>
        <row r="1334">
          <cell r="C1334">
            <v>38491</v>
          </cell>
          <cell r="D1334">
            <v>7.7420000000000003E-2</v>
          </cell>
          <cell r="E1334">
            <v>2919974</v>
          </cell>
          <cell r="F1334">
            <v>2958465</v>
          </cell>
        </row>
        <row r="1335">
          <cell r="C1335">
            <v>38492</v>
          </cell>
          <cell r="D1335">
            <v>7.7420000000000003E-2</v>
          </cell>
          <cell r="E1335">
            <v>2919973</v>
          </cell>
          <cell r="F1335">
            <v>2958465</v>
          </cell>
        </row>
        <row r="1336">
          <cell r="C1336">
            <v>38493</v>
          </cell>
          <cell r="D1336">
            <v>7.7420000000000003E-2</v>
          </cell>
          <cell r="E1336">
            <v>2919972</v>
          </cell>
          <cell r="F1336">
            <v>2958465</v>
          </cell>
        </row>
        <row r="1337">
          <cell r="C1337">
            <v>38494</v>
          </cell>
          <cell r="D1337">
            <v>7.7420000000000003E-2</v>
          </cell>
          <cell r="E1337">
            <v>2919971</v>
          </cell>
          <cell r="F1337">
            <v>2958465</v>
          </cell>
        </row>
        <row r="1338">
          <cell r="C1338">
            <v>38495</v>
          </cell>
          <cell r="D1338">
            <v>7.7420000000000003E-2</v>
          </cell>
          <cell r="E1338">
            <v>2919970</v>
          </cell>
          <cell r="F1338">
            <v>2958465</v>
          </cell>
        </row>
        <row r="1339">
          <cell r="C1339">
            <v>38496</v>
          </cell>
          <cell r="D1339">
            <v>7.7420000000000003E-2</v>
          </cell>
          <cell r="E1339">
            <v>2919969</v>
          </cell>
          <cell r="F1339">
            <v>2958465</v>
          </cell>
        </row>
        <row r="1340">
          <cell r="C1340">
            <v>38497</v>
          </cell>
          <cell r="D1340">
            <v>7.7420000000000003E-2</v>
          </cell>
          <cell r="E1340">
            <v>2919968</v>
          </cell>
          <cell r="F1340">
            <v>2958465</v>
          </cell>
        </row>
        <row r="1341">
          <cell r="C1341">
            <v>38498</v>
          </cell>
          <cell r="D1341">
            <v>7.7420000000000003E-2</v>
          </cell>
          <cell r="E1341">
            <v>2919967</v>
          </cell>
          <cell r="F1341">
            <v>2958465</v>
          </cell>
        </row>
        <row r="1342">
          <cell r="C1342">
            <v>38499</v>
          </cell>
          <cell r="D1342">
            <v>7.7420000000000003E-2</v>
          </cell>
          <cell r="E1342">
            <v>2919966</v>
          </cell>
          <cell r="F1342">
            <v>2958465</v>
          </cell>
        </row>
        <row r="1343">
          <cell r="C1343">
            <v>38500</v>
          </cell>
          <cell r="D1343">
            <v>7.7420000000000003E-2</v>
          </cell>
          <cell r="E1343">
            <v>2919965</v>
          </cell>
          <cell r="F1343">
            <v>2958465</v>
          </cell>
        </row>
        <row r="1344">
          <cell r="C1344">
            <v>38501</v>
          </cell>
          <cell r="D1344">
            <v>7.7420000000000003E-2</v>
          </cell>
          <cell r="E1344">
            <v>2919964</v>
          </cell>
          <cell r="F1344">
            <v>2958465</v>
          </cell>
        </row>
        <row r="1345">
          <cell r="C1345">
            <v>38502</v>
          </cell>
          <cell r="D1345">
            <v>7.7420000000000003E-2</v>
          </cell>
          <cell r="E1345">
            <v>2919963</v>
          </cell>
          <cell r="F1345">
            <v>2958465</v>
          </cell>
        </row>
        <row r="1346">
          <cell r="C1346">
            <v>38503</v>
          </cell>
          <cell r="D1346">
            <v>7.7420000000000003E-2</v>
          </cell>
          <cell r="E1346">
            <v>2919962</v>
          </cell>
          <cell r="F1346">
            <v>2958465</v>
          </cell>
        </row>
        <row r="1347">
          <cell r="C1347">
            <v>38504</v>
          </cell>
          <cell r="D1347">
            <v>7.7420000000000003E-2</v>
          </cell>
          <cell r="E1347">
            <v>2919961</v>
          </cell>
          <cell r="F1347">
            <v>2958465</v>
          </cell>
        </row>
        <row r="1348">
          <cell r="C1348">
            <v>38505</v>
          </cell>
          <cell r="D1348">
            <v>7.7420000000000003E-2</v>
          </cell>
          <cell r="E1348">
            <v>2919960</v>
          </cell>
          <cell r="F1348">
            <v>2958465</v>
          </cell>
        </row>
        <row r="1349">
          <cell r="C1349">
            <v>38506</v>
          </cell>
          <cell r="D1349">
            <v>7.7420000000000003E-2</v>
          </cell>
          <cell r="E1349">
            <v>2919959</v>
          </cell>
          <cell r="F1349">
            <v>2958465</v>
          </cell>
        </row>
        <row r="1350">
          <cell r="C1350">
            <v>38507</v>
          </cell>
          <cell r="D1350">
            <v>7.7420000000000003E-2</v>
          </cell>
          <cell r="E1350">
            <v>2919958</v>
          </cell>
          <cell r="F1350">
            <v>2958465</v>
          </cell>
        </row>
        <row r="1351">
          <cell r="C1351">
            <v>38508</v>
          </cell>
          <cell r="D1351">
            <v>7.7420000000000003E-2</v>
          </cell>
          <cell r="E1351">
            <v>2919957</v>
          </cell>
          <cell r="F1351">
            <v>2958465</v>
          </cell>
        </row>
        <row r="1352">
          <cell r="C1352">
            <v>38509</v>
          </cell>
          <cell r="D1352">
            <v>7.7420000000000003E-2</v>
          </cell>
          <cell r="E1352">
            <v>2919956</v>
          </cell>
          <cell r="F1352">
            <v>2958465</v>
          </cell>
        </row>
        <row r="1353">
          <cell r="C1353">
            <v>38510</v>
          </cell>
          <cell r="D1353">
            <v>7.7420000000000003E-2</v>
          </cell>
          <cell r="E1353">
            <v>2919955</v>
          </cell>
          <cell r="F1353">
            <v>2958465</v>
          </cell>
        </row>
        <row r="1354">
          <cell r="C1354">
            <v>38511</v>
          </cell>
          <cell r="D1354">
            <v>7.7420000000000003E-2</v>
          </cell>
          <cell r="E1354">
            <v>2919954</v>
          </cell>
          <cell r="F1354">
            <v>2958465</v>
          </cell>
        </row>
        <row r="1355">
          <cell r="C1355">
            <v>38512</v>
          </cell>
          <cell r="D1355">
            <v>7.7420000000000003E-2</v>
          </cell>
          <cell r="E1355">
            <v>2919953</v>
          </cell>
          <cell r="F1355">
            <v>2958465</v>
          </cell>
        </row>
        <row r="1356">
          <cell r="C1356">
            <v>38513</v>
          </cell>
          <cell r="D1356">
            <v>7.7420000000000003E-2</v>
          </cell>
          <cell r="E1356">
            <v>2919952</v>
          </cell>
          <cell r="F1356">
            <v>2958465</v>
          </cell>
        </row>
        <row r="1357">
          <cell r="C1357">
            <v>38514</v>
          </cell>
          <cell r="D1357">
            <v>7.7420000000000003E-2</v>
          </cell>
          <cell r="E1357">
            <v>2919951</v>
          </cell>
          <cell r="F1357">
            <v>2958465</v>
          </cell>
        </row>
        <row r="1358">
          <cell r="C1358">
            <v>38515</v>
          </cell>
          <cell r="D1358">
            <v>7.7420000000000003E-2</v>
          </cell>
          <cell r="E1358">
            <v>2919950</v>
          </cell>
          <cell r="F1358">
            <v>2958465</v>
          </cell>
        </row>
        <row r="1359">
          <cell r="C1359">
            <v>38516</v>
          </cell>
          <cell r="D1359">
            <v>7.7420000000000003E-2</v>
          </cell>
          <cell r="E1359">
            <v>2919949</v>
          </cell>
          <cell r="F1359">
            <v>2958465</v>
          </cell>
        </row>
        <row r="1360">
          <cell r="C1360">
            <v>38517</v>
          </cell>
          <cell r="D1360">
            <v>7.7420000000000003E-2</v>
          </cell>
          <cell r="E1360">
            <v>2919948</v>
          </cell>
          <cell r="F1360">
            <v>2958465</v>
          </cell>
        </row>
        <row r="1361">
          <cell r="C1361">
            <v>38518</v>
          </cell>
          <cell r="D1361">
            <v>7.7420000000000003E-2</v>
          </cell>
          <cell r="E1361">
            <v>2919947</v>
          </cell>
          <cell r="F1361">
            <v>2958465</v>
          </cell>
        </row>
        <row r="1362">
          <cell r="C1362">
            <v>38519</v>
          </cell>
          <cell r="D1362">
            <v>7.7420000000000003E-2</v>
          </cell>
          <cell r="E1362">
            <v>2919946</v>
          </cell>
          <cell r="F1362">
            <v>2958465</v>
          </cell>
        </row>
        <row r="1363">
          <cell r="C1363">
            <v>38520</v>
          </cell>
          <cell r="D1363">
            <v>7.7420000000000003E-2</v>
          </cell>
          <cell r="E1363">
            <v>2919945</v>
          </cell>
          <cell r="F1363">
            <v>2958465</v>
          </cell>
        </row>
        <row r="1364">
          <cell r="C1364">
            <v>38521</v>
          </cell>
          <cell r="D1364">
            <v>7.7420000000000003E-2</v>
          </cell>
          <cell r="E1364">
            <v>2919944</v>
          </cell>
          <cell r="F1364">
            <v>2958465</v>
          </cell>
        </row>
        <row r="1365">
          <cell r="C1365">
            <v>38522</v>
          </cell>
          <cell r="D1365">
            <v>7.7420000000000003E-2</v>
          </cell>
          <cell r="E1365">
            <v>2919943</v>
          </cell>
          <cell r="F1365">
            <v>2958465</v>
          </cell>
        </row>
        <row r="1366">
          <cell r="C1366">
            <v>38523</v>
          </cell>
          <cell r="D1366">
            <v>7.7420000000000003E-2</v>
          </cell>
          <cell r="E1366">
            <v>2919942</v>
          </cell>
          <cell r="F1366">
            <v>2958465</v>
          </cell>
        </row>
        <row r="1367">
          <cell r="C1367">
            <v>38524</v>
          </cell>
          <cell r="D1367">
            <v>7.7420000000000003E-2</v>
          </cell>
          <cell r="E1367">
            <v>2919941</v>
          </cell>
          <cell r="F1367">
            <v>2958465</v>
          </cell>
        </row>
        <row r="1368">
          <cell r="C1368">
            <v>38525</v>
          </cell>
          <cell r="D1368">
            <v>7.7420000000000003E-2</v>
          </cell>
          <cell r="E1368">
            <v>2919940</v>
          </cell>
          <cell r="F1368">
            <v>2958465</v>
          </cell>
        </row>
        <row r="1369">
          <cell r="C1369">
            <v>38526</v>
          </cell>
          <cell r="D1369">
            <v>7.7420000000000003E-2</v>
          </cell>
          <cell r="E1369">
            <v>2919939</v>
          </cell>
          <cell r="F1369">
            <v>2958465</v>
          </cell>
        </row>
        <row r="1370">
          <cell r="C1370">
            <v>38527</v>
          </cell>
          <cell r="D1370">
            <v>7.7420000000000003E-2</v>
          </cell>
          <cell r="E1370">
            <v>2919938</v>
          </cell>
          <cell r="F1370">
            <v>2958465</v>
          </cell>
        </row>
        <row r="1371">
          <cell r="C1371">
            <v>38528</v>
          </cell>
          <cell r="D1371">
            <v>7.7420000000000003E-2</v>
          </cell>
          <cell r="E1371">
            <v>2919937</v>
          </cell>
          <cell r="F1371">
            <v>2958465</v>
          </cell>
        </row>
        <row r="1372">
          <cell r="C1372">
            <v>38529</v>
          </cell>
          <cell r="D1372">
            <v>7.7420000000000003E-2</v>
          </cell>
          <cell r="E1372">
            <v>2919936</v>
          </cell>
          <cell r="F1372">
            <v>2958465</v>
          </cell>
        </row>
        <row r="1373">
          <cell r="C1373">
            <v>38530</v>
          </cell>
          <cell r="D1373">
            <v>7.7420000000000003E-2</v>
          </cell>
          <cell r="E1373">
            <v>2919935</v>
          </cell>
          <cell r="F1373">
            <v>2958465</v>
          </cell>
        </row>
        <row r="1374">
          <cell r="C1374">
            <v>38531</v>
          </cell>
          <cell r="D1374">
            <v>7.7420000000000003E-2</v>
          </cell>
          <cell r="E1374">
            <v>2919934</v>
          </cell>
          <cell r="F1374">
            <v>2958465</v>
          </cell>
        </row>
        <row r="1375">
          <cell r="C1375">
            <v>38532</v>
          </cell>
          <cell r="D1375">
            <v>7.7420000000000003E-2</v>
          </cell>
          <cell r="E1375">
            <v>2919933</v>
          </cell>
          <cell r="F1375">
            <v>2958465</v>
          </cell>
        </row>
        <row r="1376">
          <cell r="C1376">
            <v>38533</v>
          </cell>
          <cell r="D1376">
            <v>7.7420000000000003E-2</v>
          </cell>
          <cell r="E1376">
            <v>2919932</v>
          </cell>
          <cell r="F1376">
            <v>2958465</v>
          </cell>
        </row>
        <row r="1377">
          <cell r="C1377">
            <v>38534</v>
          </cell>
          <cell r="D1377">
            <v>7.7420000000000003E-2</v>
          </cell>
          <cell r="E1377">
            <v>2919931</v>
          </cell>
          <cell r="F1377">
            <v>2958465</v>
          </cell>
        </row>
        <row r="1378">
          <cell r="C1378">
            <v>38535</v>
          </cell>
          <cell r="D1378">
            <v>7.7420000000000003E-2</v>
          </cell>
          <cell r="E1378">
            <v>2919930</v>
          </cell>
          <cell r="F1378">
            <v>2958465</v>
          </cell>
        </row>
        <row r="1379">
          <cell r="C1379">
            <v>38536</v>
          </cell>
          <cell r="D1379">
            <v>7.7420000000000003E-2</v>
          </cell>
          <cell r="E1379">
            <v>2919929</v>
          </cell>
          <cell r="F1379">
            <v>2958465</v>
          </cell>
        </row>
        <row r="1380">
          <cell r="C1380">
            <v>38537</v>
          </cell>
          <cell r="D1380">
            <v>7.7420000000000003E-2</v>
          </cell>
          <cell r="E1380">
            <v>2919928</v>
          </cell>
          <cell r="F1380">
            <v>2958465</v>
          </cell>
        </row>
        <row r="1381">
          <cell r="C1381">
            <v>38538</v>
          </cell>
          <cell r="D1381">
            <v>7.7420000000000003E-2</v>
          </cell>
          <cell r="E1381">
            <v>2919927</v>
          </cell>
          <cell r="F1381">
            <v>2958465</v>
          </cell>
        </row>
        <row r="1382">
          <cell r="C1382">
            <v>38539</v>
          </cell>
          <cell r="D1382">
            <v>7.7420000000000003E-2</v>
          </cell>
          <cell r="E1382">
            <v>2919926</v>
          </cell>
          <cell r="F1382">
            <v>2958465</v>
          </cell>
        </row>
        <row r="1383">
          <cell r="C1383">
            <v>38540</v>
          </cell>
          <cell r="D1383">
            <v>7.7420000000000003E-2</v>
          </cell>
          <cell r="E1383">
            <v>2919925</v>
          </cell>
          <cell r="F1383">
            <v>2958465</v>
          </cell>
        </row>
        <row r="1384">
          <cell r="C1384">
            <v>38541</v>
          </cell>
          <cell r="D1384">
            <v>7.7420000000000003E-2</v>
          </cell>
          <cell r="E1384">
            <v>2919924</v>
          </cell>
          <cell r="F1384">
            <v>2958465</v>
          </cell>
        </row>
        <row r="1385">
          <cell r="C1385">
            <v>38542</v>
          </cell>
          <cell r="D1385">
            <v>7.7420000000000003E-2</v>
          </cell>
          <cell r="E1385">
            <v>2919923</v>
          </cell>
          <cell r="F1385">
            <v>2958465</v>
          </cell>
        </row>
        <row r="1386">
          <cell r="C1386">
            <v>38543</v>
          </cell>
          <cell r="D1386">
            <v>7.7420000000000003E-2</v>
          </cell>
          <cell r="E1386">
            <v>2919922</v>
          </cell>
          <cell r="F1386">
            <v>2958465</v>
          </cell>
        </row>
        <row r="1387">
          <cell r="C1387">
            <v>38544</v>
          </cell>
          <cell r="D1387">
            <v>7.7420000000000003E-2</v>
          </cell>
          <cell r="E1387">
            <v>2919921</v>
          </cell>
          <cell r="F1387">
            <v>2958465</v>
          </cell>
        </row>
        <row r="1388">
          <cell r="C1388">
            <v>38545</v>
          </cell>
          <cell r="D1388">
            <v>7.7420000000000003E-2</v>
          </cell>
          <cell r="E1388">
            <v>2919920</v>
          </cell>
          <cell r="F1388">
            <v>2958465</v>
          </cell>
        </row>
        <row r="1389">
          <cell r="C1389">
            <v>38546</v>
          </cell>
          <cell r="D1389">
            <v>7.7420000000000003E-2</v>
          </cell>
          <cell r="E1389">
            <v>2919919</v>
          </cell>
          <cell r="F1389">
            <v>2958465</v>
          </cell>
        </row>
        <row r="1390">
          <cell r="C1390">
            <v>38547</v>
          </cell>
          <cell r="D1390">
            <v>7.7420000000000003E-2</v>
          </cell>
          <cell r="E1390">
            <v>2919918</v>
          </cell>
          <cell r="F1390">
            <v>2958465</v>
          </cell>
        </row>
        <row r="1391">
          <cell r="C1391">
            <v>38548</v>
          </cell>
          <cell r="D1391">
            <v>7.7420000000000003E-2</v>
          </cell>
          <cell r="E1391">
            <v>2919917</v>
          </cell>
          <cell r="F1391">
            <v>2958465</v>
          </cell>
        </row>
        <row r="1392">
          <cell r="C1392">
            <v>38549</v>
          </cell>
          <cell r="D1392">
            <v>7.7420000000000003E-2</v>
          </cell>
          <cell r="E1392">
            <v>2919916</v>
          </cell>
          <cell r="F1392">
            <v>2958465</v>
          </cell>
        </row>
        <row r="1393">
          <cell r="C1393">
            <v>38550</v>
          </cell>
          <cell r="D1393">
            <v>7.7420000000000003E-2</v>
          </cell>
          <cell r="E1393">
            <v>2919915</v>
          </cell>
          <cell r="F1393">
            <v>2958465</v>
          </cell>
        </row>
        <row r="1394">
          <cell r="C1394">
            <v>38551</v>
          </cell>
          <cell r="D1394">
            <v>7.7420000000000003E-2</v>
          </cell>
          <cell r="E1394">
            <v>2919914</v>
          </cell>
          <cell r="F1394">
            <v>2958465</v>
          </cell>
        </row>
        <row r="1395">
          <cell r="C1395">
            <v>38552</v>
          </cell>
          <cell r="D1395">
            <v>7.7420000000000003E-2</v>
          </cell>
          <cell r="E1395">
            <v>2919913</v>
          </cell>
          <cell r="F1395">
            <v>2958465</v>
          </cell>
        </row>
        <row r="1396">
          <cell r="C1396">
            <v>38553</v>
          </cell>
          <cell r="D1396">
            <v>7.7420000000000003E-2</v>
          </cell>
          <cell r="E1396">
            <v>2919912</v>
          </cell>
          <cell r="F1396">
            <v>2958465</v>
          </cell>
        </row>
        <row r="1397">
          <cell r="C1397">
            <v>38554</v>
          </cell>
          <cell r="D1397">
            <v>7.7420000000000003E-2</v>
          </cell>
          <cell r="E1397">
            <v>2919911</v>
          </cell>
          <cell r="F1397">
            <v>2958465</v>
          </cell>
        </row>
        <row r="1398">
          <cell r="C1398">
            <v>38555</v>
          </cell>
          <cell r="D1398">
            <v>7.7420000000000003E-2</v>
          </cell>
          <cell r="E1398">
            <v>2919910</v>
          </cell>
          <cell r="F1398">
            <v>2958465</v>
          </cell>
        </row>
        <row r="1399">
          <cell r="C1399">
            <v>38556</v>
          </cell>
          <cell r="D1399">
            <v>7.7420000000000003E-2</v>
          </cell>
          <cell r="E1399">
            <v>2919909</v>
          </cell>
          <cell r="F1399">
            <v>2958465</v>
          </cell>
        </row>
        <row r="1400">
          <cell r="C1400">
            <v>38557</v>
          </cell>
          <cell r="D1400">
            <v>7.7420000000000003E-2</v>
          </cell>
          <cell r="E1400">
            <v>2919908</v>
          </cell>
          <cell r="F1400">
            <v>2958465</v>
          </cell>
        </row>
        <row r="1401">
          <cell r="C1401">
            <v>38558</v>
          </cell>
          <cell r="D1401">
            <v>7.7420000000000003E-2</v>
          </cell>
          <cell r="E1401">
            <v>2919907</v>
          </cell>
          <cell r="F1401">
            <v>2958465</v>
          </cell>
        </row>
        <row r="1402">
          <cell r="C1402">
            <v>38559</v>
          </cell>
          <cell r="D1402">
            <v>7.7420000000000003E-2</v>
          </cell>
          <cell r="E1402">
            <v>2919906</v>
          </cell>
          <cell r="F1402">
            <v>2958465</v>
          </cell>
        </row>
        <row r="1403">
          <cell r="C1403">
            <v>38560</v>
          </cell>
          <cell r="D1403">
            <v>7.7420000000000003E-2</v>
          </cell>
          <cell r="E1403">
            <v>2919905</v>
          </cell>
          <cell r="F1403">
            <v>2958465</v>
          </cell>
        </row>
        <row r="1404">
          <cell r="C1404">
            <v>38561</v>
          </cell>
          <cell r="D1404">
            <v>7.7420000000000003E-2</v>
          </cell>
          <cell r="E1404">
            <v>2919904</v>
          </cell>
          <cell r="F1404">
            <v>2958465</v>
          </cell>
        </row>
        <row r="1405">
          <cell r="C1405">
            <v>38562</v>
          </cell>
          <cell r="D1405">
            <v>7.7420000000000003E-2</v>
          </cell>
          <cell r="E1405">
            <v>2919903</v>
          </cell>
          <cell r="F1405">
            <v>2958465</v>
          </cell>
        </row>
        <row r="1406">
          <cell r="C1406">
            <v>38563</v>
          </cell>
          <cell r="D1406">
            <v>7.7420000000000003E-2</v>
          </cell>
          <cell r="E1406">
            <v>2919902</v>
          </cell>
          <cell r="F1406">
            <v>2958465</v>
          </cell>
        </row>
        <row r="1407">
          <cell r="C1407">
            <v>38564</v>
          </cell>
          <cell r="D1407">
            <v>7.7420000000000003E-2</v>
          </cell>
          <cell r="E1407">
            <v>2919901</v>
          </cell>
          <cell r="F1407">
            <v>2958465</v>
          </cell>
        </row>
        <row r="1408">
          <cell r="C1408">
            <v>38565</v>
          </cell>
          <cell r="D1408">
            <v>7.7420000000000003E-2</v>
          </cell>
          <cell r="E1408">
            <v>2919900</v>
          </cell>
          <cell r="F1408">
            <v>2958465</v>
          </cell>
        </row>
        <row r="1409">
          <cell r="C1409">
            <v>38566</v>
          </cell>
          <cell r="D1409">
            <v>7.7420000000000003E-2</v>
          </cell>
          <cell r="E1409">
            <v>2919899</v>
          </cell>
          <cell r="F1409">
            <v>2958465</v>
          </cell>
        </row>
        <row r="1410">
          <cell r="C1410">
            <v>38567</v>
          </cell>
          <cell r="D1410">
            <v>7.7420000000000003E-2</v>
          </cell>
          <cell r="E1410">
            <v>2919898</v>
          </cell>
          <cell r="F1410">
            <v>2958465</v>
          </cell>
        </row>
        <row r="1411">
          <cell r="C1411">
            <v>38568</v>
          </cell>
          <cell r="D1411">
            <v>7.7420000000000003E-2</v>
          </cell>
          <cell r="E1411">
            <v>2919897</v>
          </cell>
          <cell r="F1411">
            <v>2958465</v>
          </cell>
        </row>
        <row r="1412">
          <cell r="C1412">
            <v>38569</v>
          </cell>
          <cell r="D1412">
            <v>7.7420000000000003E-2</v>
          </cell>
          <cell r="E1412">
            <v>2919896</v>
          </cell>
          <cell r="F1412">
            <v>2958465</v>
          </cell>
        </row>
        <row r="1413">
          <cell r="C1413">
            <v>38570</v>
          </cell>
          <cell r="D1413">
            <v>7.7420000000000003E-2</v>
          </cell>
          <cell r="E1413">
            <v>2919895</v>
          </cell>
          <cell r="F1413">
            <v>2958465</v>
          </cell>
        </row>
        <row r="1414">
          <cell r="C1414">
            <v>38571</v>
          </cell>
          <cell r="D1414">
            <v>7.7420000000000003E-2</v>
          </cell>
          <cell r="E1414">
            <v>2919894</v>
          </cell>
          <cell r="F1414">
            <v>2958465</v>
          </cell>
        </row>
        <row r="1415">
          <cell r="C1415">
            <v>38572</v>
          </cell>
          <cell r="D1415">
            <v>7.7420000000000003E-2</v>
          </cell>
          <cell r="E1415">
            <v>2919893</v>
          </cell>
          <cell r="F1415">
            <v>2958465</v>
          </cell>
        </row>
        <row r="1416">
          <cell r="C1416">
            <v>38573</v>
          </cell>
          <cell r="D1416">
            <v>7.7420000000000003E-2</v>
          </cell>
          <cell r="E1416">
            <v>2919892</v>
          </cell>
          <cell r="F1416">
            <v>2958465</v>
          </cell>
        </row>
        <row r="1417">
          <cell r="C1417">
            <v>38574</v>
          </cell>
          <cell r="D1417">
            <v>7.7420000000000003E-2</v>
          </cell>
          <cell r="E1417">
            <v>2919891</v>
          </cell>
          <cell r="F1417">
            <v>2958465</v>
          </cell>
        </row>
        <row r="1418">
          <cell r="C1418">
            <v>38575</v>
          </cell>
          <cell r="D1418">
            <v>7.7420000000000003E-2</v>
          </cell>
          <cell r="E1418">
            <v>2919890</v>
          </cell>
          <cell r="F1418">
            <v>2958465</v>
          </cell>
        </row>
        <row r="1419">
          <cell r="C1419">
            <v>38576</v>
          </cell>
          <cell r="D1419">
            <v>7.7420000000000003E-2</v>
          </cell>
          <cell r="E1419">
            <v>2919889</v>
          </cell>
          <cell r="F1419">
            <v>2958465</v>
          </cell>
        </row>
        <row r="1420">
          <cell r="C1420">
            <v>38577</v>
          </cell>
          <cell r="D1420">
            <v>7.7420000000000003E-2</v>
          </cell>
          <cell r="E1420">
            <v>2919888</v>
          </cell>
          <cell r="F1420">
            <v>2958465</v>
          </cell>
        </row>
        <row r="1421">
          <cell r="C1421">
            <v>38578</v>
          </cell>
          <cell r="D1421">
            <v>7.7420000000000003E-2</v>
          </cell>
          <cell r="E1421">
            <v>2919887</v>
          </cell>
          <cell r="F1421">
            <v>2958465</v>
          </cell>
        </row>
        <row r="1422">
          <cell r="C1422">
            <v>38579</v>
          </cell>
          <cell r="D1422">
            <v>7.7420000000000003E-2</v>
          </cell>
          <cell r="E1422">
            <v>2919886</v>
          </cell>
          <cell r="F1422">
            <v>2958465</v>
          </cell>
        </row>
        <row r="1423">
          <cell r="C1423">
            <v>38580</v>
          </cell>
          <cell r="D1423">
            <v>7.7420000000000003E-2</v>
          </cell>
          <cell r="E1423">
            <v>2919885</v>
          </cell>
          <cell r="F1423">
            <v>2958465</v>
          </cell>
        </row>
        <row r="1424">
          <cell r="C1424">
            <v>38581</v>
          </cell>
          <cell r="D1424">
            <v>7.7420000000000003E-2</v>
          </cell>
          <cell r="E1424">
            <v>2919884</v>
          </cell>
          <cell r="F1424">
            <v>2958465</v>
          </cell>
        </row>
        <row r="1425">
          <cell r="C1425">
            <v>38582</v>
          </cell>
          <cell r="D1425">
            <v>7.7420000000000003E-2</v>
          </cell>
          <cell r="E1425">
            <v>2919883</v>
          </cell>
          <cell r="F1425">
            <v>2958465</v>
          </cell>
        </row>
        <row r="1426">
          <cell r="C1426">
            <v>38583</v>
          </cell>
          <cell r="D1426">
            <v>7.7420000000000003E-2</v>
          </cell>
          <cell r="E1426">
            <v>2919882</v>
          </cell>
          <cell r="F1426">
            <v>2958465</v>
          </cell>
        </row>
        <row r="1427">
          <cell r="C1427">
            <v>38584</v>
          </cell>
          <cell r="D1427">
            <v>7.7420000000000003E-2</v>
          </cell>
          <cell r="E1427">
            <v>2919881</v>
          </cell>
          <cell r="F1427">
            <v>2958465</v>
          </cell>
        </row>
        <row r="1428">
          <cell r="C1428">
            <v>38585</v>
          </cell>
          <cell r="D1428">
            <v>7.7420000000000003E-2</v>
          </cell>
          <cell r="E1428">
            <v>2919880</v>
          </cell>
          <cell r="F1428">
            <v>2958465</v>
          </cell>
        </row>
        <row r="1429">
          <cell r="C1429">
            <v>38586</v>
          </cell>
          <cell r="D1429">
            <v>7.7420000000000003E-2</v>
          </cell>
          <cell r="E1429">
            <v>2919879</v>
          </cell>
          <cell r="F1429">
            <v>2958465</v>
          </cell>
        </row>
        <row r="1430">
          <cell r="C1430">
            <v>38587</v>
          </cell>
          <cell r="D1430">
            <v>7.7420000000000003E-2</v>
          </cell>
          <cell r="E1430">
            <v>2919878</v>
          </cell>
          <cell r="F1430">
            <v>2958465</v>
          </cell>
        </row>
        <row r="1431">
          <cell r="C1431">
            <v>38588</v>
          </cell>
          <cell r="D1431">
            <v>7.7420000000000003E-2</v>
          </cell>
          <cell r="E1431">
            <v>2919877</v>
          </cell>
          <cell r="F1431">
            <v>2958465</v>
          </cell>
        </row>
        <row r="1432">
          <cell r="C1432">
            <v>38589</v>
          </cell>
          <cell r="D1432">
            <v>7.7420000000000003E-2</v>
          </cell>
          <cell r="E1432">
            <v>2919876</v>
          </cell>
          <cell r="F1432">
            <v>2958465</v>
          </cell>
        </row>
        <row r="1433">
          <cell r="C1433">
            <v>38590</v>
          </cell>
          <cell r="D1433">
            <v>7.7420000000000003E-2</v>
          </cell>
          <cell r="E1433">
            <v>2919875</v>
          </cell>
          <cell r="F1433">
            <v>2958465</v>
          </cell>
        </row>
        <row r="1434">
          <cell r="C1434">
            <v>38591</v>
          </cell>
          <cell r="D1434">
            <v>7.7420000000000003E-2</v>
          </cell>
          <cell r="E1434">
            <v>2919874</v>
          </cell>
          <cell r="F1434">
            <v>2958465</v>
          </cell>
        </row>
        <row r="1435">
          <cell r="C1435">
            <v>38592</v>
          </cell>
          <cell r="D1435">
            <v>7.7420000000000003E-2</v>
          </cell>
          <cell r="E1435">
            <v>2919873</v>
          </cell>
          <cell r="F1435">
            <v>2958465</v>
          </cell>
        </row>
        <row r="1436">
          <cell r="C1436">
            <v>38593</v>
          </cell>
          <cell r="D1436">
            <v>7.7420000000000003E-2</v>
          </cell>
          <cell r="E1436">
            <v>2919872</v>
          </cell>
          <cell r="F1436">
            <v>2958465</v>
          </cell>
        </row>
        <row r="1437">
          <cell r="C1437">
            <v>38594</v>
          </cell>
          <cell r="D1437">
            <v>7.7420000000000003E-2</v>
          </cell>
          <cell r="E1437">
            <v>2919871</v>
          </cell>
          <cell r="F1437">
            <v>2958465</v>
          </cell>
        </row>
        <row r="1438">
          <cell r="C1438">
            <v>38595</v>
          </cell>
          <cell r="D1438">
            <v>7.7420000000000003E-2</v>
          </cell>
          <cell r="E1438">
            <v>2919870</v>
          </cell>
          <cell r="F1438">
            <v>2958465</v>
          </cell>
        </row>
        <row r="1439">
          <cell r="C1439">
            <v>38596</v>
          </cell>
          <cell r="D1439">
            <v>7.7420000000000003E-2</v>
          </cell>
          <cell r="E1439">
            <v>2919869</v>
          </cell>
          <cell r="F1439">
            <v>2958465</v>
          </cell>
        </row>
        <row r="1440">
          <cell r="C1440">
            <v>38597</v>
          </cell>
          <cell r="D1440">
            <v>7.7420000000000003E-2</v>
          </cell>
          <cell r="E1440">
            <v>2919868</v>
          </cell>
          <cell r="F1440">
            <v>2958465</v>
          </cell>
        </row>
        <row r="1441">
          <cell r="C1441">
            <v>38598</v>
          </cell>
          <cell r="D1441">
            <v>7.7420000000000003E-2</v>
          </cell>
          <cell r="E1441">
            <v>2919867</v>
          </cell>
          <cell r="F1441">
            <v>2958465</v>
          </cell>
        </row>
        <row r="1442">
          <cell r="C1442">
            <v>38599</v>
          </cell>
          <cell r="D1442">
            <v>7.7420000000000003E-2</v>
          </cell>
          <cell r="E1442">
            <v>2919866</v>
          </cell>
          <cell r="F1442">
            <v>2958465</v>
          </cell>
        </row>
        <row r="1443">
          <cell r="C1443">
            <v>38600</v>
          </cell>
          <cell r="D1443">
            <v>7.7420000000000003E-2</v>
          </cell>
          <cell r="E1443">
            <v>2919865</v>
          </cell>
          <cell r="F1443">
            <v>2958465</v>
          </cell>
        </row>
        <row r="1444">
          <cell r="C1444">
            <v>38601</v>
          </cell>
          <cell r="D1444">
            <v>7.7420000000000003E-2</v>
          </cell>
          <cell r="E1444">
            <v>2919864</v>
          </cell>
          <cell r="F1444">
            <v>2958465</v>
          </cell>
        </row>
        <row r="1445">
          <cell r="C1445">
            <v>38602</v>
          </cell>
          <cell r="D1445">
            <v>7.7420000000000003E-2</v>
          </cell>
          <cell r="E1445">
            <v>2919863</v>
          </cell>
          <cell r="F1445">
            <v>2958465</v>
          </cell>
        </row>
        <row r="1446">
          <cell r="C1446">
            <v>38603</v>
          </cell>
          <cell r="D1446">
            <v>7.7420000000000003E-2</v>
          </cell>
          <cell r="E1446">
            <v>2919862</v>
          </cell>
          <cell r="F1446">
            <v>2958465</v>
          </cell>
        </row>
        <row r="1447">
          <cell r="C1447">
            <v>38604</v>
          </cell>
          <cell r="D1447">
            <v>7.7420000000000003E-2</v>
          </cell>
          <cell r="E1447">
            <v>2919861</v>
          </cell>
          <cell r="F1447">
            <v>2958465</v>
          </cell>
        </row>
        <row r="1448">
          <cell r="C1448">
            <v>38605</v>
          </cell>
          <cell r="D1448">
            <v>7.7420000000000003E-2</v>
          </cell>
          <cell r="E1448">
            <v>2919860</v>
          </cell>
          <cell r="F1448">
            <v>2958465</v>
          </cell>
        </row>
        <row r="1449">
          <cell r="C1449">
            <v>38606</v>
          </cell>
          <cell r="D1449">
            <v>7.7420000000000003E-2</v>
          </cell>
          <cell r="E1449">
            <v>2919859</v>
          </cell>
          <cell r="F1449">
            <v>2958465</v>
          </cell>
        </row>
        <row r="1450">
          <cell r="C1450">
            <v>38607</v>
          </cell>
          <cell r="D1450">
            <v>7.7420000000000003E-2</v>
          </cell>
          <cell r="E1450">
            <v>2919858</v>
          </cell>
          <cell r="F1450">
            <v>2958465</v>
          </cell>
        </row>
        <row r="1451">
          <cell r="C1451">
            <v>38608</v>
          </cell>
          <cell r="D1451">
            <v>7.7420000000000003E-2</v>
          </cell>
          <cell r="E1451">
            <v>2919857</v>
          </cell>
          <cell r="F1451">
            <v>2958465</v>
          </cell>
        </row>
        <row r="1452">
          <cell r="C1452">
            <v>38609</v>
          </cell>
          <cell r="D1452">
            <v>7.7420000000000003E-2</v>
          </cell>
          <cell r="E1452">
            <v>2919856</v>
          </cell>
          <cell r="F1452">
            <v>2958465</v>
          </cell>
        </row>
        <row r="1453">
          <cell r="C1453">
            <v>38610</v>
          </cell>
          <cell r="D1453">
            <v>7.7420000000000003E-2</v>
          </cell>
          <cell r="E1453">
            <v>2919855</v>
          </cell>
          <cell r="F1453">
            <v>2958465</v>
          </cell>
        </row>
        <row r="1454">
          <cell r="C1454">
            <v>38611</v>
          </cell>
          <cell r="D1454">
            <v>7.7420000000000003E-2</v>
          </cell>
          <cell r="E1454">
            <v>2919854</v>
          </cell>
          <cell r="F1454">
            <v>2958465</v>
          </cell>
        </row>
        <row r="1455">
          <cell r="C1455">
            <v>38612</v>
          </cell>
          <cell r="D1455">
            <v>7.7420000000000003E-2</v>
          </cell>
          <cell r="E1455">
            <v>2919853</v>
          </cell>
          <cell r="F1455">
            <v>2958465</v>
          </cell>
        </row>
        <row r="1456">
          <cell r="C1456">
            <v>38613</v>
          </cell>
          <cell r="D1456">
            <v>7.7420000000000003E-2</v>
          </cell>
          <cell r="E1456">
            <v>2919852</v>
          </cell>
          <cell r="F1456">
            <v>2958465</v>
          </cell>
        </row>
        <row r="1457">
          <cell r="C1457">
            <v>38614</v>
          </cell>
          <cell r="D1457">
            <v>7.7420000000000003E-2</v>
          </cell>
          <cell r="E1457">
            <v>2919851</v>
          </cell>
          <cell r="F1457">
            <v>2958465</v>
          </cell>
        </row>
        <row r="1458">
          <cell r="C1458">
            <v>38615</v>
          </cell>
          <cell r="D1458">
            <v>7.7420000000000003E-2</v>
          </cell>
          <cell r="E1458">
            <v>2919850</v>
          </cell>
          <cell r="F1458">
            <v>2958465</v>
          </cell>
        </row>
        <row r="1459">
          <cell r="C1459">
            <v>38616</v>
          </cell>
          <cell r="D1459">
            <v>7.7420000000000003E-2</v>
          </cell>
          <cell r="E1459">
            <v>2919849</v>
          </cell>
          <cell r="F1459">
            <v>2958465</v>
          </cell>
        </row>
        <row r="1460">
          <cell r="C1460">
            <v>38617</v>
          </cell>
          <cell r="D1460">
            <v>7.7420000000000003E-2</v>
          </cell>
          <cell r="E1460">
            <v>2919848</v>
          </cell>
          <cell r="F1460">
            <v>2958465</v>
          </cell>
        </row>
        <row r="1461">
          <cell r="C1461">
            <v>38618</v>
          </cell>
          <cell r="D1461">
            <v>7.7420000000000003E-2</v>
          </cell>
          <cell r="E1461">
            <v>2919847</v>
          </cell>
          <cell r="F1461">
            <v>2958465</v>
          </cell>
        </row>
        <row r="1462">
          <cell r="C1462">
            <v>38619</v>
          </cell>
          <cell r="D1462">
            <v>7.7420000000000003E-2</v>
          </cell>
          <cell r="E1462">
            <v>2919846</v>
          </cell>
          <cell r="F1462">
            <v>2958465</v>
          </cell>
        </row>
        <row r="1463">
          <cell r="C1463">
            <v>38620</v>
          </cell>
          <cell r="D1463">
            <v>7.7420000000000003E-2</v>
          </cell>
          <cell r="E1463">
            <v>2919845</v>
          </cell>
          <cell r="F1463">
            <v>2958465</v>
          </cell>
        </row>
        <row r="1464">
          <cell r="C1464">
            <v>38621</v>
          </cell>
          <cell r="D1464">
            <v>7.7420000000000003E-2</v>
          </cell>
          <cell r="E1464">
            <v>2919844</v>
          </cell>
          <cell r="F1464">
            <v>2958465</v>
          </cell>
        </row>
        <row r="1465">
          <cell r="C1465">
            <v>38622</v>
          </cell>
          <cell r="D1465">
            <v>7.7420000000000003E-2</v>
          </cell>
          <cell r="E1465">
            <v>2919843</v>
          </cell>
          <cell r="F1465">
            <v>2958465</v>
          </cell>
        </row>
        <row r="1466">
          <cell r="C1466">
            <v>38623</v>
          </cell>
          <cell r="D1466">
            <v>7.7420000000000003E-2</v>
          </cell>
          <cell r="E1466">
            <v>2919842</v>
          </cell>
          <cell r="F1466">
            <v>2958465</v>
          </cell>
        </row>
        <row r="1467">
          <cell r="C1467">
            <v>38624</v>
          </cell>
          <cell r="D1467">
            <v>7.7420000000000003E-2</v>
          </cell>
          <cell r="E1467">
            <v>2919841</v>
          </cell>
          <cell r="F1467">
            <v>2958465</v>
          </cell>
        </row>
        <row r="1468">
          <cell r="C1468">
            <v>38625</v>
          </cell>
          <cell r="D1468">
            <v>7.7420000000000003E-2</v>
          </cell>
          <cell r="E1468">
            <v>2919840</v>
          </cell>
          <cell r="F1468">
            <v>2958465</v>
          </cell>
        </row>
        <row r="1469">
          <cell r="C1469">
            <v>38626</v>
          </cell>
          <cell r="D1469">
            <v>7.7420000000000003E-2</v>
          </cell>
          <cell r="E1469">
            <v>2919839</v>
          </cell>
          <cell r="F1469">
            <v>2958465</v>
          </cell>
        </row>
        <row r="1470">
          <cell r="C1470">
            <v>38627</v>
          </cell>
          <cell r="D1470">
            <v>7.7420000000000003E-2</v>
          </cell>
          <cell r="E1470">
            <v>2919838</v>
          </cell>
          <cell r="F1470">
            <v>2958465</v>
          </cell>
        </row>
        <row r="1471">
          <cell r="C1471">
            <v>38628</v>
          </cell>
          <cell r="D1471">
            <v>7.7420000000000003E-2</v>
          </cell>
          <cell r="E1471">
            <v>2919837</v>
          </cell>
          <cell r="F1471">
            <v>2958465</v>
          </cell>
        </row>
        <row r="1472">
          <cell r="C1472">
            <v>38629</v>
          </cell>
          <cell r="D1472">
            <v>7.7420000000000003E-2</v>
          </cell>
          <cell r="E1472">
            <v>2919836</v>
          </cell>
          <cell r="F1472">
            <v>2958465</v>
          </cell>
        </row>
        <row r="1473">
          <cell r="C1473">
            <v>38630</v>
          </cell>
          <cell r="D1473">
            <v>7.7420000000000003E-2</v>
          </cell>
          <cell r="E1473">
            <v>2919835</v>
          </cell>
          <cell r="F1473">
            <v>2958465</v>
          </cell>
        </row>
        <row r="1474">
          <cell r="C1474">
            <v>38631</v>
          </cell>
          <cell r="D1474">
            <v>7.7420000000000003E-2</v>
          </cell>
          <cell r="E1474">
            <v>2919834</v>
          </cell>
          <cell r="F1474">
            <v>2958465</v>
          </cell>
        </row>
        <row r="1475">
          <cell r="C1475">
            <v>38632</v>
          </cell>
          <cell r="D1475">
            <v>7.7420000000000003E-2</v>
          </cell>
          <cell r="E1475">
            <v>2919833</v>
          </cell>
          <cell r="F1475">
            <v>2958465</v>
          </cell>
        </row>
        <row r="1476">
          <cell r="C1476">
            <v>38633</v>
          </cell>
          <cell r="D1476">
            <v>7.7420000000000003E-2</v>
          </cell>
          <cell r="E1476">
            <v>2919832</v>
          </cell>
          <cell r="F1476">
            <v>2958465</v>
          </cell>
        </row>
        <row r="1477">
          <cell r="C1477">
            <v>38634</v>
          </cell>
          <cell r="D1477">
            <v>7.7420000000000003E-2</v>
          </cell>
          <cell r="E1477">
            <v>2919831</v>
          </cell>
          <cell r="F1477">
            <v>2958465</v>
          </cell>
        </row>
        <row r="1478">
          <cell r="C1478">
            <v>38635</v>
          </cell>
          <cell r="D1478">
            <v>7.7420000000000003E-2</v>
          </cell>
          <cell r="E1478">
            <v>2919830</v>
          </cell>
          <cell r="F1478">
            <v>2958465</v>
          </cell>
        </row>
        <row r="1479">
          <cell r="C1479">
            <v>38636</v>
          </cell>
          <cell r="D1479">
            <v>7.7420000000000003E-2</v>
          </cell>
          <cell r="E1479">
            <v>2919829</v>
          </cell>
          <cell r="F1479">
            <v>2958465</v>
          </cell>
        </row>
        <row r="1480">
          <cell r="C1480">
            <v>38637</v>
          </cell>
          <cell r="D1480">
            <v>7.7420000000000003E-2</v>
          </cell>
          <cell r="E1480">
            <v>2919828</v>
          </cell>
          <cell r="F1480">
            <v>2958465</v>
          </cell>
        </row>
        <row r="1481">
          <cell r="C1481">
            <v>38638</v>
          </cell>
          <cell r="D1481">
            <v>7.7420000000000003E-2</v>
          </cell>
          <cell r="E1481">
            <v>2919827</v>
          </cell>
          <cell r="F1481">
            <v>2958465</v>
          </cell>
        </row>
        <row r="1482">
          <cell r="C1482">
            <v>38639</v>
          </cell>
          <cell r="D1482">
            <v>7.7420000000000003E-2</v>
          </cell>
          <cell r="E1482">
            <v>2919826</v>
          </cell>
          <cell r="F1482">
            <v>2958465</v>
          </cell>
        </row>
        <row r="1483">
          <cell r="C1483">
            <v>38640</v>
          </cell>
          <cell r="D1483">
            <v>7.7420000000000003E-2</v>
          </cell>
          <cell r="E1483">
            <v>2919825</v>
          </cell>
          <cell r="F1483">
            <v>2958465</v>
          </cell>
        </row>
        <row r="1484">
          <cell r="C1484">
            <v>38641</v>
          </cell>
          <cell r="D1484">
            <v>7.7420000000000003E-2</v>
          </cell>
          <cell r="E1484">
            <v>2919824</v>
          </cell>
          <cell r="F1484">
            <v>2958465</v>
          </cell>
        </row>
        <row r="1485">
          <cell r="C1485">
            <v>38642</v>
          </cell>
          <cell r="D1485">
            <v>7.7420000000000003E-2</v>
          </cell>
          <cell r="E1485">
            <v>2919823</v>
          </cell>
          <cell r="F1485">
            <v>2958465</v>
          </cell>
        </row>
        <row r="1486">
          <cell r="C1486">
            <v>38643</v>
          </cell>
          <cell r="D1486">
            <v>7.7420000000000003E-2</v>
          </cell>
          <cell r="E1486">
            <v>2919822</v>
          </cell>
          <cell r="F1486">
            <v>2958465</v>
          </cell>
        </row>
        <row r="1487">
          <cell r="C1487">
            <v>38644</v>
          </cell>
          <cell r="D1487">
            <v>7.7420000000000003E-2</v>
          </cell>
          <cell r="E1487">
            <v>2919821</v>
          </cell>
          <cell r="F1487">
            <v>2958465</v>
          </cell>
        </row>
        <row r="1488">
          <cell r="C1488">
            <v>38645</v>
          </cell>
          <cell r="D1488">
            <v>7.7420000000000003E-2</v>
          </cell>
          <cell r="E1488">
            <v>2919820</v>
          </cell>
          <cell r="F1488">
            <v>2958465</v>
          </cell>
        </row>
        <row r="1489">
          <cell r="C1489">
            <v>38646</v>
          </cell>
          <cell r="D1489">
            <v>7.7420000000000003E-2</v>
          </cell>
          <cell r="E1489">
            <v>2919819</v>
          </cell>
          <cell r="F1489">
            <v>2958465</v>
          </cell>
        </row>
        <row r="1490">
          <cell r="C1490">
            <v>38647</v>
          </cell>
          <cell r="D1490">
            <v>7.7420000000000003E-2</v>
          </cell>
          <cell r="E1490">
            <v>2919818</v>
          </cell>
          <cell r="F1490">
            <v>2958465</v>
          </cell>
        </row>
        <row r="1491">
          <cell r="C1491">
            <v>38648</v>
          </cell>
          <cell r="D1491">
            <v>7.7420000000000003E-2</v>
          </cell>
          <cell r="E1491">
            <v>2919817</v>
          </cell>
          <cell r="F1491">
            <v>2958465</v>
          </cell>
        </row>
        <row r="1492">
          <cell r="C1492">
            <v>38649</v>
          </cell>
          <cell r="D1492">
            <v>7.7420000000000003E-2</v>
          </cell>
          <cell r="E1492">
            <v>2919816</v>
          </cell>
          <cell r="F1492">
            <v>2958465</v>
          </cell>
        </row>
        <row r="1493">
          <cell r="C1493">
            <v>38650</v>
          </cell>
          <cell r="D1493">
            <v>7.7420000000000003E-2</v>
          </cell>
          <cell r="E1493">
            <v>2919815</v>
          </cell>
          <cell r="F1493">
            <v>2958465</v>
          </cell>
        </row>
        <row r="1494">
          <cell r="C1494">
            <v>38651</v>
          </cell>
          <cell r="D1494">
            <v>7.7420000000000003E-2</v>
          </cell>
          <cell r="E1494">
            <v>2919814</v>
          </cell>
          <cell r="F1494">
            <v>2958465</v>
          </cell>
        </row>
        <row r="1495">
          <cell r="C1495">
            <v>38652</v>
          </cell>
          <cell r="D1495">
            <v>7.7420000000000003E-2</v>
          </cell>
          <cell r="E1495">
            <v>2919813</v>
          </cell>
          <cell r="F1495">
            <v>2958465</v>
          </cell>
        </row>
        <row r="1496">
          <cell r="C1496">
            <v>38653</v>
          </cell>
          <cell r="D1496">
            <v>7.7420000000000003E-2</v>
          </cell>
          <cell r="E1496">
            <v>2919812</v>
          </cell>
          <cell r="F1496">
            <v>2958465</v>
          </cell>
        </row>
        <row r="1497">
          <cell r="C1497">
            <v>38654</v>
          </cell>
          <cell r="D1497">
            <v>7.7420000000000003E-2</v>
          </cell>
          <cell r="E1497">
            <v>2919811</v>
          </cell>
          <cell r="F1497">
            <v>2958465</v>
          </cell>
        </row>
        <row r="1498">
          <cell r="C1498">
            <v>38655</v>
          </cell>
          <cell r="D1498">
            <v>7.7420000000000003E-2</v>
          </cell>
          <cell r="E1498">
            <v>2919810</v>
          </cell>
          <cell r="F1498">
            <v>2958465</v>
          </cell>
        </row>
        <row r="1499">
          <cell r="C1499">
            <v>38656</v>
          </cell>
          <cell r="D1499">
            <v>7.7420000000000003E-2</v>
          </cell>
          <cell r="E1499">
            <v>2919809</v>
          </cell>
          <cell r="F1499">
            <v>2958465</v>
          </cell>
        </row>
        <row r="1500">
          <cell r="C1500">
            <v>38657</v>
          </cell>
          <cell r="D1500">
            <v>7.7420000000000003E-2</v>
          </cell>
          <cell r="E1500">
            <v>2919808</v>
          </cell>
          <cell r="F1500">
            <v>2958465</v>
          </cell>
        </row>
        <row r="1501">
          <cell r="C1501">
            <v>38658</v>
          </cell>
          <cell r="D1501">
            <v>7.7420000000000003E-2</v>
          </cell>
          <cell r="E1501">
            <v>2919807</v>
          </cell>
          <cell r="F1501">
            <v>2958465</v>
          </cell>
        </row>
        <row r="1502">
          <cell r="C1502">
            <v>38659</v>
          </cell>
          <cell r="D1502">
            <v>7.7420000000000003E-2</v>
          </cell>
          <cell r="E1502">
            <v>2919806</v>
          </cell>
          <cell r="F1502">
            <v>2958465</v>
          </cell>
        </row>
        <row r="1503">
          <cell r="C1503">
            <v>38660</v>
          </cell>
          <cell r="D1503">
            <v>7.7420000000000003E-2</v>
          </cell>
          <cell r="E1503">
            <v>2919805</v>
          </cell>
          <cell r="F1503">
            <v>2958465</v>
          </cell>
        </row>
        <row r="1504">
          <cell r="C1504">
            <v>38661</v>
          </cell>
          <cell r="D1504">
            <v>7.7420000000000003E-2</v>
          </cell>
          <cell r="E1504">
            <v>2919804</v>
          </cell>
          <cell r="F1504">
            <v>2958465</v>
          </cell>
        </row>
        <row r="1505">
          <cell r="C1505">
            <v>38662</v>
          </cell>
          <cell r="D1505">
            <v>7.7420000000000003E-2</v>
          </cell>
          <cell r="E1505">
            <v>2919803</v>
          </cell>
          <cell r="F1505">
            <v>2958465</v>
          </cell>
        </row>
        <row r="1506">
          <cell r="C1506">
            <v>38663</v>
          </cell>
          <cell r="D1506">
            <v>7.7420000000000003E-2</v>
          </cell>
          <cell r="E1506">
            <v>2919802</v>
          </cell>
          <cell r="F1506">
            <v>2958465</v>
          </cell>
        </row>
        <row r="1507">
          <cell r="C1507">
            <v>38664</v>
          </cell>
          <cell r="D1507">
            <v>7.7420000000000003E-2</v>
          </cell>
          <cell r="E1507">
            <v>2919801</v>
          </cell>
          <cell r="F1507">
            <v>2958465</v>
          </cell>
        </row>
        <row r="1508">
          <cell r="C1508">
            <v>38665</v>
          </cell>
          <cell r="D1508">
            <v>7.7420000000000003E-2</v>
          </cell>
          <cell r="E1508">
            <v>2919800</v>
          </cell>
          <cell r="F1508">
            <v>2958465</v>
          </cell>
        </row>
        <row r="1509">
          <cell r="C1509">
            <v>38666</v>
          </cell>
          <cell r="D1509">
            <v>7.7420000000000003E-2</v>
          </cell>
          <cell r="E1509">
            <v>2919799</v>
          </cell>
          <cell r="F1509">
            <v>2958465</v>
          </cell>
        </row>
        <row r="1510">
          <cell r="C1510">
            <v>38667</v>
          </cell>
          <cell r="D1510">
            <v>7.7420000000000003E-2</v>
          </cell>
          <cell r="E1510">
            <v>2919798</v>
          </cell>
          <cell r="F1510">
            <v>2958465</v>
          </cell>
        </row>
        <row r="1511">
          <cell r="C1511">
            <v>38668</v>
          </cell>
          <cell r="D1511">
            <v>7.7420000000000003E-2</v>
          </cell>
          <cell r="E1511">
            <v>2919797</v>
          </cell>
          <cell r="F1511">
            <v>2958465</v>
          </cell>
        </row>
        <row r="1512">
          <cell r="C1512">
            <v>38669</v>
          </cell>
          <cell r="D1512">
            <v>7.7420000000000003E-2</v>
          </cell>
          <cell r="E1512">
            <v>2919796</v>
          </cell>
          <cell r="F1512">
            <v>2958465</v>
          </cell>
        </row>
        <row r="1513">
          <cell r="C1513">
            <v>38670</v>
          </cell>
          <cell r="D1513">
            <v>7.7420000000000003E-2</v>
          </cell>
          <cell r="E1513">
            <v>2919795</v>
          </cell>
          <cell r="F1513">
            <v>2958465</v>
          </cell>
        </row>
        <row r="1514">
          <cell r="C1514">
            <v>38671</v>
          </cell>
          <cell r="D1514">
            <v>7.7420000000000003E-2</v>
          </cell>
          <cell r="E1514">
            <v>2919794</v>
          </cell>
          <cell r="F1514">
            <v>2958465</v>
          </cell>
        </row>
        <row r="1515">
          <cell r="C1515">
            <v>38672</v>
          </cell>
          <cell r="D1515">
            <v>7.7420000000000003E-2</v>
          </cell>
          <cell r="E1515">
            <v>2919793</v>
          </cell>
          <cell r="F1515">
            <v>2958465</v>
          </cell>
        </row>
        <row r="1516">
          <cell r="C1516">
            <v>38673</v>
          </cell>
          <cell r="D1516">
            <v>7.7420000000000003E-2</v>
          </cell>
          <cell r="E1516">
            <v>2919792</v>
          </cell>
          <cell r="F1516">
            <v>2958465</v>
          </cell>
        </row>
        <row r="1517">
          <cell r="C1517">
            <v>38674</v>
          </cell>
          <cell r="D1517">
            <v>7.7420000000000003E-2</v>
          </cell>
          <cell r="E1517">
            <v>2919791</v>
          </cell>
          <cell r="F1517">
            <v>2958465</v>
          </cell>
        </row>
        <row r="1518">
          <cell r="C1518">
            <v>38675</v>
          </cell>
          <cell r="D1518">
            <v>7.7420000000000003E-2</v>
          </cell>
          <cell r="E1518">
            <v>2919790</v>
          </cell>
          <cell r="F1518">
            <v>2958465</v>
          </cell>
        </row>
        <row r="1519">
          <cell r="C1519">
            <v>38676</v>
          </cell>
          <cell r="D1519">
            <v>7.7420000000000003E-2</v>
          </cell>
          <cell r="E1519">
            <v>2919789</v>
          </cell>
          <cell r="F1519">
            <v>2958465</v>
          </cell>
        </row>
        <row r="1520">
          <cell r="C1520">
            <v>38677</v>
          </cell>
          <cell r="D1520">
            <v>7.7420000000000003E-2</v>
          </cell>
          <cell r="E1520">
            <v>2919788</v>
          </cell>
          <cell r="F1520">
            <v>2958465</v>
          </cell>
        </row>
        <row r="1521">
          <cell r="C1521">
            <v>38678</v>
          </cell>
          <cell r="D1521">
            <v>7.7420000000000003E-2</v>
          </cell>
          <cell r="E1521">
            <v>2919787</v>
          </cell>
          <cell r="F1521">
            <v>2958465</v>
          </cell>
        </row>
        <row r="1522">
          <cell r="C1522">
            <v>38679</v>
          </cell>
          <cell r="D1522">
            <v>7.7420000000000003E-2</v>
          </cell>
          <cell r="E1522">
            <v>2919786</v>
          </cell>
          <cell r="F1522">
            <v>2958465</v>
          </cell>
        </row>
        <row r="1523">
          <cell r="C1523">
            <v>38680</v>
          </cell>
          <cell r="D1523">
            <v>7.7420000000000003E-2</v>
          </cell>
          <cell r="E1523">
            <v>2919785</v>
          </cell>
          <cell r="F1523">
            <v>2958465</v>
          </cell>
        </row>
        <row r="1524">
          <cell r="C1524">
            <v>38681</v>
          </cell>
          <cell r="D1524">
            <v>7.7420000000000003E-2</v>
          </cell>
          <cell r="E1524">
            <v>2919784</v>
          </cell>
          <cell r="F1524">
            <v>2958465</v>
          </cell>
        </row>
        <row r="1525">
          <cell r="C1525">
            <v>38682</v>
          </cell>
          <cell r="D1525">
            <v>7.7420000000000003E-2</v>
          </cell>
          <cell r="E1525">
            <v>2919783</v>
          </cell>
          <cell r="F1525">
            <v>2958465</v>
          </cell>
        </row>
        <row r="1526">
          <cell r="C1526">
            <v>38683</v>
          </cell>
          <cell r="D1526">
            <v>7.7420000000000003E-2</v>
          </cell>
          <cell r="E1526">
            <v>2919782</v>
          </cell>
          <cell r="F1526">
            <v>2958465</v>
          </cell>
        </row>
        <row r="1527">
          <cell r="C1527">
            <v>38684</v>
          </cell>
          <cell r="D1527">
            <v>7.7420000000000003E-2</v>
          </cell>
          <cell r="E1527">
            <v>2919781</v>
          </cell>
          <cell r="F1527">
            <v>2958465</v>
          </cell>
        </row>
        <row r="1528">
          <cell r="C1528">
            <v>38685</v>
          </cell>
          <cell r="D1528">
            <v>7.7420000000000003E-2</v>
          </cell>
          <cell r="E1528">
            <v>2919780</v>
          </cell>
          <cell r="F1528">
            <v>2958465</v>
          </cell>
        </row>
        <row r="1529">
          <cell r="C1529">
            <v>38686</v>
          </cell>
          <cell r="D1529">
            <v>7.7420000000000003E-2</v>
          </cell>
          <cell r="E1529">
            <v>2919779</v>
          </cell>
          <cell r="F1529">
            <v>2958465</v>
          </cell>
        </row>
        <row r="1530">
          <cell r="C1530">
            <v>38687</v>
          </cell>
          <cell r="D1530">
            <v>7.7420000000000003E-2</v>
          </cell>
          <cell r="E1530">
            <v>2919778</v>
          </cell>
          <cell r="F1530">
            <v>2958465</v>
          </cell>
        </row>
        <row r="1531">
          <cell r="C1531">
            <v>38688</v>
          </cell>
          <cell r="D1531">
            <v>7.7420000000000003E-2</v>
          </cell>
          <cell r="E1531">
            <v>2919777</v>
          </cell>
          <cell r="F1531">
            <v>2958465</v>
          </cell>
        </row>
        <row r="1532">
          <cell r="C1532">
            <v>38689</v>
          </cell>
          <cell r="D1532">
            <v>7.7420000000000003E-2</v>
          </cell>
          <cell r="E1532">
            <v>2919776</v>
          </cell>
          <cell r="F1532">
            <v>2958465</v>
          </cell>
        </row>
        <row r="1533">
          <cell r="C1533">
            <v>38690</v>
          </cell>
          <cell r="D1533">
            <v>7.7420000000000003E-2</v>
          </cell>
          <cell r="E1533">
            <v>2919775</v>
          </cell>
          <cell r="F1533">
            <v>2958465</v>
          </cell>
        </row>
        <row r="1534">
          <cell r="C1534">
            <v>38691</v>
          </cell>
          <cell r="D1534">
            <v>7.7420000000000003E-2</v>
          </cell>
          <cell r="E1534">
            <v>2919774</v>
          </cell>
          <cell r="F1534">
            <v>2958465</v>
          </cell>
        </row>
        <row r="1535">
          <cell r="C1535">
            <v>38692</v>
          </cell>
          <cell r="D1535">
            <v>7.7420000000000003E-2</v>
          </cell>
          <cell r="E1535">
            <v>2919773</v>
          </cell>
          <cell r="F1535">
            <v>2958465</v>
          </cell>
        </row>
        <row r="1536">
          <cell r="C1536">
            <v>38693</v>
          </cell>
          <cell r="D1536">
            <v>7.7420000000000003E-2</v>
          </cell>
          <cell r="E1536">
            <v>2919772</v>
          </cell>
          <cell r="F1536">
            <v>2958465</v>
          </cell>
        </row>
        <row r="1537">
          <cell r="C1537">
            <v>38694</v>
          </cell>
          <cell r="D1537">
            <v>7.7420000000000003E-2</v>
          </cell>
          <cell r="E1537">
            <v>2919771</v>
          </cell>
          <cell r="F1537">
            <v>2958465</v>
          </cell>
        </row>
        <row r="1538">
          <cell r="C1538">
            <v>38695</v>
          </cell>
          <cell r="D1538">
            <v>7.7420000000000003E-2</v>
          </cell>
          <cell r="E1538">
            <v>2919770</v>
          </cell>
          <cell r="F1538">
            <v>2958465</v>
          </cell>
        </row>
        <row r="1539">
          <cell r="C1539">
            <v>38696</v>
          </cell>
          <cell r="D1539">
            <v>7.7420000000000003E-2</v>
          </cell>
          <cell r="E1539">
            <v>2919769</v>
          </cell>
          <cell r="F1539">
            <v>2958465</v>
          </cell>
        </row>
        <row r="1540">
          <cell r="C1540">
            <v>38697</v>
          </cell>
          <cell r="D1540">
            <v>7.7420000000000003E-2</v>
          </cell>
          <cell r="E1540">
            <v>2919768</v>
          </cell>
          <cell r="F1540">
            <v>2958465</v>
          </cell>
        </row>
        <row r="1541">
          <cell r="C1541">
            <v>38698</v>
          </cell>
          <cell r="D1541">
            <v>7.7420000000000003E-2</v>
          </cell>
          <cell r="E1541">
            <v>2919767</v>
          </cell>
          <cell r="F1541">
            <v>2958465</v>
          </cell>
        </row>
        <row r="1542">
          <cell r="C1542">
            <v>38699</v>
          </cell>
          <cell r="D1542">
            <v>7.7420000000000003E-2</v>
          </cell>
          <cell r="E1542">
            <v>2919766</v>
          </cell>
          <cell r="F1542">
            <v>2958465</v>
          </cell>
        </row>
        <row r="1543">
          <cell r="C1543">
            <v>38700</v>
          </cell>
          <cell r="D1543">
            <v>7.7420000000000003E-2</v>
          </cell>
          <cell r="E1543">
            <v>2919765</v>
          </cell>
          <cell r="F1543">
            <v>2958465</v>
          </cell>
        </row>
        <row r="1544">
          <cell r="C1544">
            <v>38701</v>
          </cell>
          <cell r="D1544">
            <v>7.7420000000000003E-2</v>
          </cell>
          <cell r="E1544">
            <v>2919764</v>
          </cell>
          <cell r="F1544">
            <v>2958465</v>
          </cell>
        </row>
        <row r="1545">
          <cell r="C1545">
            <v>38702</v>
          </cell>
          <cell r="D1545">
            <v>7.7420000000000003E-2</v>
          </cell>
          <cell r="E1545">
            <v>2919763</v>
          </cell>
          <cell r="F1545">
            <v>2958465</v>
          </cell>
        </row>
        <row r="1546">
          <cell r="C1546">
            <v>38703</v>
          </cell>
          <cell r="D1546">
            <v>7.7420000000000003E-2</v>
          </cell>
          <cell r="E1546">
            <v>2919762</v>
          </cell>
          <cell r="F1546">
            <v>2958465</v>
          </cell>
        </row>
        <row r="1547">
          <cell r="C1547">
            <v>38704</v>
          </cell>
          <cell r="D1547">
            <v>7.7420000000000003E-2</v>
          </cell>
          <cell r="E1547">
            <v>2919761</v>
          </cell>
          <cell r="F1547">
            <v>2958465</v>
          </cell>
        </row>
        <row r="1548">
          <cell r="C1548">
            <v>38705</v>
          </cell>
          <cell r="D1548">
            <v>7.7420000000000003E-2</v>
          </cell>
          <cell r="E1548">
            <v>2919760</v>
          </cell>
          <cell r="F1548">
            <v>2958465</v>
          </cell>
        </row>
        <row r="1549">
          <cell r="C1549">
            <v>38706</v>
          </cell>
          <cell r="D1549">
            <v>7.7420000000000003E-2</v>
          </cell>
          <cell r="E1549">
            <v>2919759</v>
          </cell>
          <cell r="F1549">
            <v>2958465</v>
          </cell>
        </row>
        <row r="1550">
          <cell r="C1550">
            <v>38707</v>
          </cell>
          <cell r="D1550">
            <v>7.7420000000000003E-2</v>
          </cell>
          <cell r="E1550">
            <v>2919758</v>
          </cell>
          <cell r="F1550">
            <v>2958465</v>
          </cell>
        </row>
        <row r="1551">
          <cell r="C1551">
            <v>38708</v>
          </cell>
          <cell r="D1551">
            <v>7.7420000000000003E-2</v>
          </cell>
          <cell r="E1551">
            <v>2919757</v>
          </cell>
          <cell r="F1551">
            <v>2958465</v>
          </cell>
        </row>
        <row r="1552">
          <cell r="C1552">
            <v>38709</v>
          </cell>
          <cell r="D1552">
            <v>7.7420000000000003E-2</v>
          </cell>
          <cell r="E1552">
            <v>2919756</v>
          </cell>
          <cell r="F1552">
            <v>2958465</v>
          </cell>
        </row>
        <row r="1553">
          <cell r="C1553">
            <v>38710</v>
          </cell>
          <cell r="D1553">
            <v>7.7420000000000003E-2</v>
          </cell>
          <cell r="E1553">
            <v>2919755</v>
          </cell>
          <cell r="F1553">
            <v>2958465</v>
          </cell>
        </row>
        <row r="1554">
          <cell r="C1554">
            <v>38711</v>
          </cell>
          <cell r="D1554">
            <v>7.7420000000000003E-2</v>
          </cell>
          <cell r="E1554">
            <v>2919754</v>
          </cell>
          <cell r="F1554">
            <v>2958465</v>
          </cell>
        </row>
        <row r="1555">
          <cell r="C1555">
            <v>38712</v>
          </cell>
          <cell r="D1555">
            <v>7.7420000000000003E-2</v>
          </cell>
          <cell r="E1555">
            <v>2919753</v>
          </cell>
          <cell r="F1555">
            <v>2958465</v>
          </cell>
        </row>
        <row r="1556">
          <cell r="C1556">
            <v>38713</v>
          </cell>
          <cell r="D1556">
            <v>7.7420000000000003E-2</v>
          </cell>
          <cell r="E1556">
            <v>2919752</v>
          </cell>
          <cell r="F1556">
            <v>2958465</v>
          </cell>
        </row>
        <row r="1557">
          <cell r="C1557">
            <v>38714</v>
          </cell>
          <cell r="D1557">
            <v>7.7420000000000003E-2</v>
          </cell>
          <cell r="E1557">
            <v>2919751</v>
          </cell>
          <cell r="F1557">
            <v>2958465</v>
          </cell>
        </row>
        <row r="1558">
          <cell r="C1558">
            <v>38715</v>
          </cell>
          <cell r="D1558">
            <v>7.7420000000000003E-2</v>
          </cell>
          <cell r="E1558">
            <v>2919750</v>
          </cell>
          <cell r="F1558">
            <v>2958465</v>
          </cell>
        </row>
        <row r="1559">
          <cell r="C1559">
            <v>38716</v>
          </cell>
          <cell r="D1559">
            <v>7.7420000000000003E-2</v>
          </cell>
          <cell r="E1559">
            <v>2919749</v>
          </cell>
          <cell r="F1559">
            <v>2958465</v>
          </cell>
        </row>
        <row r="1560">
          <cell r="C1560">
            <v>38717</v>
          </cell>
          <cell r="D1560">
            <v>7.7420000000000003E-2</v>
          </cell>
          <cell r="E1560">
            <v>2919748</v>
          </cell>
          <cell r="F1560">
            <v>2958465</v>
          </cell>
        </row>
        <row r="1561">
          <cell r="C1561">
            <v>38718</v>
          </cell>
          <cell r="D1561">
            <v>7.7420000000000003E-2</v>
          </cell>
          <cell r="E1561">
            <v>2919747</v>
          </cell>
          <cell r="F1561">
            <v>2958465</v>
          </cell>
        </row>
        <row r="1562">
          <cell r="C1562">
            <v>38719</v>
          </cell>
          <cell r="D1562">
            <v>7.7420000000000003E-2</v>
          </cell>
          <cell r="E1562">
            <v>2919746</v>
          </cell>
          <cell r="F1562">
            <v>2958465</v>
          </cell>
        </row>
        <row r="1563">
          <cell r="C1563">
            <v>38720</v>
          </cell>
          <cell r="D1563">
            <v>7.7420000000000003E-2</v>
          </cell>
          <cell r="E1563">
            <v>2919745</v>
          </cell>
          <cell r="F1563">
            <v>2958465</v>
          </cell>
        </row>
        <row r="1564">
          <cell r="C1564">
            <v>38721</v>
          </cell>
          <cell r="D1564">
            <v>7.7420000000000003E-2</v>
          </cell>
          <cell r="E1564">
            <v>2919744</v>
          </cell>
          <cell r="F1564">
            <v>2958465</v>
          </cell>
        </row>
        <row r="1565">
          <cell r="C1565">
            <v>38722</v>
          </cell>
          <cell r="D1565">
            <v>7.7420000000000003E-2</v>
          </cell>
          <cell r="E1565">
            <v>2919743</v>
          </cell>
          <cell r="F1565">
            <v>2958465</v>
          </cell>
        </row>
        <row r="1566">
          <cell r="C1566">
            <v>38723</v>
          </cell>
          <cell r="D1566">
            <v>7.7420000000000003E-2</v>
          </cell>
          <cell r="E1566">
            <v>2919742</v>
          </cell>
          <cell r="F1566">
            <v>2958465</v>
          </cell>
        </row>
        <row r="1567">
          <cell r="C1567">
            <v>38724</v>
          </cell>
          <cell r="D1567">
            <v>7.7420000000000003E-2</v>
          </cell>
          <cell r="E1567">
            <v>2919741</v>
          </cell>
          <cell r="F1567">
            <v>2958465</v>
          </cell>
        </row>
        <row r="1568">
          <cell r="C1568">
            <v>38725</v>
          </cell>
          <cell r="D1568">
            <v>7.7420000000000003E-2</v>
          </cell>
          <cell r="E1568">
            <v>2919740</v>
          </cell>
          <cell r="F1568">
            <v>2958465</v>
          </cell>
        </row>
        <row r="1569">
          <cell r="C1569">
            <v>38726</v>
          </cell>
          <cell r="D1569">
            <v>7.7420000000000003E-2</v>
          </cell>
          <cell r="E1569">
            <v>2919739</v>
          </cell>
          <cell r="F1569">
            <v>2958465</v>
          </cell>
        </row>
        <row r="1570">
          <cell r="C1570">
            <v>38727</v>
          </cell>
          <cell r="D1570">
            <v>7.7420000000000003E-2</v>
          </cell>
          <cell r="E1570">
            <v>2919738</v>
          </cell>
          <cell r="F1570">
            <v>2958465</v>
          </cell>
        </row>
        <row r="1571">
          <cell r="C1571">
            <v>38728</v>
          </cell>
          <cell r="D1571">
            <v>7.7420000000000003E-2</v>
          </cell>
          <cell r="E1571">
            <v>2919737</v>
          </cell>
          <cell r="F1571">
            <v>2958465</v>
          </cell>
        </row>
        <row r="1572">
          <cell r="C1572">
            <v>38729</v>
          </cell>
          <cell r="D1572">
            <v>7.7420000000000003E-2</v>
          </cell>
          <cell r="E1572">
            <v>2919736</v>
          </cell>
          <cell r="F1572">
            <v>2958465</v>
          </cell>
        </row>
        <row r="1573">
          <cell r="C1573">
            <v>38730</v>
          </cell>
          <cell r="D1573">
            <v>7.7420000000000003E-2</v>
          </cell>
          <cell r="E1573">
            <v>2919735</v>
          </cell>
          <cell r="F1573">
            <v>2958465</v>
          </cell>
        </row>
        <row r="1574">
          <cell r="C1574">
            <v>38731</v>
          </cell>
          <cell r="D1574">
            <v>7.7420000000000003E-2</v>
          </cell>
          <cell r="E1574">
            <v>2919734</v>
          </cell>
          <cell r="F1574">
            <v>2958465</v>
          </cell>
        </row>
        <row r="1575">
          <cell r="C1575">
            <v>38732</v>
          </cell>
          <cell r="D1575">
            <v>7.7420000000000003E-2</v>
          </cell>
          <cell r="E1575">
            <v>2919733</v>
          </cell>
          <cell r="F1575">
            <v>2958465</v>
          </cell>
        </row>
        <row r="1576">
          <cell r="C1576">
            <v>38733</v>
          </cell>
          <cell r="D1576">
            <v>7.7420000000000003E-2</v>
          </cell>
          <cell r="E1576">
            <v>2919732</v>
          </cell>
          <cell r="F1576">
            <v>2958465</v>
          </cell>
        </row>
        <row r="1577">
          <cell r="C1577">
            <v>38734</v>
          </cell>
          <cell r="D1577">
            <v>7.7420000000000003E-2</v>
          </cell>
          <cell r="E1577">
            <v>2919731</v>
          </cell>
          <cell r="F1577">
            <v>2958465</v>
          </cell>
        </row>
        <row r="1578">
          <cell r="C1578">
            <v>38735</v>
          </cell>
          <cell r="D1578">
            <v>7.7420000000000003E-2</v>
          </cell>
          <cell r="E1578">
            <v>2919730</v>
          </cell>
          <cell r="F1578">
            <v>2958465</v>
          </cell>
        </row>
        <row r="1579">
          <cell r="C1579">
            <v>38736</v>
          </cell>
          <cell r="D1579">
            <v>7.7420000000000003E-2</v>
          </cell>
          <cell r="E1579">
            <v>2919729</v>
          </cell>
          <cell r="F1579">
            <v>2958465</v>
          </cell>
        </row>
        <row r="1580">
          <cell r="C1580">
            <v>38737</v>
          </cell>
          <cell r="D1580">
            <v>7.7420000000000003E-2</v>
          </cell>
          <cell r="E1580">
            <v>2919728</v>
          </cell>
          <cell r="F1580">
            <v>2958465</v>
          </cell>
        </row>
        <row r="1581">
          <cell r="C1581">
            <v>38738</v>
          </cell>
          <cell r="D1581">
            <v>7.7420000000000003E-2</v>
          </cell>
          <cell r="E1581">
            <v>2919727</v>
          </cell>
          <cell r="F1581">
            <v>2958465</v>
          </cell>
        </row>
        <row r="1582">
          <cell r="C1582">
            <v>38739</v>
          </cell>
          <cell r="D1582">
            <v>7.7420000000000003E-2</v>
          </cell>
          <cell r="E1582">
            <v>2919726</v>
          </cell>
          <cell r="F1582">
            <v>2958465</v>
          </cell>
        </row>
        <row r="1583">
          <cell r="C1583">
            <v>38740</v>
          </cell>
          <cell r="D1583">
            <v>7.7420000000000003E-2</v>
          </cell>
          <cell r="E1583">
            <v>2919725</v>
          </cell>
          <cell r="F1583">
            <v>2958465</v>
          </cell>
        </row>
        <row r="1584">
          <cell r="C1584">
            <v>38741</v>
          </cell>
          <cell r="D1584">
            <v>7.7420000000000003E-2</v>
          </cell>
          <cell r="E1584">
            <v>2919724</v>
          </cell>
          <cell r="F1584">
            <v>2958465</v>
          </cell>
        </row>
        <row r="1585">
          <cell r="C1585">
            <v>38742</v>
          </cell>
          <cell r="D1585">
            <v>7.7420000000000003E-2</v>
          </cell>
          <cell r="E1585">
            <v>2919723</v>
          </cell>
          <cell r="F1585">
            <v>2958465</v>
          </cell>
        </row>
        <row r="1586">
          <cell r="C1586">
            <v>38743</v>
          </cell>
          <cell r="D1586">
            <v>7.7420000000000003E-2</v>
          </cell>
          <cell r="E1586">
            <v>2919722</v>
          </cell>
          <cell r="F1586">
            <v>2958465</v>
          </cell>
        </row>
        <row r="1587">
          <cell r="C1587">
            <v>38744</v>
          </cell>
          <cell r="D1587">
            <v>7.7420000000000003E-2</v>
          </cell>
          <cell r="E1587">
            <v>2919721</v>
          </cell>
          <cell r="F1587">
            <v>2958465</v>
          </cell>
        </row>
        <row r="1588">
          <cell r="C1588">
            <v>38745</v>
          </cell>
          <cell r="D1588">
            <v>7.7420000000000003E-2</v>
          </cell>
          <cell r="E1588">
            <v>2919720</v>
          </cell>
          <cell r="F1588">
            <v>2958465</v>
          </cell>
        </row>
        <row r="1589">
          <cell r="C1589">
            <v>38746</v>
          </cell>
          <cell r="D1589">
            <v>7.7420000000000003E-2</v>
          </cell>
          <cell r="E1589">
            <v>2919719</v>
          </cell>
          <cell r="F1589">
            <v>2958465</v>
          </cell>
        </row>
        <row r="1590">
          <cell r="C1590">
            <v>38747</v>
          </cell>
          <cell r="D1590">
            <v>7.7420000000000003E-2</v>
          </cell>
          <cell r="E1590">
            <v>2919718</v>
          </cell>
          <cell r="F1590">
            <v>2958465</v>
          </cell>
        </row>
        <row r="1591">
          <cell r="C1591">
            <v>38748</v>
          </cell>
          <cell r="D1591">
            <v>7.7420000000000003E-2</v>
          </cell>
          <cell r="E1591">
            <v>2919717</v>
          </cell>
          <cell r="F1591">
            <v>2958465</v>
          </cell>
        </row>
        <row r="1592">
          <cell r="C1592">
            <v>38749</v>
          </cell>
          <cell r="D1592">
            <v>7.7420000000000003E-2</v>
          </cell>
          <cell r="E1592">
            <v>2919716</v>
          </cell>
          <cell r="F1592">
            <v>2958465</v>
          </cell>
        </row>
        <row r="1593">
          <cell r="C1593">
            <v>38750</v>
          </cell>
          <cell r="D1593">
            <v>7.7420000000000003E-2</v>
          </cell>
          <cell r="E1593">
            <v>2919715</v>
          </cell>
          <cell r="F1593">
            <v>2958465</v>
          </cell>
        </row>
        <row r="1594">
          <cell r="C1594">
            <v>38751</v>
          </cell>
          <cell r="D1594">
            <v>7.7420000000000003E-2</v>
          </cell>
          <cell r="E1594">
            <v>2919714</v>
          </cell>
          <cell r="F1594">
            <v>2958465</v>
          </cell>
        </row>
        <row r="1595">
          <cell r="C1595">
            <v>38752</v>
          </cell>
          <cell r="D1595">
            <v>7.7420000000000003E-2</v>
          </cell>
          <cell r="E1595">
            <v>2919713</v>
          </cell>
          <cell r="F1595">
            <v>2958465</v>
          </cell>
        </row>
        <row r="1596">
          <cell r="C1596">
            <v>38753</v>
          </cell>
          <cell r="D1596">
            <v>7.7420000000000003E-2</v>
          </cell>
          <cell r="E1596">
            <v>2919712</v>
          </cell>
          <cell r="F1596">
            <v>2958465</v>
          </cell>
        </row>
        <row r="1597">
          <cell r="C1597">
            <v>38754</v>
          </cell>
          <cell r="D1597">
            <v>7.7420000000000003E-2</v>
          </cell>
          <cell r="E1597">
            <v>2919711</v>
          </cell>
          <cell r="F1597">
            <v>2958465</v>
          </cell>
        </row>
        <row r="1598">
          <cell r="C1598">
            <v>38755</v>
          </cell>
          <cell r="D1598">
            <v>7.7420000000000003E-2</v>
          </cell>
          <cell r="E1598">
            <v>2919710</v>
          </cell>
          <cell r="F1598">
            <v>2958465</v>
          </cell>
        </row>
        <row r="1599">
          <cell r="C1599">
            <v>38756</v>
          </cell>
          <cell r="D1599">
            <v>7.7420000000000003E-2</v>
          </cell>
          <cell r="E1599">
            <v>2919709</v>
          </cell>
          <cell r="F1599">
            <v>2958465</v>
          </cell>
        </row>
        <row r="1600">
          <cell r="C1600">
            <v>38757</v>
          </cell>
          <cell r="D1600">
            <v>7.7420000000000003E-2</v>
          </cell>
          <cell r="E1600">
            <v>2919708</v>
          </cell>
          <cell r="F1600">
            <v>2958465</v>
          </cell>
        </row>
        <row r="1601">
          <cell r="C1601">
            <v>38758</v>
          </cell>
          <cell r="D1601">
            <v>7.7420000000000003E-2</v>
          </cell>
          <cell r="E1601">
            <v>2919707</v>
          </cell>
          <cell r="F1601">
            <v>2958465</v>
          </cell>
        </row>
        <row r="1602">
          <cell r="C1602">
            <v>38759</v>
          </cell>
          <cell r="D1602">
            <v>7.7420000000000003E-2</v>
          </cell>
          <cell r="E1602">
            <v>2919706</v>
          </cell>
          <cell r="F1602">
            <v>2958465</v>
          </cell>
        </row>
        <row r="1603">
          <cell r="C1603">
            <v>38760</v>
          </cell>
          <cell r="D1603">
            <v>7.7420000000000003E-2</v>
          </cell>
          <cell r="E1603">
            <v>2919705</v>
          </cell>
          <cell r="F1603">
            <v>2958465</v>
          </cell>
        </row>
        <row r="1604">
          <cell r="C1604">
            <v>38761</v>
          </cell>
          <cell r="D1604">
            <v>7.7420000000000003E-2</v>
          </cell>
          <cell r="E1604">
            <v>2919704</v>
          </cell>
          <cell r="F1604">
            <v>2958465</v>
          </cell>
        </row>
        <row r="1605">
          <cell r="C1605">
            <v>38762</v>
          </cell>
          <cell r="D1605">
            <v>7.7420000000000003E-2</v>
          </cell>
          <cell r="E1605">
            <v>2919703</v>
          </cell>
          <cell r="F1605">
            <v>2958465</v>
          </cell>
        </row>
        <row r="1606">
          <cell r="C1606">
            <v>38763</v>
          </cell>
          <cell r="D1606">
            <v>7.7420000000000003E-2</v>
          </cell>
          <cell r="E1606">
            <v>2919702</v>
          </cell>
          <cell r="F1606">
            <v>2958465</v>
          </cell>
        </row>
        <row r="1607">
          <cell r="C1607">
            <v>38764</v>
          </cell>
          <cell r="D1607">
            <v>7.7420000000000003E-2</v>
          </cell>
          <cell r="E1607">
            <v>2919701</v>
          </cell>
          <cell r="F1607">
            <v>2958465</v>
          </cell>
        </row>
        <row r="1608">
          <cell r="C1608">
            <v>38765</v>
          </cell>
          <cell r="D1608">
            <v>7.7420000000000003E-2</v>
          </cell>
          <cell r="E1608">
            <v>2919700</v>
          </cell>
          <cell r="F1608">
            <v>2958465</v>
          </cell>
        </row>
        <row r="1609">
          <cell r="C1609">
            <v>38766</v>
          </cell>
          <cell r="D1609">
            <v>7.7420000000000003E-2</v>
          </cell>
          <cell r="E1609">
            <v>2919699</v>
          </cell>
          <cell r="F1609">
            <v>2958465</v>
          </cell>
        </row>
        <row r="1610">
          <cell r="C1610">
            <v>38767</v>
          </cell>
          <cell r="D1610">
            <v>7.7420000000000003E-2</v>
          </cell>
          <cell r="E1610">
            <v>2919698</v>
          </cell>
          <cell r="F1610">
            <v>2958465</v>
          </cell>
        </row>
        <row r="1611">
          <cell r="C1611">
            <v>38768</v>
          </cell>
          <cell r="D1611">
            <v>7.7420000000000003E-2</v>
          </cell>
          <cell r="E1611">
            <v>2919697</v>
          </cell>
          <cell r="F1611">
            <v>2958465</v>
          </cell>
        </row>
        <row r="1612">
          <cell r="C1612">
            <v>38769</v>
          </cell>
          <cell r="D1612">
            <v>7.7420000000000003E-2</v>
          </cell>
          <cell r="E1612">
            <v>2919696</v>
          </cell>
          <cell r="F1612">
            <v>2958465</v>
          </cell>
        </row>
        <row r="1613">
          <cell r="C1613">
            <v>38770</v>
          </cell>
          <cell r="D1613">
            <v>7.7420000000000003E-2</v>
          </cell>
          <cell r="E1613">
            <v>2919695</v>
          </cell>
          <cell r="F1613">
            <v>2958465</v>
          </cell>
        </row>
        <row r="1614">
          <cell r="C1614">
            <v>38771</v>
          </cell>
          <cell r="D1614">
            <v>7.7420000000000003E-2</v>
          </cell>
          <cell r="E1614">
            <v>2919694</v>
          </cell>
          <cell r="F1614">
            <v>2958465</v>
          </cell>
        </row>
        <row r="1615">
          <cell r="C1615">
            <v>38772</v>
          </cell>
          <cell r="D1615">
            <v>7.7420000000000003E-2</v>
          </cell>
          <cell r="E1615">
            <v>2919693</v>
          </cell>
          <cell r="F1615">
            <v>2958465</v>
          </cell>
        </row>
        <row r="1616">
          <cell r="C1616">
            <v>38773</v>
          </cell>
          <cell r="D1616">
            <v>7.7420000000000003E-2</v>
          </cell>
          <cell r="E1616">
            <v>2919692</v>
          </cell>
          <cell r="F1616">
            <v>2958465</v>
          </cell>
        </row>
        <row r="1617">
          <cell r="C1617">
            <v>38774</v>
          </cell>
          <cell r="D1617">
            <v>7.7420000000000003E-2</v>
          </cell>
          <cell r="E1617">
            <v>2919691</v>
          </cell>
          <cell r="F1617">
            <v>2958465</v>
          </cell>
        </row>
        <row r="1618">
          <cell r="C1618">
            <v>38775</v>
          </cell>
          <cell r="D1618">
            <v>7.7420000000000003E-2</v>
          </cell>
          <cell r="E1618">
            <v>2919690</v>
          </cell>
          <cell r="F1618">
            <v>2958465</v>
          </cell>
        </row>
        <row r="1619">
          <cell r="C1619">
            <v>38776</v>
          </cell>
          <cell r="D1619">
            <v>7.7420000000000003E-2</v>
          </cell>
          <cell r="E1619">
            <v>2919689</v>
          </cell>
          <cell r="F1619">
            <v>2958465</v>
          </cell>
        </row>
        <row r="1620">
          <cell r="C1620">
            <v>38777</v>
          </cell>
          <cell r="D1620">
            <v>7.7420000000000003E-2</v>
          </cell>
          <cell r="E1620">
            <v>2919688</v>
          </cell>
          <cell r="F1620">
            <v>2958465</v>
          </cell>
        </row>
        <row r="1621">
          <cell r="C1621">
            <v>38778</v>
          </cell>
          <cell r="D1621">
            <v>7.7420000000000003E-2</v>
          </cell>
          <cell r="E1621">
            <v>2919687</v>
          </cell>
          <cell r="F1621">
            <v>2958465</v>
          </cell>
        </row>
        <row r="1622">
          <cell r="C1622">
            <v>38779</v>
          </cell>
          <cell r="D1622">
            <v>7.7420000000000003E-2</v>
          </cell>
          <cell r="E1622">
            <v>2919686</v>
          </cell>
          <cell r="F1622">
            <v>2958465</v>
          </cell>
        </row>
        <row r="1623">
          <cell r="C1623">
            <v>38780</v>
          </cell>
          <cell r="D1623">
            <v>7.7420000000000003E-2</v>
          </cell>
          <cell r="E1623">
            <v>2919685</v>
          </cell>
          <cell r="F1623">
            <v>2958465</v>
          </cell>
        </row>
        <row r="1624">
          <cell r="C1624">
            <v>38781</v>
          </cell>
          <cell r="D1624">
            <v>7.7420000000000003E-2</v>
          </cell>
          <cell r="E1624">
            <v>2919684</v>
          </cell>
          <cell r="F1624">
            <v>2958465</v>
          </cell>
        </row>
        <row r="1625">
          <cell r="C1625">
            <v>38782</v>
          </cell>
          <cell r="D1625">
            <v>7.7420000000000003E-2</v>
          </cell>
          <cell r="E1625">
            <v>2919683</v>
          </cell>
          <cell r="F1625">
            <v>2958465</v>
          </cell>
        </row>
        <row r="1626">
          <cell r="C1626">
            <v>38783</v>
          </cell>
          <cell r="D1626">
            <v>7.7420000000000003E-2</v>
          </cell>
          <cell r="E1626">
            <v>2919682</v>
          </cell>
          <cell r="F1626">
            <v>2958465</v>
          </cell>
        </row>
        <row r="1627">
          <cell r="C1627">
            <v>38784</v>
          </cell>
          <cell r="D1627">
            <v>7.7420000000000003E-2</v>
          </cell>
          <cell r="E1627">
            <v>2919681</v>
          </cell>
          <cell r="F1627">
            <v>2958465</v>
          </cell>
        </row>
        <row r="1628">
          <cell r="C1628">
            <v>38785</v>
          </cell>
          <cell r="D1628">
            <v>7.7420000000000003E-2</v>
          </cell>
          <cell r="E1628">
            <v>2919680</v>
          </cell>
          <cell r="F1628">
            <v>2958465</v>
          </cell>
        </row>
        <row r="1629">
          <cell r="C1629">
            <v>38786</v>
          </cell>
          <cell r="D1629">
            <v>7.7420000000000003E-2</v>
          </cell>
          <cell r="E1629">
            <v>2919679</v>
          </cell>
          <cell r="F1629">
            <v>2958465</v>
          </cell>
        </row>
        <row r="1630">
          <cell r="C1630">
            <v>38787</v>
          </cell>
          <cell r="D1630">
            <v>7.7420000000000003E-2</v>
          </cell>
          <cell r="E1630">
            <v>2919678</v>
          </cell>
          <cell r="F1630">
            <v>2958465</v>
          </cell>
        </row>
        <row r="1631">
          <cell r="C1631">
            <v>38788</v>
          </cell>
          <cell r="D1631">
            <v>7.7420000000000003E-2</v>
          </cell>
          <cell r="E1631">
            <v>2919677</v>
          </cell>
          <cell r="F1631">
            <v>2958465</v>
          </cell>
        </row>
        <row r="1632">
          <cell r="C1632">
            <v>38789</v>
          </cell>
          <cell r="D1632">
            <v>7.7420000000000003E-2</v>
          </cell>
          <cell r="E1632">
            <v>2919676</v>
          </cell>
          <cell r="F1632">
            <v>2958465</v>
          </cell>
        </row>
        <row r="1633">
          <cell r="C1633">
            <v>38790</v>
          </cell>
          <cell r="D1633">
            <v>7.7420000000000003E-2</v>
          </cell>
          <cell r="E1633">
            <v>2919675</v>
          </cell>
          <cell r="F1633">
            <v>2958465</v>
          </cell>
        </row>
        <row r="1634">
          <cell r="C1634">
            <v>38791</v>
          </cell>
          <cell r="D1634">
            <v>7.7420000000000003E-2</v>
          </cell>
          <cell r="E1634">
            <v>2919674</v>
          </cell>
          <cell r="F1634">
            <v>2958465</v>
          </cell>
        </row>
        <row r="1635">
          <cell r="C1635">
            <v>38792</v>
          </cell>
          <cell r="D1635">
            <v>7.7420000000000003E-2</v>
          </cell>
          <cell r="E1635">
            <v>2919673</v>
          </cell>
          <cell r="F1635">
            <v>2958465</v>
          </cell>
        </row>
        <row r="1636">
          <cell r="C1636">
            <v>38793</v>
          </cell>
          <cell r="D1636">
            <v>7.7420000000000003E-2</v>
          </cell>
          <cell r="E1636">
            <v>2919672</v>
          </cell>
          <cell r="F1636">
            <v>2958465</v>
          </cell>
        </row>
        <row r="1637">
          <cell r="C1637">
            <v>38794</v>
          </cell>
          <cell r="D1637">
            <v>7.7420000000000003E-2</v>
          </cell>
          <cell r="E1637">
            <v>2919671</v>
          </cell>
          <cell r="F1637">
            <v>2958465</v>
          </cell>
        </row>
        <row r="1638">
          <cell r="C1638">
            <v>38795</v>
          </cell>
          <cell r="D1638">
            <v>7.7420000000000003E-2</v>
          </cell>
          <cell r="E1638">
            <v>2919670</v>
          </cell>
          <cell r="F1638">
            <v>2958465</v>
          </cell>
        </row>
        <row r="1639">
          <cell r="C1639">
            <v>38796</v>
          </cell>
          <cell r="D1639">
            <v>7.7420000000000003E-2</v>
          </cell>
          <cell r="E1639">
            <v>2919669</v>
          </cell>
          <cell r="F1639">
            <v>2958465</v>
          </cell>
        </row>
        <row r="1640">
          <cell r="C1640">
            <v>38797</v>
          </cell>
          <cell r="D1640">
            <v>7.7420000000000003E-2</v>
          </cell>
          <cell r="E1640">
            <v>2919668</v>
          </cell>
          <cell r="F1640">
            <v>2958465</v>
          </cell>
        </row>
        <row r="1641">
          <cell r="C1641">
            <v>38798</v>
          </cell>
          <cell r="D1641">
            <v>7.7420000000000003E-2</v>
          </cell>
          <cell r="E1641">
            <v>2919667</v>
          </cell>
          <cell r="F1641">
            <v>2958465</v>
          </cell>
        </row>
        <row r="1642">
          <cell r="C1642">
            <v>38799</v>
          </cell>
          <cell r="D1642">
            <v>7.7420000000000003E-2</v>
          </cell>
          <cell r="E1642">
            <v>2919666</v>
          </cell>
          <cell r="F1642">
            <v>2958465</v>
          </cell>
        </row>
        <row r="1643">
          <cell r="C1643">
            <v>38800</v>
          </cell>
          <cell r="D1643">
            <v>7.7420000000000003E-2</v>
          </cell>
          <cell r="E1643">
            <v>2919665</v>
          </cell>
          <cell r="F1643">
            <v>2958465</v>
          </cell>
        </row>
        <row r="1644">
          <cell r="C1644">
            <v>38801</v>
          </cell>
          <cell r="D1644">
            <v>7.7420000000000003E-2</v>
          </cell>
          <cell r="E1644">
            <v>2919664</v>
          </cell>
          <cell r="F1644">
            <v>2958465</v>
          </cell>
        </row>
        <row r="1645">
          <cell r="C1645">
            <v>38802</v>
          </cell>
          <cell r="D1645">
            <v>7.7420000000000003E-2</v>
          </cell>
          <cell r="E1645">
            <v>2919663</v>
          </cell>
          <cell r="F1645">
            <v>2958465</v>
          </cell>
        </row>
        <row r="1646">
          <cell r="C1646">
            <v>38803</v>
          </cell>
          <cell r="D1646">
            <v>7.7420000000000003E-2</v>
          </cell>
          <cell r="E1646">
            <v>2919662</v>
          </cell>
          <cell r="F1646">
            <v>2958465</v>
          </cell>
        </row>
        <row r="1647">
          <cell r="C1647">
            <v>38804</v>
          </cell>
          <cell r="D1647">
            <v>7.7420000000000003E-2</v>
          </cell>
          <cell r="E1647">
            <v>2919661</v>
          </cell>
          <cell r="F1647">
            <v>2958465</v>
          </cell>
        </row>
        <row r="1648">
          <cell r="C1648">
            <v>38805</v>
          </cell>
          <cell r="D1648">
            <v>7.7420000000000003E-2</v>
          </cell>
          <cell r="E1648">
            <v>2919660</v>
          </cell>
          <cell r="F1648">
            <v>2958465</v>
          </cell>
        </row>
        <row r="1649">
          <cell r="C1649">
            <v>38806</v>
          </cell>
          <cell r="D1649">
            <v>7.7420000000000003E-2</v>
          </cell>
          <cell r="E1649">
            <v>2919659</v>
          </cell>
          <cell r="F1649">
            <v>2958465</v>
          </cell>
        </row>
        <row r="1650">
          <cell r="C1650">
            <v>38807</v>
          </cell>
          <cell r="D1650">
            <v>7.7420000000000003E-2</v>
          </cell>
          <cell r="E1650">
            <v>2919658</v>
          </cell>
          <cell r="F1650">
            <v>2958465</v>
          </cell>
        </row>
        <row r="1651">
          <cell r="C1651">
            <v>38808</v>
          </cell>
          <cell r="D1651">
            <v>7.7420000000000003E-2</v>
          </cell>
          <cell r="E1651">
            <v>2919657</v>
          </cell>
          <cell r="F1651">
            <v>2958465</v>
          </cell>
        </row>
        <row r="1652">
          <cell r="C1652">
            <v>38809</v>
          </cell>
          <cell r="D1652">
            <v>7.7420000000000003E-2</v>
          </cell>
          <cell r="E1652">
            <v>2919656</v>
          </cell>
          <cell r="F1652">
            <v>2958465</v>
          </cell>
        </row>
        <row r="1653">
          <cell r="C1653">
            <v>38810</v>
          </cell>
          <cell r="D1653">
            <v>7.7420000000000003E-2</v>
          </cell>
          <cell r="E1653">
            <v>2919655</v>
          </cell>
          <cell r="F1653">
            <v>2958465</v>
          </cell>
        </row>
        <row r="1654">
          <cell r="C1654">
            <v>38811</v>
          </cell>
          <cell r="D1654">
            <v>7.7420000000000003E-2</v>
          </cell>
          <cell r="E1654">
            <v>2919654</v>
          </cell>
          <cell r="F1654">
            <v>2958465</v>
          </cell>
        </row>
        <row r="1655">
          <cell r="C1655">
            <v>38812</v>
          </cell>
          <cell r="D1655">
            <v>7.7420000000000003E-2</v>
          </cell>
          <cell r="E1655">
            <v>2919653</v>
          </cell>
          <cell r="F1655">
            <v>2958465</v>
          </cell>
        </row>
        <row r="1656">
          <cell r="C1656">
            <v>38813</v>
          </cell>
          <cell r="D1656">
            <v>7.7420000000000003E-2</v>
          </cell>
          <cell r="E1656">
            <v>2919652</v>
          </cell>
          <cell r="F1656">
            <v>2958465</v>
          </cell>
        </row>
        <row r="1657">
          <cell r="C1657">
            <v>38814</v>
          </cell>
          <cell r="D1657">
            <v>7.7420000000000003E-2</v>
          </cell>
          <cell r="E1657">
            <v>2919651</v>
          </cell>
          <cell r="F1657">
            <v>2958465</v>
          </cell>
        </row>
        <row r="1658">
          <cell r="C1658">
            <v>38815</v>
          </cell>
          <cell r="D1658">
            <v>7.7420000000000003E-2</v>
          </cell>
          <cell r="E1658">
            <v>2919650</v>
          </cell>
          <cell r="F1658">
            <v>2958465</v>
          </cell>
        </row>
        <row r="1659">
          <cell r="C1659">
            <v>38816</v>
          </cell>
          <cell r="D1659">
            <v>7.7420000000000003E-2</v>
          </cell>
          <cell r="E1659">
            <v>2919649</v>
          </cell>
          <cell r="F1659">
            <v>2958465</v>
          </cell>
        </row>
        <row r="1660">
          <cell r="C1660">
            <v>38817</v>
          </cell>
          <cell r="D1660">
            <v>7.7420000000000003E-2</v>
          </cell>
          <cell r="E1660">
            <v>2919648</v>
          </cell>
          <cell r="F1660">
            <v>2958465</v>
          </cell>
        </row>
        <row r="1661">
          <cell r="C1661">
            <v>38818</v>
          </cell>
          <cell r="D1661">
            <v>7.7420000000000003E-2</v>
          </cell>
          <cell r="E1661">
            <v>2919647</v>
          </cell>
          <cell r="F1661">
            <v>2958465</v>
          </cell>
        </row>
        <row r="1662">
          <cell r="C1662">
            <v>38819</v>
          </cell>
          <cell r="D1662">
            <v>7.7420000000000003E-2</v>
          </cell>
          <cell r="E1662">
            <v>2919646</v>
          </cell>
          <cell r="F1662">
            <v>2958465</v>
          </cell>
        </row>
        <row r="1663">
          <cell r="C1663">
            <v>38820</v>
          </cell>
          <cell r="D1663">
            <v>7.7420000000000003E-2</v>
          </cell>
          <cell r="E1663">
            <v>2919645</v>
          </cell>
          <cell r="F1663">
            <v>2958465</v>
          </cell>
        </row>
        <row r="1664">
          <cell r="C1664">
            <v>38821</v>
          </cell>
          <cell r="D1664">
            <v>7.7420000000000003E-2</v>
          </cell>
          <cell r="E1664">
            <v>2919644</v>
          </cell>
          <cell r="F1664">
            <v>2958465</v>
          </cell>
        </row>
        <row r="1665">
          <cell r="C1665">
            <v>38822</v>
          </cell>
          <cell r="D1665">
            <v>7.7420000000000003E-2</v>
          </cell>
          <cell r="E1665">
            <v>2919643</v>
          </cell>
          <cell r="F1665">
            <v>2958465</v>
          </cell>
        </row>
        <row r="1666">
          <cell r="C1666">
            <v>38823</v>
          </cell>
          <cell r="D1666">
            <v>7.7420000000000003E-2</v>
          </cell>
          <cell r="E1666">
            <v>2919642</v>
          </cell>
          <cell r="F1666">
            <v>2958465</v>
          </cell>
        </row>
        <row r="1667">
          <cell r="C1667">
            <v>38824</v>
          </cell>
          <cell r="D1667">
            <v>7.7420000000000003E-2</v>
          </cell>
          <cell r="E1667">
            <v>2919641</v>
          </cell>
          <cell r="F1667">
            <v>2958465</v>
          </cell>
        </row>
        <row r="1668">
          <cell r="C1668">
            <v>38825</v>
          </cell>
          <cell r="D1668">
            <v>7.7420000000000003E-2</v>
          </cell>
          <cell r="E1668">
            <v>2919640</v>
          </cell>
          <cell r="F1668">
            <v>2958465</v>
          </cell>
        </row>
        <row r="1669">
          <cell r="C1669">
            <v>38826</v>
          </cell>
          <cell r="D1669">
            <v>7.7420000000000003E-2</v>
          </cell>
          <cell r="E1669">
            <v>2919639</v>
          </cell>
          <cell r="F1669">
            <v>2958465</v>
          </cell>
        </row>
        <row r="1670">
          <cell r="C1670">
            <v>38827</v>
          </cell>
          <cell r="D1670">
            <v>7.7420000000000003E-2</v>
          </cell>
          <cell r="E1670">
            <v>2919638</v>
          </cell>
          <cell r="F1670">
            <v>2958465</v>
          </cell>
        </row>
        <row r="1671">
          <cell r="C1671">
            <v>38828</v>
          </cell>
          <cell r="D1671">
            <v>7.7420000000000003E-2</v>
          </cell>
          <cell r="E1671">
            <v>2919637</v>
          </cell>
          <cell r="F1671">
            <v>2958465</v>
          </cell>
        </row>
        <row r="1672">
          <cell r="C1672">
            <v>38829</v>
          </cell>
          <cell r="D1672">
            <v>7.7420000000000003E-2</v>
          </cell>
          <cell r="E1672">
            <v>2919636</v>
          </cell>
          <cell r="F1672">
            <v>2958465</v>
          </cell>
        </row>
        <row r="1673">
          <cell r="C1673">
            <v>38830</v>
          </cell>
          <cell r="D1673">
            <v>7.7420000000000003E-2</v>
          </cell>
          <cell r="E1673">
            <v>2919635</v>
          </cell>
          <cell r="F1673">
            <v>2958465</v>
          </cell>
        </row>
        <row r="1674">
          <cell r="C1674">
            <v>38831</v>
          </cell>
          <cell r="D1674">
            <v>7.7420000000000003E-2</v>
          </cell>
          <cell r="E1674">
            <v>2919634</v>
          </cell>
          <cell r="F1674">
            <v>2958465</v>
          </cell>
        </row>
        <row r="1675">
          <cell r="C1675">
            <v>38832</v>
          </cell>
          <cell r="D1675">
            <v>7.7420000000000003E-2</v>
          </cell>
          <cell r="E1675">
            <v>2919633</v>
          </cell>
          <cell r="F1675">
            <v>2958465</v>
          </cell>
        </row>
        <row r="1676">
          <cell r="C1676">
            <v>38833</v>
          </cell>
          <cell r="D1676">
            <v>7.7420000000000003E-2</v>
          </cell>
          <cell r="E1676">
            <v>2919632</v>
          </cell>
          <cell r="F1676">
            <v>2958465</v>
          </cell>
        </row>
        <row r="1677">
          <cell r="C1677">
            <v>38834</v>
          </cell>
          <cell r="D1677">
            <v>7.7420000000000003E-2</v>
          </cell>
          <cell r="E1677">
            <v>2919631</v>
          </cell>
          <cell r="F1677">
            <v>2958465</v>
          </cell>
        </row>
        <row r="1678">
          <cell r="C1678">
            <v>38835</v>
          </cell>
          <cell r="D1678">
            <v>7.7420000000000003E-2</v>
          </cell>
          <cell r="E1678">
            <v>2919630</v>
          </cell>
          <cell r="F1678">
            <v>2958465</v>
          </cell>
        </row>
        <row r="1679">
          <cell r="C1679">
            <v>38836</v>
          </cell>
          <cell r="D1679">
            <v>7.7420000000000003E-2</v>
          </cell>
          <cell r="E1679">
            <v>2919629</v>
          </cell>
          <cell r="F1679">
            <v>2958465</v>
          </cell>
        </row>
        <row r="1680">
          <cell r="C1680">
            <v>38837</v>
          </cell>
          <cell r="D1680">
            <v>7.7420000000000003E-2</v>
          </cell>
          <cell r="E1680">
            <v>2919628</v>
          </cell>
          <cell r="F1680">
            <v>2958465</v>
          </cell>
        </row>
        <row r="1681">
          <cell r="C1681">
            <v>38838</v>
          </cell>
          <cell r="D1681">
            <v>7.7420000000000003E-2</v>
          </cell>
          <cell r="E1681">
            <v>2919627</v>
          </cell>
          <cell r="F1681">
            <v>2958465</v>
          </cell>
        </row>
        <row r="1682">
          <cell r="C1682">
            <v>38839</v>
          </cell>
          <cell r="D1682">
            <v>7.7420000000000003E-2</v>
          </cell>
          <cell r="E1682">
            <v>2919626</v>
          </cell>
          <cell r="F1682">
            <v>2958465</v>
          </cell>
        </row>
        <row r="1683">
          <cell r="C1683">
            <v>38840</v>
          </cell>
          <cell r="D1683">
            <v>7.7420000000000003E-2</v>
          </cell>
          <cell r="E1683">
            <v>2919625</v>
          </cell>
          <cell r="F1683">
            <v>2958465</v>
          </cell>
        </row>
        <row r="1684">
          <cell r="C1684">
            <v>38841</v>
          </cell>
          <cell r="D1684">
            <v>7.7420000000000003E-2</v>
          </cell>
          <cell r="E1684">
            <v>2919624</v>
          </cell>
          <cell r="F1684">
            <v>2958465</v>
          </cell>
        </row>
        <row r="1685">
          <cell r="C1685">
            <v>38842</v>
          </cell>
          <cell r="D1685">
            <v>7.7420000000000003E-2</v>
          </cell>
          <cell r="E1685">
            <v>2919623</v>
          </cell>
          <cell r="F1685">
            <v>2958465</v>
          </cell>
        </row>
        <row r="1686">
          <cell r="C1686">
            <v>38843</v>
          </cell>
          <cell r="D1686">
            <v>7.7420000000000003E-2</v>
          </cell>
          <cell r="E1686">
            <v>2919622</v>
          </cell>
          <cell r="F1686">
            <v>2958465</v>
          </cell>
        </row>
        <row r="1687">
          <cell r="C1687">
            <v>38844</v>
          </cell>
          <cell r="D1687">
            <v>7.7420000000000003E-2</v>
          </cell>
          <cell r="E1687">
            <v>2919621</v>
          </cell>
          <cell r="F1687">
            <v>2958465</v>
          </cell>
        </row>
        <row r="1688">
          <cell r="C1688">
            <v>38845</v>
          </cell>
          <cell r="D1688">
            <v>7.7420000000000003E-2</v>
          </cell>
          <cell r="E1688">
            <v>2919620</v>
          </cell>
          <cell r="F1688">
            <v>2958465</v>
          </cell>
        </row>
        <row r="1689">
          <cell r="C1689">
            <v>38846</v>
          </cell>
          <cell r="D1689">
            <v>7.7420000000000003E-2</v>
          </cell>
          <cell r="E1689">
            <v>2919619</v>
          </cell>
          <cell r="F1689">
            <v>2958465</v>
          </cell>
        </row>
        <row r="1690">
          <cell r="C1690">
            <v>38847</v>
          </cell>
          <cell r="D1690">
            <v>7.7420000000000003E-2</v>
          </cell>
          <cell r="E1690">
            <v>2919618</v>
          </cell>
          <cell r="F1690">
            <v>2958465</v>
          </cell>
        </row>
        <row r="1691">
          <cell r="C1691">
            <v>38848</v>
          </cell>
          <cell r="D1691">
            <v>7.7420000000000003E-2</v>
          </cell>
          <cell r="E1691">
            <v>2919617</v>
          </cell>
          <cell r="F1691">
            <v>2958465</v>
          </cell>
        </row>
        <row r="1692">
          <cell r="C1692">
            <v>38849</v>
          </cell>
          <cell r="D1692">
            <v>7.7420000000000003E-2</v>
          </cell>
          <cell r="E1692">
            <v>2919616</v>
          </cell>
          <cell r="F1692">
            <v>2958465</v>
          </cell>
        </row>
        <row r="1693">
          <cell r="C1693">
            <v>38850</v>
          </cell>
          <cell r="D1693">
            <v>7.7420000000000003E-2</v>
          </cell>
          <cell r="E1693">
            <v>2919615</v>
          </cell>
          <cell r="F1693">
            <v>2958465</v>
          </cell>
        </row>
        <row r="1694">
          <cell r="C1694">
            <v>38851</v>
          </cell>
          <cell r="D1694">
            <v>7.7420000000000003E-2</v>
          </cell>
          <cell r="E1694">
            <v>2919614</v>
          </cell>
          <cell r="F1694">
            <v>2958465</v>
          </cell>
        </row>
        <row r="1695">
          <cell r="C1695">
            <v>38852</v>
          </cell>
          <cell r="D1695">
            <v>7.7420000000000003E-2</v>
          </cell>
          <cell r="E1695">
            <v>2919613</v>
          </cell>
          <cell r="F1695">
            <v>2958465</v>
          </cell>
        </row>
        <row r="1696">
          <cell r="C1696">
            <v>38853</v>
          </cell>
          <cell r="D1696">
            <v>7.7420000000000003E-2</v>
          </cell>
          <cell r="E1696">
            <v>2919612</v>
          </cell>
          <cell r="F1696">
            <v>2958465</v>
          </cell>
        </row>
        <row r="1697">
          <cell r="C1697">
            <v>38854</v>
          </cell>
          <cell r="D1697">
            <v>7.7420000000000003E-2</v>
          </cell>
          <cell r="E1697">
            <v>2919611</v>
          </cell>
          <cell r="F1697">
            <v>2958465</v>
          </cell>
        </row>
        <row r="1698">
          <cell r="C1698">
            <v>38855</v>
          </cell>
          <cell r="D1698">
            <v>7.7420000000000003E-2</v>
          </cell>
          <cell r="E1698">
            <v>2919610</v>
          </cell>
          <cell r="F1698">
            <v>2958465</v>
          </cell>
        </row>
        <row r="1699">
          <cell r="C1699">
            <v>38856</v>
          </cell>
          <cell r="D1699">
            <v>7.7420000000000003E-2</v>
          </cell>
          <cell r="E1699">
            <v>2919609</v>
          </cell>
          <cell r="F1699">
            <v>2958465</v>
          </cell>
        </row>
        <row r="1700">
          <cell r="C1700">
            <v>38857</v>
          </cell>
          <cell r="D1700">
            <v>7.7420000000000003E-2</v>
          </cell>
          <cell r="E1700">
            <v>2919608</v>
          </cell>
          <cell r="F1700">
            <v>2958465</v>
          </cell>
        </row>
        <row r="1701">
          <cell r="C1701">
            <v>38858</v>
          </cell>
          <cell r="D1701">
            <v>7.7420000000000003E-2</v>
          </cell>
          <cell r="E1701">
            <v>2919607</v>
          </cell>
          <cell r="F1701">
            <v>2958465</v>
          </cell>
        </row>
        <row r="1702">
          <cell r="C1702">
            <v>38859</v>
          </cell>
          <cell r="D1702">
            <v>7.7420000000000003E-2</v>
          </cell>
          <cell r="E1702">
            <v>2919606</v>
          </cell>
          <cell r="F1702">
            <v>2958465</v>
          </cell>
        </row>
        <row r="1703">
          <cell r="C1703">
            <v>38860</v>
          </cell>
          <cell r="D1703">
            <v>7.7420000000000003E-2</v>
          </cell>
          <cell r="E1703">
            <v>2919605</v>
          </cell>
          <cell r="F1703">
            <v>2958465</v>
          </cell>
        </row>
        <row r="1704">
          <cell r="C1704">
            <v>38861</v>
          </cell>
          <cell r="D1704">
            <v>7.7420000000000003E-2</v>
          </cell>
          <cell r="E1704">
            <v>2919604</v>
          </cell>
          <cell r="F1704">
            <v>2958465</v>
          </cell>
        </row>
        <row r="1705">
          <cell r="C1705">
            <v>38862</v>
          </cell>
          <cell r="D1705">
            <v>7.7420000000000003E-2</v>
          </cell>
          <cell r="E1705">
            <v>2919603</v>
          </cell>
          <cell r="F1705">
            <v>2958465</v>
          </cell>
        </row>
        <row r="1706">
          <cell r="C1706">
            <v>38863</v>
          </cell>
          <cell r="D1706">
            <v>7.7420000000000003E-2</v>
          </cell>
          <cell r="E1706">
            <v>2919602</v>
          </cell>
          <cell r="F1706">
            <v>2958465</v>
          </cell>
        </row>
        <row r="1707">
          <cell r="C1707">
            <v>38864</v>
          </cell>
          <cell r="D1707">
            <v>7.7420000000000003E-2</v>
          </cell>
          <cell r="E1707">
            <v>2919601</v>
          </cell>
          <cell r="F1707">
            <v>2958465</v>
          </cell>
        </row>
        <row r="1708">
          <cell r="C1708">
            <v>38865</v>
          </cell>
          <cell r="D1708">
            <v>7.7420000000000003E-2</v>
          </cell>
          <cell r="E1708">
            <v>2919600</v>
          </cell>
          <cell r="F1708">
            <v>2958465</v>
          </cell>
        </row>
        <row r="1709">
          <cell r="C1709">
            <v>38866</v>
          </cell>
          <cell r="D1709">
            <v>7.7420000000000003E-2</v>
          </cell>
          <cell r="E1709">
            <v>2919599</v>
          </cell>
          <cell r="F1709">
            <v>2958465</v>
          </cell>
        </row>
        <row r="1710">
          <cell r="C1710">
            <v>38867</v>
          </cell>
          <cell r="D1710">
            <v>7.7420000000000003E-2</v>
          </cell>
          <cell r="E1710">
            <v>2919598</v>
          </cell>
          <cell r="F1710">
            <v>2958465</v>
          </cell>
        </row>
        <row r="1711">
          <cell r="C1711">
            <v>38868</v>
          </cell>
          <cell r="D1711">
            <v>7.7420000000000003E-2</v>
          </cell>
          <cell r="E1711">
            <v>2919597</v>
          </cell>
          <cell r="F1711">
            <v>2958465</v>
          </cell>
        </row>
        <row r="1712">
          <cell r="C1712">
            <v>38869</v>
          </cell>
          <cell r="D1712">
            <v>7.7420000000000003E-2</v>
          </cell>
          <cell r="E1712">
            <v>2919596</v>
          </cell>
          <cell r="F1712">
            <v>2958465</v>
          </cell>
        </row>
        <row r="1713">
          <cell r="C1713">
            <v>38870</v>
          </cell>
          <cell r="D1713">
            <v>7.7420000000000003E-2</v>
          </cell>
          <cell r="E1713">
            <v>2919595</v>
          </cell>
          <cell r="F1713">
            <v>2958465</v>
          </cell>
        </row>
        <row r="1714">
          <cell r="C1714">
            <v>38871</v>
          </cell>
          <cell r="D1714">
            <v>7.7420000000000003E-2</v>
          </cell>
          <cell r="E1714">
            <v>2919594</v>
          </cell>
          <cell r="F1714">
            <v>2958465</v>
          </cell>
        </row>
        <row r="1715">
          <cell r="C1715">
            <v>38872</v>
          </cell>
          <cell r="D1715">
            <v>7.7420000000000003E-2</v>
          </cell>
          <cell r="E1715">
            <v>2919593</v>
          </cell>
          <cell r="F1715">
            <v>2958465</v>
          </cell>
        </row>
        <row r="1716">
          <cell r="C1716">
            <v>38873</v>
          </cell>
          <cell r="D1716">
            <v>7.7420000000000003E-2</v>
          </cell>
          <cell r="E1716">
            <v>2919592</v>
          </cell>
          <cell r="F1716">
            <v>2958465</v>
          </cell>
        </row>
        <row r="1717">
          <cell r="C1717">
            <v>38874</v>
          </cell>
          <cell r="D1717">
            <v>7.7420000000000003E-2</v>
          </cell>
          <cell r="E1717">
            <v>2919591</v>
          </cell>
          <cell r="F1717">
            <v>2958465</v>
          </cell>
        </row>
        <row r="1718">
          <cell r="C1718">
            <v>38875</v>
          </cell>
          <cell r="D1718">
            <v>7.7420000000000003E-2</v>
          </cell>
          <cell r="E1718">
            <v>2919590</v>
          </cell>
          <cell r="F1718">
            <v>2958465</v>
          </cell>
        </row>
        <row r="1719">
          <cell r="C1719">
            <v>38876</v>
          </cell>
          <cell r="D1719">
            <v>7.7420000000000003E-2</v>
          </cell>
          <cell r="E1719">
            <v>2919589</v>
          </cell>
          <cell r="F1719">
            <v>2958465</v>
          </cell>
        </row>
        <row r="1720">
          <cell r="C1720">
            <v>38877</v>
          </cell>
          <cell r="D1720">
            <v>7.7420000000000003E-2</v>
          </cell>
          <cell r="E1720">
            <v>2919588</v>
          </cell>
          <cell r="F1720">
            <v>2958465</v>
          </cell>
        </row>
        <row r="1721">
          <cell r="C1721">
            <v>38878</v>
          </cell>
          <cell r="D1721">
            <v>7.7420000000000003E-2</v>
          </cell>
          <cell r="E1721">
            <v>2919587</v>
          </cell>
          <cell r="F1721">
            <v>2958465</v>
          </cell>
        </row>
        <row r="1722">
          <cell r="C1722">
            <v>38879</v>
          </cell>
          <cell r="D1722">
            <v>7.7420000000000003E-2</v>
          </cell>
          <cell r="E1722">
            <v>2919586</v>
          </cell>
          <cell r="F1722">
            <v>2958465</v>
          </cell>
        </row>
        <row r="1723">
          <cell r="C1723">
            <v>38880</v>
          </cell>
          <cell r="D1723">
            <v>7.7420000000000003E-2</v>
          </cell>
          <cell r="E1723">
            <v>2919585</v>
          </cell>
          <cell r="F1723">
            <v>2958465</v>
          </cell>
        </row>
        <row r="1724">
          <cell r="C1724">
            <v>38881</v>
          </cell>
          <cell r="D1724">
            <v>7.7420000000000003E-2</v>
          </cell>
          <cell r="E1724">
            <v>2919584</v>
          </cell>
          <cell r="F1724">
            <v>2958465</v>
          </cell>
        </row>
        <row r="1725">
          <cell r="C1725">
            <v>38882</v>
          </cell>
          <cell r="D1725">
            <v>7.7420000000000003E-2</v>
          </cell>
          <cell r="E1725">
            <v>2919583</v>
          </cell>
          <cell r="F1725">
            <v>2958465</v>
          </cell>
        </row>
        <row r="1726">
          <cell r="C1726">
            <v>38883</v>
          </cell>
          <cell r="D1726">
            <v>7.7420000000000003E-2</v>
          </cell>
          <cell r="E1726">
            <v>2919582</v>
          </cell>
          <cell r="F1726">
            <v>2958465</v>
          </cell>
        </row>
        <row r="1727">
          <cell r="C1727">
            <v>38884</v>
          </cell>
          <cell r="D1727">
            <v>7.7420000000000003E-2</v>
          </cell>
          <cell r="E1727">
            <v>2919581</v>
          </cell>
          <cell r="F1727">
            <v>2958465</v>
          </cell>
        </row>
        <row r="1728">
          <cell r="C1728">
            <v>38885</v>
          </cell>
          <cell r="D1728">
            <v>7.7420000000000003E-2</v>
          </cell>
          <cell r="E1728">
            <v>2919580</v>
          </cell>
          <cell r="F1728">
            <v>2958465</v>
          </cell>
        </row>
        <row r="1729">
          <cell r="C1729">
            <v>38886</v>
          </cell>
          <cell r="D1729">
            <v>7.7420000000000003E-2</v>
          </cell>
          <cell r="E1729">
            <v>2919579</v>
          </cell>
          <cell r="F1729">
            <v>2958465</v>
          </cell>
        </row>
        <row r="1730">
          <cell r="C1730">
            <v>38887</v>
          </cell>
          <cell r="D1730">
            <v>7.7420000000000003E-2</v>
          </cell>
          <cell r="E1730">
            <v>2919578</v>
          </cell>
          <cell r="F1730">
            <v>2958465</v>
          </cell>
        </row>
        <row r="1731">
          <cell r="C1731">
            <v>38888</v>
          </cell>
          <cell r="D1731">
            <v>7.7420000000000003E-2</v>
          </cell>
          <cell r="E1731">
            <v>2919577</v>
          </cell>
          <cell r="F1731">
            <v>2958465</v>
          </cell>
        </row>
        <row r="1732">
          <cell r="C1732">
            <v>38889</v>
          </cell>
          <cell r="D1732">
            <v>7.7420000000000003E-2</v>
          </cell>
          <cell r="E1732">
            <v>2919576</v>
          </cell>
          <cell r="F1732">
            <v>2958465</v>
          </cell>
        </row>
        <row r="1733">
          <cell r="C1733">
            <v>38890</v>
          </cell>
          <cell r="D1733">
            <v>7.7420000000000003E-2</v>
          </cell>
          <cell r="E1733">
            <v>2919575</v>
          </cell>
          <cell r="F1733">
            <v>2958465</v>
          </cell>
        </row>
        <row r="1734">
          <cell r="C1734">
            <v>38891</v>
          </cell>
          <cell r="D1734">
            <v>7.7420000000000003E-2</v>
          </cell>
          <cell r="E1734">
            <v>2919574</v>
          </cell>
          <cell r="F1734">
            <v>2958465</v>
          </cell>
        </row>
        <row r="1735">
          <cell r="C1735">
            <v>38892</v>
          </cell>
          <cell r="D1735">
            <v>7.7420000000000003E-2</v>
          </cell>
          <cell r="E1735">
            <v>2919573</v>
          </cell>
          <cell r="F1735">
            <v>2958465</v>
          </cell>
        </row>
        <row r="1736">
          <cell r="C1736">
            <v>38893</v>
          </cell>
          <cell r="D1736">
            <v>7.7420000000000003E-2</v>
          </cell>
          <cell r="E1736">
            <v>2919572</v>
          </cell>
          <cell r="F1736">
            <v>2958465</v>
          </cell>
        </row>
        <row r="1737">
          <cell r="C1737">
            <v>38894</v>
          </cell>
          <cell r="D1737">
            <v>7.7420000000000003E-2</v>
          </cell>
          <cell r="E1737">
            <v>2919571</v>
          </cell>
          <cell r="F1737">
            <v>2958465</v>
          </cell>
        </row>
        <row r="1738">
          <cell r="C1738">
            <v>38895</v>
          </cell>
          <cell r="D1738">
            <v>7.7420000000000003E-2</v>
          </cell>
          <cell r="E1738">
            <v>2919570</v>
          </cell>
          <cell r="F1738">
            <v>2958465</v>
          </cell>
        </row>
        <row r="1739">
          <cell r="C1739">
            <v>38896</v>
          </cell>
          <cell r="D1739">
            <v>7.7420000000000003E-2</v>
          </cell>
          <cell r="E1739">
            <v>2919569</v>
          </cell>
          <cell r="F1739">
            <v>2958465</v>
          </cell>
        </row>
        <row r="1740">
          <cell r="C1740">
            <v>38897</v>
          </cell>
          <cell r="D1740">
            <v>7.7420000000000003E-2</v>
          </cell>
          <cell r="E1740">
            <v>2919568</v>
          </cell>
          <cell r="F1740">
            <v>2958465</v>
          </cell>
        </row>
        <row r="1741">
          <cell r="C1741">
            <v>38898</v>
          </cell>
          <cell r="D1741">
            <v>7.7420000000000003E-2</v>
          </cell>
          <cell r="E1741">
            <v>2919567</v>
          </cell>
          <cell r="F1741">
            <v>2958465</v>
          </cell>
        </row>
        <row r="1742">
          <cell r="C1742">
            <v>38899</v>
          </cell>
          <cell r="D1742">
            <v>7.7420000000000003E-2</v>
          </cell>
          <cell r="E1742">
            <v>2919566</v>
          </cell>
          <cell r="F1742">
            <v>2958465</v>
          </cell>
        </row>
        <row r="1743">
          <cell r="C1743">
            <v>38900</v>
          </cell>
          <cell r="D1743">
            <v>7.7420000000000003E-2</v>
          </cell>
          <cell r="E1743">
            <v>2919565</v>
          </cell>
          <cell r="F1743">
            <v>2958465</v>
          </cell>
        </row>
        <row r="1744">
          <cell r="C1744">
            <v>38901</v>
          </cell>
          <cell r="D1744">
            <v>7.7420000000000003E-2</v>
          </cell>
          <cell r="E1744">
            <v>2919564</v>
          </cell>
          <cell r="F1744">
            <v>2958465</v>
          </cell>
        </row>
        <row r="1745">
          <cell r="C1745">
            <v>38902</v>
          </cell>
          <cell r="D1745">
            <v>7.7420000000000003E-2</v>
          </cell>
          <cell r="E1745">
            <v>2919563</v>
          </cell>
          <cell r="F1745">
            <v>2958465</v>
          </cell>
        </row>
        <row r="1746">
          <cell r="C1746">
            <v>38903</v>
          </cell>
          <cell r="D1746">
            <v>7.7420000000000003E-2</v>
          </cell>
          <cell r="E1746">
            <v>2919562</v>
          </cell>
          <cell r="F1746">
            <v>2958465</v>
          </cell>
        </row>
        <row r="1747">
          <cell r="C1747">
            <v>38904</v>
          </cell>
          <cell r="D1747">
            <v>7.7420000000000003E-2</v>
          </cell>
          <cell r="E1747">
            <v>2919561</v>
          </cell>
          <cell r="F1747">
            <v>2958465</v>
          </cell>
        </row>
        <row r="1748">
          <cell r="C1748">
            <v>38905</v>
          </cell>
          <cell r="D1748">
            <v>7.7420000000000003E-2</v>
          </cell>
          <cell r="E1748">
            <v>2919560</v>
          </cell>
          <cell r="F1748">
            <v>2958465</v>
          </cell>
        </row>
        <row r="1749">
          <cell r="C1749">
            <v>38906</v>
          </cell>
          <cell r="D1749">
            <v>7.7420000000000003E-2</v>
          </cell>
          <cell r="E1749">
            <v>2919559</v>
          </cell>
          <cell r="F1749">
            <v>2958465</v>
          </cell>
        </row>
        <row r="1750">
          <cell r="C1750">
            <v>38907</v>
          </cell>
          <cell r="D1750">
            <v>7.7420000000000003E-2</v>
          </cell>
          <cell r="E1750">
            <v>2919558</v>
          </cell>
          <cell r="F1750">
            <v>2958465</v>
          </cell>
        </row>
        <row r="1751">
          <cell r="C1751">
            <v>38908</v>
          </cell>
          <cell r="D1751">
            <v>7.7420000000000003E-2</v>
          </cell>
          <cell r="E1751">
            <v>2919557</v>
          </cell>
          <cell r="F1751">
            <v>2958465</v>
          </cell>
        </row>
        <row r="1752">
          <cell r="C1752">
            <v>38909</v>
          </cell>
          <cell r="D1752">
            <v>7.7420000000000003E-2</v>
          </cell>
          <cell r="E1752">
            <v>2919556</v>
          </cell>
          <cell r="F1752">
            <v>2958465</v>
          </cell>
        </row>
        <row r="1753">
          <cell r="C1753">
            <v>38910</v>
          </cell>
          <cell r="D1753">
            <v>7.7420000000000003E-2</v>
          </cell>
          <cell r="E1753">
            <v>2919555</v>
          </cell>
          <cell r="F1753">
            <v>2958465</v>
          </cell>
        </row>
        <row r="1754">
          <cell r="C1754">
            <v>38911</v>
          </cell>
          <cell r="D1754">
            <v>7.7420000000000003E-2</v>
          </cell>
          <cell r="E1754">
            <v>2919554</v>
          </cell>
          <cell r="F1754">
            <v>2958465</v>
          </cell>
        </row>
        <row r="1755">
          <cell r="C1755">
            <v>38912</v>
          </cell>
          <cell r="D1755">
            <v>7.7420000000000003E-2</v>
          </cell>
          <cell r="E1755">
            <v>2919553</v>
          </cell>
          <cell r="F1755">
            <v>2958465</v>
          </cell>
        </row>
        <row r="1756">
          <cell r="C1756">
            <v>38913</v>
          </cell>
          <cell r="D1756">
            <v>7.7420000000000003E-2</v>
          </cell>
          <cell r="E1756">
            <v>2919552</v>
          </cell>
          <cell r="F1756">
            <v>2958465</v>
          </cell>
        </row>
        <row r="1757">
          <cell r="C1757">
            <v>38914</v>
          </cell>
          <cell r="D1757">
            <v>7.7420000000000003E-2</v>
          </cell>
          <cell r="E1757">
            <v>2919551</v>
          </cell>
          <cell r="F1757">
            <v>2958465</v>
          </cell>
        </row>
        <row r="1758">
          <cell r="C1758">
            <v>38915</v>
          </cell>
          <cell r="D1758">
            <v>7.7420000000000003E-2</v>
          </cell>
          <cell r="E1758">
            <v>2919550</v>
          </cell>
          <cell r="F1758">
            <v>2958465</v>
          </cell>
        </row>
        <row r="1759">
          <cell r="C1759">
            <v>38916</v>
          </cell>
          <cell r="D1759">
            <v>7.7420000000000003E-2</v>
          </cell>
          <cell r="E1759">
            <v>2919549</v>
          </cell>
          <cell r="F1759">
            <v>2958465</v>
          </cell>
        </row>
        <row r="1760">
          <cell r="C1760">
            <v>38917</v>
          </cell>
          <cell r="D1760">
            <v>7.7420000000000003E-2</v>
          </cell>
          <cell r="E1760">
            <v>2919548</v>
          </cell>
          <cell r="F1760">
            <v>2958465</v>
          </cell>
        </row>
        <row r="1761">
          <cell r="C1761">
            <v>38918</v>
          </cell>
          <cell r="D1761">
            <v>7.7420000000000003E-2</v>
          </cell>
          <cell r="E1761">
            <v>2919547</v>
          </cell>
          <cell r="F1761">
            <v>2958465</v>
          </cell>
        </row>
        <row r="1762">
          <cell r="C1762">
            <v>38919</v>
          </cell>
          <cell r="D1762">
            <v>7.7420000000000003E-2</v>
          </cell>
          <cell r="E1762">
            <v>2919546</v>
          </cell>
          <cell r="F1762">
            <v>2958465</v>
          </cell>
        </row>
        <row r="1763">
          <cell r="C1763">
            <v>38920</v>
          </cell>
          <cell r="D1763">
            <v>7.7420000000000003E-2</v>
          </cell>
          <cell r="E1763">
            <v>2919545</v>
          </cell>
          <cell r="F1763">
            <v>2958465</v>
          </cell>
        </row>
        <row r="1764">
          <cell r="C1764">
            <v>38921</v>
          </cell>
          <cell r="D1764">
            <v>7.7420000000000003E-2</v>
          </cell>
          <cell r="E1764">
            <v>2919544</v>
          </cell>
          <cell r="F1764">
            <v>2958465</v>
          </cell>
        </row>
        <row r="1765">
          <cell r="C1765">
            <v>38922</v>
          </cell>
          <cell r="D1765">
            <v>7.7420000000000003E-2</v>
          </cell>
          <cell r="E1765">
            <v>2919543</v>
          </cell>
          <cell r="F1765">
            <v>2958465</v>
          </cell>
        </row>
        <row r="1766">
          <cell r="C1766">
            <v>38923</v>
          </cell>
          <cell r="D1766">
            <v>7.7420000000000003E-2</v>
          </cell>
          <cell r="E1766">
            <v>2919542</v>
          </cell>
          <cell r="F1766">
            <v>2958465</v>
          </cell>
        </row>
        <row r="1767">
          <cell r="C1767">
            <v>38924</v>
          </cell>
          <cell r="D1767">
            <v>7.7420000000000003E-2</v>
          </cell>
          <cell r="E1767">
            <v>2919541</v>
          </cell>
          <cell r="F1767">
            <v>2958465</v>
          </cell>
        </row>
        <row r="1768">
          <cell r="C1768">
            <v>38925</v>
          </cell>
          <cell r="D1768">
            <v>7.7420000000000003E-2</v>
          </cell>
          <cell r="E1768">
            <v>2919540</v>
          </cell>
          <cell r="F1768">
            <v>2958465</v>
          </cell>
        </row>
        <row r="1769">
          <cell r="C1769">
            <v>38926</v>
          </cell>
          <cell r="D1769">
            <v>7.7420000000000003E-2</v>
          </cell>
          <cell r="E1769">
            <v>2919539</v>
          </cell>
          <cell r="F1769">
            <v>2958465</v>
          </cell>
        </row>
        <row r="1770">
          <cell r="C1770">
            <v>38927</v>
          </cell>
          <cell r="D1770">
            <v>7.7420000000000003E-2</v>
          </cell>
          <cell r="E1770">
            <v>2919538</v>
          </cell>
          <cell r="F1770">
            <v>2958465</v>
          </cell>
        </row>
        <row r="1771">
          <cell r="C1771">
            <v>38928</v>
          </cell>
          <cell r="D1771">
            <v>7.7420000000000003E-2</v>
          </cell>
          <cell r="E1771">
            <v>2919537</v>
          </cell>
          <cell r="F1771">
            <v>2958465</v>
          </cell>
        </row>
        <row r="1772">
          <cell r="C1772">
            <v>38929</v>
          </cell>
          <cell r="D1772">
            <v>7.7420000000000003E-2</v>
          </cell>
          <cell r="E1772">
            <v>2919536</v>
          </cell>
          <cell r="F1772">
            <v>2958465</v>
          </cell>
        </row>
        <row r="1773">
          <cell r="C1773">
            <v>38930</v>
          </cell>
          <cell r="D1773">
            <v>7.7420000000000003E-2</v>
          </cell>
          <cell r="E1773">
            <v>2919535</v>
          </cell>
          <cell r="F1773">
            <v>2958465</v>
          </cell>
        </row>
        <row r="1774">
          <cell r="C1774">
            <v>38931</v>
          </cell>
          <cell r="D1774">
            <v>7.7420000000000003E-2</v>
          </cell>
          <cell r="E1774">
            <v>2919534</v>
          </cell>
          <cell r="F1774">
            <v>2958465</v>
          </cell>
        </row>
        <row r="1775">
          <cell r="C1775">
            <v>38932</v>
          </cell>
          <cell r="D1775">
            <v>7.7420000000000003E-2</v>
          </cell>
          <cell r="E1775">
            <v>2919533</v>
          </cell>
          <cell r="F1775">
            <v>2958465</v>
          </cell>
        </row>
        <row r="1776">
          <cell r="C1776">
            <v>38933</v>
          </cell>
          <cell r="D1776">
            <v>7.7420000000000003E-2</v>
          </cell>
          <cell r="E1776">
            <v>2919532</v>
          </cell>
          <cell r="F1776">
            <v>2958465</v>
          </cell>
        </row>
        <row r="1777">
          <cell r="C1777">
            <v>38934</v>
          </cell>
          <cell r="D1777">
            <v>7.7420000000000003E-2</v>
          </cell>
          <cell r="E1777">
            <v>2919531</v>
          </cell>
          <cell r="F1777">
            <v>2958465</v>
          </cell>
        </row>
        <row r="1778">
          <cell r="C1778">
            <v>38935</v>
          </cell>
          <cell r="D1778">
            <v>7.7420000000000003E-2</v>
          </cell>
          <cell r="E1778">
            <v>2919530</v>
          </cell>
          <cell r="F1778">
            <v>2958465</v>
          </cell>
        </row>
        <row r="1779">
          <cell r="C1779">
            <v>38936</v>
          </cell>
          <cell r="D1779">
            <v>7.7420000000000003E-2</v>
          </cell>
          <cell r="E1779">
            <v>2919529</v>
          </cell>
          <cell r="F1779">
            <v>2958465</v>
          </cell>
        </row>
        <row r="1780">
          <cell r="C1780">
            <v>38937</v>
          </cell>
          <cell r="D1780">
            <v>7.7420000000000003E-2</v>
          </cell>
          <cell r="E1780">
            <v>2919528</v>
          </cell>
          <cell r="F1780">
            <v>2958465</v>
          </cell>
        </row>
        <row r="1781">
          <cell r="C1781">
            <v>38938</v>
          </cell>
          <cell r="D1781">
            <v>7.7420000000000003E-2</v>
          </cell>
          <cell r="E1781">
            <v>2919527</v>
          </cell>
          <cell r="F1781">
            <v>2958465</v>
          </cell>
        </row>
        <row r="1782">
          <cell r="C1782">
            <v>38939</v>
          </cell>
          <cell r="D1782">
            <v>7.7420000000000003E-2</v>
          </cell>
          <cell r="E1782">
            <v>2919526</v>
          </cell>
          <cell r="F1782">
            <v>2958465</v>
          </cell>
        </row>
        <row r="1783">
          <cell r="C1783">
            <v>38940</v>
          </cell>
          <cell r="D1783">
            <v>7.7420000000000003E-2</v>
          </cell>
          <cell r="E1783">
            <v>2919525</v>
          </cell>
          <cell r="F1783">
            <v>2958465</v>
          </cell>
        </row>
        <row r="1784">
          <cell r="C1784">
            <v>38941</v>
          </cell>
          <cell r="D1784">
            <v>7.7420000000000003E-2</v>
          </cell>
          <cell r="E1784">
            <v>2919524</v>
          </cell>
          <cell r="F1784">
            <v>2958465</v>
          </cell>
        </row>
        <row r="1785">
          <cell r="C1785">
            <v>38942</v>
          </cell>
          <cell r="D1785">
            <v>7.7420000000000003E-2</v>
          </cell>
          <cell r="E1785">
            <v>2919523</v>
          </cell>
          <cell r="F1785">
            <v>2958465</v>
          </cell>
        </row>
        <row r="1786">
          <cell r="C1786">
            <v>38943</v>
          </cell>
          <cell r="D1786">
            <v>7.7420000000000003E-2</v>
          </cell>
          <cell r="E1786">
            <v>2919522</v>
          </cell>
          <cell r="F1786">
            <v>2958465</v>
          </cell>
        </row>
        <row r="1787">
          <cell r="C1787">
            <v>38944</v>
          </cell>
          <cell r="D1787">
            <v>7.7420000000000003E-2</v>
          </cell>
          <cell r="E1787">
            <v>2919521</v>
          </cell>
          <cell r="F1787">
            <v>2958465</v>
          </cell>
        </row>
        <row r="1788">
          <cell r="C1788">
            <v>38945</v>
          </cell>
          <cell r="D1788">
            <v>7.7420000000000003E-2</v>
          </cell>
          <cell r="E1788">
            <v>2919520</v>
          </cell>
          <cell r="F1788">
            <v>2958465</v>
          </cell>
        </row>
        <row r="1789">
          <cell r="C1789">
            <v>38946</v>
          </cell>
          <cell r="D1789">
            <v>7.7420000000000003E-2</v>
          </cell>
          <cell r="E1789">
            <v>2919519</v>
          </cell>
          <cell r="F1789">
            <v>2958465</v>
          </cell>
        </row>
        <row r="1790">
          <cell r="C1790">
            <v>38947</v>
          </cell>
          <cell r="D1790">
            <v>7.7420000000000003E-2</v>
          </cell>
          <cell r="E1790">
            <v>2919518</v>
          </cell>
          <cell r="F1790">
            <v>2958465</v>
          </cell>
        </row>
        <row r="1791">
          <cell r="C1791">
            <v>38948</v>
          </cell>
          <cell r="D1791">
            <v>7.7420000000000003E-2</v>
          </cell>
          <cell r="E1791">
            <v>2919517</v>
          </cell>
          <cell r="F1791">
            <v>2958465</v>
          </cell>
        </row>
        <row r="1792">
          <cell r="C1792">
            <v>38949</v>
          </cell>
          <cell r="D1792">
            <v>7.7420000000000003E-2</v>
          </cell>
          <cell r="E1792">
            <v>2919516</v>
          </cell>
          <cell r="F1792">
            <v>2958465</v>
          </cell>
        </row>
        <row r="1793">
          <cell r="C1793">
            <v>38950</v>
          </cell>
          <cell r="D1793">
            <v>7.7420000000000003E-2</v>
          </cell>
          <cell r="E1793">
            <v>2919515</v>
          </cell>
          <cell r="F1793">
            <v>2958465</v>
          </cell>
        </row>
        <row r="1794">
          <cell r="C1794">
            <v>38951</v>
          </cell>
          <cell r="D1794">
            <v>7.7420000000000003E-2</v>
          </cell>
          <cell r="E1794">
            <v>2919514</v>
          </cell>
          <cell r="F1794">
            <v>2958465</v>
          </cell>
        </row>
        <row r="1795">
          <cell r="C1795">
            <v>38952</v>
          </cell>
          <cell r="D1795">
            <v>7.7420000000000003E-2</v>
          </cell>
          <cell r="E1795">
            <v>2919513</v>
          </cell>
          <cell r="F1795">
            <v>2958465</v>
          </cell>
        </row>
        <row r="1796">
          <cell r="C1796">
            <v>38953</v>
          </cell>
          <cell r="D1796">
            <v>7.7420000000000003E-2</v>
          </cell>
          <cell r="E1796">
            <v>2919512</v>
          </cell>
          <cell r="F1796">
            <v>2958465</v>
          </cell>
        </row>
        <row r="1797">
          <cell r="C1797">
            <v>38954</v>
          </cell>
          <cell r="D1797">
            <v>7.7420000000000003E-2</v>
          </cell>
          <cell r="E1797">
            <v>2919511</v>
          </cell>
          <cell r="F1797">
            <v>2958465</v>
          </cell>
        </row>
        <row r="1798">
          <cell r="C1798">
            <v>38955</v>
          </cell>
          <cell r="D1798">
            <v>7.7420000000000003E-2</v>
          </cell>
          <cell r="E1798">
            <v>2919510</v>
          </cell>
          <cell r="F1798">
            <v>2958465</v>
          </cell>
        </row>
        <row r="1799">
          <cell r="C1799">
            <v>38956</v>
          </cell>
          <cell r="D1799">
            <v>7.7420000000000003E-2</v>
          </cell>
          <cell r="E1799">
            <v>2919509</v>
          </cell>
          <cell r="F1799">
            <v>2958465</v>
          </cell>
        </row>
        <row r="1800">
          <cell r="C1800">
            <v>38957</v>
          </cell>
          <cell r="D1800">
            <v>7.7420000000000003E-2</v>
          </cell>
          <cell r="E1800">
            <v>2919508</v>
          </cell>
          <cell r="F1800">
            <v>2958465</v>
          </cell>
        </row>
        <row r="1801">
          <cell r="C1801">
            <v>38958</v>
          </cell>
          <cell r="D1801">
            <v>7.7420000000000003E-2</v>
          </cell>
          <cell r="E1801">
            <v>2919507</v>
          </cell>
          <cell r="F1801">
            <v>2958465</v>
          </cell>
        </row>
        <row r="1802">
          <cell r="C1802">
            <v>38959</v>
          </cell>
          <cell r="D1802">
            <v>7.7420000000000003E-2</v>
          </cell>
          <cell r="E1802">
            <v>2919506</v>
          </cell>
          <cell r="F1802">
            <v>2958465</v>
          </cell>
        </row>
        <row r="1803">
          <cell r="C1803">
            <v>38960</v>
          </cell>
          <cell r="D1803">
            <v>7.7420000000000003E-2</v>
          </cell>
          <cell r="E1803">
            <v>2919505</v>
          </cell>
          <cell r="F1803">
            <v>2958465</v>
          </cell>
        </row>
        <row r="1804">
          <cell r="C1804">
            <v>38961</v>
          </cell>
          <cell r="D1804">
            <v>7.7420000000000003E-2</v>
          </cell>
          <cell r="E1804">
            <v>2919504</v>
          </cell>
          <cell r="F1804">
            <v>2958465</v>
          </cell>
        </row>
        <row r="1805">
          <cell r="C1805">
            <v>38962</v>
          </cell>
          <cell r="D1805">
            <v>7.7420000000000003E-2</v>
          </cell>
          <cell r="E1805">
            <v>2919503</v>
          </cell>
          <cell r="F1805">
            <v>2958465</v>
          </cell>
        </row>
        <row r="1806">
          <cell r="C1806">
            <v>38963</v>
          </cell>
          <cell r="D1806">
            <v>7.7420000000000003E-2</v>
          </cell>
          <cell r="E1806">
            <v>2919502</v>
          </cell>
          <cell r="F1806">
            <v>2958465</v>
          </cell>
        </row>
        <row r="1807">
          <cell r="C1807">
            <v>38964</v>
          </cell>
          <cell r="D1807">
            <v>7.7420000000000003E-2</v>
          </cell>
          <cell r="E1807">
            <v>2919501</v>
          </cell>
          <cell r="F1807">
            <v>2958465</v>
          </cell>
        </row>
        <row r="1808">
          <cell r="C1808">
            <v>38965</v>
          </cell>
          <cell r="D1808">
            <v>7.7420000000000003E-2</v>
          </cell>
          <cell r="E1808">
            <v>2919500</v>
          </cell>
          <cell r="F1808">
            <v>2958465</v>
          </cell>
        </row>
        <row r="1809">
          <cell r="C1809">
            <v>38966</v>
          </cell>
          <cell r="D1809">
            <v>7.7420000000000003E-2</v>
          </cell>
          <cell r="E1809">
            <v>2919499</v>
          </cell>
          <cell r="F1809">
            <v>2958465</v>
          </cell>
        </row>
        <row r="1810">
          <cell r="C1810">
            <v>38967</v>
          </cell>
          <cell r="D1810">
            <v>7.7420000000000003E-2</v>
          </cell>
          <cell r="E1810">
            <v>2919498</v>
          </cell>
          <cell r="F1810">
            <v>2958465</v>
          </cell>
        </row>
        <row r="1811">
          <cell r="C1811">
            <v>38968</v>
          </cell>
          <cell r="D1811">
            <v>7.7420000000000003E-2</v>
          </cell>
          <cell r="E1811">
            <v>2919497</v>
          </cell>
          <cell r="F1811">
            <v>2958465</v>
          </cell>
        </row>
        <row r="1812">
          <cell r="C1812">
            <v>38969</v>
          </cell>
          <cell r="D1812">
            <v>7.7420000000000003E-2</v>
          </cell>
          <cell r="E1812">
            <v>2919496</v>
          </cell>
          <cell r="F1812">
            <v>2958465</v>
          </cell>
        </row>
        <row r="1813">
          <cell r="C1813">
            <v>38970</v>
          </cell>
          <cell r="D1813">
            <v>7.7420000000000003E-2</v>
          </cell>
          <cell r="E1813">
            <v>2919495</v>
          </cell>
          <cell r="F1813">
            <v>2958465</v>
          </cell>
        </row>
        <row r="1814">
          <cell r="C1814">
            <v>38971</v>
          </cell>
          <cell r="D1814">
            <v>7.7420000000000003E-2</v>
          </cell>
          <cell r="E1814">
            <v>2919494</v>
          </cell>
          <cell r="F1814">
            <v>2958465</v>
          </cell>
        </row>
        <row r="1815">
          <cell r="C1815">
            <v>38972</v>
          </cell>
          <cell r="D1815">
            <v>7.7420000000000003E-2</v>
          </cell>
          <cell r="E1815">
            <v>2919493</v>
          </cell>
          <cell r="F1815">
            <v>2958465</v>
          </cell>
        </row>
        <row r="1816">
          <cell r="C1816">
            <v>38973</v>
          </cell>
          <cell r="D1816">
            <v>7.7420000000000003E-2</v>
          </cell>
          <cell r="E1816">
            <v>2919492</v>
          </cell>
          <cell r="F1816">
            <v>2958465</v>
          </cell>
        </row>
        <row r="1817">
          <cell r="C1817">
            <v>38974</v>
          </cell>
          <cell r="D1817">
            <v>7.7420000000000003E-2</v>
          </cell>
          <cell r="E1817">
            <v>2919491</v>
          </cell>
          <cell r="F1817">
            <v>2958465</v>
          </cell>
        </row>
        <row r="1818">
          <cell r="C1818">
            <v>38975</v>
          </cell>
          <cell r="D1818">
            <v>7.7420000000000003E-2</v>
          </cell>
          <cell r="E1818">
            <v>2919490</v>
          </cell>
          <cell r="F1818">
            <v>2958465</v>
          </cell>
        </row>
        <row r="1819">
          <cell r="C1819">
            <v>38976</v>
          </cell>
          <cell r="D1819">
            <v>7.7420000000000003E-2</v>
          </cell>
          <cell r="E1819">
            <v>2919489</v>
          </cell>
          <cell r="F1819">
            <v>2958465</v>
          </cell>
        </row>
        <row r="1820">
          <cell r="C1820">
            <v>38977</v>
          </cell>
          <cell r="D1820">
            <v>7.7420000000000003E-2</v>
          </cell>
          <cell r="E1820">
            <v>2919488</v>
          </cell>
          <cell r="F1820">
            <v>2958465</v>
          </cell>
        </row>
        <row r="1821">
          <cell r="C1821">
            <v>38978</v>
          </cell>
          <cell r="D1821">
            <v>7.7420000000000003E-2</v>
          </cell>
          <cell r="E1821">
            <v>2919487</v>
          </cell>
          <cell r="F1821">
            <v>2958465</v>
          </cell>
        </row>
        <row r="1822">
          <cell r="C1822">
            <v>38979</v>
          </cell>
          <cell r="D1822">
            <v>7.7420000000000003E-2</v>
          </cell>
          <cell r="E1822">
            <v>2919486</v>
          </cell>
          <cell r="F1822">
            <v>2958465</v>
          </cell>
        </row>
        <row r="1823">
          <cell r="C1823">
            <v>38980</v>
          </cell>
          <cell r="D1823">
            <v>7.7420000000000003E-2</v>
          </cell>
          <cell r="E1823">
            <v>2919485</v>
          </cell>
          <cell r="F1823">
            <v>2958465</v>
          </cell>
        </row>
        <row r="1824">
          <cell r="C1824">
            <v>38981</v>
          </cell>
          <cell r="D1824">
            <v>7.7420000000000003E-2</v>
          </cell>
          <cell r="E1824">
            <v>2919484</v>
          </cell>
          <cell r="F1824">
            <v>2958465</v>
          </cell>
        </row>
        <row r="1825">
          <cell r="C1825">
            <v>38982</v>
          </cell>
          <cell r="D1825">
            <v>7.7420000000000003E-2</v>
          </cell>
          <cell r="E1825">
            <v>2919483</v>
          </cell>
          <cell r="F1825">
            <v>2958465</v>
          </cell>
        </row>
        <row r="1826">
          <cell r="C1826">
            <v>38983</v>
          </cell>
          <cell r="D1826">
            <v>7.7420000000000003E-2</v>
          </cell>
          <cell r="E1826">
            <v>2919482</v>
          </cell>
          <cell r="F1826">
            <v>2958465</v>
          </cell>
        </row>
        <row r="1827">
          <cell r="C1827">
            <v>38984</v>
          </cell>
          <cell r="D1827">
            <v>7.7420000000000003E-2</v>
          </cell>
          <cell r="E1827">
            <v>2919481</v>
          </cell>
          <cell r="F1827">
            <v>2958465</v>
          </cell>
        </row>
        <row r="1828">
          <cell r="C1828">
            <v>38985</v>
          </cell>
          <cell r="D1828">
            <v>7.7420000000000003E-2</v>
          </cell>
          <cell r="E1828">
            <v>2919480</v>
          </cell>
          <cell r="F1828">
            <v>2958465</v>
          </cell>
        </row>
        <row r="1829">
          <cell r="C1829">
            <v>38986</v>
          </cell>
          <cell r="D1829">
            <v>7.7420000000000003E-2</v>
          </cell>
          <cell r="E1829">
            <v>2919479</v>
          </cell>
          <cell r="F1829">
            <v>2958465</v>
          </cell>
        </row>
        <row r="1830">
          <cell r="C1830">
            <v>38987</v>
          </cell>
          <cell r="D1830">
            <v>7.7420000000000003E-2</v>
          </cell>
          <cell r="E1830">
            <v>2919478</v>
          </cell>
          <cell r="F1830">
            <v>2958465</v>
          </cell>
        </row>
        <row r="1831">
          <cell r="C1831">
            <v>38988</v>
          </cell>
          <cell r="D1831">
            <v>7.7420000000000003E-2</v>
          </cell>
          <cell r="E1831">
            <v>2919477</v>
          </cell>
          <cell r="F1831">
            <v>2958465</v>
          </cell>
        </row>
        <row r="1832">
          <cell r="C1832">
            <v>38989</v>
          </cell>
          <cell r="D1832">
            <v>7.7420000000000003E-2</v>
          </cell>
          <cell r="E1832">
            <v>2919476</v>
          </cell>
          <cell r="F1832">
            <v>2958465</v>
          </cell>
        </row>
        <row r="1833">
          <cell r="C1833">
            <v>38990</v>
          </cell>
          <cell r="D1833">
            <v>7.7420000000000003E-2</v>
          </cell>
          <cell r="E1833">
            <v>2919475</v>
          </cell>
          <cell r="F1833">
            <v>2958465</v>
          </cell>
        </row>
        <row r="1834">
          <cell r="C1834">
            <v>38991</v>
          </cell>
          <cell r="D1834">
            <v>7.7420000000000003E-2</v>
          </cell>
          <cell r="E1834">
            <v>2919474</v>
          </cell>
          <cell r="F1834">
            <v>2958465</v>
          </cell>
        </row>
        <row r="1835">
          <cell r="C1835">
            <v>38992</v>
          </cell>
          <cell r="D1835">
            <v>7.7420000000000003E-2</v>
          </cell>
          <cell r="E1835">
            <v>2919473</v>
          </cell>
          <cell r="F1835">
            <v>2958465</v>
          </cell>
        </row>
        <row r="1836">
          <cell r="C1836">
            <v>38993</v>
          </cell>
          <cell r="D1836">
            <v>7.7420000000000003E-2</v>
          </cell>
          <cell r="E1836">
            <v>2919472</v>
          </cell>
          <cell r="F1836">
            <v>2958465</v>
          </cell>
        </row>
        <row r="1837">
          <cell r="C1837">
            <v>38994</v>
          </cell>
          <cell r="D1837">
            <v>7.7420000000000003E-2</v>
          </cell>
          <cell r="E1837">
            <v>2919471</v>
          </cell>
          <cell r="F1837">
            <v>2958465</v>
          </cell>
        </row>
        <row r="1838">
          <cell r="C1838">
            <v>38995</v>
          </cell>
          <cell r="D1838">
            <v>7.7420000000000003E-2</v>
          </cell>
          <cell r="E1838">
            <v>2919470</v>
          </cell>
          <cell r="F1838">
            <v>2958465</v>
          </cell>
        </row>
        <row r="1839">
          <cell r="C1839">
            <v>38996</v>
          </cell>
          <cell r="D1839">
            <v>7.7420000000000003E-2</v>
          </cell>
          <cell r="E1839">
            <v>2919469</v>
          </cell>
          <cell r="F1839">
            <v>2958465</v>
          </cell>
        </row>
        <row r="1840">
          <cell r="C1840">
            <v>38997</v>
          </cell>
          <cell r="D1840">
            <v>7.7420000000000003E-2</v>
          </cell>
          <cell r="E1840">
            <v>2919468</v>
          </cell>
          <cell r="F1840">
            <v>2958465</v>
          </cell>
        </row>
        <row r="1841">
          <cell r="C1841">
            <v>38998</v>
          </cell>
          <cell r="D1841">
            <v>7.7420000000000003E-2</v>
          </cell>
          <cell r="E1841">
            <v>2919467</v>
          </cell>
          <cell r="F1841">
            <v>2958465</v>
          </cell>
        </row>
        <row r="1842">
          <cell r="C1842">
            <v>38999</v>
          </cell>
          <cell r="D1842">
            <v>7.7420000000000003E-2</v>
          </cell>
          <cell r="E1842">
            <v>2919466</v>
          </cell>
          <cell r="F1842">
            <v>2958465</v>
          </cell>
        </row>
        <row r="1843">
          <cell r="C1843">
            <v>39000</v>
          </cell>
          <cell r="D1843">
            <v>7.7420000000000003E-2</v>
          </cell>
          <cell r="E1843">
            <v>2919465</v>
          </cell>
          <cell r="F1843">
            <v>2958465</v>
          </cell>
        </row>
        <row r="1844">
          <cell r="C1844">
            <v>39001</v>
          </cell>
          <cell r="D1844">
            <v>7.7420000000000003E-2</v>
          </cell>
          <cell r="E1844">
            <v>2919464</v>
          </cell>
          <cell r="F1844">
            <v>2958465</v>
          </cell>
        </row>
        <row r="1845">
          <cell r="C1845">
            <v>39002</v>
          </cell>
          <cell r="D1845">
            <v>7.7420000000000003E-2</v>
          </cell>
          <cell r="E1845">
            <v>2919463</v>
          </cell>
          <cell r="F1845">
            <v>2958465</v>
          </cell>
        </row>
        <row r="1846">
          <cell r="C1846">
            <v>39003</v>
          </cell>
          <cell r="D1846">
            <v>7.7420000000000003E-2</v>
          </cell>
          <cell r="E1846">
            <v>2919462</v>
          </cell>
          <cell r="F1846">
            <v>2958465</v>
          </cell>
        </row>
        <row r="1847">
          <cell r="C1847">
            <v>39004</v>
          </cell>
          <cell r="D1847">
            <v>7.7420000000000003E-2</v>
          </cell>
          <cell r="E1847">
            <v>2919461</v>
          </cell>
          <cell r="F1847">
            <v>2958465</v>
          </cell>
        </row>
        <row r="1848">
          <cell r="C1848">
            <v>39005</v>
          </cell>
          <cell r="D1848">
            <v>7.7420000000000003E-2</v>
          </cell>
          <cell r="E1848">
            <v>2919460</v>
          </cell>
          <cell r="F1848">
            <v>2958465</v>
          </cell>
        </row>
        <row r="1849">
          <cell r="C1849">
            <v>39006</v>
          </cell>
          <cell r="D1849">
            <v>7.7420000000000003E-2</v>
          </cell>
          <cell r="E1849">
            <v>2919459</v>
          </cell>
          <cell r="F1849">
            <v>2958465</v>
          </cell>
        </row>
        <row r="1850">
          <cell r="C1850">
            <v>39007</v>
          </cell>
          <cell r="D1850">
            <v>7.7420000000000003E-2</v>
          </cell>
          <cell r="E1850">
            <v>2919458</v>
          </cell>
          <cell r="F1850">
            <v>2958465</v>
          </cell>
        </row>
        <row r="1851">
          <cell r="C1851">
            <v>39008</v>
          </cell>
          <cell r="D1851">
            <v>7.7420000000000003E-2</v>
          </cell>
          <cell r="E1851">
            <v>2919457</v>
          </cell>
          <cell r="F1851">
            <v>2958465</v>
          </cell>
        </row>
        <row r="1852">
          <cell r="C1852">
            <v>39009</v>
          </cell>
          <cell r="D1852">
            <v>7.7420000000000003E-2</v>
          </cell>
          <cell r="E1852">
            <v>2919456</v>
          </cell>
          <cell r="F1852">
            <v>2958465</v>
          </cell>
        </row>
        <row r="1853">
          <cell r="C1853">
            <v>39010</v>
          </cell>
          <cell r="D1853">
            <v>7.7420000000000003E-2</v>
          </cell>
          <cell r="E1853">
            <v>2919455</v>
          </cell>
          <cell r="F1853">
            <v>2958465</v>
          </cell>
        </row>
        <row r="1854">
          <cell r="C1854">
            <v>39011</v>
          </cell>
          <cell r="D1854">
            <v>7.7420000000000003E-2</v>
          </cell>
          <cell r="E1854">
            <v>2919454</v>
          </cell>
          <cell r="F1854">
            <v>2958465</v>
          </cell>
        </row>
        <row r="1855">
          <cell r="C1855">
            <v>39012</v>
          </cell>
          <cell r="D1855">
            <v>7.7420000000000003E-2</v>
          </cell>
          <cell r="E1855">
            <v>2919453</v>
          </cell>
          <cell r="F1855">
            <v>2958465</v>
          </cell>
        </row>
        <row r="1856">
          <cell r="C1856">
            <v>39013</v>
          </cell>
          <cell r="D1856">
            <v>7.7420000000000003E-2</v>
          </cell>
          <cell r="E1856">
            <v>2919452</v>
          </cell>
          <cell r="F1856">
            <v>2958465</v>
          </cell>
        </row>
        <row r="1857">
          <cell r="C1857">
            <v>39014</v>
          </cell>
          <cell r="D1857">
            <v>7.7420000000000003E-2</v>
          </cell>
          <cell r="E1857">
            <v>2919451</v>
          </cell>
          <cell r="F1857">
            <v>2958465</v>
          </cell>
        </row>
        <row r="1858">
          <cell r="C1858">
            <v>39015</v>
          </cell>
          <cell r="D1858">
            <v>7.7420000000000003E-2</v>
          </cell>
          <cell r="E1858">
            <v>2919450</v>
          </cell>
          <cell r="F1858">
            <v>2958465</v>
          </cell>
        </row>
        <row r="1859">
          <cell r="C1859">
            <v>39016</v>
          </cell>
          <cell r="D1859">
            <v>7.7420000000000003E-2</v>
          </cell>
          <cell r="E1859">
            <v>2919449</v>
          </cell>
          <cell r="F1859">
            <v>2958465</v>
          </cell>
        </row>
        <row r="1860">
          <cell r="C1860">
            <v>39017</v>
          </cell>
          <cell r="D1860">
            <v>7.7420000000000003E-2</v>
          </cell>
          <cell r="E1860">
            <v>2919448</v>
          </cell>
          <cell r="F1860">
            <v>2958465</v>
          </cell>
        </row>
        <row r="1861">
          <cell r="C1861">
            <v>39018</v>
          </cell>
          <cell r="D1861">
            <v>7.7420000000000003E-2</v>
          </cell>
          <cell r="E1861">
            <v>2919447</v>
          </cell>
          <cell r="F1861">
            <v>2958465</v>
          </cell>
        </row>
        <row r="1862">
          <cell r="C1862">
            <v>39019</v>
          </cell>
          <cell r="D1862">
            <v>7.7420000000000003E-2</v>
          </cell>
          <cell r="E1862">
            <v>2919446</v>
          </cell>
          <cell r="F1862">
            <v>2958465</v>
          </cell>
        </row>
        <row r="1863">
          <cell r="C1863">
            <v>39020</v>
          </cell>
          <cell r="D1863">
            <v>7.7420000000000003E-2</v>
          </cell>
          <cell r="E1863">
            <v>2919445</v>
          </cell>
          <cell r="F1863">
            <v>2958465</v>
          </cell>
        </row>
        <row r="1864">
          <cell r="C1864">
            <v>39021</v>
          </cell>
          <cell r="D1864">
            <v>7.7420000000000003E-2</v>
          </cell>
          <cell r="E1864">
            <v>2919444</v>
          </cell>
          <cell r="F1864">
            <v>2958465</v>
          </cell>
        </row>
        <row r="1865">
          <cell r="C1865">
            <v>39022</v>
          </cell>
          <cell r="D1865">
            <v>7.7420000000000003E-2</v>
          </cell>
          <cell r="E1865">
            <v>2919443</v>
          </cell>
          <cell r="F1865">
            <v>2958465</v>
          </cell>
        </row>
        <row r="1866">
          <cell r="C1866">
            <v>39023</v>
          </cell>
          <cell r="D1866">
            <v>7.7420000000000003E-2</v>
          </cell>
          <cell r="E1866">
            <v>2919442</v>
          </cell>
          <cell r="F1866">
            <v>2958465</v>
          </cell>
        </row>
        <row r="1867">
          <cell r="C1867">
            <v>39024</v>
          </cell>
          <cell r="D1867">
            <v>7.7420000000000003E-2</v>
          </cell>
          <cell r="E1867">
            <v>2919441</v>
          </cell>
          <cell r="F1867">
            <v>2958465</v>
          </cell>
        </row>
        <row r="1868">
          <cell r="C1868">
            <v>39025</v>
          </cell>
          <cell r="D1868">
            <v>7.7420000000000003E-2</v>
          </cell>
          <cell r="E1868">
            <v>2919440</v>
          </cell>
          <cell r="F1868">
            <v>2958465</v>
          </cell>
        </row>
        <row r="1869">
          <cell r="C1869">
            <v>39026</v>
          </cell>
          <cell r="D1869">
            <v>7.7420000000000003E-2</v>
          </cell>
          <cell r="E1869">
            <v>2919439</v>
          </cell>
          <cell r="F1869">
            <v>2958465</v>
          </cell>
        </row>
        <row r="1870">
          <cell r="C1870">
            <v>39027</v>
          </cell>
          <cell r="D1870">
            <v>7.7420000000000003E-2</v>
          </cell>
          <cell r="E1870">
            <v>2919438</v>
          </cell>
          <cell r="F1870">
            <v>2958465</v>
          </cell>
        </row>
        <row r="1871">
          <cell r="C1871">
            <v>39028</v>
          </cell>
          <cell r="D1871">
            <v>7.7420000000000003E-2</v>
          </cell>
          <cell r="E1871">
            <v>2919437</v>
          </cell>
          <cell r="F1871">
            <v>2958465</v>
          </cell>
        </row>
        <row r="1872">
          <cell r="C1872">
            <v>39029</v>
          </cell>
          <cell r="D1872">
            <v>7.7420000000000003E-2</v>
          </cell>
          <cell r="E1872">
            <v>2919436</v>
          </cell>
          <cell r="F1872">
            <v>2958465</v>
          </cell>
        </row>
        <row r="1873">
          <cell r="C1873">
            <v>39030</v>
          </cell>
          <cell r="D1873">
            <v>7.7420000000000003E-2</v>
          </cell>
          <cell r="E1873">
            <v>2919435</v>
          </cell>
          <cell r="F1873">
            <v>2958465</v>
          </cell>
        </row>
        <row r="1874">
          <cell r="C1874">
            <v>39031</v>
          </cell>
          <cell r="D1874">
            <v>7.7420000000000003E-2</v>
          </cell>
          <cell r="E1874">
            <v>2919434</v>
          </cell>
          <cell r="F1874">
            <v>2958465</v>
          </cell>
        </row>
        <row r="1875">
          <cell r="C1875">
            <v>39032</v>
          </cell>
          <cell r="D1875">
            <v>7.7420000000000003E-2</v>
          </cell>
          <cell r="E1875">
            <v>2919433</v>
          </cell>
          <cell r="F1875">
            <v>2958465</v>
          </cell>
        </row>
        <row r="1876">
          <cell r="C1876">
            <v>39033</v>
          </cell>
          <cell r="D1876">
            <v>7.7420000000000003E-2</v>
          </cell>
          <cell r="E1876">
            <v>2919432</v>
          </cell>
          <cell r="F1876">
            <v>2958465</v>
          </cell>
        </row>
        <row r="1877">
          <cell r="C1877">
            <v>39034</v>
          </cell>
          <cell r="D1877">
            <v>7.7420000000000003E-2</v>
          </cell>
          <cell r="E1877">
            <v>2919431</v>
          </cell>
          <cell r="F1877">
            <v>2958465</v>
          </cell>
        </row>
        <row r="1878">
          <cell r="C1878">
            <v>39035</v>
          </cell>
          <cell r="D1878">
            <v>7.7420000000000003E-2</v>
          </cell>
          <cell r="E1878">
            <v>2919430</v>
          </cell>
          <cell r="F1878">
            <v>2958465</v>
          </cell>
        </row>
        <row r="1879">
          <cell r="C1879">
            <v>39036</v>
          </cell>
          <cell r="D1879">
            <v>7.7420000000000003E-2</v>
          </cell>
          <cell r="E1879">
            <v>2919429</v>
          </cell>
          <cell r="F1879">
            <v>2958465</v>
          </cell>
        </row>
        <row r="1880">
          <cell r="C1880">
            <v>39037</v>
          </cell>
          <cell r="D1880">
            <v>7.7420000000000003E-2</v>
          </cell>
          <cell r="E1880">
            <v>2919428</v>
          </cell>
          <cell r="F1880">
            <v>2958465</v>
          </cell>
        </row>
        <row r="1881">
          <cell r="C1881">
            <v>39038</v>
          </cell>
          <cell r="D1881">
            <v>7.7420000000000003E-2</v>
          </cell>
          <cell r="E1881">
            <v>2919427</v>
          </cell>
          <cell r="F1881">
            <v>2958465</v>
          </cell>
        </row>
        <row r="1882">
          <cell r="C1882">
            <v>39039</v>
          </cell>
          <cell r="D1882">
            <v>7.7420000000000003E-2</v>
          </cell>
          <cell r="E1882">
            <v>2919426</v>
          </cell>
          <cell r="F1882">
            <v>2958465</v>
          </cell>
        </row>
        <row r="1883">
          <cell r="C1883">
            <v>39040</v>
          </cell>
          <cell r="D1883">
            <v>7.7420000000000003E-2</v>
          </cell>
          <cell r="E1883">
            <v>2919425</v>
          </cell>
          <cell r="F1883">
            <v>2958465</v>
          </cell>
        </row>
        <row r="1884">
          <cell r="C1884">
            <v>39041</v>
          </cell>
          <cell r="D1884">
            <v>7.7420000000000003E-2</v>
          </cell>
          <cell r="E1884">
            <v>2919424</v>
          </cell>
          <cell r="F1884">
            <v>2958465</v>
          </cell>
        </row>
        <row r="1885">
          <cell r="C1885">
            <v>39042</v>
          </cell>
          <cell r="D1885">
            <v>7.7420000000000003E-2</v>
          </cell>
          <cell r="E1885">
            <v>2919423</v>
          </cell>
          <cell r="F1885">
            <v>2958465</v>
          </cell>
        </row>
        <row r="1886">
          <cell r="C1886">
            <v>39043</v>
          </cell>
          <cell r="D1886">
            <v>7.7420000000000003E-2</v>
          </cell>
          <cell r="E1886">
            <v>2919422</v>
          </cell>
          <cell r="F1886">
            <v>2958465</v>
          </cell>
        </row>
        <row r="1887">
          <cell r="C1887">
            <v>39044</v>
          </cell>
          <cell r="D1887">
            <v>7.7420000000000003E-2</v>
          </cell>
          <cell r="E1887">
            <v>2919421</v>
          </cell>
          <cell r="F1887">
            <v>2958465</v>
          </cell>
        </row>
        <row r="1888">
          <cell r="C1888">
            <v>39045</v>
          </cell>
          <cell r="D1888">
            <v>7.7420000000000003E-2</v>
          </cell>
          <cell r="E1888">
            <v>2919420</v>
          </cell>
          <cell r="F1888">
            <v>2958465</v>
          </cell>
        </row>
        <row r="1889">
          <cell r="C1889">
            <v>39046</v>
          </cell>
          <cell r="D1889">
            <v>7.7420000000000003E-2</v>
          </cell>
          <cell r="E1889">
            <v>2919419</v>
          </cell>
          <cell r="F1889">
            <v>2958465</v>
          </cell>
        </row>
        <row r="1890">
          <cell r="C1890">
            <v>39047</v>
          </cell>
          <cell r="D1890">
            <v>7.7420000000000003E-2</v>
          </cell>
          <cell r="E1890">
            <v>2919418</v>
          </cell>
          <cell r="F1890">
            <v>2958465</v>
          </cell>
        </row>
        <row r="1891">
          <cell r="C1891">
            <v>39048</v>
          </cell>
          <cell r="D1891">
            <v>7.7420000000000003E-2</v>
          </cell>
          <cell r="E1891">
            <v>2919417</v>
          </cell>
          <cell r="F1891">
            <v>2958465</v>
          </cell>
        </row>
        <row r="1892">
          <cell r="C1892">
            <v>39049</v>
          </cell>
          <cell r="D1892">
            <v>7.7420000000000003E-2</v>
          </cell>
          <cell r="E1892">
            <v>2919416</v>
          </cell>
          <cell r="F1892">
            <v>2958465</v>
          </cell>
        </row>
        <row r="1893">
          <cell r="C1893">
            <v>39050</v>
          </cell>
          <cell r="D1893">
            <v>7.7420000000000003E-2</v>
          </cell>
          <cell r="E1893">
            <v>2919415</v>
          </cell>
          <cell r="F1893">
            <v>2958465</v>
          </cell>
        </row>
        <row r="1894">
          <cell r="C1894">
            <v>39051</v>
          </cell>
          <cell r="D1894">
            <v>7.7420000000000003E-2</v>
          </cell>
          <cell r="E1894">
            <v>2919414</v>
          </cell>
          <cell r="F1894">
            <v>2958465</v>
          </cell>
        </row>
        <row r="1895">
          <cell r="C1895">
            <v>39052</v>
          </cell>
          <cell r="D1895">
            <v>7.7420000000000003E-2</v>
          </cell>
          <cell r="E1895">
            <v>2919413</v>
          </cell>
          <cell r="F1895">
            <v>2958465</v>
          </cell>
        </row>
        <row r="1896">
          <cell r="C1896">
            <v>39053</v>
          </cell>
          <cell r="D1896">
            <v>7.7420000000000003E-2</v>
          </cell>
          <cell r="E1896">
            <v>2919412</v>
          </cell>
          <cell r="F1896">
            <v>2958465</v>
          </cell>
        </row>
        <row r="1897">
          <cell r="C1897">
            <v>39054</v>
          </cell>
          <cell r="D1897">
            <v>7.7420000000000003E-2</v>
          </cell>
          <cell r="E1897">
            <v>2919411</v>
          </cell>
          <cell r="F1897">
            <v>2958465</v>
          </cell>
        </row>
        <row r="1898">
          <cell r="C1898">
            <v>39055</v>
          </cell>
          <cell r="D1898">
            <v>7.7420000000000003E-2</v>
          </cell>
          <cell r="E1898">
            <v>2919410</v>
          </cell>
          <cell r="F1898">
            <v>2958465</v>
          </cell>
        </row>
        <row r="1899">
          <cell r="C1899">
            <v>39056</v>
          </cell>
          <cell r="D1899">
            <v>7.7420000000000003E-2</v>
          </cell>
          <cell r="E1899">
            <v>2919409</v>
          </cell>
          <cell r="F1899">
            <v>2958465</v>
          </cell>
        </row>
        <row r="1900">
          <cell r="C1900">
            <v>39057</v>
          </cell>
          <cell r="D1900">
            <v>7.7420000000000003E-2</v>
          </cell>
          <cell r="E1900">
            <v>2919408</v>
          </cell>
          <cell r="F1900">
            <v>2958465</v>
          </cell>
        </row>
        <row r="1901">
          <cell r="C1901">
            <v>39058</v>
          </cell>
          <cell r="D1901">
            <v>7.7420000000000003E-2</v>
          </cell>
          <cell r="E1901">
            <v>2919407</v>
          </cell>
          <cell r="F1901">
            <v>2958465</v>
          </cell>
        </row>
        <row r="1902">
          <cell r="C1902">
            <v>39059</v>
          </cell>
          <cell r="D1902">
            <v>7.7420000000000003E-2</v>
          </cell>
          <cell r="E1902">
            <v>2919406</v>
          </cell>
          <cell r="F1902">
            <v>2958465</v>
          </cell>
        </row>
        <row r="1903">
          <cell r="C1903">
            <v>39060</v>
          </cell>
          <cell r="D1903">
            <v>7.7420000000000003E-2</v>
          </cell>
          <cell r="E1903">
            <v>2919405</v>
          </cell>
          <cell r="F1903">
            <v>2958465</v>
          </cell>
        </row>
        <row r="1904">
          <cell r="C1904">
            <v>39061</v>
          </cell>
          <cell r="D1904">
            <v>7.7420000000000003E-2</v>
          </cell>
          <cell r="E1904">
            <v>2919404</v>
          </cell>
          <cell r="F1904">
            <v>2958465</v>
          </cell>
        </row>
        <row r="1905">
          <cell r="C1905">
            <v>39062</v>
          </cell>
          <cell r="D1905">
            <v>7.7420000000000003E-2</v>
          </cell>
          <cell r="E1905">
            <v>2919403</v>
          </cell>
          <cell r="F1905">
            <v>2958465</v>
          </cell>
        </row>
        <row r="1906">
          <cell r="C1906">
            <v>39063</v>
          </cell>
          <cell r="D1906">
            <v>7.7420000000000003E-2</v>
          </cell>
          <cell r="E1906">
            <v>2919402</v>
          </cell>
          <cell r="F1906">
            <v>2958465</v>
          </cell>
        </row>
        <row r="1907">
          <cell r="C1907">
            <v>39064</v>
          </cell>
          <cell r="D1907">
            <v>7.7420000000000003E-2</v>
          </cell>
          <cell r="E1907">
            <v>2919401</v>
          </cell>
          <cell r="F1907">
            <v>2958465</v>
          </cell>
        </row>
        <row r="1908">
          <cell r="C1908">
            <v>39065</v>
          </cell>
          <cell r="D1908">
            <v>7.7420000000000003E-2</v>
          </cell>
          <cell r="E1908">
            <v>2919400</v>
          </cell>
          <cell r="F1908">
            <v>2958465</v>
          </cell>
        </row>
        <row r="1909">
          <cell r="C1909">
            <v>39066</v>
          </cell>
          <cell r="D1909">
            <v>7.7420000000000003E-2</v>
          </cell>
          <cell r="E1909">
            <v>2919399</v>
          </cell>
          <cell r="F1909">
            <v>2958465</v>
          </cell>
        </row>
        <row r="1910">
          <cell r="C1910">
            <v>39067</v>
          </cell>
          <cell r="D1910">
            <v>7.7420000000000003E-2</v>
          </cell>
          <cell r="E1910">
            <v>2919398</v>
          </cell>
          <cell r="F1910">
            <v>2958465</v>
          </cell>
        </row>
        <row r="1911">
          <cell r="C1911">
            <v>39068</v>
          </cell>
          <cell r="D1911">
            <v>7.7420000000000003E-2</v>
          </cell>
          <cell r="E1911">
            <v>2919397</v>
          </cell>
          <cell r="F1911">
            <v>2958465</v>
          </cell>
        </row>
        <row r="1912">
          <cell r="C1912">
            <v>39069</v>
          </cell>
          <cell r="D1912">
            <v>7.7420000000000003E-2</v>
          </cell>
          <cell r="E1912">
            <v>2919396</v>
          </cell>
          <cell r="F1912">
            <v>2958465</v>
          </cell>
        </row>
        <row r="1913">
          <cell r="C1913">
            <v>39070</v>
          </cell>
          <cell r="D1913">
            <v>7.7420000000000003E-2</v>
          </cell>
          <cell r="E1913">
            <v>2919395</v>
          </cell>
          <cell r="F1913">
            <v>2958465</v>
          </cell>
        </row>
        <row r="1914">
          <cell r="C1914">
            <v>39071</v>
          </cell>
          <cell r="D1914">
            <v>7.7420000000000003E-2</v>
          </cell>
          <cell r="E1914">
            <v>2919394</v>
          </cell>
          <cell r="F1914">
            <v>2958465</v>
          </cell>
        </row>
        <row r="1915">
          <cell r="C1915">
            <v>39072</v>
          </cell>
          <cell r="D1915">
            <v>7.7420000000000003E-2</v>
          </cell>
          <cell r="E1915">
            <v>2919393</v>
          </cell>
          <cell r="F1915">
            <v>2958465</v>
          </cell>
        </row>
        <row r="1916">
          <cell r="C1916">
            <v>39073</v>
          </cell>
          <cell r="D1916">
            <v>7.7420000000000003E-2</v>
          </cell>
          <cell r="E1916">
            <v>2919392</v>
          </cell>
          <cell r="F1916">
            <v>2958465</v>
          </cell>
        </row>
        <row r="1917">
          <cell r="C1917">
            <v>39074</v>
          </cell>
          <cell r="D1917">
            <v>7.7420000000000003E-2</v>
          </cell>
          <cell r="E1917">
            <v>2919391</v>
          </cell>
          <cell r="F1917">
            <v>2958465</v>
          </cell>
        </row>
        <row r="1918">
          <cell r="C1918">
            <v>39075</v>
          </cell>
          <cell r="D1918">
            <v>7.7420000000000003E-2</v>
          </cell>
          <cell r="E1918">
            <v>2919390</v>
          </cell>
          <cell r="F1918">
            <v>2958465</v>
          </cell>
        </row>
        <row r="1919">
          <cell r="C1919">
            <v>39076</v>
          </cell>
          <cell r="D1919">
            <v>7.7420000000000003E-2</v>
          </cell>
          <cell r="E1919">
            <v>2919389</v>
          </cell>
          <cell r="F1919">
            <v>2958465</v>
          </cell>
        </row>
        <row r="1920">
          <cell r="C1920">
            <v>39077</v>
          </cell>
          <cell r="D1920">
            <v>7.7420000000000003E-2</v>
          </cell>
          <cell r="E1920">
            <v>2919388</v>
          </cell>
          <cell r="F1920">
            <v>2958465</v>
          </cell>
        </row>
        <row r="1921">
          <cell r="C1921">
            <v>39078</v>
          </cell>
          <cell r="D1921">
            <v>7.7420000000000003E-2</v>
          </cell>
          <cell r="E1921">
            <v>2919387</v>
          </cell>
          <cell r="F1921">
            <v>2958465</v>
          </cell>
        </row>
        <row r="1922">
          <cell r="C1922">
            <v>39079</v>
          </cell>
          <cell r="D1922">
            <v>7.7420000000000003E-2</v>
          </cell>
          <cell r="E1922">
            <v>2919386</v>
          </cell>
          <cell r="F1922">
            <v>2958465</v>
          </cell>
        </row>
        <row r="1923">
          <cell r="C1923">
            <v>39080</v>
          </cell>
          <cell r="D1923">
            <v>7.7420000000000003E-2</v>
          </cell>
          <cell r="E1923">
            <v>2919385</v>
          </cell>
          <cell r="F1923">
            <v>2958465</v>
          </cell>
        </row>
        <row r="1924">
          <cell r="C1924">
            <v>39081</v>
          </cell>
          <cell r="D1924">
            <v>7.7420000000000003E-2</v>
          </cell>
          <cell r="E1924">
            <v>2919384</v>
          </cell>
          <cell r="F1924">
            <v>2958465</v>
          </cell>
        </row>
        <row r="1925">
          <cell r="C1925">
            <v>39082</v>
          </cell>
          <cell r="D1925">
            <v>7.7420000000000003E-2</v>
          </cell>
          <cell r="E1925">
            <v>2919383</v>
          </cell>
          <cell r="F1925">
            <v>2958465</v>
          </cell>
        </row>
        <row r="1926">
          <cell r="C1926">
            <v>39083</v>
          </cell>
          <cell r="D1926">
            <v>7.7420000000000003E-2</v>
          </cell>
          <cell r="E1926">
            <v>2919382</v>
          </cell>
          <cell r="F1926">
            <v>2958465</v>
          </cell>
        </row>
        <row r="1927">
          <cell r="C1927">
            <v>39084</v>
          </cell>
          <cell r="D1927">
            <v>7.7420000000000003E-2</v>
          </cell>
          <cell r="E1927">
            <v>2919381</v>
          </cell>
          <cell r="F1927">
            <v>2958465</v>
          </cell>
        </row>
        <row r="1928">
          <cell r="C1928">
            <v>39085</v>
          </cell>
          <cell r="D1928">
            <v>7.7420000000000003E-2</v>
          </cell>
          <cell r="E1928">
            <v>2919380</v>
          </cell>
          <cell r="F1928">
            <v>2958465</v>
          </cell>
        </row>
        <row r="1929">
          <cell r="C1929">
            <v>39086</v>
          </cell>
          <cell r="D1929">
            <v>7.7420000000000003E-2</v>
          </cell>
          <cell r="E1929">
            <v>2919379</v>
          </cell>
          <cell r="F1929">
            <v>2958465</v>
          </cell>
        </row>
        <row r="1930">
          <cell r="C1930">
            <v>39087</v>
          </cell>
          <cell r="D1930">
            <v>7.7420000000000003E-2</v>
          </cell>
          <cell r="E1930">
            <v>2919378</v>
          </cell>
          <cell r="F1930">
            <v>2958465</v>
          </cell>
        </row>
        <row r="1931">
          <cell r="C1931">
            <v>39088</v>
          </cell>
          <cell r="D1931">
            <v>7.7420000000000003E-2</v>
          </cell>
          <cell r="E1931">
            <v>2919377</v>
          </cell>
          <cell r="F1931">
            <v>2958465</v>
          </cell>
        </row>
        <row r="1932">
          <cell r="C1932">
            <v>39089</v>
          </cell>
          <cell r="D1932">
            <v>7.7420000000000003E-2</v>
          </cell>
          <cell r="E1932">
            <v>2919376</v>
          </cell>
          <cell r="F1932">
            <v>2958465</v>
          </cell>
        </row>
        <row r="1933">
          <cell r="C1933">
            <v>39090</v>
          </cell>
          <cell r="D1933">
            <v>7.7420000000000003E-2</v>
          </cell>
          <cell r="E1933">
            <v>2919375</v>
          </cell>
          <cell r="F1933">
            <v>2958465</v>
          </cell>
        </row>
        <row r="1934">
          <cell r="C1934">
            <v>39091</v>
          </cell>
          <cell r="D1934">
            <v>7.7420000000000003E-2</v>
          </cell>
          <cell r="E1934">
            <v>2919374</v>
          </cell>
          <cell r="F1934">
            <v>2958465</v>
          </cell>
        </row>
        <row r="1935">
          <cell r="C1935">
            <v>39092</v>
          </cell>
          <cell r="D1935">
            <v>7.7420000000000003E-2</v>
          </cell>
          <cell r="E1935">
            <v>2919373</v>
          </cell>
          <cell r="F1935">
            <v>2958465</v>
          </cell>
        </row>
        <row r="1936">
          <cell r="C1936">
            <v>39093</v>
          </cell>
          <cell r="D1936">
            <v>7.7420000000000003E-2</v>
          </cell>
          <cell r="E1936">
            <v>2919372</v>
          </cell>
          <cell r="F1936">
            <v>2958465</v>
          </cell>
        </row>
        <row r="1937">
          <cell r="C1937">
            <v>39094</v>
          </cell>
          <cell r="D1937">
            <v>7.7420000000000003E-2</v>
          </cell>
          <cell r="E1937">
            <v>2919371</v>
          </cell>
          <cell r="F1937">
            <v>2958465</v>
          </cell>
        </row>
        <row r="1938">
          <cell r="C1938">
            <v>39095</v>
          </cell>
          <cell r="D1938">
            <v>7.7420000000000003E-2</v>
          </cell>
          <cell r="E1938">
            <v>2919370</v>
          </cell>
          <cell r="F1938">
            <v>2958465</v>
          </cell>
        </row>
        <row r="1939">
          <cell r="C1939">
            <v>39096</v>
          </cell>
          <cell r="D1939">
            <v>7.7420000000000003E-2</v>
          </cell>
          <cell r="E1939">
            <v>2919369</v>
          </cell>
          <cell r="F1939">
            <v>2958465</v>
          </cell>
        </row>
        <row r="1940">
          <cell r="C1940">
            <v>39097</v>
          </cell>
          <cell r="D1940">
            <v>7.7420000000000003E-2</v>
          </cell>
          <cell r="E1940">
            <v>2919368</v>
          </cell>
          <cell r="F1940">
            <v>2958465</v>
          </cell>
        </row>
        <row r="1941">
          <cell r="C1941">
            <v>39098</v>
          </cell>
          <cell r="D1941">
            <v>7.7420000000000003E-2</v>
          </cell>
          <cell r="E1941">
            <v>2919367</v>
          </cell>
          <cell r="F1941">
            <v>2958465</v>
          </cell>
        </row>
        <row r="1942">
          <cell r="C1942">
            <v>39099</v>
          </cell>
          <cell r="D1942">
            <v>7.7420000000000003E-2</v>
          </cell>
          <cell r="E1942">
            <v>2919366</v>
          </cell>
          <cell r="F1942">
            <v>2958465</v>
          </cell>
        </row>
        <row r="1943">
          <cell r="C1943">
            <v>39100</v>
          </cell>
          <cell r="D1943">
            <v>7.7420000000000003E-2</v>
          </cell>
          <cell r="E1943">
            <v>2919365</v>
          </cell>
          <cell r="F1943">
            <v>2958465</v>
          </cell>
        </row>
        <row r="1944">
          <cell r="C1944">
            <v>39101</v>
          </cell>
          <cell r="D1944">
            <v>7.7420000000000003E-2</v>
          </cell>
          <cell r="E1944">
            <v>2919364</v>
          </cell>
          <cell r="F1944">
            <v>2958465</v>
          </cell>
        </row>
        <row r="1945">
          <cell r="C1945">
            <v>39102</v>
          </cell>
          <cell r="D1945">
            <v>7.7420000000000003E-2</v>
          </cell>
          <cell r="E1945">
            <v>2919363</v>
          </cell>
          <cell r="F1945">
            <v>2958465</v>
          </cell>
        </row>
        <row r="1946">
          <cell r="C1946">
            <v>39103</v>
          </cell>
          <cell r="D1946">
            <v>7.7420000000000003E-2</v>
          </cell>
          <cell r="E1946">
            <v>2919362</v>
          </cell>
          <cell r="F1946">
            <v>2958465</v>
          </cell>
        </row>
        <row r="1947">
          <cell r="C1947">
            <v>39104</v>
          </cell>
          <cell r="D1947">
            <v>7.7420000000000003E-2</v>
          </cell>
          <cell r="E1947">
            <v>2919361</v>
          </cell>
          <cell r="F1947">
            <v>2958465</v>
          </cell>
        </row>
        <row r="1948">
          <cell r="C1948">
            <v>39105</v>
          </cell>
          <cell r="D1948">
            <v>7.7420000000000003E-2</v>
          </cell>
          <cell r="E1948">
            <v>2919360</v>
          </cell>
          <cell r="F1948">
            <v>2958465</v>
          </cell>
        </row>
        <row r="1949">
          <cell r="C1949">
            <v>39106</v>
          </cell>
          <cell r="D1949">
            <v>7.7420000000000003E-2</v>
          </cell>
          <cell r="E1949">
            <v>2919359</v>
          </cell>
          <cell r="F1949">
            <v>2958465</v>
          </cell>
        </row>
        <row r="1950">
          <cell r="C1950">
            <v>39107</v>
          </cell>
          <cell r="D1950">
            <v>7.7420000000000003E-2</v>
          </cell>
          <cell r="E1950">
            <v>2919358</v>
          </cell>
          <cell r="F1950">
            <v>2958465</v>
          </cell>
        </row>
        <row r="1951">
          <cell r="C1951">
            <v>39108</v>
          </cell>
          <cell r="D1951">
            <v>7.7420000000000003E-2</v>
          </cell>
          <cell r="E1951">
            <v>2919357</v>
          </cell>
          <cell r="F1951">
            <v>2958465</v>
          </cell>
        </row>
        <row r="1952">
          <cell r="C1952">
            <v>39109</v>
          </cell>
          <cell r="D1952">
            <v>7.7420000000000003E-2</v>
          </cell>
          <cell r="E1952">
            <v>2919356</v>
          </cell>
          <cell r="F1952">
            <v>2958465</v>
          </cell>
        </row>
        <row r="1953">
          <cell r="C1953">
            <v>39110</v>
          </cell>
          <cell r="D1953">
            <v>7.7420000000000003E-2</v>
          </cell>
          <cell r="E1953">
            <v>2919355</v>
          </cell>
          <cell r="F1953">
            <v>2958465</v>
          </cell>
        </row>
        <row r="1954">
          <cell r="C1954">
            <v>39111</v>
          </cell>
          <cell r="D1954">
            <v>7.7420000000000003E-2</v>
          </cell>
          <cell r="E1954">
            <v>2919354</v>
          </cell>
          <cell r="F1954">
            <v>2958465</v>
          </cell>
        </row>
        <row r="1955">
          <cell r="C1955">
            <v>39112</v>
          </cell>
          <cell r="D1955">
            <v>7.7420000000000003E-2</v>
          </cell>
          <cell r="E1955">
            <v>2919353</v>
          </cell>
          <cell r="F1955">
            <v>2958465</v>
          </cell>
        </row>
        <row r="1956">
          <cell r="C1956">
            <v>39113</v>
          </cell>
          <cell r="D1956">
            <v>7.7420000000000003E-2</v>
          </cell>
          <cell r="E1956">
            <v>2919352</v>
          </cell>
          <cell r="F1956">
            <v>2958465</v>
          </cell>
        </row>
        <row r="1957">
          <cell r="C1957">
            <v>39114</v>
          </cell>
          <cell r="D1957">
            <v>7.7420000000000003E-2</v>
          </cell>
          <cell r="E1957">
            <v>2919351</v>
          </cell>
          <cell r="F1957">
            <v>2958465</v>
          </cell>
        </row>
        <row r="1958">
          <cell r="C1958">
            <v>39115</v>
          </cell>
          <cell r="D1958">
            <v>7.7420000000000003E-2</v>
          </cell>
          <cell r="E1958">
            <v>2919350</v>
          </cell>
          <cell r="F1958">
            <v>2958465</v>
          </cell>
        </row>
        <row r="1959">
          <cell r="C1959">
            <v>39116</v>
          </cell>
          <cell r="D1959">
            <v>7.7420000000000003E-2</v>
          </cell>
          <cell r="E1959">
            <v>2919349</v>
          </cell>
          <cell r="F1959">
            <v>2958465</v>
          </cell>
        </row>
        <row r="1960">
          <cell r="C1960">
            <v>39117</v>
          </cell>
          <cell r="D1960">
            <v>7.7420000000000003E-2</v>
          </cell>
          <cell r="E1960">
            <v>2919348</v>
          </cell>
          <cell r="F1960">
            <v>2958465</v>
          </cell>
        </row>
        <row r="1961">
          <cell r="C1961">
            <v>39118</v>
          </cell>
          <cell r="D1961">
            <v>7.7420000000000003E-2</v>
          </cell>
          <cell r="E1961">
            <v>2919347</v>
          </cell>
          <cell r="F1961">
            <v>2958465</v>
          </cell>
        </row>
        <row r="1962">
          <cell r="C1962">
            <v>39119</v>
          </cell>
          <cell r="D1962">
            <v>7.7420000000000003E-2</v>
          </cell>
          <cell r="E1962">
            <v>2919346</v>
          </cell>
          <cell r="F1962">
            <v>2958465</v>
          </cell>
        </row>
        <row r="1963">
          <cell r="C1963">
            <v>39120</v>
          </cell>
          <cell r="D1963">
            <v>7.7420000000000003E-2</v>
          </cell>
          <cell r="E1963">
            <v>2919345</v>
          </cell>
          <cell r="F1963">
            <v>2958465</v>
          </cell>
        </row>
        <row r="1964">
          <cell r="C1964">
            <v>39121</v>
          </cell>
          <cell r="D1964">
            <v>7.7420000000000003E-2</v>
          </cell>
          <cell r="E1964">
            <v>2919344</v>
          </cell>
          <cell r="F1964">
            <v>2958465</v>
          </cell>
        </row>
        <row r="1965">
          <cell r="C1965">
            <v>39122</v>
          </cell>
          <cell r="D1965">
            <v>7.7420000000000003E-2</v>
          </cell>
          <cell r="E1965">
            <v>2919343</v>
          </cell>
          <cell r="F1965">
            <v>2958465</v>
          </cell>
        </row>
        <row r="1966">
          <cell r="C1966">
            <v>39123</v>
          </cell>
          <cell r="D1966">
            <v>7.7420000000000003E-2</v>
          </cell>
          <cell r="E1966">
            <v>2919342</v>
          </cell>
          <cell r="F1966">
            <v>2958465</v>
          </cell>
        </row>
        <row r="1967">
          <cell r="C1967">
            <v>39124</v>
          </cell>
          <cell r="D1967">
            <v>7.7420000000000003E-2</v>
          </cell>
          <cell r="E1967">
            <v>2919341</v>
          </cell>
          <cell r="F1967">
            <v>2958465</v>
          </cell>
        </row>
        <row r="1968">
          <cell r="C1968">
            <v>39125</v>
          </cell>
          <cell r="D1968">
            <v>7.7420000000000003E-2</v>
          </cell>
          <cell r="E1968">
            <v>2919340</v>
          </cell>
          <cell r="F1968">
            <v>2958465</v>
          </cell>
        </row>
        <row r="1969">
          <cell r="C1969">
            <v>39126</v>
          </cell>
          <cell r="D1969">
            <v>7.7420000000000003E-2</v>
          </cell>
          <cell r="E1969">
            <v>2919339</v>
          </cell>
          <cell r="F1969">
            <v>2958465</v>
          </cell>
        </row>
        <row r="1970">
          <cell r="C1970">
            <v>39127</v>
          </cell>
          <cell r="D1970">
            <v>7.7420000000000003E-2</v>
          </cell>
          <cell r="E1970">
            <v>2919338</v>
          </cell>
          <cell r="F1970">
            <v>2958465</v>
          </cell>
        </row>
        <row r="1971">
          <cell r="C1971">
            <v>39128</v>
          </cell>
          <cell r="D1971">
            <v>7.7420000000000003E-2</v>
          </cell>
          <cell r="E1971">
            <v>2919337</v>
          </cell>
          <cell r="F1971">
            <v>2958465</v>
          </cell>
        </row>
        <row r="1972">
          <cell r="C1972">
            <v>39129</v>
          </cell>
          <cell r="D1972">
            <v>7.7420000000000003E-2</v>
          </cell>
          <cell r="E1972">
            <v>2919336</v>
          </cell>
          <cell r="F1972">
            <v>2958465</v>
          </cell>
        </row>
        <row r="1973">
          <cell r="C1973">
            <v>39130</v>
          </cell>
          <cell r="D1973">
            <v>7.7420000000000003E-2</v>
          </cell>
          <cell r="E1973">
            <v>2919335</v>
          </cell>
          <cell r="F1973">
            <v>2958465</v>
          </cell>
        </row>
        <row r="1974">
          <cell r="C1974">
            <v>39131</v>
          </cell>
          <cell r="D1974">
            <v>7.7420000000000003E-2</v>
          </cell>
          <cell r="E1974">
            <v>2919334</v>
          </cell>
          <cell r="F1974">
            <v>2958465</v>
          </cell>
        </row>
        <row r="1975">
          <cell r="C1975">
            <v>39132</v>
          </cell>
          <cell r="D1975">
            <v>7.7420000000000003E-2</v>
          </cell>
          <cell r="E1975">
            <v>2919333</v>
          </cell>
          <cell r="F1975">
            <v>2958465</v>
          </cell>
        </row>
        <row r="1976">
          <cell r="C1976">
            <v>39133</v>
          </cell>
          <cell r="D1976">
            <v>7.7420000000000003E-2</v>
          </cell>
          <cell r="E1976">
            <v>2919332</v>
          </cell>
          <cell r="F1976">
            <v>2958465</v>
          </cell>
        </row>
        <row r="1977">
          <cell r="C1977">
            <v>39134</v>
          </cell>
          <cell r="D1977">
            <v>7.7420000000000003E-2</v>
          </cell>
          <cell r="E1977">
            <v>2919331</v>
          </cell>
          <cell r="F1977">
            <v>2958465</v>
          </cell>
        </row>
        <row r="1978">
          <cell r="C1978">
            <v>39135</v>
          </cell>
          <cell r="D1978">
            <v>7.7420000000000003E-2</v>
          </cell>
          <cell r="E1978">
            <v>2919330</v>
          </cell>
          <cell r="F1978">
            <v>2958465</v>
          </cell>
        </row>
        <row r="1979">
          <cell r="C1979">
            <v>39136</v>
          </cell>
          <cell r="D1979">
            <v>7.7420000000000003E-2</v>
          </cell>
          <cell r="E1979">
            <v>2919329</v>
          </cell>
          <cell r="F1979">
            <v>2958465</v>
          </cell>
        </row>
        <row r="1980">
          <cell r="C1980">
            <v>39137</v>
          </cell>
          <cell r="D1980">
            <v>7.7420000000000003E-2</v>
          </cell>
          <cell r="E1980">
            <v>2919328</v>
          </cell>
          <cell r="F1980">
            <v>2958465</v>
          </cell>
        </row>
        <row r="1981">
          <cell r="C1981">
            <v>39138</v>
          </cell>
          <cell r="D1981">
            <v>7.7420000000000003E-2</v>
          </cell>
          <cell r="E1981">
            <v>2919327</v>
          </cell>
          <cell r="F1981">
            <v>2958465</v>
          </cell>
        </row>
        <row r="1982">
          <cell r="C1982">
            <v>39139</v>
          </cell>
          <cell r="D1982">
            <v>7.7420000000000003E-2</v>
          </cell>
          <cell r="E1982">
            <v>2919326</v>
          </cell>
          <cell r="F1982">
            <v>2958465</v>
          </cell>
        </row>
        <row r="1983">
          <cell r="C1983">
            <v>39140</v>
          </cell>
          <cell r="D1983">
            <v>7.7420000000000003E-2</v>
          </cell>
          <cell r="E1983">
            <v>2919325</v>
          </cell>
          <cell r="F1983">
            <v>2958465</v>
          </cell>
        </row>
        <row r="1984">
          <cell r="C1984">
            <v>39141</v>
          </cell>
          <cell r="D1984">
            <v>7.7420000000000003E-2</v>
          </cell>
          <cell r="E1984">
            <v>2919324</v>
          </cell>
          <cell r="F1984">
            <v>2958465</v>
          </cell>
        </row>
        <row r="1985">
          <cell r="C1985">
            <v>39142</v>
          </cell>
          <cell r="D1985">
            <v>7.7420000000000003E-2</v>
          </cell>
          <cell r="E1985">
            <v>2919323</v>
          </cell>
          <cell r="F1985">
            <v>2958465</v>
          </cell>
        </row>
        <row r="1986">
          <cell r="C1986">
            <v>39143</v>
          </cell>
          <cell r="D1986">
            <v>7.7420000000000003E-2</v>
          </cell>
          <cell r="E1986">
            <v>2919322</v>
          </cell>
          <cell r="F1986">
            <v>2958465</v>
          </cell>
        </row>
        <row r="1987">
          <cell r="C1987">
            <v>39144</v>
          </cell>
          <cell r="D1987">
            <v>7.7420000000000003E-2</v>
          </cell>
          <cell r="E1987">
            <v>2919321</v>
          </cell>
          <cell r="F1987">
            <v>2958465</v>
          </cell>
        </row>
        <row r="1988">
          <cell r="C1988">
            <v>39145</v>
          </cell>
          <cell r="D1988">
            <v>7.7420000000000003E-2</v>
          </cell>
          <cell r="E1988">
            <v>2919320</v>
          </cell>
          <cell r="F1988">
            <v>2958465</v>
          </cell>
        </row>
        <row r="1989">
          <cell r="C1989">
            <v>39146</v>
          </cell>
          <cell r="D1989">
            <v>7.7420000000000003E-2</v>
          </cell>
          <cell r="E1989">
            <v>2919319</v>
          </cell>
          <cell r="F1989">
            <v>2958465</v>
          </cell>
        </row>
        <row r="1990">
          <cell r="C1990">
            <v>39147</v>
          </cell>
          <cell r="D1990">
            <v>7.7420000000000003E-2</v>
          </cell>
          <cell r="E1990">
            <v>2919318</v>
          </cell>
          <cell r="F1990">
            <v>2958465</v>
          </cell>
        </row>
        <row r="1991">
          <cell r="C1991">
            <v>39148</v>
          </cell>
          <cell r="D1991">
            <v>7.7420000000000003E-2</v>
          </cell>
          <cell r="E1991">
            <v>2919317</v>
          </cell>
          <cell r="F1991">
            <v>2958465</v>
          </cell>
        </row>
        <row r="1992">
          <cell r="C1992">
            <v>39149</v>
          </cell>
          <cell r="D1992">
            <v>7.7420000000000003E-2</v>
          </cell>
          <cell r="E1992">
            <v>2919316</v>
          </cell>
          <cell r="F1992">
            <v>2958465</v>
          </cell>
        </row>
        <row r="1993">
          <cell r="C1993">
            <v>39150</v>
          </cell>
          <cell r="D1993">
            <v>7.7420000000000003E-2</v>
          </cell>
          <cell r="E1993">
            <v>2919315</v>
          </cell>
          <cell r="F1993">
            <v>2958465</v>
          </cell>
        </row>
        <row r="1994">
          <cell r="C1994">
            <v>39151</v>
          </cell>
          <cell r="D1994">
            <v>7.7420000000000003E-2</v>
          </cell>
          <cell r="E1994">
            <v>2919314</v>
          </cell>
          <cell r="F1994">
            <v>2958465</v>
          </cell>
        </row>
        <row r="1995">
          <cell r="C1995">
            <v>39152</v>
          </cell>
          <cell r="D1995">
            <v>7.7420000000000003E-2</v>
          </cell>
          <cell r="E1995">
            <v>2919313</v>
          </cell>
          <cell r="F1995">
            <v>2958465</v>
          </cell>
        </row>
        <row r="1996">
          <cell r="C1996">
            <v>39153</v>
          </cell>
          <cell r="D1996">
            <v>7.7420000000000003E-2</v>
          </cell>
          <cell r="E1996">
            <v>2919312</v>
          </cell>
          <cell r="F1996">
            <v>2958465</v>
          </cell>
        </row>
        <row r="1997">
          <cell r="C1997">
            <v>39154</v>
          </cell>
          <cell r="D1997">
            <v>7.7420000000000003E-2</v>
          </cell>
          <cell r="E1997">
            <v>2919311</v>
          </cell>
          <cell r="F1997">
            <v>2958465</v>
          </cell>
        </row>
        <row r="1998">
          <cell r="C1998">
            <v>39155</v>
          </cell>
          <cell r="D1998">
            <v>7.7420000000000003E-2</v>
          </cell>
          <cell r="E1998">
            <v>2919310</v>
          </cell>
          <cell r="F1998">
            <v>2958465</v>
          </cell>
        </row>
        <row r="1999">
          <cell r="C1999">
            <v>39156</v>
          </cell>
          <cell r="D1999">
            <v>7.7420000000000003E-2</v>
          </cell>
          <cell r="E1999">
            <v>2919309</v>
          </cell>
          <cell r="F1999">
            <v>2958465</v>
          </cell>
        </row>
        <row r="2000">
          <cell r="C2000">
            <v>39157</v>
          </cell>
          <cell r="D2000">
            <v>7.7420000000000003E-2</v>
          </cell>
          <cell r="E2000">
            <v>2919308</v>
          </cell>
          <cell r="F2000">
            <v>2958465</v>
          </cell>
        </row>
        <row r="2001">
          <cell r="C2001">
            <v>39158</v>
          </cell>
          <cell r="D2001">
            <v>7.7420000000000003E-2</v>
          </cell>
          <cell r="E2001">
            <v>2919307</v>
          </cell>
          <cell r="F2001">
            <v>2958465</v>
          </cell>
        </row>
        <row r="2002">
          <cell r="C2002">
            <v>39159</v>
          </cell>
          <cell r="D2002">
            <v>7.7420000000000003E-2</v>
          </cell>
          <cell r="E2002">
            <v>2919306</v>
          </cell>
          <cell r="F2002">
            <v>2958465</v>
          </cell>
        </row>
        <row r="2003">
          <cell r="C2003">
            <v>39160</v>
          </cell>
          <cell r="D2003">
            <v>7.7420000000000003E-2</v>
          </cell>
          <cell r="E2003">
            <v>2919305</v>
          </cell>
          <cell r="F2003">
            <v>2958465</v>
          </cell>
        </row>
        <row r="2004">
          <cell r="C2004">
            <v>39161</v>
          </cell>
          <cell r="D2004">
            <v>7.7420000000000003E-2</v>
          </cell>
          <cell r="E2004">
            <v>2919304</v>
          </cell>
          <cell r="F2004">
            <v>2958465</v>
          </cell>
        </row>
        <row r="2005">
          <cell r="C2005">
            <v>39162</v>
          </cell>
          <cell r="D2005">
            <v>7.7420000000000003E-2</v>
          </cell>
          <cell r="E2005">
            <v>2919303</v>
          </cell>
          <cell r="F2005">
            <v>2958465</v>
          </cell>
        </row>
        <row r="2006">
          <cell r="C2006">
            <v>39163</v>
          </cell>
          <cell r="D2006">
            <v>7.7420000000000003E-2</v>
          </cell>
          <cell r="E2006">
            <v>2919302</v>
          </cell>
          <cell r="F2006">
            <v>2958465</v>
          </cell>
        </row>
        <row r="2007">
          <cell r="C2007">
            <v>39164</v>
          </cell>
          <cell r="D2007">
            <v>7.7420000000000003E-2</v>
          </cell>
          <cell r="E2007">
            <v>2919301</v>
          </cell>
          <cell r="F2007">
            <v>2958465</v>
          </cell>
        </row>
        <row r="2008">
          <cell r="C2008">
            <v>39165</v>
          </cell>
          <cell r="D2008">
            <v>7.7420000000000003E-2</v>
          </cell>
          <cell r="E2008">
            <v>2919300</v>
          </cell>
          <cell r="F2008">
            <v>2958465</v>
          </cell>
        </row>
        <row r="2009">
          <cell r="C2009">
            <v>39166</v>
          </cell>
          <cell r="D2009">
            <v>7.7420000000000003E-2</v>
          </cell>
          <cell r="E2009">
            <v>2919299</v>
          </cell>
          <cell r="F2009">
            <v>2958465</v>
          </cell>
        </row>
        <row r="2010">
          <cell r="C2010">
            <v>39167</v>
          </cell>
          <cell r="D2010">
            <v>7.7420000000000003E-2</v>
          </cell>
          <cell r="E2010">
            <v>2919298</v>
          </cell>
          <cell r="F2010">
            <v>2958465</v>
          </cell>
        </row>
        <row r="2011">
          <cell r="C2011">
            <v>39168</v>
          </cell>
          <cell r="D2011">
            <v>7.7420000000000003E-2</v>
          </cell>
          <cell r="E2011">
            <v>2919297</v>
          </cell>
          <cell r="F2011">
            <v>2958465</v>
          </cell>
        </row>
        <row r="2012">
          <cell r="C2012">
            <v>39169</v>
          </cell>
          <cell r="D2012">
            <v>7.7420000000000003E-2</v>
          </cell>
          <cell r="E2012">
            <v>2919296</v>
          </cell>
          <cell r="F2012">
            <v>2958465</v>
          </cell>
        </row>
        <row r="2013">
          <cell r="C2013">
            <v>39170</v>
          </cell>
          <cell r="D2013">
            <v>7.7420000000000003E-2</v>
          </cell>
          <cell r="E2013">
            <v>2919295</v>
          </cell>
          <cell r="F2013">
            <v>2958465</v>
          </cell>
        </row>
        <row r="2014">
          <cell r="C2014">
            <v>39171</v>
          </cell>
          <cell r="D2014">
            <v>7.7420000000000003E-2</v>
          </cell>
          <cell r="E2014">
            <v>2919294</v>
          </cell>
          <cell r="F2014">
            <v>2958465</v>
          </cell>
        </row>
        <row r="2015">
          <cell r="C2015">
            <v>39172</v>
          </cell>
          <cell r="D2015">
            <v>7.7420000000000003E-2</v>
          </cell>
          <cell r="E2015">
            <v>2919293</v>
          </cell>
          <cell r="F2015">
            <v>2958465</v>
          </cell>
        </row>
        <row r="2016">
          <cell r="C2016">
            <v>39173</v>
          </cell>
          <cell r="D2016">
            <v>7.7420000000000003E-2</v>
          </cell>
          <cell r="E2016">
            <v>2919292</v>
          </cell>
          <cell r="F2016">
            <v>2958465</v>
          </cell>
        </row>
        <row r="2017">
          <cell r="C2017">
            <v>39174</v>
          </cell>
          <cell r="D2017">
            <v>7.7420000000000003E-2</v>
          </cell>
          <cell r="E2017">
            <v>2919291</v>
          </cell>
          <cell r="F2017">
            <v>2958465</v>
          </cell>
        </row>
        <row r="2018">
          <cell r="C2018">
            <v>39175</v>
          </cell>
          <cell r="D2018">
            <v>7.7420000000000003E-2</v>
          </cell>
          <cell r="E2018">
            <v>2919290</v>
          </cell>
          <cell r="F2018">
            <v>2958465</v>
          </cell>
        </row>
        <row r="2019">
          <cell r="C2019">
            <v>39176</v>
          </cell>
          <cell r="D2019">
            <v>7.7420000000000003E-2</v>
          </cell>
          <cell r="E2019">
            <v>2919289</v>
          </cell>
          <cell r="F2019">
            <v>2958465</v>
          </cell>
        </row>
        <row r="2020">
          <cell r="C2020">
            <v>39177</v>
          </cell>
          <cell r="D2020">
            <v>7.7420000000000003E-2</v>
          </cell>
          <cell r="E2020">
            <v>2919288</v>
          </cell>
          <cell r="F2020">
            <v>2958465</v>
          </cell>
        </row>
        <row r="2021">
          <cell r="C2021">
            <v>39178</v>
          </cell>
          <cell r="D2021">
            <v>7.7420000000000003E-2</v>
          </cell>
          <cell r="E2021">
            <v>2919287</v>
          </cell>
          <cell r="F2021">
            <v>2958465</v>
          </cell>
        </row>
        <row r="2022">
          <cell r="C2022">
            <v>39179</v>
          </cell>
          <cell r="D2022">
            <v>7.7420000000000003E-2</v>
          </cell>
          <cell r="E2022">
            <v>2919286</v>
          </cell>
          <cell r="F2022">
            <v>2958465</v>
          </cell>
        </row>
        <row r="2023">
          <cell r="C2023">
            <v>39180</v>
          </cell>
          <cell r="D2023">
            <v>7.7420000000000003E-2</v>
          </cell>
          <cell r="E2023">
            <v>2919285</v>
          </cell>
          <cell r="F2023">
            <v>2958465</v>
          </cell>
        </row>
        <row r="2024">
          <cell r="C2024">
            <v>39181</v>
          </cell>
          <cell r="D2024">
            <v>7.7420000000000003E-2</v>
          </cell>
          <cell r="E2024">
            <v>2919284</v>
          </cell>
          <cell r="F2024">
            <v>2958465</v>
          </cell>
        </row>
        <row r="2025">
          <cell r="C2025">
            <v>39182</v>
          </cell>
          <cell r="D2025">
            <v>7.7420000000000003E-2</v>
          </cell>
          <cell r="E2025">
            <v>2919283</v>
          </cell>
          <cell r="F2025">
            <v>2958465</v>
          </cell>
        </row>
        <row r="2026">
          <cell r="C2026">
            <v>39183</v>
          </cell>
          <cell r="D2026">
            <v>7.7420000000000003E-2</v>
          </cell>
          <cell r="E2026">
            <v>2919282</v>
          </cell>
          <cell r="F2026">
            <v>2958465</v>
          </cell>
        </row>
        <row r="2027">
          <cell r="C2027">
            <v>39184</v>
          </cell>
          <cell r="D2027">
            <v>7.7420000000000003E-2</v>
          </cell>
          <cell r="E2027">
            <v>2919281</v>
          </cell>
          <cell r="F2027">
            <v>2958465</v>
          </cell>
        </row>
        <row r="2028">
          <cell r="C2028">
            <v>39185</v>
          </cell>
          <cell r="D2028">
            <v>7.7420000000000003E-2</v>
          </cell>
          <cell r="E2028">
            <v>2919280</v>
          </cell>
          <cell r="F2028">
            <v>2958465</v>
          </cell>
        </row>
        <row r="2029">
          <cell r="C2029">
            <v>39186</v>
          </cell>
          <cell r="D2029">
            <v>7.7420000000000003E-2</v>
          </cell>
          <cell r="E2029">
            <v>2919279</v>
          </cell>
          <cell r="F2029">
            <v>2958465</v>
          </cell>
        </row>
        <row r="2030">
          <cell r="C2030">
            <v>39187</v>
          </cell>
          <cell r="D2030">
            <v>7.7420000000000003E-2</v>
          </cell>
          <cell r="E2030">
            <v>2919278</v>
          </cell>
          <cell r="F2030">
            <v>2958465</v>
          </cell>
        </row>
        <row r="2031">
          <cell r="C2031">
            <v>39188</v>
          </cell>
          <cell r="D2031">
            <v>7.7420000000000003E-2</v>
          </cell>
          <cell r="E2031">
            <v>2919277</v>
          </cell>
          <cell r="F2031">
            <v>2958465</v>
          </cell>
        </row>
        <row r="2032">
          <cell r="C2032">
            <v>39189</v>
          </cell>
          <cell r="D2032">
            <v>7.7420000000000003E-2</v>
          </cell>
          <cell r="E2032">
            <v>2919276</v>
          </cell>
          <cell r="F2032">
            <v>2958465</v>
          </cell>
        </row>
        <row r="2033">
          <cell r="C2033">
            <v>39190</v>
          </cell>
          <cell r="D2033">
            <v>7.7420000000000003E-2</v>
          </cell>
          <cell r="E2033">
            <v>2919275</v>
          </cell>
          <cell r="F2033">
            <v>2958465</v>
          </cell>
        </row>
        <row r="2034">
          <cell r="C2034">
            <v>39191</v>
          </cell>
          <cell r="D2034">
            <v>7.7420000000000003E-2</v>
          </cell>
          <cell r="E2034">
            <v>2919274</v>
          </cell>
          <cell r="F2034">
            <v>2958465</v>
          </cell>
        </row>
        <row r="2035">
          <cell r="C2035">
            <v>39192</v>
          </cell>
          <cell r="D2035">
            <v>7.7420000000000003E-2</v>
          </cell>
          <cell r="E2035">
            <v>2919273</v>
          </cell>
          <cell r="F2035">
            <v>2958465</v>
          </cell>
        </row>
        <row r="2036">
          <cell r="C2036">
            <v>39193</v>
          </cell>
          <cell r="D2036">
            <v>7.7420000000000003E-2</v>
          </cell>
          <cell r="E2036">
            <v>2919272</v>
          </cell>
          <cell r="F2036">
            <v>2958465</v>
          </cell>
        </row>
        <row r="2037">
          <cell r="C2037">
            <v>39194</v>
          </cell>
          <cell r="D2037">
            <v>7.7420000000000003E-2</v>
          </cell>
          <cell r="E2037">
            <v>2919271</v>
          </cell>
          <cell r="F2037">
            <v>2958465</v>
          </cell>
        </row>
        <row r="2038">
          <cell r="C2038">
            <v>39195</v>
          </cell>
          <cell r="D2038">
            <v>7.7420000000000003E-2</v>
          </cell>
          <cell r="E2038">
            <v>2919270</v>
          </cell>
          <cell r="F2038">
            <v>2958465</v>
          </cell>
        </row>
        <row r="2039">
          <cell r="C2039">
            <v>39196</v>
          </cell>
          <cell r="D2039">
            <v>7.7420000000000003E-2</v>
          </cell>
          <cell r="E2039">
            <v>2919269</v>
          </cell>
          <cell r="F2039">
            <v>2958465</v>
          </cell>
        </row>
        <row r="2040">
          <cell r="C2040">
            <v>39197</v>
          </cell>
          <cell r="D2040">
            <v>7.7420000000000003E-2</v>
          </cell>
          <cell r="E2040">
            <v>2919268</v>
          </cell>
          <cell r="F2040">
            <v>2958465</v>
          </cell>
        </row>
        <row r="2041">
          <cell r="C2041">
            <v>39198</v>
          </cell>
          <cell r="D2041">
            <v>7.7420000000000003E-2</v>
          </cell>
          <cell r="E2041">
            <v>2919267</v>
          </cell>
          <cell r="F2041">
            <v>2958465</v>
          </cell>
        </row>
        <row r="2042">
          <cell r="C2042">
            <v>39199</v>
          </cell>
          <cell r="D2042">
            <v>7.7420000000000003E-2</v>
          </cell>
          <cell r="E2042">
            <v>2919266</v>
          </cell>
          <cell r="F2042">
            <v>2958465</v>
          </cell>
        </row>
        <row r="2043">
          <cell r="C2043">
            <v>39200</v>
          </cell>
          <cell r="D2043">
            <v>7.7420000000000003E-2</v>
          </cell>
          <cell r="E2043">
            <v>2919265</v>
          </cell>
          <cell r="F2043">
            <v>2958465</v>
          </cell>
        </row>
        <row r="2044">
          <cell r="C2044">
            <v>39201</v>
          </cell>
          <cell r="D2044">
            <v>7.7420000000000003E-2</v>
          </cell>
          <cell r="E2044">
            <v>2919264</v>
          </cell>
          <cell r="F2044">
            <v>2958465</v>
          </cell>
        </row>
        <row r="2045">
          <cell r="C2045">
            <v>39202</v>
          </cell>
          <cell r="D2045">
            <v>7.7420000000000003E-2</v>
          </cell>
          <cell r="E2045">
            <v>2919263</v>
          </cell>
          <cell r="F2045">
            <v>2958465</v>
          </cell>
        </row>
        <row r="2046">
          <cell r="C2046">
            <v>39203</v>
          </cell>
          <cell r="D2046">
            <v>7.7420000000000003E-2</v>
          </cell>
          <cell r="E2046">
            <v>2919262</v>
          </cell>
          <cell r="F2046">
            <v>2958465</v>
          </cell>
        </row>
        <row r="2047">
          <cell r="C2047">
            <v>39204</v>
          </cell>
          <cell r="D2047">
            <v>7.7420000000000003E-2</v>
          </cell>
          <cell r="E2047">
            <v>2919261</v>
          </cell>
          <cell r="F2047">
            <v>2958465</v>
          </cell>
        </row>
        <row r="2048">
          <cell r="C2048">
            <v>39205</v>
          </cell>
          <cell r="D2048">
            <v>7.7420000000000003E-2</v>
          </cell>
          <cell r="E2048">
            <v>2919260</v>
          </cell>
          <cell r="F2048">
            <v>2958465</v>
          </cell>
        </row>
        <row r="2049">
          <cell r="C2049">
            <v>39206</v>
          </cell>
          <cell r="D2049">
            <v>7.7420000000000003E-2</v>
          </cell>
          <cell r="E2049">
            <v>2919259</v>
          </cell>
          <cell r="F2049">
            <v>2958465</v>
          </cell>
        </row>
        <row r="2050">
          <cell r="C2050">
            <v>39207</v>
          </cell>
          <cell r="D2050">
            <v>7.7420000000000003E-2</v>
          </cell>
          <cell r="E2050">
            <v>2919258</v>
          </cell>
          <cell r="F2050">
            <v>2958465</v>
          </cell>
        </row>
        <row r="2051">
          <cell r="C2051">
            <v>39208</v>
          </cell>
          <cell r="D2051">
            <v>7.7420000000000003E-2</v>
          </cell>
          <cell r="E2051">
            <v>2919257</v>
          </cell>
          <cell r="F2051">
            <v>2958465</v>
          </cell>
        </row>
        <row r="2052">
          <cell r="C2052">
            <v>39209</v>
          </cell>
          <cell r="D2052">
            <v>7.7420000000000003E-2</v>
          </cell>
          <cell r="E2052">
            <v>2919256</v>
          </cell>
          <cell r="F2052">
            <v>2958465</v>
          </cell>
        </row>
        <row r="2053">
          <cell r="C2053">
            <v>39210</v>
          </cell>
          <cell r="D2053">
            <v>7.7420000000000003E-2</v>
          </cell>
          <cell r="E2053">
            <v>2919255</v>
          </cell>
          <cell r="F2053">
            <v>2958465</v>
          </cell>
        </row>
        <row r="2054">
          <cell r="C2054">
            <v>39211</v>
          </cell>
          <cell r="D2054">
            <v>7.7420000000000003E-2</v>
          </cell>
          <cell r="E2054">
            <v>2919254</v>
          </cell>
          <cell r="F2054">
            <v>2958465</v>
          </cell>
        </row>
        <row r="2055">
          <cell r="C2055">
            <v>39212</v>
          </cell>
          <cell r="D2055">
            <v>7.7420000000000003E-2</v>
          </cell>
          <cell r="E2055">
            <v>2919253</v>
          </cell>
          <cell r="F2055">
            <v>2958465</v>
          </cell>
        </row>
        <row r="2056">
          <cell r="C2056">
            <v>39213</v>
          </cell>
          <cell r="D2056">
            <v>7.7420000000000003E-2</v>
          </cell>
          <cell r="E2056">
            <v>2919252</v>
          </cell>
          <cell r="F2056">
            <v>2958465</v>
          </cell>
        </row>
        <row r="2057">
          <cell r="C2057">
            <v>39214</v>
          </cell>
          <cell r="D2057">
            <v>7.7420000000000003E-2</v>
          </cell>
          <cell r="E2057">
            <v>2919251</v>
          </cell>
          <cell r="F2057">
            <v>2958465</v>
          </cell>
        </row>
        <row r="2058">
          <cell r="C2058">
            <v>39215</v>
          </cell>
          <cell r="D2058">
            <v>7.7420000000000003E-2</v>
          </cell>
          <cell r="E2058">
            <v>2919250</v>
          </cell>
          <cell r="F2058">
            <v>2958465</v>
          </cell>
        </row>
        <row r="2059">
          <cell r="C2059">
            <v>39216</v>
          </cell>
          <cell r="D2059">
            <v>7.7420000000000003E-2</v>
          </cell>
          <cell r="E2059">
            <v>2919249</v>
          </cell>
          <cell r="F2059">
            <v>2958465</v>
          </cell>
        </row>
        <row r="2060">
          <cell r="C2060">
            <v>39217</v>
          </cell>
          <cell r="D2060">
            <v>7.7420000000000003E-2</v>
          </cell>
          <cell r="E2060">
            <v>2919248</v>
          </cell>
          <cell r="F2060">
            <v>2958465</v>
          </cell>
        </row>
        <row r="2061">
          <cell r="C2061">
            <v>39218</v>
          </cell>
          <cell r="D2061">
            <v>7.7420000000000003E-2</v>
          </cell>
          <cell r="E2061">
            <v>2919247</v>
          </cell>
          <cell r="F2061">
            <v>2958465</v>
          </cell>
        </row>
        <row r="2062">
          <cell r="C2062">
            <v>39219</v>
          </cell>
          <cell r="D2062">
            <v>7.7420000000000003E-2</v>
          </cell>
          <cell r="E2062">
            <v>2919246</v>
          </cell>
          <cell r="F2062">
            <v>2958465</v>
          </cell>
        </row>
        <row r="2063">
          <cell r="C2063">
            <v>39220</v>
          </cell>
          <cell r="D2063">
            <v>7.7420000000000003E-2</v>
          </cell>
          <cell r="E2063">
            <v>2919245</v>
          </cell>
          <cell r="F2063">
            <v>2958465</v>
          </cell>
        </row>
        <row r="2064">
          <cell r="C2064">
            <v>39221</v>
          </cell>
          <cell r="D2064">
            <v>7.7420000000000003E-2</v>
          </cell>
          <cell r="E2064">
            <v>2919244</v>
          </cell>
          <cell r="F2064">
            <v>2958465</v>
          </cell>
        </row>
        <row r="2065">
          <cell r="C2065">
            <v>39222</v>
          </cell>
          <cell r="D2065">
            <v>7.7420000000000003E-2</v>
          </cell>
          <cell r="E2065">
            <v>2919243</v>
          </cell>
          <cell r="F2065">
            <v>2958465</v>
          </cell>
        </row>
        <row r="2066">
          <cell r="C2066">
            <v>39223</v>
          </cell>
          <cell r="D2066">
            <v>7.7420000000000003E-2</v>
          </cell>
          <cell r="E2066">
            <v>2919242</v>
          </cell>
          <cell r="F2066">
            <v>2958465</v>
          </cell>
        </row>
        <row r="2067">
          <cell r="C2067">
            <v>39224</v>
          </cell>
          <cell r="D2067">
            <v>7.7420000000000003E-2</v>
          </cell>
          <cell r="E2067">
            <v>2919241</v>
          </cell>
          <cell r="F2067">
            <v>2958465</v>
          </cell>
        </row>
        <row r="2068">
          <cell r="C2068">
            <v>39225</v>
          </cell>
          <cell r="D2068">
            <v>7.7420000000000003E-2</v>
          </cell>
          <cell r="E2068">
            <v>2919240</v>
          </cell>
          <cell r="F2068">
            <v>2958465</v>
          </cell>
        </row>
        <row r="2069">
          <cell r="C2069">
            <v>39226</v>
          </cell>
          <cell r="D2069">
            <v>7.7420000000000003E-2</v>
          </cell>
          <cell r="E2069">
            <v>2919239</v>
          </cell>
          <cell r="F2069">
            <v>2958465</v>
          </cell>
        </row>
        <row r="2070">
          <cell r="C2070">
            <v>39227</v>
          </cell>
          <cell r="D2070">
            <v>7.7420000000000003E-2</v>
          </cell>
          <cell r="E2070">
            <v>2919238</v>
          </cell>
          <cell r="F2070">
            <v>2958465</v>
          </cell>
        </row>
        <row r="2071">
          <cell r="C2071">
            <v>39228</v>
          </cell>
          <cell r="D2071">
            <v>7.7420000000000003E-2</v>
          </cell>
          <cell r="E2071">
            <v>2919237</v>
          </cell>
          <cell r="F2071">
            <v>2958465</v>
          </cell>
        </row>
        <row r="2072">
          <cell r="C2072">
            <v>39229</v>
          </cell>
          <cell r="D2072">
            <v>7.7420000000000003E-2</v>
          </cell>
          <cell r="E2072">
            <v>2919236</v>
          </cell>
          <cell r="F2072">
            <v>2958465</v>
          </cell>
        </row>
        <row r="2073">
          <cell r="C2073">
            <v>39230</v>
          </cell>
          <cell r="D2073">
            <v>7.7420000000000003E-2</v>
          </cell>
          <cell r="E2073">
            <v>2919235</v>
          </cell>
          <cell r="F2073">
            <v>2958465</v>
          </cell>
        </row>
        <row r="2074">
          <cell r="C2074">
            <v>39231</v>
          </cell>
          <cell r="D2074">
            <v>7.7420000000000003E-2</v>
          </cell>
          <cell r="E2074">
            <v>2919234</v>
          </cell>
          <cell r="F2074">
            <v>2958465</v>
          </cell>
        </row>
        <row r="2075">
          <cell r="C2075">
            <v>39232</v>
          </cell>
          <cell r="D2075">
            <v>7.7420000000000003E-2</v>
          </cell>
          <cell r="E2075">
            <v>2919233</v>
          </cell>
          <cell r="F2075">
            <v>2958465</v>
          </cell>
        </row>
        <row r="2076">
          <cell r="C2076">
            <v>39233</v>
          </cell>
          <cell r="D2076">
            <v>7.7420000000000003E-2</v>
          </cell>
          <cell r="E2076">
            <v>2919232</v>
          </cell>
          <cell r="F2076">
            <v>2958465</v>
          </cell>
        </row>
        <row r="2077">
          <cell r="C2077">
            <v>39234</v>
          </cell>
          <cell r="D2077">
            <v>7.7420000000000003E-2</v>
          </cell>
          <cell r="E2077">
            <v>2919231</v>
          </cell>
          <cell r="F2077">
            <v>2958465</v>
          </cell>
        </row>
        <row r="2078">
          <cell r="C2078">
            <v>39235</v>
          </cell>
          <cell r="D2078">
            <v>7.7420000000000003E-2</v>
          </cell>
          <cell r="E2078">
            <v>2919230</v>
          </cell>
          <cell r="F2078">
            <v>2958465</v>
          </cell>
        </row>
        <row r="2079">
          <cell r="C2079">
            <v>39236</v>
          </cell>
          <cell r="D2079">
            <v>7.7420000000000003E-2</v>
          </cell>
          <cell r="E2079">
            <v>2919229</v>
          </cell>
          <cell r="F2079">
            <v>2958465</v>
          </cell>
        </row>
        <row r="2080">
          <cell r="C2080">
            <v>39237</v>
          </cell>
          <cell r="D2080">
            <v>7.7420000000000003E-2</v>
          </cell>
          <cell r="E2080">
            <v>2919228</v>
          </cell>
          <cell r="F2080">
            <v>2958465</v>
          </cell>
        </row>
        <row r="2081">
          <cell r="C2081">
            <v>39238</v>
          </cell>
          <cell r="D2081">
            <v>7.7420000000000003E-2</v>
          </cell>
          <cell r="E2081">
            <v>2919227</v>
          </cell>
          <cell r="F2081">
            <v>2958465</v>
          </cell>
        </row>
        <row r="2082">
          <cell r="C2082">
            <v>39239</v>
          </cell>
          <cell r="D2082">
            <v>7.7420000000000003E-2</v>
          </cell>
          <cell r="E2082">
            <v>2919226</v>
          </cell>
          <cell r="F2082">
            <v>2958465</v>
          </cell>
        </row>
        <row r="2083">
          <cell r="C2083">
            <v>39240</v>
          </cell>
          <cell r="D2083">
            <v>7.7420000000000003E-2</v>
          </cell>
          <cell r="E2083">
            <v>2919225</v>
          </cell>
          <cell r="F2083">
            <v>2958465</v>
          </cell>
        </row>
        <row r="2084">
          <cell r="C2084">
            <v>39241</v>
          </cell>
          <cell r="D2084">
            <v>7.7420000000000003E-2</v>
          </cell>
          <cell r="E2084">
            <v>2919224</v>
          </cell>
          <cell r="F2084">
            <v>2958465</v>
          </cell>
        </row>
        <row r="2085">
          <cell r="C2085">
            <v>39242</v>
          </cell>
          <cell r="D2085">
            <v>7.7420000000000003E-2</v>
          </cell>
          <cell r="E2085">
            <v>2919223</v>
          </cell>
          <cell r="F2085">
            <v>2958465</v>
          </cell>
        </row>
        <row r="2086">
          <cell r="C2086">
            <v>39243</v>
          </cell>
          <cell r="D2086">
            <v>7.7420000000000003E-2</v>
          </cell>
          <cell r="E2086">
            <v>2919222</v>
          </cell>
          <cell r="F2086">
            <v>2958465</v>
          </cell>
        </row>
        <row r="2087">
          <cell r="C2087">
            <v>39244</v>
          </cell>
          <cell r="D2087">
            <v>7.7420000000000003E-2</v>
          </cell>
          <cell r="E2087">
            <v>2919221</v>
          </cell>
          <cell r="F2087">
            <v>2958465</v>
          </cell>
        </row>
        <row r="2088">
          <cell r="C2088">
            <v>39245</v>
          </cell>
          <cell r="D2088">
            <v>7.7420000000000003E-2</v>
          </cell>
          <cell r="E2088">
            <v>2919220</v>
          </cell>
          <cell r="F2088">
            <v>2958465</v>
          </cell>
        </row>
        <row r="2089">
          <cell r="C2089">
            <v>39246</v>
          </cell>
          <cell r="D2089">
            <v>7.7420000000000003E-2</v>
          </cell>
          <cell r="E2089">
            <v>2919219</v>
          </cell>
          <cell r="F2089">
            <v>2958465</v>
          </cell>
        </row>
        <row r="2090">
          <cell r="C2090">
            <v>39247</v>
          </cell>
          <cell r="D2090">
            <v>7.7420000000000003E-2</v>
          </cell>
          <cell r="E2090">
            <v>2919218</v>
          </cell>
          <cell r="F2090">
            <v>2958465</v>
          </cell>
        </row>
        <row r="2091">
          <cell r="C2091">
            <v>39248</v>
          </cell>
          <cell r="D2091">
            <v>7.7420000000000003E-2</v>
          </cell>
          <cell r="E2091">
            <v>2919217</v>
          </cell>
          <cell r="F2091">
            <v>2958465</v>
          </cell>
        </row>
        <row r="2092">
          <cell r="C2092">
            <v>39249</v>
          </cell>
          <cell r="D2092">
            <v>7.7420000000000003E-2</v>
          </cell>
          <cell r="E2092">
            <v>2919216</v>
          </cell>
          <cell r="F2092">
            <v>2958465</v>
          </cell>
        </row>
        <row r="2093">
          <cell r="C2093">
            <v>39250</v>
          </cell>
          <cell r="D2093">
            <v>7.7420000000000003E-2</v>
          </cell>
          <cell r="E2093">
            <v>2919215</v>
          </cell>
          <cell r="F2093">
            <v>2958465</v>
          </cell>
        </row>
        <row r="2094">
          <cell r="C2094">
            <v>39251</v>
          </cell>
          <cell r="D2094">
            <v>7.7420000000000003E-2</v>
          </cell>
          <cell r="E2094">
            <v>2919214</v>
          </cell>
          <cell r="F2094">
            <v>2958465</v>
          </cell>
        </row>
        <row r="2095">
          <cell r="C2095">
            <v>39252</v>
          </cell>
          <cell r="D2095">
            <v>7.7420000000000003E-2</v>
          </cell>
          <cell r="E2095">
            <v>2919213</v>
          </cell>
          <cell r="F2095">
            <v>2958465</v>
          </cell>
        </row>
        <row r="2096">
          <cell r="C2096">
            <v>39253</v>
          </cell>
          <cell r="D2096">
            <v>7.7420000000000003E-2</v>
          </cell>
          <cell r="E2096">
            <v>2919212</v>
          </cell>
          <cell r="F2096">
            <v>2958465</v>
          </cell>
        </row>
        <row r="2097">
          <cell r="C2097">
            <v>39254</v>
          </cell>
          <cell r="D2097">
            <v>7.7420000000000003E-2</v>
          </cell>
          <cell r="E2097">
            <v>2919211</v>
          </cell>
          <cell r="F2097">
            <v>2958465</v>
          </cell>
        </row>
        <row r="2098">
          <cell r="C2098">
            <v>39255</v>
          </cell>
          <cell r="D2098">
            <v>7.7420000000000003E-2</v>
          </cell>
          <cell r="E2098">
            <v>2919210</v>
          </cell>
          <cell r="F2098">
            <v>2958465</v>
          </cell>
        </row>
        <row r="2099">
          <cell r="C2099">
            <v>39256</v>
          </cell>
          <cell r="D2099">
            <v>7.7420000000000003E-2</v>
          </cell>
          <cell r="E2099">
            <v>2919209</v>
          </cell>
          <cell r="F2099">
            <v>2958465</v>
          </cell>
        </row>
        <row r="2100">
          <cell r="C2100">
            <v>39257</v>
          </cell>
          <cell r="D2100">
            <v>7.7420000000000003E-2</v>
          </cell>
          <cell r="E2100">
            <v>2919208</v>
          </cell>
          <cell r="F2100">
            <v>2958465</v>
          </cell>
        </row>
        <row r="2101">
          <cell r="C2101">
            <v>39258</v>
          </cell>
          <cell r="D2101">
            <v>7.7420000000000003E-2</v>
          </cell>
          <cell r="E2101">
            <v>2919207</v>
          </cell>
          <cell r="F2101">
            <v>2958465</v>
          </cell>
        </row>
        <row r="2102">
          <cell r="C2102">
            <v>39259</v>
          </cell>
          <cell r="D2102">
            <v>7.7420000000000003E-2</v>
          </cell>
          <cell r="E2102">
            <v>2919206</v>
          </cell>
          <cell r="F2102">
            <v>2958465</v>
          </cell>
        </row>
        <row r="2103">
          <cell r="C2103">
            <v>39260</v>
          </cell>
          <cell r="D2103">
            <v>7.7420000000000003E-2</v>
          </cell>
          <cell r="E2103">
            <v>2919205</v>
          </cell>
          <cell r="F2103">
            <v>2958465</v>
          </cell>
        </row>
        <row r="2104">
          <cell r="C2104">
            <v>39261</v>
          </cell>
          <cell r="D2104">
            <v>7.7420000000000003E-2</v>
          </cell>
          <cell r="E2104">
            <v>2919204</v>
          </cell>
          <cell r="F2104">
            <v>2958465</v>
          </cell>
        </row>
        <row r="2105">
          <cell r="C2105">
            <v>39262</v>
          </cell>
          <cell r="D2105">
            <v>7.7420000000000003E-2</v>
          </cell>
          <cell r="E2105">
            <v>2919203</v>
          </cell>
          <cell r="F2105">
            <v>2958465</v>
          </cell>
        </row>
        <row r="2106">
          <cell r="C2106">
            <v>39263</v>
          </cell>
          <cell r="D2106">
            <v>7.7420000000000003E-2</v>
          </cell>
          <cell r="E2106">
            <v>2919202</v>
          </cell>
          <cell r="F2106">
            <v>2958465</v>
          </cell>
        </row>
        <row r="2107">
          <cell r="C2107">
            <v>39264</v>
          </cell>
          <cell r="D2107">
            <v>7.7420000000000003E-2</v>
          </cell>
          <cell r="E2107">
            <v>2919201</v>
          </cell>
          <cell r="F2107">
            <v>2958465</v>
          </cell>
        </row>
        <row r="2108">
          <cell r="C2108">
            <v>39265</v>
          </cell>
          <cell r="D2108">
            <v>7.7420000000000003E-2</v>
          </cell>
          <cell r="E2108">
            <v>2919200</v>
          </cell>
          <cell r="F2108">
            <v>2958465</v>
          </cell>
        </row>
        <row r="2109">
          <cell r="C2109">
            <v>39266</v>
          </cell>
          <cell r="D2109">
            <v>7.7420000000000003E-2</v>
          </cell>
          <cell r="E2109">
            <v>2919199</v>
          </cell>
          <cell r="F2109">
            <v>2958465</v>
          </cell>
        </row>
        <row r="2110">
          <cell r="C2110">
            <v>39267</v>
          </cell>
          <cell r="D2110">
            <v>7.7420000000000003E-2</v>
          </cell>
          <cell r="E2110">
            <v>2919198</v>
          </cell>
          <cell r="F2110">
            <v>2958465</v>
          </cell>
        </row>
        <row r="2111">
          <cell r="C2111">
            <v>39268</v>
          </cell>
          <cell r="D2111">
            <v>7.7420000000000003E-2</v>
          </cell>
          <cell r="E2111">
            <v>2919197</v>
          </cell>
          <cell r="F2111">
            <v>2958465</v>
          </cell>
        </row>
        <row r="2112">
          <cell r="C2112">
            <v>39269</v>
          </cell>
          <cell r="D2112">
            <v>7.7420000000000003E-2</v>
          </cell>
          <cell r="E2112">
            <v>2919196</v>
          </cell>
          <cell r="F2112">
            <v>2958465</v>
          </cell>
        </row>
        <row r="2113">
          <cell r="C2113">
            <v>39270</v>
          </cell>
          <cell r="D2113">
            <v>7.7420000000000003E-2</v>
          </cell>
          <cell r="E2113">
            <v>2919195</v>
          </cell>
          <cell r="F2113">
            <v>2958465</v>
          </cell>
        </row>
        <row r="2114">
          <cell r="C2114">
            <v>39271</v>
          </cell>
          <cell r="D2114">
            <v>7.7420000000000003E-2</v>
          </cell>
          <cell r="E2114">
            <v>2919194</v>
          </cell>
          <cell r="F2114">
            <v>2958465</v>
          </cell>
        </row>
        <row r="2115">
          <cell r="C2115">
            <v>39272</v>
          </cell>
          <cell r="D2115">
            <v>7.7420000000000003E-2</v>
          </cell>
          <cell r="E2115">
            <v>2919193</v>
          </cell>
          <cell r="F2115">
            <v>2958465</v>
          </cell>
        </row>
        <row r="2116">
          <cell r="C2116">
            <v>39273</v>
          </cell>
          <cell r="D2116">
            <v>7.7420000000000003E-2</v>
          </cell>
          <cell r="E2116">
            <v>2919192</v>
          </cell>
          <cell r="F2116">
            <v>2958465</v>
          </cell>
        </row>
        <row r="2117">
          <cell r="C2117">
            <v>39274</v>
          </cell>
          <cell r="D2117">
            <v>7.7420000000000003E-2</v>
          </cell>
          <cell r="E2117">
            <v>2919191</v>
          </cell>
          <cell r="F2117">
            <v>2958465</v>
          </cell>
        </row>
        <row r="2118">
          <cell r="C2118">
            <v>39275</v>
          </cell>
          <cell r="D2118">
            <v>7.7420000000000003E-2</v>
          </cell>
          <cell r="E2118">
            <v>2919190</v>
          </cell>
          <cell r="F2118">
            <v>2958465</v>
          </cell>
        </row>
        <row r="2119">
          <cell r="C2119">
            <v>39276</v>
          </cell>
          <cell r="D2119">
            <v>7.7420000000000003E-2</v>
          </cell>
          <cell r="E2119">
            <v>2919189</v>
          </cell>
          <cell r="F2119">
            <v>2958465</v>
          </cell>
        </row>
        <row r="2120">
          <cell r="C2120">
            <v>39277</v>
          </cell>
          <cell r="D2120">
            <v>7.7420000000000003E-2</v>
          </cell>
          <cell r="E2120">
            <v>2919188</v>
          </cell>
          <cell r="F2120">
            <v>2958465</v>
          </cell>
        </row>
        <row r="2121">
          <cell r="C2121">
            <v>39278</v>
          </cell>
          <cell r="D2121">
            <v>7.7420000000000003E-2</v>
          </cell>
          <cell r="E2121">
            <v>2919187</v>
          </cell>
          <cell r="F2121">
            <v>2958465</v>
          </cell>
        </row>
        <row r="2122">
          <cell r="C2122">
            <v>39279</v>
          </cell>
          <cell r="D2122">
            <v>7.7420000000000003E-2</v>
          </cell>
          <cell r="E2122">
            <v>2919186</v>
          </cell>
          <cell r="F2122">
            <v>2958465</v>
          </cell>
        </row>
        <row r="2123">
          <cell r="C2123">
            <v>39280</v>
          </cell>
          <cell r="D2123">
            <v>7.7420000000000003E-2</v>
          </cell>
          <cell r="E2123">
            <v>2919185</v>
          </cell>
          <cell r="F2123">
            <v>2958465</v>
          </cell>
        </row>
        <row r="2124">
          <cell r="C2124">
            <v>39281</v>
          </cell>
          <cell r="D2124">
            <v>7.7420000000000003E-2</v>
          </cell>
          <cell r="E2124">
            <v>2919184</v>
          </cell>
          <cell r="F2124">
            <v>2958465</v>
          </cell>
        </row>
        <row r="2125">
          <cell r="C2125">
            <v>39282</v>
          </cell>
          <cell r="D2125">
            <v>7.7420000000000003E-2</v>
          </cell>
          <cell r="E2125">
            <v>2919183</v>
          </cell>
          <cell r="F2125">
            <v>2958465</v>
          </cell>
        </row>
        <row r="2126">
          <cell r="C2126">
            <v>39283</v>
          </cell>
          <cell r="D2126">
            <v>7.7420000000000003E-2</v>
          </cell>
          <cell r="E2126">
            <v>2919182</v>
          </cell>
          <cell r="F2126">
            <v>2958465</v>
          </cell>
        </row>
        <row r="2127">
          <cell r="C2127">
            <v>39284</v>
          </cell>
          <cell r="D2127">
            <v>7.7420000000000003E-2</v>
          </cell>
          <cell r="E2127">
            <v>2919181</v>
          </cell>
          <cell r="F2127">
            <v>2958465</v>
          </cell>
        </row>
        <row r="2128">
          <cell r="C2128">
            <v>39285</v>
          </cell>
          <cell r="D2128">
            <v>7.7420000000000003E-2</v>
          </cell>
          <cell r="E2128">
            <v>2919180</v>
          </cell>
          <cell r="F2128">
            <v>2958465</v>
          </cell>
        </row>
        <row r="2129">
          <cell r="C2129">
            <v>39286</v>
          </cell>
          <cell r="D2129">
            <v>7.7420000000000003E-2</v>
          </cell>
          <cell r="E2129">
            <v>2919179</v>
          </cell>
          <cell r="F2129">
            <v>2958465</v>
          </cell>
        </row>
        <row r="2130">
          <cell r="C2130">
            <v>39287</v>
          </cell>
          <cell r="D2130">
            <v>7.7420000000000003E-2</v>
          </cell>
          <cell r="E2130">
            <v>2919178</v>
          </cell>
          <cell r="F2130">
            <v>2958465</v>
          </cell>
        </row>
        <row r="2131">
          <cell r="C2131">
            <v>39288</v>
          </cell>
          <cell r="D2131">
            <v>7.7420000000000003E-2</v>
          </cell>
          <cell r="E2131">
            <v>2919177</v>
          </cell>
          <cell r="F2131">
            <v>2958465</v>
          </cell>
        </row>
        <row r="2132">
          <cell r="C2132">
            <v>39289</v>
          </cell>
          <cell r="D2132">
            <v>7.7420000000000003E-2</v>
          </cell>
          <cell r="E2132">
            <v>2919176</v>
          </cell>
          <cell r="F2132">
            <v>2958465</v>
          </cell>
        </row>
        <row r="2133">
          <cell r="C2133">
            <v>39290</v>
          </cell>
          <cell r="D2133">
            <v>7.7420000000000003E-2</v>
          </cell>
          <cell r="E2133">
            <v>2919175</v>
          </cell>
          <cell r="F2133">
            <v>2958465</v>
          </cell>
        </row>
        <row r="2134">
          <cell r="C2134">
            <v>39291</v>
          </cell>
          <cell r="D2134">
            <v>7.7420000000000003E-2</v>
          </cell>
          <cell r="E2134">
            <v>2919174</v>
          </cell>
          <cell r="F2134">
            <v>2958465</v>
          </cell>
        </row>
        <row r="2135">
          <cell r="C2135">
            <v>39292</v>
          </cell>
          <cell r="D2135">
            <v>7.7420000000000003E-2</v>
          </cell>
          <cell r="E2135">
            <v>2919173</v>
          </cell>
          <cell r="F2135">
            <v>2958465</v>
          </cell>
        </row>
        <row r="2136">
          <cell r="C2136">
            <v>39293</v>
          </cell>
          <cell r="D2136">
            <v>7.7420000000000003E-2</v>
          </cell>
          <cell r="E2136">
            <v>2919172</v>
          </cell>
          <cell r="F2136">
            <v>2958465</v>
          </cell>
        </row>
        <row r="2137">
          <cell r="C2137">
            <v>39294</v>
          </cell>
          <cell r="D2137">
            <v>7.7420000000000003E-2</v>
          </cell>
          <cell r="E2137">
            <v>2919171</v>
          </cell>
          <cell r="F2137">
            <v>2958465</v>
          </cell>
        </row>
        <row r="2138">
          <cell r="C2138">
            <v>39295</v>
          </cell>
          <cell r="D2138">
            <v>7.7420000000000003E-2</v>
          </cell>
          <cell r="E2138">
            <v>2919170</v>
          </cell>
          <cell r="F2138">
            <v>2958465</v>
          </cell>
        </row>
        <row r="2139">
          <cell r="C2139">
            <v>39296</v>
          </cell>
          <cell r="D2139">
            <v>7.7420000000000003E-2</v>
          </cell>
          <cell r="E2139">
            <v>2919169</v>
          </cell>
          <cell r="F2139">
            <v>2958465</v>
          </cell>
        </row>
        <row r="2140">
          <cell r="C2140">
            <v>39297</v>
          </cell>
          <cell r="D2140">
            <v>7.7420000000000003E-2</v>
          </cell>
          <cell r="E2140">
            <v>2919168</v>
          </cell>
          <cell r="F2140">
            <v>2958465</v>
          </cell>
        </row>
        <row r="2141">
          <cell r="C2141">
            <v>39298</v>
          </cell>
          <cell r="D2141">
            <v>7.7420000000000003E-2</v>
          </cell>
          <cell r="E2141">
            <v>2919167</v>
          </cell>
          <cell r="F2141">
            <v>2958465</v>
          </cell>
        </row>
        <row r="2142">
          <cell r="C2142">
            <v>39299</v>
          </cell>
          <cell r="D2142">
            <v>7.7420000000000003E-2</v>
          </cell>
          <cell r="E2142">
            <v>2919166</v>
          </cell>
          <cell r="F2142">
            <v>2958465</v>
          </cell>
        </row>
        <row r="2143">
          <cell r="C2143">
            <v>39300</v>
          </cell>
          <cell r="D2143">
            <v>7.7420000000000003E-2</v>
          </cell>
          <cell r="E2143">
            <v>2919165</v>
          </cell>
          <cell r="F2143">
            <v>2958465</v>
          </cell>
        </row>
        <row r="2144">
          <cell r="C2144">
            <v>39301</v>
          </cell>
          <cell r="D2144">
            <v>7.7420000000000003E-2</v>
          </cell>
          <cell r="E2144">
            <v>2919164</v>
          </cell>
          <cell r="F2144">
            <v>2958465</v>
          </cell>
        </row>
        <row r="2145">
          <cell r="C2145">
            <v>39302</v>
          </cell>
          <cell r="D2145">
            <v>7.7420000000000003E-2</v>
          </cell>
          <cell r="E2145">
            <v>2919163</v>
          </cell>
          <cell r="F2145">
            <v>2958465</v>
          </cell>
        </row>
        <row r="2146">
          <cell r="C2146">
            <v>39303</v>
          </cell>
          <cell r="D2146">
            <v>7.7420000000000003E-2</v>
          </cell>
          <cell r="E2146">
            <v>2919162</v>
          </cell>
          <cell r="F2146">
            <v>2958465</v>
          </cell>
        </row>
        <row r="2147">
          <cell r="C2147">
            <v>39304</v>
          </cell>
          <cell r="D2147">
            <v>7.7420000000000003E-2</v>
          </cell>
          <cell r="E2147">
            <v>2919161</v>
          </cell>
          <cell r="F2147">
            <v>2958465</v>
          </cell>
        </row>
        <row r="2148">
          <cell r="C2148">
            <v>39305</v>
          </cell>
          <cell r="D2148">
            <v>7.7420000000000003E-2</v>
          </cell>
          <cell r="E2148">
            <v>2919160</v>
          </cell>
          <cell r="F2148">
            <v>2958465</v>
          </cell>
        </row>
        <row r="2149">
          <cell r="C2149">
            <v>39306</v>
          </cell>
          <cell r="D2149">
            <v>7.7420000000000003E-2</v>
          </cell>
          <cell r="E2149">
            <v>2919159</v>
          </cell>
          <cell r="F2149">
            <v>2958465</v>
          </cell>
        </row>
        <row r="2150">
          <cell r="C2150">
            <v>39307</v>
          </cell>
          <cell r="D2150">
            <v>7.7420000000000003E-2</v>
          </cell>
          <cell r="E2150">
            <v>2919158</v>
          </cell>
          <cell r="F2150">
            <v>2958465</v>
          </cell>
        </row>
        <row r="2151">
          <cell r="C2151">
            <v>39308</v>
          </cell>
          <cell r="D2151">
            <v>7.7420000000000003E-2</v>
          </cell>
          <cell r="E2151">
            <v>2919157</v>
          </cell>
          <cell r="F2151">
            <v>2958465</v>
          </cell>
        </row>
        <row r="2152">
          <cell r="C2152">
            <v>39309</v>
          </cell>
          <cell r="D2152">
            <v>7.7420000000000003E-2</v>
          </cell>
          <cell r="E2152">
            <v>2919156</v>
          </cell>
          <cell r="F2152">
            <v>2958465</v>
          </cell>
        </row>
        <row r="2153">
          <cell r="C2153">
            <v>39310</v>
          </cell>
          <cell r="D2153">
            <v>7.7420000000000003E-2</v>
          </cell>
          <cell r="E2153">
            <v>2919155</v>
          </cell>
          <cell r="F2153">
            <v>2958465</v>
          </cell>
        </row>
        <row r="2154">
          <cell r="C2154">
            <v>39311</v>
          </cell>
          <cell r="D2154">
            <v>7.7420000000000003E-2</v>
          </cell>
          <cell r="E2154">
            <v>2919154</v>
          </cell>
          <cell r="F2154">
            <v>2958465</v>
          </cell>
        </row>
        <row r="2155">
          <cell r="C2155">
            <v>39312</v>
          </cell>
          <cell r="D2155">
            <v>7.7420000000000003E-2</v>
          </cell>
          <cell r="E2155">
            <v>2919153</v>
          </cell>
          <cell r="F2155">
            <v>2958465</v>
          </cell>
        </row>
        <row r="2156">
          <cell r="C2156">
            <v>39313</v>
          </cell>
          <cell r="D2156">
            <v>7.7420000000000003E-2</v>
          </cell>
          <cell r="E2156">
            <v>2919152</v>
          </cell>
          <cell r="F2156">
            <v>2958465</v>
          </cell>
        </row>
        <row r="2157">
          <cell r="C2157">
            <v>39314</v>
          </cell>
          <cell r="D2157">
            <v>7.7420000000000003E-2</v>
          </cell>
          <cell r="E2157">
            <v>2919151</v>
          </cell>
          <cell r="F2157">
            <v>2958465</v>
          </cell>
        </row>
        <row r="2158">
          <cell r="C2158">
            <v>39315</v>
          </cell>
          <cell r="D2158">
            <v>7.7420000000000003E-2</v>
          </cell>
          <cell r="E2158">
            <v>2919150</v>
          </cell>
          <cell r="F2158">
            <v>2958465</v>
          </cell>
        </row>
        <row r="2159">
          <cell r="C2159">
            <v>39316</v>
          </cell>
          <cell r="D2159">
            <v>7.7420000000000003E-2</v>
          </cell>
          <cell r="E2159">
            <v>2919149</v>
          </cell>
          <cell r="F2159">
            <v>2958465</v>
          </cell>
        </row>
        <row r="2160">
          <cell r="C2160">
            <v>39317</v>
          </cell>
          <cell r="D2160">
            <v>7.7420000000000003E-2</v>
          </cell>
          <cell r="E2160">
            <v>2919148</v>
          </cell>
          <cell r="F2160">
            <v>2958465</v>
          </cell>
        </row>
        <row r="2161">
          <cell r="C2161">
            <v>39318</v>
          </cell>
          <cell r="D2161">
            <v>7.7420000000000003E-2</v>
          </cell>
          <cell r="E2161">
            <v>2919147</v>
          </cell>
          <cell r="F2161">
            <v>2958465</v>
          </cell>
        </row>
        <row r="2162">
          <cell r="C2162">
            <v>39319</v>
          </cell>
          <cell r="D2162">
            <v>7.7420000000000003E-2</v>
          </cell>
          <cell r="E2162">
            <v>2919146</v>
          </cell>
          <cell r="F2162">
            <v>2958465</v>
          </cell>
        </row>
        <row r="2163">
          <cell r="C2163">
            <v>39320</v>
          </cell>
          <cell r="D2163">
            <v>7.7420000000000003E-2</v>
          </cell>
          <cell r="E2163">
            <v>2919145</v>
          </cell>
          <cell r="F2163">
            <v>2958465</v>
          </cell>
        </row>
        <row r="2164">
          <cell r="C2164">
            <v>39321</v>
          </cell>
          <cell r="D2164">
            <v>7.7420000000000003E-2</v>
          </cell>
          <cell r="E2164">
            <v>2919144</v>
          </cell>
          <cell r="F2164">
            <v>2958465</v>
          </cell>
        </row>
        <row r="2165">
          <cell r="C2165">
            <v>39322</v>
          </cell>
          <cell r="D2165">
            <v>7.7420000000000003E-2</v>
          </cell>
          <cell r="E2165">
            <v>2919143</v>
          </cell>
          <cell r="F2165">
            <v>2958465</v>
          </cell>
        </row>
        <row r="2166">
          <cell r="C2166">
            <v>39323</v>
          </cell>
          <cell r="D2166">
            <v>7.7420000000000003E-2</v>
          </cell>
          <cell r="E2166">
            <v>2919142</v>
          </cell>
          <cell r="F2166">
            <v>2958465</v>
          </cell>
        </row>
        <row r="2167">
          <cell r="C2167">
            <v>39324</v>
          </cell>
          <cell r="D2167">
            <v>7.7420000000000003E-2</v>
          </cell>
          <cell r="E2167">
            <v>2919141</v>
          </cell>
          <cell r="F2167">
            <v>2958465</v>
          </cell>
        </row>
        <row r="2168">
          <cell r="C2168">
            <v>39325</v>
          </cell>
          <cell r="D2168">
            <v>7.7420000000000003E-2</v>
          </cell>
          <cell r="E2168">
            <v>2919140</v>
          </cell>
          <cell r="F2168">
            <v>2958465</v>
          </cell>
        </row>
        <row r="2169">
          <cell r="C2169">
            <v>39326</v>
          </cell>
          <cell r="D2169">
            <v>7.7420000000000003E-2</v>
          </cell>
          <cell r="E2169">
            <v>2919139</v>
          </cell>
          <cell r="F2169">
            <v>2958465</v>
          </cell>
        </row>
        <row r="2170">
          <cell r="C2170">
            <v>39327</v>
          </cell>
          <cell r="D2170">
            <v>7.7420000000000003E-2</v>
          </cell>
          <cell r="E2170">
            <v>2919138</v>
          </cell>
          <cell r="F2170">
            <v>2958465</v>
          </cell>
        </row>
        <row r="2171">
          <cell r="C2171">
            <v>39328</v>
          </cell>
          <cell r="D2171">
            <v>7.7420000000000003E-2</v>
          </cell>
          <cell r="E2171">
            <v>2919137</v>
          </cell>
          <cell r="F2171">
            <v>2958465</v>
          </cell>
        </row>
        <row r="2172">
          <cell r="C2172">
            <v>39329</v>
          </cell>
          <cell r="D2172">
            <v>7.7420000000000003E-2</v>
          </cell>
          <cell r="E2172">
            <v>2919136</v>
          </cell>
          <cell r="F2172">
            <v>2958465</v>
          </cell>
        </row>
        <row r="2173">
          <cell r="C2173">
            <v>39330</v>
          </cell>
          <cell r="D2173">
            <v>7.7420000000000003E-2</v>
          </cell>
          <cell r="E2173">
            <v>2919135</v>
          </cell>
          <cell r="F2173">
            <v>2958465</v>
          </cell>
        </row>
        <row r="2174">
          <cell r="C2174">
            <v>39331</v>
          </cell>
          <cell r="D2174">
            <v>7.7420000000000003E-2</v>
          </cell>
          <cell r="E2174">
            <v>2919134</v>
          </cell>
          <cell r="F2174">
            <v>2958465</v>
          </cell>
        </row>
        <row r="2175">
          <cell r="C2175">
            <v>39332</v>
          </cell>
          <cell r="D2175">
            <v>7.7420000000000003E-2</v>
          </cell>
          <cell r="E2175">
            <v>2919133</v>
          </cell>
          <cell r="F2175">
            <v>2958465</v>
          </cell>
        </row>
        <row r="2176">
          <cell r="C2176">
            <v>39333</v>
          </cell>
          <cell r="D2176">
            <v>7.7420000000000003E-2</v>
          </cell>
          <cell r="E2176">
            <v>2919132</v>
          </cell>
          <cell r="F2176">
            <v>2958465</v>
          </cell>
        </row>
        <row r="2177">
          <cell r="C2177">
            <v>39334</v>
          </cell>
          <cell r="D2177">
            <v>7.7420000000000003E-2</v>
          </cell>
          <cell r="E2177">
            <v>2919131</v>
          </cell>
          <cell r="F2177">
            <v>2958465</v>
          </cell>
        </row>
        <row r="2178">
          <cell r="C2178">
            <v>39335</v>
          </cell>
          <cell r="D2178">
            <v>7.7420000000000003E-2</v>
          </cell>
          <cell r="E2178">
            <v>2919130</v>
          </cell>
          <cell r="F2178">
            <v>2958465</v>
          </cell>
        </row>
        <row r="2179">
          <cell r="C2179">
            <v>39336</v>
          </cell>
          <cell r="D2179">
            <v>7.7420000000000003E-2</v>
          </cell>
          <cell r="E2179">
            <v>2919129</v>
          </cell>
          <cell r="F2179">
            <v>2958465</v>
          </cell>
        </row>
        <row r="2180">
          <cell r="C2180">
            <v>39337</v>
          </cell>
          <cell r="D2180">
            <v>7.7420000000000003E-2</v>
          </cell>
          <cell r="E2180">
            <v>2919128</v>
          </cell>
          <cell r="F2180">
            <v>2958465</v>
          </cell>
        </row>
        <row r="2181">
          <cell r="C2181">
            <v>39338</v>
          </cell>
          <cell r="D2181">
            <v>7.7420000000000003E-2</v>
          </cell>
          <cell r="E2181">
            <v>2919127</v>
          </cell>
          <cell r="F2181">
            <v>2958465</v>
          </cell>
        </row>
        <row r="2182">
          <cell r="C2182">
            <v>39339</v>
          </cell>
          <cell r="D2182">
            <v>7.7420000000000003E-2</v>
          </cell>
          <cell r="E2182">
            <v>2919126</v>
          </cell>
          <cell r="F2182">
            <v>2958465</v>
          </cell>
        </row>
        <row r="2183">
          <cell r="C2183">
            <v>39340</v>
          </cell>
          <cell r="D2183">
            <v>7.7420000000000003E-2</v>
          </cell>
          <cell r="E2183">
            <v>2919125</v>
          </cell>
          <cell r="F2183">
            <v>2958465</v>
          </cell>
        </row>
        <row r="2184">
          <cell r="C2184">
            <v>39341</v>
          </cell>
          <cell r="D2184">
            <v>7.7420000000000003E-2</v>
          </cell>
          <cell r="E2184">
            <v>2919124</v>
          </cell>
          <cell r="F2184">
            <v>2958465</v>
          </cell>
        </row>
        <row r="2185">
          <cell r="C2185">
            <v>39342</v>
          </cell>
          <cell r="D2185">
            <v>7.7420000000000003E-2</v>
          </cell>
          <cell r="E2185">
            <v>2919123</v>
          </cell>
          <cell r="F2185">
            <v>2958465</v>
          </cell>
        </row>
        <row r="2186">
          <cell r="C2186">
            <v>39343</v>
          </cell>
          <cell r="D2186">
            <v>7.7420000000000003E-2</v>
          </cell>
          <cell r="E2186">
            <v>2919122</v>
          </cell>
          <cell r="F2186">
            <v>2958465</v>
          </cell>
        </row>
        <row r="2187">
          <cell r="C2187">
            <v>39344</v>
          </cell>
          <cell r="D2187">
            <v>7.7420000000000003E-2</v>
          </cell>
          <cell r="E2187">
            <v>2919121</v>
          </cell>
          <cell r="F2187">
            <v>2958465</v>
          </cell>
        </row>
        <row r="2188">
          <cell r="C2188">
            <v>39345</v>
          </cell>
          <cell r="D2188">
            <v>7.7420000000000003E-2</v>
          </cell>
          <cell r="E2188">
            <v>2919120</v>
          </cell>
          <cell r="F2188">
            <v>2958465</v>
          </cell>
        </row>
        <row r="2189">
          <cell r="C2189">
            <v>39346</v>
          </cell>
          <cell r="D2189">
            <v>7.7420000000000003E-2</v>
          </cell>
          <cell r="E2189">
            <v>2919119</v>
          </cell>
          <cell r="F2189">
            <v>2958465</v>
          </cell>
        </row>
        <row r="2190">
          <cell r="C2190">
            <v>39347</v>
          </cell>
          <cell r="D2190">
            <v>7.7420000000000003E-2</v>
          </cell>
          <cell r="E2190">
            <v>2919118</v>
          </cell>
          <cell r="F2190">
            <v>2958465</v>
          </cell>
        </row>
        <row r="2191">
          <cell r="C2191">
            <v>39348</v>
          </cell>
          <cell r="D2191">
            <v>7.7420000000000003E-2</v>
          </cell>
          <cell r="E2191">
            <v>2919117</v>
          </cell>
          <cell r="F2191">
            <v>2958465</v>
          </cell>
        </row>
        <row r="2192">
          <cell r="C2192">
            <v>39349</v>
          </cell>
          <cell r="D2192">
            <v>7.7420000000000003E-2</v>
          </cell>
          <cell r="E2192">
            <v>2919116</v>
          </cell>
          <cell r="F2192">
            <v>2958465</v>
          </cell>
        </row>
        <row r="2193">
          <cell r="C2193">
            <v>39350</v>
          </cell>
          <cell r="D2193">
            <v>7.7420000000000003E-2</v>
          </cell>
          <cell r="E2193">
            <v>2919115</v>
          </cell>
          <cell r="F2193">
            <v>2958465</v>
          </cell>
        </row>
        <row r="2194">
          <cell r="C2194">
            <v>39351</v>
          </cell>
          <cell r="D2194">
            <v>7.7420000000000003E-2</v>
          </cell>
          <cell r="E2194">
            <v>2919114</v>
          </cell>
          <cell r="F2194">
            <v>2958465</v>
          </cell>
        </row>
        <row r="2195">
          <cell r="C2195">
            <v>39352</v>
          </cell>
          <cell r="D2195">
            <v>7.7420000000000003E-2</v>
          </cell>
          <cell r="E2195">
            <v>2919113</v>
          </cell>
          <cell r="F2195">
            <v>2958465</v>
          </cell>
        </row>
        <row r="2196">
          <cell r="C2196">
            <v>39353</v>
          </cell>
          <cell r="D2196">
            <v>7.7420000000000003E-2</v>
          </cell>
          <cell r="E2196">
            <v>2919112</v>
          </cell>
          <cell r="F2196">
            <v>2958465</v>
          </cell>
        </row>
        <row r="2197">
          <cell r="C2197">
            <v>39354</v>
          </cell>
          <cell r="D2197">
            <v>7.7420000000000003E-2</v>
          </cell>
          <cell r="E2197">
            <v>2919111</v>
          </cell>
          <cell r="F2197">
            <v>2958465</v>
          </cell>
        </row>
        <row r="2198">
          <cell r="C2198">
            <v>39355</v>
          </cell>
          <cell r="D2198">
            <v>7.7420000000000003E-2</v>
          </cell>
          <cell r="E2198">
            <v>2919110</v>
          </cell>
          <cell r="F2198">
            <v>2958465</v>
          </cell>
        </row>
        <row r="2199">
          <cell r="C2199">
            <v>39356</v>
          </cell>
          <cell r="D2199">
            <v>7.7420000000000003E-2</v>
          </cell>
          <cell r="E2199">
            <v>2919109</v>
          </cell>
          <cell r="F2199">
            <v>2958465</v>
          </cell>
        </row>
        <row r="2200">
          <cell r="C2200">
            <v>39357</v>
          </cell>
          <cell r="D2200">
            <v>7.7420000000000003E-2</v>
          </cell>
          <cell r="E2200">
            <v>2919108</v>
          </cell>
          <cell r="F2200">
            <v>2958465</v>
          </cell>
        </row>
        <row r="2201">
          <cell r="C2201">
            <v>39358</v>
          </cell>
          <cell r="D2201">
            <v>7.7420000000000003E-2</v>
          </cell>
          <cell r="E2201">
            <v>2919107</v>
          </cell>
          <cell r="F2201">
            <v>2958465</v>
          </cell>
        </row>
        <row r="2202">
          <cell r="C2202">
            <v>39359</v>
          </cell>
          <cell r="D2202">
            <v>7.7420000000000003E-2</v>
          </cell>
          <cell r="E2202">
            <v>2919106</v>
          </cell>
          <cell r="F2202">
            <v>2958465</v>
          </cell>
        </row>
        <row r="2203">
          <cell r="C2203">
            <v>39360</v>
          </cell>
          <cell r="D2203">
            <v>7.7420000000000003E-2</v>
          </cell>
          <cell r="E2203">
            <v>2919105</v>
          </cell>
          <cell r="F2203">
            <v>2958465</v>
          </cell>
        </row>
        <row r="2204">
          <cell r="C2204">
            <v>39361</v>
          </cell>
          <cell r="D2204">
            <v>7.7420000000000003E-2</v>
          </cell>
          <cell r="E2204">
            <v>2919104</v>
          </cell>
          <cell r="F2204">
            <v>2958465</v>
          </cell>
        </row>
        <row r="2205">
          <cell r="C2205">
            <v>39362</v>
          </cell>
          <cell r="D2205">
            <v>7.7420000000000003E-2</v>
          </cell>
          <cell r="E2205">
            <v>2919103</v>
          </cell>
          <cell r="F2205">
            <v>2958465</v>
          </cell>
        </row>
        <row r="2206">
          <cell r="C2206">
            <v>39363</v>
          </cell>
          <cell r="D2206">
            <v>7.7420000000000003E-2</v>
          </cell>
          <cell r="E2206">
            <v>2919102</v>
          </cell>
          <cell r="F2206">
            <v>2958465</v>
          </cell>
        </row>
        <row r="2207">
          <cell r="C2207">
            <v>39364</v>
          </cell>
          <cell r="D2207">
            <v>7.7420000000000003E-2</v>
          </cell>
          <cell r="E2207">
            <v>2919101</v>
          </cell>
          <cell r="F2207">
            <v>2958465</v>
          </cell>
        </row>
        <row r="2208">
          <cell r="C2208">
            <v>39365</v>
          </cell>
          <cell r="D2208">
            <v>7.7420000000000003E-2</v>
          </cell>
          <cell r="E2208">
            <v>2919100</v>
          </cell>
          <cell r="F2208">
            <v>2958465</v>
          </cell>
        </row>
        <row r="2209">
          <cell r="C2209">
            <v>39366</v>
          </cell>
          <cell r="D2209">
            <v>7.7420000000000003E-2</v>
          </cell>
          <cell r="E2209">
            <v>2919099</v>
          </cell>
          <cell r="F2209">
            <v>2958465</v>
          </cell>
        </row>
        <row r="2210">
          <cell r="C2210">
            <v>39367</v>
          </cell>
          <cell r="D2210">
            <v>7.7420000000000003E-2</v>
          </cell>
          <cell r="E2210">
            <v>2919098</v>
          </cell>
          <cell r="F2210">
            <v>2958465</v>
          </cell>
        </row>
        <row r="2211">
          <cell r="C2211">
            <v>39368</v>
          </cell>
          <cell r="D2211">
            <v>7.7420000000000003E-2</v>
          </cell>
          <cell r="E2211">
            <v>2919097</v>
          </cell>
          <cell r="F2211">
            <v>2958465</v>
          </cell>
        </row>
        <row r="2212">
          <cell r="C2212">
            <v>39369</v>
          </cell>
          <cell r="D2212">
            <v>7.7420000000000003E-2</v>
          </cell>
          <cell r="E2212">
            <v>2919096</v>
          </cell>
          <cell r="F2212">
            <v>2958465</v>
          </cell>
        </row>
        <row r="2213">
          <cell r="C2213">
            <v>39370</v>
          </cell>
          <cell r="D2213">
            <v>7.7420000000000003E-2</v>
          </cell>
          <cell r="E2213">
            <v>2919095</v>
          </cell>
          <cell r="F2213">
            <v>2958465</v>
          </cell>
        </row>
        <row r="2214">
          <cell r="C2214">
            <v>39371</v>
          </cell>
          <cell r="D2214">
            <v>7.7420000000000003E-2</v>
          </cell>
          <cell r="E2214">
            <v>2919094</v>
          </cell>
          <cell r="F2214">
            <v>2958465</v>
          </cell>
        </row>
        <row r="2215">
          <cell r="C2215">
            <v>39372</v>
          </cell>
          <cell r="D2215">
            <v>7.7420000000000003E-2</v>
          </cell>
          <cell r="E2215">
            <v>2919093</v>
          </cell>
          <cell r="F2215">
            <v>2958465</v>
          </cell>
        </row>
        <row r="2216">
          <cell r="C2216">
            <v>39373</v>
          </cell>
          <cell r="D2216">
            <v>7.7420000000000003E-2</v>
          </cell>
          <cell r="E2216">
            <v>2919092</v>
          </cell>
          <cell r="F2216">
            <v>2958465</v>
          </cell>
        </row>
        <row r="2217">
          <cell r="C2217">
            <v>39374</v>
          </cell>
          <cell r="D2217">
            <v>7.7420000000000003E-2</v>
          </cell>
          <cell r="E2217">
            <v>2919091</v>
          </cell>
          <cell r="F2217">
            <v>2958465</v>
          </cell>
        </row>
        <row r="2218">
          <cell r="C2218">
            <v>39375</v>
          </cell>
          <cell r="D2218">
            <v>7.7420000000000003E-2</v>
          </cell>
          <cell r="E2218">
            <v>2919090</v>
          </cell>
          <cell r="F2218">
            <v>2958465</v>
          </cell>
        </row>
        <row r="2219">
          <cell r="C2219">
            <v>39376</v>
          </cell>
          <cell r="D2219">
            <v>7.7420000000000003E-2</v>
          </cell>
          <cell r="E2219">
            <v>2919089</v>
          </cell>
          <cell r="F2219">
            <v>2958465</v>
          </cell>
        </row>
        <row r="2220">
          <cell r="C2220">
            <v>39377</v>
          </cell>
          <cell r="D2220">
            <v>7.7420000000000003E-2</v>
          </cell>
          <cell r="E2220">
            <v>2919088</v>
          </cell>
          <cell r="F2220">
            <v>2958465</v>
          </cell>
        </row>
        <row r="2221">
          <cell r="C2221">
            <v>39378</v>
          </cell>
          <cell r="D2221">
            <v>7.7420000000000003E-2</v>
          </cell>
          <cell r="E2221">
            <v>2919087</v>
          </cell>
          <cell r="F2221">
            <v>2958465</v>
          </cell>
        </row>
        <row r="2222">
          <cell r="C2222">
            <v>39379</v>
          </cell>
          <cell r="D2222">
            <v>7.7420000000000003E-2</v>
          </cell>
          <cell r="E2222">
            <v>2919086</v>
          </cell>
          <cell r="F2222">
            <v>2958465</v>
          </cell>
        </row>
        <row r="2223">
          <cell r="C2223">
            <v>39380</v>
          </cell>
          <cell r="D2223">
            <v>7.7420000000000003E-2</v>
          </cell>
          <cell r="E2223">
            <v>2919085</v>
          </cell>
          <cell r="F2223">
            <v>2958465</v>
          </cell>
        </row>
        <row r="2224">
          <cell r="C2224">
            <v>39381</v>
          </cell>
          <cell r="D2224">
            <v>7.7420000000000003E-2</v>
          </cell>
          <cell r="E2224">
            <v>2919084</v>
          </cell>
          <cell r="F2224">
            <v>2958465</v>
          </cell>
        </row>
        <row r="2225">
          <cell r="C2225">
            <v>39382</v>
          </cell>
          <cell r="D2225">
            <v>7.7420000000000003E-2</v>
          </cell>
          <cell r="E2225">
            <v>2919083</v>
          </cell>
          <cell r="F2225">
            <v>2958465</v>
          </cell>
        </row>
        <row r="2226">
          <cell r="C2226">
            <v>39383</v>
          </cell>
          <cell r="D2226">
            <v>7.7420000000000003E-2</v>
          </cell>
          <cell r="E2226">
            <v>2919082</v>
          </cell>
          <cell r="F2226">
            <v>2958465</v>
          </cell>
        </row>
        <row r="2227">
          <cell r="C2227">
            <v>39384</v>
          </cell>
          <cell r="D2227">
            <v>7.7420000000000003E-2</v>
          </cell>
          <cell r="E2227">
            <v>2919081</v>
          </cell>
          <cell r="F2227">
            <v>2958465</v>
          </cell>
        </row>
        <row r="2228">
          <cell r="C2228">
            <v>39385</v>
          </cell>
          <cell r="D2228">
            <v>7.7420000000000003E-2</v>
          </cell>
          <cell r="E2228">
            <v>2919080</v>
          </cell>
          <cell r="F2228">
            <v>2958465</v>
          </cell>
        </row>
        <row r="2229">
          <cell r="C2229">
            <v>39386</v>
          </cell>
          <cell r="D2229">
            <v>7.7420000000000003E-2</v>
          </cell>
          <cell r="E2229">
            <v>2919079</v>
          </cell>
          <cell r="F2229">
            <v>2958465</v>
          </cell>
        </row>
        <row r="2230">
          <cell r="C2230">
            <v>39387</v>
          </cell>
          <cell r="D2230">
            <v>7.7420000000000003E-2</v>
          </cell>
          <cell r="E2230">
            <v>2919078</v>
          </cell>
          <cell r="F2230">
            <v>2958465</v>
          </cell>
        </row>
        <row r="2231">
          <cell r="C2231">
            <v>39388</v>
          </cell>
          <cell r="D2231">
            <v>7.7420000000000003E-2</v>
          </cell>
          <cell r="E2231">
            <v>2919077</v>
          </cell>
          <cell r="F2231">
            <v>2958465</v>
          </cell>
        </row>
        <row r="2232">
          <cell r="C2232">
            <v>39389</v>
          </cell>
          <cell r="D2232">
            <v>7.7420000000000003E-2</v>
          </cell>
          <cell r="E2232">
            <v>2919076</v>
          </cell>
          <cell r="F2232">
            <v>2958465</v>
          </cell>
        </row>
        <row r="2233">
          <cell r="C2233">
            <v>39390</v>
          </cell>
          <cell r="D2233">
            <v>7.7420000000000003E-2</v>
          </cell>
          <cell r="E2233">
            <v>2919075</v>
          </cell>
          <cell r="F2233">
            <v>2958465</v>
          </cell>
        </row>
        <row r="2234">
          <cell r="C2234">
            <v>39391</v>
          </cell>
          <cell r="D2234">
            <v>7.7420000000000003E-2</v>
          </cell>
          <cell r="E2234">
            <v>2919074</v>
          </cell>
          <cell r="F2234">
            <v>2958465</v>
          </cell>
        </row>
        <row r="2235">
          <cell r="C2235">
            <v>39392</v>
          </cell>
          <cell r="D2235">
            <v>7.7420000000000003E-2</v>
          </cell>
          <cell r="E2235">
            <v>2919073</v>
          </cell>
          <cell r="F2235">
            <v>2958465</v>
          </cell>
        </row>
        <row r="2236">
          <cell r="C2236">
            <v>39393</v>
          </cell>
          <cell r="D2236">
            <v>7.7420000000000003E-2</v>
          </cell>
          <cell r="E2236">
            <v>2919072</v>
          </cell>
          <cell r="F2236">
            <v>2958465</v>
          </cell>
        </row>
        <row r="2237">
          <cell r="C2237">
            <v>39394</v>
          </cell>
          <cell r="D2237">
            <v>7.7420000000000003E-2</v>
          </cell>
          <cell r="E2237">
            <v>2919071</v>
          </cell>
          <cell r="F2237">
            <v>2958465</v>
          </cell>
        </row>
        <row r="2238">
          <cell r="C2238">
            <v>39395</v>
          </cell>
          <cell r="D2238">
            <v>7.7420000000000003E-2</v>
          </cell>
          <cell r="E2238">
            <v>2919070</v>
          </cell>
          <cell r="F2238">
            <v>2958465</v>
          </cell>
        </row>
        <row r="2239">
          <cell r="C2239">
            <v>39396</v>
          </cell>
          <cell r="D2239">
            <v>7.7420000000000003E-2</v>
          </cell>
          <cell r="E2239">
            <v>2919069</v>
          </cell>
          <cell r="F2239">
            <v>2958465</v>
          </cell>
        </row>
        <row r="2240">
          <cell r="C2240">
            <v>39397</v>
          </cell>
          <cell r="D2240">
            <v>7.7420000000000003E-2</v>
          </cell>
          <cell r="E2240">
            <v>2919068</v>
          </cell>
          <cell r="F2240">
            <v>2958465</v>
          </cell>
        </row>
        <row r="2241">
          <cell r="C2241">
            <v>39398</v>
          </cell>
          <cell r="D2241">
            <v>7.7420000000000003E-2</v>
          </cell>
          <cell r="E2241">
            <v>2919067</v>
          </cell>
          <cell r="F2241">
            <v>2958465</v>
          </cell>
        </row>
        <row r="2242">
          <cell r="C2242">
            <v>39399</v>
          </cell>
          <cell r="D2242">
            <v>7.7420000000000003E-2</v>
          </cell>
          <cell r="E2242">
            <v>2919066</v>
          </cell>
          <cell r="F2242">
            <v>2958465</v>
          </cell>
        </row>
        <row r="2243">
          <cell r="C2243">
            <v>39400</v>
          </cell>
          <cell r="D2243">
            <v>7.7420000000000003E-2</v>
          </cell>
          <cell r="E2243">
            <v>2919065</v>
          </cell>
          <cell r="F2243">
            <v>2958465</v>
          </cell>
        </row>
        <row r="2244">
          <cell r="C2244">
            <v>39401</v>
          </cell>
          <cell r="D2244">
            <v>7.7420000000000003E-2</v>
          </cell>
          <cell r="E2244">
            <v>2919064</v>
          </cell>
          <cell r="F2244">
            <v>2958465</v>
          </cell>
        </row>
        <row r="2245">
          <cell r="C2245">
            <v>39402</v>
          </cell>
          <cell r="D2245">
            <v>7.7420000000000003E-2</v>
          </cell>
          <cell r="E2245">
            <v>2919063</v>
          </cell>
          <cell r="F2245">
            <v>2958465</v>
          </cell>
        </row>
        <row r="2246">
          <cell r="C2246">
            <v>39403</v>
          </cell>
          <cell r="D2246">
            <v>7.7420000000000003E-2</v>
          </cell>
          <cell r="E2246">
            <v>2919062</v>
          </cell>
          <cell r="F2246">
            <v>2958465</v>
          </cell>
        </row>
        <row r="2247">
          <cell r="C2247">
            <v>39404</v>
          </cell>
          <cell r="D2247">
            <v>7.7420000000000003E-2</v>
          </cell>
          <cell r="E2247">
            <v>2919061</v>
          </cell>
          <cell r="F2247">
            <v>2958465</v>
          </cell>
        </row>
        <row r="2248">
          <cell r="C2248">
            <v>39405</v>
          </cell>
          <cell r="D2248">
            <v>7.7420000000000003E-2</v>
          </cell>
          <cell r="E2248">
            <v>2919060</v>
          </cell>
          <cell r="F2248">
            <v>2958465</v>
          </cell>
        </row>
        <row r="2249">
          <cell r="C2249">
            <v>39406</v>
          </cell>
          <cell r="D2249">
            <v>7.7420000000000003E-2</v>
          </cell>
          <cell r="E2249">
            <v>2919059</v>
          </cell>
          <cell r="F2249">
            <v>2958465</v>
          </cell>
        </row>
        <row r="2250">
          <cell r="C2250">
            <v>39407</v>
          </cell>
          <cell r="D2250">
            <v>7.7420000000000003E-2</v>
          </cell>
          <cell r="E2250">
            <v>2919058</v>
          </cell>
          <cell r="F2250">
            <v>2958465</v>
          </cell>
        </row>
        <row r="2251">
          <cell r="C2251">
            <v>39408</v>
          </cell>
          <cell r="D2251">
            <v>7.7420000000000003E-2</v>
          </cell>
          <cell r="E2251">
            <v>2919057</v>
          </cell>
          <cell r="F2251">
            <v>2958465</v>
          </cell>
        </row>
        <row r="2252">
          <cell r="C2252">
            <v>39409</v>
          </cell>
          <cell r="D2252">
            <v>7.7420000000000003E-2</v>
          </cell>
          <cell r="E2252">
            <v>2919056</v>
          </cell>
          <cell r="F2252">
            <v>2958465</v>
          </cell>
        </row>
        <row r="2253">
          <cell r="C2253">
            <v>39410</v>
          </cell>
          <cell r="D2253">
            <v>7.7420000000000003E-2</v>
          </cell>
          <cell r="E2253">
            <v>2919055</v>
          </cell>
          <cell r="F2253">
            <v>2958465</v>
          </cell>
        </row>
        <row r="2254">
          <cell r="C2254">
            <v>39411</v>
          </cell>
          <cell r="D2254">
            <v>7.7420000000000003E-2</v>
          </cell>
          <cell r="E2254">
            <v>2919054</v>
          </cell>
          <cell r="F2254">
            <v>2958465</v>
          </cell>
        </row>
        <row r="2255">
          <cell r="C2255">
            <v>39412</v>
          </cell>
          <cell r="D2255">
            <v>7.7420000000000003E-2</v>
          </cell>
          <cell r="E2255">
            <v>2919053</v>
          </cell>
          <cell r="F2255">
            <v>2958465</v>
          </cell>
        </row>
        <row r="2256">
          <cell r="C2256">
            <v>39413</v>
          </cell>
          <cell r="D2256">
            <v>7.7420000000000003E-2</v>
          </cell>
          <cell r="E2256">
            <v>2919052</v>
          </cell>
          <cell r="F2256">
            <v>2958465</v>
          </cell>
        </row>
        <row r="2257">
          <cell r="C2257">
            <v>39414</v>
          </cell>
          <cell r="D2257">
            <v>7.7420000000000003E-2</v>
          </cell>
          <cell r="E2257">
            <v>2919051</v>
          </cell>
          <cell r="F2257">
            <v>2958465</v>
          </cell>
        </row>
        <row r="2258">
          <cell r="C2258">
            <v>39415</v>
          </cell>
          <cell r="D2258">
            <v>7.7420000000000003E-2</v>
          </cell>
          <cell r="E2258">
            <v>2919050</v>
          </cell>
          <cell r="F2258">
            <v>2958465</v>
          </cell>
        </row>
        <row r="2259">
          <cell r="C2259">
            <v>39416</v>
          </cell>
          <cell r="D2259">
            <v>7.7420000000000003E-2</v>
          </cell>
          <cell r="E2259">
            <v>2919049</v>
          </cell>
          <cell r="F2259">
            <v>2958465</v>
          </cell>
        </row>
        <row r="2260">
          <cell r="C2260">
            <v>39417</v>
          </cell>
          <cell r="D2260">
            <v>7.7420000000000003E-2</v>
          </cell>
          <cell r="E2260">
            <v>2919048</v>
          </cell>
          <cell r="F2260">
            <v>2958465</v>
          </cell>
        </row>
        <row r="2261">
          <cell r="C2261">
            <v>39418</v>
          </cell>
          <cell r="D2261">
            <v>7.7420000000000003E-2</v>
          </cell>
          <cell r="E2261">
            <v>2919047</v>
          </cell>
          <cell r="F2261">
            <v>2958465</v>
          </cell>
        </row>
        <row r="2262">
          <cell r="C2262">
            <v>39419</v>
          </cell>
          <cell r="D2262">
            <v>7.7420000000000003E-2</v>
          </cell>
          <cell r="E2262">
            <v>2919046</v>
          </cell>
          <cell r="F2262">
            <v>2958465</v>
          </cell>
        </row>
        <row r="2263">
          <cell r="C2263">
            <v>39420</v>
          </cell>
          <cell r="D2263">
            <v>7.7420000000000003E-2</v>
          </cell>
          <cell r="E2263">
            <v>2919045</v>
          </cell>
          <cell r="F2263">
            <v>2958465</v>
          </cell>
        </row>
        <row r="2264">
          <cell r="C2264">
            <v>39421</v>
          </cell>
          <cell r="D2264">
            <v>7.7420000000000003E-2</v>
          </cell>
          <cell r="E2264">
            <v>2919044</v>
          </cell>
          <cell r="F2264">
            <v>2958465</v>
          </cell>
        </row>
        <row r="2265">
          <cell r="C2265">
            <v>39422</v>
          </cell>
          <cell r="D2265">
            <v>7.7420000000000003E-2</v>
          </cell>
          <cell r="E2265">
            <v>2919043</v>
          </cell>
          <cell r="F2265">
            <v>2958465</v>
          </cell>
        </row>
        <row r="2266">
          <cell r="C2266">
            <v>39423</v>
          </cell>
          <cell r="D2266">
            <v>7.7420000000000003E-2</v>
          </cell>
          <cell r="E2266">
            <v>2919042</v>
          </cell>
          <cell r="F2266">
            <v>2958465</v>
          </cell>
        </row>
        <row r="2267">
          <cell r="C2267">
            <v>39424</v>
          </cell>
          <cell r="D2267">
            <v>7.7420000000000003E-2</v>
          </cell>
          <cell r="E2267">
            <v>2919041</v>
          </cell>
          <cell r="F2267">
            <v>2958465</v>
          </cell>
        </row>
        <row r="2268">
          <cell r="C2268">
            <v>39425</v>
          </cell>
          <cell r="D2268">
            <v>7.7420000000000003E-2</v>
          </cell>
          <cell r="E2268">
            <v>2919040</v>
          </cell>
          <cell r="F2268">
            <v>2958465</v>
          </cell>
        </row>
        <row r="2269">
          <cell r="C2269">
            <v>39426</v>
          </cell>
          <cell r="D2269">
            <v>7.7420000000000003E-2</v>
          </cell>
          <cell r="E2269">
            <v>2919039</v>
          </cell>
          <cell r="F2269">
            <v>2958465</v>
          </cell>
        </row>
        <row r="2270">
          <cell r="C2270">
            <v>39427</v>
          </cell>
          <cell r="D2270">
            <v>7.7420000000000003E-2</v>
          </cell>
          <cell r="E2270">
            <v>2919038</v>
          </cell>
          <cell r="F2270">
            <v>2958465</v>
          </cell>
        </row>
        <row r="2271">
          <cell r="C2271">
            <v>39428</v>
          </cell>
          <cell r="D2271">
            <v>7.7420000000000003E-2</v>
          </cell>
          <cell r="E2271">
            <v>2919037</v>
          </cell>
          <cell r="F2271">
            <v>2958465</v>
          </cell>
        </row>
        <row r="2272">
          <cell r="C2272">
            <v>39429</v>
          </cell>
          <cell r="D2272">
            <v>7.7420000000000003E-2</v>
          </cell>
          <cell r="E2272">
            <v>2919036</v>
          </cell>
          <cell r="F2272">
            <v>2958465</v>
          </cell>
        </row>
        <row r="2273">
          <cell r="C2273">
            <v>39430</v>
          </cell>
          <cell r="D2273">
            <v>7.7420000000000003E-2</v>
          </cell>
          <cell r="E2273">
            <v>2919035</v>
          </cell>
          <cell r="F2273">
            <v>2958465</v>
          </cell>
        </row>
        <row r="2274">
          <cell r="C2274">
            <v>39431</v>
          </cell>
          <cell r="D2274">
            <v>7.7420000000000003E-2</v>
          </cell>
          <cell r="E2274">
            <v>2919034</v>
          </cell>
          <cell r="F2274">
            <v>2958465</v>
          </cell>
        </row>
        <row r="2275">
          <cell r="C2275">
            <v>39432</v>
          </cell>
          <cell r="D2275">
            <v>7.7420000000000003E-2</v>
          </cell>
          <cell r="E2275">
            <v>2919033</v>
          </cell>
          <cell r="F2275">
            <v>2958465</v>
          </cell>
        </row>
        <row r="2276">
          <cell r="C2276">
            <v>39433</v>
          </cell>
          <cell r="D2276">
            <v>7.7420000000000003E-2</v>
          </cell>
          <cell r="E2276">
            <v>2919032</v>
          </cell>
          <cell r="F2276">
            <v>2958465</v>
          </cell>
        </row>
        <row r="2277">
          <cell r="C2277">
            <v>39434</v>
          </cell>
          <cell r="D2277">
            <v>7.7420000000000003E-2</v>
          </cell>
          <cell r="E2277">
            <v>2919031</v>
          </cell>
          <cell r="F2277">
            <v>2958465</v>
          </cell>
        </row>
        <row r="2278">
          <cell r="C2278">
            <v>39435</v>
          </cell>
          <cell r="D2278">
            <v>7.7420000000000003E-2</v>
          </cell>
          <cell r="E2278">
            <v>2919030</v>
          </cell>
          <cell r="F2278">
            <v>2958465</v>
          </cell>
        </row>
        <row r="2279">
          <cell r="C2279">
            <v>39436</v>
          </cell>
          <cell r="D2279">
            <v>7.7420000000000003E-2</v>
          </cell>
          <cell r="E2279">
            <v>2919029</v>
          </cell>
          <cell r="F2279">
            <v>2958465</v>
          </cell>
        </row>
        <row r="2280">
          <cell r="C2280">
            <v>39437</v>
          </cell>
          <cell r="D2280">
            <v>7.7420000000000003E-2</v>
          </cell>
          <cell r="E2280">
            <v>2919028</v>
          </cell>
          <cell r="F2280">
            <v>2958465</v>
          </cell>
        </row>
        <row r="2281">
          <cell r="C2281">
            <v>39438</v>
          </cell>
          <cell r="D2281">
            <v>7.7420000000000003E-2</v>
          </cell>
          <cell r="E2281">
            <v>2919027</v>
          </cell>
          <cell r="F2281">
            <v>2958465</v>
          </cell>
        </row>
        <row r="2282">
          <cell r="C2282">
            <v>39439</v>
          </cell>
          <cell r="D2282">
            <v>7.7420000000000003E-2</v>
          </cell>
          <cell r="E2282">
            <v>2919026</v>
          </cell>
          <cell r="F2282">
            <v>2958465</v>
          </cell>
        </row>
        <row r="2283">
          <cell r="C2283">
            <v>39440</v>
          </cell>
          <cell r="D2283">
            <v>7.7420000000000003E-2</v>
          </cell>
          <cell r="E2283">
            <v>2919025</v>
          </cell>
          <cell r="F2283">
            <v>2958465</v>
          </cell>
        </row>
        <row r="2284">
          <cell r="C2284">
            <v>39441</v>
          </cell>
          <cell r="D2284">
            <v>7.7420000000000003E-2</v>
          </cell>
          <cell r="E2284">
            <v>2919024</v>
          </cell>
          <cell r="F2284">
            <v>2958465</v>
          </cell>
        </row>
        <row r="2285">
          <cell r="C2285">
            <v>39442</v>
          </cell>
          <cell r="D2285">
            <v>7.7420000000000003E-2</v>
          </cell>
          <cell r="E2285">
            <v>2919023</v>
          </cell>
          <cell r="F2285">
            <v>2958465</v>
          </cell>
        </row>
        <row r="2286">
          <cell r="C2286">
            <v>39443</v>
          </cell>
          <cell r="D2286">
            <v>7.7420000000000003E-2</v>
          </cell>
          <cell r="E2286">
            <v>2919022</v>
          </cell>
          <cell r="F2286">
            <v>2958465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Year_Monthly-AvoidableCosts"/>
      <sheetName val="OneYear_MonthlyNonAvoidCosts"/>
      <sheetName val="Summary"/>
      <sheetName val="Annual-AvoidCosts"/>
      <sheetName val="Annual-NonAvoidCosts"/>
      <sheetName val="AvoidDat"/>
      <sheetName val="NonAvoidDat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">
          <cell r="D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rig_PM9a_MonthlyNonAvoidCosts"/>
      <sheetName val="Mod_PM9a_MonthlyNonAvoidCosts"/>
      <sheetName val="Table A-1"/>
      <sheetName val="Divider Tab"/>
      <sheetName val="Npt"/>
      <sheetName val="RptUSBA"/>
      <sheetName val="2008 RR Allocation"/>
      <sheetName val="2008RptRR"/>
      <sheetName val="2007RptRR"/>
      <sheetName val="2006RptRR"/>
      <sheetName val="2005RptRR"/>
      <sheetName val="2004RptRR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D9" t="str">
            <v>PG&amp;E</v>
          </cell>
          <cell r="E9">
            <v>0.42199999999999999</v>
          </cell>
        </row>
        <row r="10">
          <cell r="D10" t="str">
            <v>SCE</v>
          </cell>
          <cell r="E10">
            <v>0.47499999999999998</v>
          </cell>
        </row>
        <row r="11">
          <cell r="D11" t="str">
            <v>SDG&amp;E</v>
          </cell>
          <cell r="E11">
            <v>0.10299999999999999</v>
          </cell>
        </row>
        <row r="14">
          <cell r="E14">
            <v>39417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&amp;M"/>
      <sheetName val="Labor Factors"/>
      <sheetName val="Fleet Factors"/>
      <sheetName val="Exclusions"/>
      <sheetName val="Plant NBV &amp; Depr Exp"/>
      <sheetName val="Rev Reqt"/>
      <sheetName val="Misc Revs"/>
      <sheetName val="EC Recap"/>
      <sheetName val="EC by Function 1"/>
      <sheetName val="EC by Function 2"/>
      <sheetName val="EC by C-R Subcat"/>
      <sheetName val="EC by Storage Subcat"/>
      <sheetName val="Cost Alloc"/>
      <sheetName val="C-R cost per cust"/>
      <sheetName val="Allocators"/>
      <sheetName val="T1"/>
      <sheetName val="T2"/>
      <sheetName val="T3"/>
      <sheetName val="T-Stor1"/>
      <sheetName val="T-Stor2"/>
      <sheetName val="T-Stor3"/>
      <sheetName val="T-Stor4"/>
      <sheetName val="T-Trans1"/>
      <sheetName val="T-Trans2"/>
      <sheetName val="T-Dist1"/>
      <sheetName val="T-Dist2"/>
      <sheetName val="T-Dist3"/>
      <sheetName val="T-CA1"/>
      <sheetName val="T-CS&amp;I1"/>
      <sheetName val="T-Net Plnt"/>
      <sheetName val="T-A&amp;G1"/>
      <sheetName val="A&amp;G Factors"/>
      <sheetName val="T-A&amp;G2"/>
      <sheetName val="T-A&amp;G3"/>
      <sheetName val="Systog"/>
    </sheetNames>
    <sheetDataSet>
      <sheetData sheetId="0" refreshError="1">
        <row r="27">
          <cell r="F27">
            <v>2317.8420000000001</v>
          </cell>
        </row>
        <row r="40">
          <cell r="F40">
            <v>1.0199223279185783</v>
          </cell>
        </row>
        <row r="44">
          <cell r="F44">
            <v>26.317419258751201</v>
          </cell>
        </row>
        <row r="46">
          <cell r="F46">
            <v>31.049000000000003</v>
          </cell>
        </row>
      </sheetData>
      <sheetData sheetId="1"/>
      <sheetData sheetId="2"/>
      <sheetData sheetId="3"/>
      <sheetData sheetId="4"/>
      <sheetData sheetId="5" refreshError="1">
        <row r="91">
          <cell r="AJ91">
            <v>260.74457178999995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0001783222"/>
      <sheetName val="GR&amp;DR-0005178932"/>
      <sheetName val="GR&amp;DR-0067869041"/>
      <sheetName val="ATC-0113011724"/>
      <sheetName val="A-0286724918"/>
      <sheetName val="&quot;DM&quot;1003969007"/>
      <sheetName val="LS3-1006027006"/>
      <sheetName val="GRDR-1007401453"/>
      <sheetName val="GRDR-1028126259"/>
      <sheetName val="&quot;DRTOU2&quot;1029973305"/>
      <sheetName val="GRLIDRLI-1040042805"/>
      <sheetName val="GRDR-1041814154"/>
      <sheetName val="DR-1043247400"/>
      <sheetName val="&quot;ALTOU&quot;1275408388"/>
      <sheetName val="LS3-1329934153"/>
      <sheetName val="&quot;ALTOU&quot;1402303727"/>
      <sheetName val="&quot;ALTOU&quot;1416582496"/>
      <sheetName val="A-1458934007"/>
      <sheetName val="DS-2032226656"/>
      <sheetName val="&quot;DRTOU&quot;2083669301"/>
      <sheetName val="&quot;ALTOU&quot;2125036751"/>
      <sheetName val="A-2158008856"/>
      <sheetName val="GRLIDRLI-2159403882"/>
      <sheetName val="GRDR-2444225201"/>
      <sheetName val="A-2651678958"/>
      <sheetName val="&quot;PA&quot;3225043599"/>
    </sheetNames>
    <sheetDataSet>
      <sheetData sheetId="0" refreshError="1">
        <row r="8">
          <cell r="K8">
            <v>37165</v>
          </cell>
          <cell r="L8">
            <v>37330</v>
          </cell>
          <cell r="M8">
            <v>165</v>
          </cell>
          <cell r="N8">
            <v>9.0200000000000002E-2</v>
          </cell>
          <cell r="O8">
            <v>7.1209999999999996E-2</v>
          </cell>
        </row>
        <row r="9">
          <cell r="K9">
            <v>37166</v>
          </cell>
          <cell r="L9">
            <v>37330</v>
          </cell>
          <cell r="M9">
            <v>164</v>
          </cell>
          <cell r="N9">
            <v>9.0200000000000002E-2</v>
          </cell>
          <cell r="O9">
            <v>7.1209999999999996E-2</v>
          </cell>
        </row>
        <row r="10">
          <cell r="K10">
            <v>37167</v>
          </cell>
          <cell r="L10">
            <v>37330</v>
          </cell>
          <cell r="M10">
            <v>163</v>
          </cell>
          <cell r="N10">
            <v>9.0200000000000002E-2</v>
          </cell>
          <cell r="O10">
            <v>7.1209999999999996E-2</v>
          </cell>
        </row>
        <row r="11">
          <cell r="K11">
            <v>37168</v>
          </cell>
          <cell r="L11">
            <v>37330</v>
          </cell>
          <cell r="M11">
            <v>162</v>
          </cell>
          <cell r="N11">
            <v>9.0200000000000002E-2</v>
          </cell>
          <cell r="O11">
            <v>7.1209999999999996E-2</v>
          </cell>
        </row>
        <row r="12">
          <cell r="K12">
            <v>37169</v>
          </cell>
          <cell r="L12">
            <v>37330</v>
          </cell>
          <cell r="M12">
            <v>161</v>
          </cell>
          <cell r="N12">
            <v>9.0200000000000002E-2</v>
          </cell>
          <cell r="O12">
            <v>7.1209999999999996E-2</v>
          </cell>
        </row>
        <row r="13">
          <cell r="K13">
            <v>37170</v>
          </cell>
          <cell r="L13">
            <v>37330</v>
          </cell>
          <cell r="M13">
            <v>160</v>
          </cell>
          <cell r="N13">
            <v>9.0200000000000002E-2</v>
          </cell>
          <cell r="O13">
            <v>7.1209999999999996E-2</v>
          </cell>
        </row>
        <row r="14">
          <cell r="K14">
            <v>37171</v>
          </cell>
          <cell r="L14">
            <v>37330</v>
          </cell>
          <cell r="M14">
            <v>159</v>
          </cell>
          <cell r="N14">
            <v>9.0200000000000002E-2</v>
          </cell>
          <cell r="O14">
            <v>7.1209999999999996E-2</v>
          </cell>
        </row>
        <row r="15">
          <cell r="K15">
            <v>37172</v>
          </cell>
          <cell r="L15">
            <v>37330</v>
          </cell>
          <cell r="M15">
            <v>158</v>
          </cell>
          <cell r="N15">
            <v>9.0200000000000002E-2</v>
          </cell>
          <cell r="O15">
            <v>7.1209999999999996E-2</v>
          </cell>
        </row>
        <row r="16">
          <cell r="K16">
            <v>37173</v>
          </cell>
          <cell r="L16">
            <v>37330</v>
          </cell>
          <cell r="M16">
            <v>157</v>
          </cell>
          <cell r="N16">
            <v>9.0200000000000002E-2</v>
          </cell>
          <cell r="O16">
            <v>7.1209999999999996E-2</v>
          </cell>
        </row>
        <row r="17">
          <cell r="K17">
            <v>37174</v>
          </cell>
          <cell r="L17">
            <v>37330</v>
          </cell>
          <cell r="M17">
            <v>156</v>
          </cell>
          <cell r="N17">
            <v>9.0200000000000002E-2</v>
          </cell>
          <cell r="O17">
            <v>7.1209999999999996E-2</v>
          </cell>
        </row>
        <row r="18">
          <cell r="K18">
            <v>37175</v>
          </cell>
          <cell r="L18">
            <v>37330</v>
          </cell>
          <cell r="M18">
            <v>155</v>
          </cell>
          <cell r="N18">
            <v>9.0200000000000002E-2</v>
          </cell>
          <cell r="O18">
            <v>7.1209999999999996E-2</v>
          </cell>
        </row>
        <row r="19">
          <cell r="K19">
            <v>37176</v>
          </cell>
          <cell r="L19">
            <v>37330</v>
          </cell>
          <cell r="M19">
            <v>154</v>
          </cell>
          <cell r="N19">
            <v>9.0200000000000002E-2</v>
          </cell>
          <cell r="O19">
            <v>7.1209999999999996E-2</v>
          </cell>
        </row>
        <row r="20">
          <cell r="K20">
            <v>37177</v>
          </cell>
          <cell r="L20">
            <v>37330</v>
          </cell>
          <cell r="M20">
            <v>153</v>
          </cell>
          <cell r="N20">
            <v>9.0200000000000002E-2</v>
          </cell>
          <cell r="O20">
            <v>7.1209999999999996E-2</v>
          </cell>
        </row>
        <row r="21">
          <cell r="K21">
            <v>37178</v>
          </cell>
          <cell r="L21">
            <v>37330</v>
          </cell>
          <cell r="M21">
            <v>152</v>
          </cell>
          <cell r="N21">
            <v>9.0200000000000002E-2</v>
          </cell>
          <cell r="O21">
            <v>7.1209999999999996E-2</v>
          </cell>
        </row>
        <row r="22">
          <cell r="K22">
            <v>37179</v>
          </cell>
          <cell r="L22">
            <v>37330</v>
          </cell>
          <cell r="M22">
            <v>151</v>
          </cell>
          <cell r="N22">
            <v>9.0200000000000002E-2</v>
          </cell>
          <cell r="O22">
            <v>7.1209999999999996E-2</v>
          </cell>
        </row>
        <row r="23">
          <cell r="K23">
            <v>37180</v>
          </cell>
          <cell r="L23">
            <v>37330</v>
          </cell>
          <cell r="M23">
            <v>150</v>
          </cell>
          <cell r="N23">
            <v>9.0200000000000002E-2</v>
          </cell>
          <cell r="O23">
            <v>7.1209999999999996E-2</v>
          </cell>
        </row>
        <row r="24">
          <cell r="K24">
            <v>37181</v>
          </cell>
          <cell r="L24">
            <v>37330</v>
          </cell>
          <cell r="M24">
            <v>149</v>
          </cell>
          <cell r="N24">
            <v>9.0200000000000002E-2</v>
          </cell>
          <cell r="O24">
            <v>7.1209999999999996E-2</v>
          </cell>
        </row>
        <row r="25">
          <cell r="K25">
            <v>37182</v>
          </cell>
          <cell r="L25">
            <v>37330</v>
          </cell>
          <cell r="M25">
            <v>148</v>
          </cell>
          <cell r="N25">
            <v>9.0200000000000002E-2</v>
          </cell>
          <cell r="O25">
            <v>7.1209999999999996E-2</v>
          </cell>
        </row>
        <row r="26">
          <cell r="K26">
            <v>37183</v>
          </cell>
          <cell r="L26">
            <v>37330</v>
          </cell>
          <cell r="M26">
            <v>147</v>
          </cell>
          <cell r="N26">
            <v>9.0200000000000002E-2</v>
          </cell>
          <cell r="O26">
            <v>7.1209999999999996E-2</v>
          </cell>
        </row>
        <row r="27">
          <cell r="K27">
            <v>37184</v>
          </cell>
          <cell r="L27">
            <v>37330</v>
          </cell>
          <cell r="M27">
            <v>146</v>
          </cell>
          <cell r="N27">
            <v>9.0200000000000002E-2</v>
          </cell>
          <cell r="O27">
            <v>7.1209999999999996E-2</v>
          </cell>
        </row>
        <row r="28">
          <cell r="K28">
            <v>37185</v>
          </cell>
          <cell r="L28">
            <v>37330</v>
          </cell>
          <cell r="M28">
            <v>145</v>
          </cell>
          <cell r="N28">
            <v>9.0200000000000002E-2</v>
          </cell>
          <cell r="O28">
            <v>7.1209999999999996E-2</v>
          </cell>
        </row>
        <row r="29">
          <cell r="K29">
            <v>37186</v>
          </cell>
          <cell r="L29">
            <v>37330</v>
          </cell>
          <cell r="M29">
            <v>144</v>
          </cell>
          <cell r="N29">
            <v>9.0200000000000002E-2</v>
          </cell>
          <cell r="O29">
            <v>7.1209999999999996E-2</v>
          </cell>
        </row>
        <row r="30">
          <cell r="K30">
            <v>37187</v>
          </cell>
          <cell r="L30">
            <v>37330</v>
          </cell>
          <cell r="M30">
            <v>143</v>
          </cell>
          <cell r="N30">
            <v>9.0200000000000002E-2</v>
          </cell>
          <cell r="O30">
            <v>7.1209999999999996E-2</v>
          </cell>
        </row>
        <row r="31">
          <cell r="K31">
            <v>37188</v>
          </cell>
          <cell r="L31">
            <v>37330</v>
          </cell>
          <cell r="M31">
            <v>142</v>
          </cell>
          <cell r="N31">
            <v>9.0200000000000002E-2</v>
          </cell>
          <cell r="O31">
            <v>7.1209999999999996E-2</v>
          </cell>
        </row>
        <row r="32">
          <cell r="K32">
            <v>37189</v>
          </cell>
          <cell r="L32">
            <v>37330</v>
          </cell>
          <cell r="M32">
            <v>141</v>
          </cell>
          <cell r="N32">
            <v>9.0200000000000002E-2</v>
          </cell>
          <cell r="O32">
            <v>7.1209999999999996E-2</v>
          </cell>
        </row>
        <row r="33">
          <cell r="K33">
            <v>37190</v>
          </cell>
          <cell r="L33">
            <v>37330</v>
          </cell>
          <cell r="M33">
            <v>140</v>
          </cell>
          <cell r="N33">
            <v>9.0200000000000002E-2</v>
          </cell>
          <cell r="O33">
            <v>7.1209999999999996E-2</v>
          </cell>
        </row>
        <row r="34">
          <cell r="K34">
            <v>37191</v>
          </cell>
          <cell r="L34">
            <v>37330</v>
          </cell>
          <cell r="M34">
            <v>139</v>
          </cell>
          <cell r="N34">
            <v>9.0200000000000002E-2</v>
          </cell>
          <cell r="O34">
            <v>7.1209999999999996E-2</v>
          </cell>
        </row>
        <row r="35">
          <cell r="K35">
            <v>37192</v>
          </cell>
          <cell r="L35">
            <v>37330</v>
          </cell>
          <cell r="M35">
            <v>138</v>
          </cell>
          <cell r="N35">
            <v>9.0200000000000002E-2</v>
          </cell>
          <cell r="O35">
            <v>7.1209999999999996E-2</v>
          </cell>
        </row>
        <row r="36">
          <cell r="K36">
            <v>37193</v>
          </cell>
          <cell r="L36">
            <v>37330</v>
          </cell>
          <cell r="M36">
            <v>137</v>
          </cell>
          <cell r="N36">
            <v>9.0200000000000002E-2</v>
          </cell>
          <cell r="O36">
            <v>7.1209999999999996E-2</v>
          </cell>
        </row>
        <row r="37">
          <cell r="K37">
            <v>37194</v>
          </cell>
          <cell r="L37">
            <v>37330</v>
          </cell>
          <cell r="M37">
            <v>136</v>
          </cell>
          <cell r="N37">
            <v>9.0200000000000002E-2</v>
          </cell>
          <cell r="O37">
            <v>7.1209999999999996E-2</v>
          </cell>
        </row>
        <row r="38">
          <cell r="K38">
            <v>37195</v>
          </cell>
          <cell r="L38">
            <v>37330</v>
          </cell>
          <cell r="M38">
            <v>135</v>
          </cell>
          <cell r="N38">
            <v>9.0200000000000002E-2</v>
          </cell>
          <cell r="O38">
            <v>7.1209999999999996E-2</v>
          </cell>
        </row>
        <row r="39">
          <cell r="K39">
            <v>37196</v>
          </cell>
          <cell r="L39">
            <v>37330</v>
          </cell>
          <cell r="M39">
            <v>134</v>
          </cell>
          <cell r="N39">
            <v>9.0200000000000002E-2</v>
          </cell>
          <cell r="O39">
            <v>7.1209999999999996E-2</v>
          </cell>
        </row>
        <row r="40">
          <cell r="K40">
            <v>37197</v>
          </cell>
          <cell r="L40">
            <v>37330</v>
          </cell>
          <cell r="M40">
            <v>133</v>
          </cell>
          <cell r="N40">
            <v>9.0200000000000002E-2</v>
          </cell>
          <cell r="O40">
            <v>7.1209999999999996E-2</v>
          </cell>
        </row>
        <row r="41">
          <cell r="K41">
            <v>37198</v>
          </cell>
          <cell r="L41">
            <v>37330</v>
          </cell>
          <cell r="M41">
            <v>132</v>
          </cell>
          <cell r="N41">
            <v>9.0200000000000002E-2</v>
          </cell>
          <cell r="O41">
            <v>7.1209999999999996E-2</v>
          </cell>
        </row>
        <row r="42">
          <cell r="K42">
            <v>37199</v>
          </cell>
          <cell r="L42">
            <v>37330</v>
          </cell>
          <cell r="M42">
            <v>131</v>
          </cell>
          <cell r="N42">
            <v>9.0200000000000002E-2</v>
          </cell>
          <cell r="O42">
            <v>7.1209999999999996E-2</v>
          </cell>
        </row>
        <row r="43">
          <cell r="K43">
            <v>37200</v>
          </cell>
          <cell r="L43">
            <v>37330</v>
          </cell>
          <cell r="M43">
            <v>130</v>
          </cell>
          <cell r="N43">
            <v>9.0200000000000002E-2</v>
          </cell>
          <cell r="O43">
            <v>7.1209999999999996E-2</v>
          </cell>
        </row>
        <row r="44">
          <cell r="K44">
            <v>37201</v>
          </cell>
          <cell r="L44">
            <v>37330</v>
          </cell>
          <cell r="M44">
            <v>129</v>
          </cell>
          <cell r="N44">
            <v>9.0200000000000002E-2</v>
          </cell>
          <cell r="O44">
            <v>7.1209999999999996E-2</v>
          </cell>
        </row>
        <row r="45">
          <cell r="K45">
            <v>37202</v>
          </cell>
          <cell r="L45">
            <v>37330</v>
          </cell>
          <cell r="M45">
            <v>128</v>
          </cell>
          <cell r="N45">
            <v>9.0200000000000002E-2</v>
          </cell>
          <cell r="O45">
            <v>7.1209999999999996E-2</v>
          </cell>
        </row>
        <row r="46">
          <cell r="K46">
            <v>37203</v>
          </cell>
          <cell r="L46">
            <v>37330</v>
          </cell>
          <cell r="M46">
            <v>127</v>
          </cell>
          <cell r="N46">
            <v>9.0200000000000002E-2</v>
          </cell>
          <cell r="O46">
            <v>7.1209999999999996E-2</v>
          </cell>
        </row>
        <row r="47">
          <cell r="K47">
            <v>37204</v>
          </cell>
          <cell r="L47">
            <v>37330</v>
          </cell>
          <cell r="M47">
            <v>126</v>
          </cell>
          <cell r="N47">
            <v>9.0200000000000002E-2</v>
          </cell>
          <cell r="O47">
            <v>7.1209999999999996E-2</v>
          </cell>
        </row>
        <row r="48">
          <cell r="K48">
            <v>37205</v>
          </cell>
          <cell r="L48">
            <v>37330</v>
          </cell>
          <cell r="M48">
            <v>125</v>
          </cell>
          <cell r="N48">
            <v>9.0200000000000002E-2</v>
          </cell>
          <cell r="O48">
            <v>7.1209999999999996E-2</v>
          </cell>
        </row>
        <row r="49">
          <cell r="K49">
            <v>37206</v>
          </cell>
          <cell r="L49">
            <v>37330</v>
          </cell>
          <cell r="M49">
            <v>124</v>
          </cell>
          <cell r="N49">
            <v>9.0200000000000002E-2</v>
          </cell>
          <cell r="O49">
            <v>7.1209999999999996E-2</v>
          </cell>
        </row>
        <row r="50">
          <cell r="K50">
            <v>37207</v>
          </cell>
          <cell r="L50">
            <v>37330</v>
          </cell>
          <cell r="M50">
            <v>123</v>
          </cell>
          <cell r="N50">
            <v>9.0200000000000002E-2</v>
          </cell>
          <cell r="O50">
            <v>7.1209999999999996E-2</v>
          </cell>
        </row>
        <row r="51">
          <cell r="K51">
            <v>37208</v>
          </cell>
          <cell r="L51">
            <v>37330</v>
          </cell>
          <cell r="M51">
            <v>122</v>
          </cell>
          <cell r="N51">
            <v>9.0200000000000002E-2</v>
          </cell>
          <cell r="O51">
            <v>7.1209999999999996E-2</v>
          </cell>
        </row>
        <row r="52">
          <cell r="K52">
            <v>37209</v>
          </cell>
          <cell r="L52">
            <v>37330</v>
          </cell>
          <cell r="M52">
            <v>121</v>
          </cell>
          <cell r="N52">
            <v>9.0200000000000002E-2</v>
          </cell>
          <cell r="O52">
            <v>7.1209999999999996E-2</v>
          </cell>
        </row>
        <row r="53">
          <cell r="K53">
            <v>37210</v>
          </cell>
          <cell r="L53">
            <v>37330</v>
          </cell>
          <cell r="M53">
            <v>120</v>
          </cell>
          <cell r="N53">
            <v>9.0200000000000002E-2</v>
          </cell>
          <cell r="O53">
            <v>7.1209999999999996E-2</v>
          </cell>
        </row>
        <row r="54">
          <cell r="K54">
            <v>37211</v>
          </cell>
          <cell r="L54">
            <v>37330</v>
          </cell>
          <cell r="M54">
            <v>119</v>
          </cell>
          <cell r="N54">
            <v>9.0200000000000002E-2</v>
          </cell>
          <cell r="O54">
            <v>7.1209999999999996E-2</v>
          </cell>
        </row>
        <row r="55">
          <cell r="K55">
            <v>37212</v>
          </cell>
          <cell r="L55">
            <v>37330</v>
          </cell>
          <cell r="M55">
            <v>118</v>
          </cell>
          <cell r="N55">
            <v>9.0200000000000002E-2</v>
          </cell>
          <cell r="O55">
            <v>7.1209999999999996E-2</v>
          </cell>
        </row>
        <row r="56">
          <cell r="K56">
            <v>37213</v>
          </cell>
          <cell r="L56">
            <v>37330</v>
          </cell>
          <cell r="M56">
            <v>117</v>
          </cell>
          <cell r="N56">
            <v>9.0200000000000002E-2</v>
          </cell>
          <cell r="O56">
            <v>7.1209999999999996E-2</v>
          </cell>
        </row>
        <row r="57">
          <cell r="K57">
            <v>37214</v>
          </cell>
          <cell r="L57">
            <v>37330</v>
          </cell>
          <cell r="M57">
            <v>116</v>
          </cell>
          <cell r="N57">
            <v>9.0200000000000002E-2</v>
          </cell>
          <cell r="O57">
            <v>7.1209999999999996E-2</v>
          </cell>
        </row>
        <row r="58">
          <cell r="K58">
            <v>37215</v>
          </cell>
          <cell r="L58">
            <v>37330</v>
          </cell>
          <cell r="M58">
            <v>115</v>
          </cell>
          <cell r="N58">
            <v>9.0200000000000002E-2</v>
          </cell>
          <cell r="O58">
            <v>7.1209999999999996E-2</v>
          </cell>
        </row>
        <row r="59">
          <cell r="K59">
            <v>37216</v>
          </cell>
          <cell r="L59">
            <v>37330</v>
          </cell>
          <cell r="M59">
            <v>114</v>
          </cell>
          <cell r="N59">
            <v>9.0200000000000002E-2</v>
          </cell>
          <cell r="O59">
            <v>7.1209999999999996E-2</v>
          </cell>
        </row>
        <row r="60">
          <cell r="K60">
            <v>37217</v>
          </cell>
          <cell r="L60">
            <v>37330</v>
          </cell>
          <cell r="M60">
            <v>113</v>
          </cell>
          <cell r="N60">
            <v>9.0200000000000002E-2</v>
          </cell>
          <cell r="O60">
            <v>7.1209999999999996E-2</v>
          </cell>
        </row>
        <row r="61">
          <cell r="K61">
            <v>37218</v>
          </cell>
          <cell r="L61">
            <v>37330</v>
          </cell>
          <cell r="M61">
            <v>112</v>
          </cell>
          <cell r="N61">
            <v>9.0200000000000002E-2</v>
          </cell>
          <cell r="O61">
            <v>7.1209999999999996E-2</v>
          </cell>
        </row>
        <row r="62">
          <cell r="K62">
            <v>37219</v>
          </cell>
          <cell r="L62">
            <v>37330</v>
          </cell>
          <cell r="M62">
            <v>111</v>
          </cell>
          <cell r="N62">
            <v>9.0200000000000002E-2</v>
          </cell>
          <cell r="O62">
            <v>7.1209999999999996E-2</v>
          </cell>
        </row>
        <row r="63">
          <cell r="K63">
            <v>37220</v>
          </cell>
          <cell r="L63">
            <v>37330</v>
          </cell>
          <cell r="M63">
            <v>110</v>
          </cell>
          <cell r="N63">
            <v>9.0200000000000002E-2</v>
          </cell>
          <cell r="O63">
            <v>7.1209999999999996E-2</v>
          </cell>
        </row>
        <row r="64">
          <cell r="K64">
            <v>37221</v>
          </cell>
          <cell r="L64">
            <v>37330</v>
          </cell>
          <cell r="M64">
            <v>109</v>
          </cell>
          <cell r="N64">
            <v>9.0200000000000002E-2</v>
          </cell>
          <cell r="O64">
            <v>7.1209999999999996E-2</v>
          </cell>
        </row>
        <row r="65">
          <cell r="K65">
            <v>37222</v>
          </cell>
          <cell r="L65">
            <v>37330</v>
          </cell>
          <cell r="M65">
            <v>108</v>
          </cell>
          <cell r="N65">
            <v>9.0200000000000002E-2</v>
          </cell>
          <cell r="O65">
            <v>7.1209999999999996E-2</v>
          </cell>
        </row>
        <row r="66">
          <cell r="K66">
            <v>37223</v>
          </cell>
          <cell r="L66">
            <v>37330</v>
          </cell>
          <cell r="M66">
            <v>107</v>
          </cell>
          <cell r="N66">
            <v>9.0200000000000002E-2</v>
          </cell>
          <cell r="O66">
            <v>7.1209999999999996E-2</v>
          </cell>
        </row>
        <row r="67">
          <cell r="K67">
            <v>37224</v>
          </cell>
          <cell r="L67">
            <v>37330</v>
          </cell>
          <cell r="M67">
            <v>106</v>
          </cell>
          <cell r="N67">
            <v>9.0200000000000002E-2</v>
          </cell>
          <cell r="O67">
            <v>7.1209999999999996E-2</v>
          </cell>
        </row>
        <row r="68">
          <cell r="K68">
            <v>37225</v>
          </cell>
          <cell r="L68">
            <v>37330</v>
          </cell>
          <cell r="M68">
            <v>105</v>
          </cell>
          <cell r="N68">
            <v>9.0200000000000002E-2</v>
          </cell>
          <cell r="O68">
            <v>7.1209999999999996E-2</v>
          </cell>
        </row>
        <row r="69">
          <cell r="K69">
            <v>37226</v>
          </cell>
          <cell r="L69">
            <v>37330</v>
          </cell>
          <cell r="M69">
            <v>104</v>
          </cell>
          <cell r="N69">
            <v>9.0200000000000002E-2</v>
          </cell>
          <cell r="O69">
            <v>7.1209999999999996E-2</v>
          </cell>
        </row>
        <row r="70">
          <cell r="K70">
            <v>37227</v>
          </cell>
          <cell r="L70">
            <v>37330</v>
          </cell>
          <cell r="M70">
            <v>103</v>
          </cell>
          <cell r="N70">
            <v>9.0200000000000002E-2</v>
          </cell>
          <cell r="O70">
            <v>7.1209999999999996E-2</v>
          </cell>
        </row>
        <row r="71">
          <cell r="K71">
            <v>37228</v>
          </cell>
          <cell r="L71">
            <v>37330</v>
          </cell>
          <cell r="M71">
            <v>102</v>
          </cell>
          <cell r="N71">
            <v>9.0200000000000002E-2</v>
          </cell>
          <cell r="O71">
            <v>7.1209999999999996E-2</v>
          </cell>
        </row>
        <row r="72">
          <cell r="K72">
            <v>37229</v>
          </cell>
          <cell r="L72">
            <v>37330</v>
          </cell>
          <cell r="M72">
            <v>101</v>
          </cell>
          <cell r="N72">
            <v>9.0200000000000002E-2</v>
          </cell>
          <cell r="O72">
            <v>7.1209999999999996E-2</v>
          </cell>
        </row>
        <row r="73">
          <cell r="K73">
            <v>37230</v>
          </cell>
          <cell r="L73">
            <v>37330</v>
          </cell>
          <cell r="M73">
            <v>100</v>
          </cell>
          <cell r="N73">
            <v>9.0200000000000002E-2</v>
          </cell>
          <cell r="O73">
            <v>7.1209999999999996E-2</v>
          </cell>
        </row>
        <row r="74">
          <cell r="K74">
            <v>37231</v>
          </cell>
          <cell r="L74">
            <v>37330</v>
          </cell>
          <cell r="M74">
            <v>99</v>
          </cell>
          <cell r="N74">
            <v>9.0200000000000002E-2</v>
          </cell>
          <cell r="O74">
            <v>7.1209999999999996E-2</v>
          </cell>
        </row>
        <row r="75">
          <cell r="K75">
            <v>37232</v>
          </cell>
          <cell r="L75">
            <v>37330</v>
          </cell>
          <cell r="M75">
            <v>98</v>
          </cell>
          <cell r="N75">
            <v>9.0200000000000002E-2</v>
          </cell>
          <cell r="O75">
            <v>7.1209999999999996E-2</v>
          </cell>
        </row>
        <row r="76">
          <cell r="K76">
            <v>37233</v>
          </cell>
          <cell r="L76">
            <v>37330</v>
          </cell>
          <cell r="M76">
            <v>97</v>
          </cell>
          <cell r="N76">
            <v>9.0200000000000002E-2</v>
          </cell>
          <cell r="O76">
            <v>7.1209999999999996E-2</v>
          </cell>
        </row>
        <row r="77">
          <cell r="K77">
            <v>37234</v>
          </cell>
          <cell r="L77">
            <v>37330</v>
          </cell>
          <cell r="M77">
            <v>96</v>
          </cell>
          <cell r="N77">
            <v>9.0200000000000002E-2</v>
          </cell>
          <cell r="O77">
            <v>7.1209999999999996E-2</v>
          </cell>
        </row>
        <row r="78">
          <cell r="K78">
            <v>37235</v>
          </cell>
          <cell r="L78">
            <v>37330</v>
          </cell>
          <cell r="M78">
            <v>95</v>
          </cell>
          <cell r="N78">
            <v>9.0200000000000002E-2</v>
          </cell>
          <cell r="O78">
            <v>7.1209999999999996E-2</v>
          </cell>
        </row>
        <row r="79">
          <cell r="K79">
            <v>37236</v>
          </cell>
          <cell r="L79">
            <v>37330</v>
          </cell>
          <cell r="M79">
            <v>94</v>
          </cell>
          <cell r="N79">
            <v>9.0200000000000002E-2</v>
          </cell>
          <cell r="O79">
            <v>7.1209999999999996E-2</v>
          </cell>
        </row>
        <row r="80">
          <cell r="K80">
            <v>37237</v>
          </cell>
          <cell r="L80">
            <v>37330</v>
          </cell>
          <cell r="M80">
            <v>93</v>
          </cell>
          <cell r="N80">
            <v>9.0200000000000002E-2</v>
          </cell>
          <cell r="O80">
            <v>7.1209999999999996E-2</v>
          </cell>
        </row>
        <row r="81">
          <cell r="K81">
            <v>37238</v>
          </cell>
          <cell r="L81">
            <v>37330</v>
          </cell>
          <cell r="M81">
            <v>92</v>
          </cell>
          <cell r="N81">
            <v>9.0200000000000002E-2</v>
          </cell>
          <cell r="O81">
            <v>7.1209999999999996E-2</v>
          </cell>
        </row>
        <row r="82">
          <cell r="K82">
            <v>37239</v>
          </cell>
          <cell r="L82">
            <v>37330</v>
          </cell>
          <cell r="M82">
            <v>91</v>
          </cell>
          <cell r="N82">
            <v>9.0200000000000002E-2</v>
          </cell>
          <cell r="O82">
            <v>7.1209999999999996E-2</v>
          </cell>
        </row>
        <row r="83">
          <cell r="K83">
            <v>37240</v>
          </cell>
          <cell r="L83">
            <v>37330</v>
          </cell>
          <cell r="M83">
            <v>90</v>
          </cell>
          <cell r="N83">
            <v>9.0200000000000002E-2</v>
          </cell>
          <cell r="O83">
            <v>7.1209999999999996E-2</v>
          </cell>
        </row>
        <row r="84">
          <cell r="K84">
            <v>37241</v>
          </cell>
          <cell r="L84">
            <v>37330</v>
          </cell>
          <cell r="M84">
            <v>89</v>
          </cell>
          <cell r="N84">
            <v>9.0200000000000002E-2</v>
          </cell>
          <cell r="O84">
            <v>7.1209999999999996E-2</v>
          </cell>
        </row>
        <row r="85">
          <cell r="K85">
            <v>37242</v>
          </cell>
          <cell r="L85">
            <v>37330</v>
          </cell>
          <cell r="M85">
            <v>88</v>
          </cell>
          <cell r="N85">
            <v>9.0200000000000002E-2</v>
          </cell>
          <cell r="O85">
            <v>7.1209999999999996E-2</v>
          </cell>
        </row>
        <row r="86">
          <cell r="K86">
            <v>37243</v>
          </cell>
          <cell r="L86">
            <v>37330</v>
          </cell>
          <cell r="M86">
            <v>87</v>
          </cell>
          <cell r="N86">
            <v>9.0200000000000002E-2</v>
          </cell>
          <cell r="O86">
            <v>7.1209999999999996E-2</v>
          </cell>
        </row>
        <row r="87">
          <cell r="K87">
            <v>37244</v>
          </cell>
          <cell r="L87">
            <v>37330</v>
          </cell>
          <cell r="M87">
            <v>86</v>
          </cell>
          <cell r="N87">
            <v>9.0200000000000002E-2</v>
          </cell>
          <cell r="O87">
            <v>7.1209999999999996E-2</v>
          </cell>
        </row>
        <row r="88">
          <cell r="K88">
            <v>37245</v>
          </cell>
          <cell r="L88">
            <v>37330</v>
          </cell>
          <cell r="M88">
            <v>85</v>
          </cell>
          <cell r="N88">
            <v>9.0200000000000002E-2</v>
          </cell>
          <cell r="O88">
            <v>7.1209999999999996E-2</v>
          </cell>
        </row>
        <row r="89">
          <cell r="K89">
            <v>37246</v>
          </cell>
          <cell r="L89">
            <v>37330</v>
          </cell>
          <cell r="M89">
            <v>84</v>
          </cell>
          <cell r="N89">
            <v>9.0200000000000002E-2</v>
          </cell>
          <cell r="O89">
            <v>7.1209999999999996E-2</v>
          </cell>
        </row>
        <row r="90">
          <cell r="K90">
            <v>37247</v>
          </cell>
          <cell r="L90">
            <v>37330</v>
          </cell>
          <cell r="M90">
            <v>83</v>
          </cell>
          <cell r="N90">
            <v>9.0200000000000002E-2</v>
          </cell>
          <cell r="O90">
            <v>7.1209999999999996E-2</v>
          </cell>
        </row>
        <row r="91">
          <cell r="K91">
            <v>37248</v>
          </cell>
          <cell r="L91">
            <v>37330</v>
          </cell>
          <cell r="M91">
            <v>82</v>
          </cell>
          <cell r="N91">
            <v>9.0200000000000002E-2</v>
          </cell>
          <cell r="O91">
            <v>7.1209999999999996E-2</v>
          </cell>
        </row>
        <row r="92">
          <cell r="K92">
            <v>37249</v>
          </cell>
          <cell r="L92">
            <v>37330</v>
          </cell>
          <cell r="M92">
            <v>81</v>
          </cell>
          <cell r="N92">
            <v>9.0200000000000002E-2</v>
          </cell>
          <cell r="O92">
            <v>7.1209999999999996E-2</v>
          </cell>
        </row>
        <row r="93">
          <cell r="K93">
            <v>37250</v>
          </cell>
          <cell r="L93">
            <v>37330</v>
          </cell>
          <cell r="M93">
            <v>80</v>
          </cell>
          <cell r="N93">
            <v>9.0200000000000002E-2</v>
          </cell>
          <cell r="O93">
            <v>7.1209999999999996E-2</v>
          </cell>
        </row>
        <row r="94">
          <cell r="K94">
            <v>37251</v>
          </cell>
          <cell r="L94">
            <v>37330</v>
          </cell>
          <cell r="M94">
            <v>79</v>
          </cell>
          <cell r="N94">
            <v>9.0200000000000002E-2</v>
          </cell>
          <cell r="O94">
            <v>7.1209999999999996E-2</v>
          </cell>
        </row>
        <row r="95">
          <cell r="K95">
            <v>37252</v>
          </cell>
          <cell r="L95">
            <v>37330</v>
          </cell>
          <cell r="M95">
            <v>78</v>
          </cell>
          <cell r="N95">
            <v>9.0200000000000002E-2</v>
          </cell>
          <cell r="O95">
            <v>7.1209999999999996E-2</v>
          </cell>
        </row>
        <row r="96">
          <cell r="K96">
            <v>37253</v>
          </cell>
          <cell r="L96">
            <v>37330</v>
          </cell>
          <cell r="M96">
            <v>77</v>
          </cell>
          <cell r="N96">
            <v>9.0200000000000002E-2</v>
          </cell>
          <cell r="O96">
            <v>7.1209999999999996E-2</v>
          </cell>
        </row>
        <row r="97">
          <cell r="K97">
            <v>37254</v>
          </cell>
          <cell r="L97">
            <v>37330</v>
          </cell>
          <cell r="M97">
            <v>76</v>
          </cell>
          <cell r="N97">
            <v>9.0200000000000002E-2</v>
          </cell>
          <cell r="O97">
            <v>7.1209999999999996E-2</v>
          </cell>
        </row>
        <row r="98">
          <cell r="K98">
            <v>37255</v>
          </cell>
          <cell r="L98">
            <v>37330</v>
          </cell>
          <cell r="M98">
            <v>75</v>
          </cell>
          <cell r="N98">
            <v>9.0200000000000002E-2</v>
          </cell>
          <cell r="O98">
            <v>7.1209999999999996E-2</v>
          </cell>
        </row>
        <row r="99">
          <cell r="K99">
            <v>37256</v>
          </cell>
          <cell r="L99">
            <v>37330</v>
          </cell>
          <cell r="M99">
            <v>74</v>
          </cell>
          <cell r="N99">
            <v>9.0200000000000002E-2</v>
          </cell>
          <cell r="O99">
            <v>7.1209999999999996E-2</v>
          </cell>
        </row>
        <row r="100">
          <cell r="K100">
            <v>37257</v>
          </cell>
          <cell r="L100">
            <v>37330</v>
          </cell>
          <cell r="M100">
            <v>73</v>
          </cell>
          <cell r="N100">
            <v>9.0200000000000002E-2</v>
          </cell>
          <cell r="O100">
            <v>7.1209999999999996E-2</v>
          </cell>
        </row>
        <row r="101">
          <cell r="K101">
            <v>37258</v>
          </cell>
          <cell r="L101">
            <v>37330</v>
          </cell>
          <cell r="M101">
            <v>72</v>
          </cell>
          <cell r="N101">
            <v>9.0200000000000002E-2</v>
          </cell>
          <cell r="O101">
            <v>7.1209999999999996E-2</v>
          </cell>
        </row>
        <row r="102">
          <cell r="K102">
            <v>37259</v>
          </cell>
          <cell r="L102">
            <v>37330</v>
          </cell>
          <cell r="M102">
            <v>71</v>
          </cell>
          <cell r="N102">
            <v>9.0200000000000002E-2</v>
          </cell>
          <cell r="O102">
            <v>7.1209999999999996E-2</v>
          </cell>
        </row>
        <row r="103">
          <cell r="K103">
            <v>37260</v>
          </cell>
          <cell r="L103">
            <v>37330</v>
          </cell>
          <cell r="M103">
            <v>70</v>
          </cell>
          <cell r="N103">
            <v>9.0200000000000002E-2</v>
          </cell>
          <cell r="O103">
            <v>7.1209999999999996E-2</v>
          </cell>
        </row>
        <row r="104">
          <cell r="K104">
            <v>37261</v>
          </cell>
          <cell r="L104">
            <v>37330</v>
          </cell>
          <cell r="M104">
            <v>69</v>
          </cell>
          <cell r="N104">
            <v>9.0200000000000002E-2</v>
          </cell>
          <cell r="O104">
            <v>7.1209999999999996E-2</v>
          </cell>
        </row>
        <row r="105">
          <cell r="K105">
            <v>37262</v>
          </cell>
          <cell r="L105">
            <v>37330</v>
          </cell>
          <cell r="M105">
            <v>68</v>
          </cell>
          <cell r="N105">
            <v>9.0200000000000002E-2</v>
          </cell>
          <cell r="O105">
            <v>7.1209999999999996E-2</v>
          </cell>
        </row>
        <row r="106">
          <cell r="K106">
            <v>37263</v>
          </cell>
          <cell r="L106">
            <v>37330</v>
          </cell>
          <cell r="M106">
            <v>67</v>
          </cell>
          <cell r="N106">
            <v>9.0200000000000002E-2</v>
          </cell>
          <cell r="O106">
            <v>7.1209999999999996E-2</v>
          </cell>
        </row>
        <row r="107">
          <cell r="K107">
            <v>37264</v>
          </cell>
          <cell r="L107">
            <v>37330</v>
          </cell>
          <cell r="M107">
            <v>66</v>
          </cell>
          <cell r="N107">
            <v>9.0200000000000002E-2</v>
          </cell>
          <cell r="O107">
            <v>7.1209999999999996E-2</v>
          </cell>
        </row>
        <row r="108">
          <cell r="K108">
            <v>37265</v>
          </cell>
          <cell r="L108">
            <v>37330</v>
          </cell>
          <cell r="M108">
            <v>65</v>
          </cell>
          <cell r="N108">
            <v>9.0200000000000002E-2</v>
          </cell>
          <cell r="O108">
            <v>7.1209999999999996E-2</v>
          </cell>
        </row>
        <row r="109">
          <cell r="K109">
            <v>37266</v>
          </cell>
          <cell r="L109">
            <v>37330</v>
          </cell>
          <cell r="M109">
            <v>64</v>
          </cell>
          <cell r="N109">
            <v>9.0200000000000002E-2</v>
          </cell>
          <cell r="O109">
            <v>7.1209999999999996E-2</v>
          </cell>
        </row>
        <row r="110">
          <cell r="K110">
            <v>37267</v>
          </cell>
          <cell r="L110">
            <v>37330</v>
          </cell>
          <cell r="M110">
            <v>63</v>
          </cell>
          <cell r="N110">
            <v>9.0200000000000002E-2</v>
          </cell>
          <cell r="O110">
            <v>7.1209999999999996E-2</v>
          </cell>
        </row>
        <row r="111">
          <cell r="K111">
            <v>37268</v>
          </cell>
          <cell r="L111">
            <v>37330</v>
          </cell>
          <cell r="M111">
            <v>62</v>
          </cell>
          <cell r="N111">
            <v>9.0200000000000002E-2</v>
          </cell>
          <cell r="O111">
            <v>7.1209999999999996E-2</v>
          </cell>
        </row>
        <row r="112">
          <cell r="K112">
            <v>37269</v>
          </cell>
          <cell r="L112">
            <v>37330</v>
          </cell>
          <cell r="M112">
            <v>61</v>
          </cell>
          <cell r="N112">
            <v>9.0200000000000002E-2</v>
          </cell>
          <cell r="O112">
            <v>7.1209999999999996E-2</v>
          </cell>
        </row>
        <row r="113">
          <cell r="K113">
            <v>37270</v>
          </cell>
          <cell r="L113">
            <v>37330</v>
          </cell>
          <cell r="M113">
            <v>60</v>
          </cell>
          <cell r="N113">
            <v>9.0200000000000002E-2</v>
          </cell>
          <cell r="O113">
            <v>7.1209999999999996E-2</v>
          </cell>
        </row>
        <row r="114">
          <cell r="K114">
            <v>37271</v>
          </cell>
          <cell r="L114">
            <v>37330</v>
          </cell>
          <cell r="M114">
            <v>59</v>
          </cell>
          <cell r="N114">
            <v>9.0200000000000002E-2</v>
          </cell>
          <cell r="O114">
            <v>7.1209999999999996E-2</v>
          </cell>
        </row>
        <row r="115">
          <cell r="K115">
            <v>37272</v>
          </cell>
          <cell r="L115">
            <v>37330</v>
          </cell>
          <cell r="M115">
            <v>58</v>
          </cell>
          <cell r="N115">
            <v>9.0200000000000002E-2</v>
          </cell>
          <cell r="O115">
            <v>7.1209999999999996E-2</v>
          </cell>
        </row>
        <row r="116">
          <cell r="K116">
            <v>37273</v>
          </cell>
          <cell r="L116">
            <v>37330</v>
          </cell>
          <cell r="M116">
            <v>57</v>
          </cell>
          <cell r="N116">
            <v>9.0200000000000002E-2</v>
          </cell>
          <cell r="O116">
            <v>7.1209999999999996E-2</v>
          </cell>
        </row>
        <row r="117">
          <cell r="K117">
            <v>37274</v>
          </cell>
          <cell r="L117">
            <v>37330</v>
          </cell>
          <cell r="M117">
            <v>56</v>
          </cell>
          <cell r="N117">
            <v>9.0200000000000002E-2</v>
          </cell>
          <cell r="O117">
            <v>7.1209999999999996E-2</v>
          </cell>
        </row>
        <row r="118">
          <cell r="K118">
            <v>37275</v>
          </cell>
          <cell r="L118">
            <v>37330</v>
          </cell>
          <cell r="M118">
            <v>55</v>
          </cell>
          <cell r="N118">
            <v>9.0200000000000002E-2</v>
          </cell>
          <cell r="O118">
            <v>7.1209999999999996E-2</v>
          </cell>
        </row>
        <row r="119">
          <cell r="K119">
            <v>37276</v>
          </cell>
          <cell r="L119">
            <v>37330</v>
          </cell>
          <cell r="M119">
            <v>54</v>
          </cell>
          <cell r="N119">
            <v>9.0200000000000002E-2</v>
          </cell>
          <cell r="O119">
            <v>7.1209999999999996E-2</v>
          </cell>
        </row>
        <row r="120">
          <cell r="K120">
            <v>37277</v>
          </cell>
          <cell r="L120">
            <v>37330</v>
          </cell>
          <cell r="M120">
            <v>53</v>
          </cell>
          <cell r="N120">
            <v>9.0200000000000002E-2</v>
          </cell>
          <cell r="O120">
            <v>7.1209999999999996E-2</v>
          </cell>
        </row>
        <row r="121">
          <cell r="K121">
            <v>37278</v>
          </cell>
          <cell r="L121">
            <v>37330</v>
          </cell>
          <cell r="M121">
            <v>52</v>
          </cell>
          <cell r="N121">
            <v>9.0200000000000002E-2</v>
          </cell>
          <cell r="O121">
            <v>7.1209999999999996E-2</v>
          </cell>
        </row>
        <row r="122">
          <cell r="K122">
            <v>37279</v>
          </cell>
          <cell r="L122">
            <v>37330</v>
          </cell>
          <cell r="M122">
            <v>51</v>
          </cell>
          <cell r="N122">
            <v>9.0200000000000002E-2</v>
          </cell>
          <cell r="O122">
            <v>7.1209999999999996E-2</v>
          </cell>
        </row>
        <row r="123">
          <cell r="K123">
            <v>37280</v>
          </cell>
          <cell r="L123">
            <v>37330</v>
          </cell>
          <cell r="M123">
            <v>50</v>
          </cell>
          <cell r="N123">
            <v>9.0200000000000002E-2</v>
          </cell>
          <cell r="O123">
            <v>7.1209999999999996E-2</v>
          </cell>
        </row>
        <row r="124">
          <cell r="K124">
            <v>37281</v>
          </cell>
          <cell r="L124">
            <v>37330</v>
          </cell>
          <cell r="M124">
            <v>49</v>
          </cell>
          <cell r="N124">
            <v>9.0200000000000002E-2</v>
          </cell>
          <cell r="O124">
            <v>7.1209999999999996E-2</v>
          </cell>
        </row>
        <row r="125">
          <cell r="K125">
            <v>37282</v>
          </cell>
          <cell r="L125">
            <v>37330</v>
          </cell>
          <cell r="M125">
            <v>48</v>
          </cell>
          <cell r="N125">
            <v>9.0200000000000002E-2</v>
          </cell>
          <cell r="O125">
            <v>7.1209999999999996E-2</v>
          </cell>
        </row>
        <row r="126">
          <cell r="K126">
            <v>37283</v>
          </cell>
          <cell r="L126">
            <v>37330</v>
          </cell>
          <cell r="M126">
            <v>47</v>
          </cell>
          <cell r="N126">
            <v>9.0200000000000002E-2</v>
          </cell>
          <cell r="O126">
            <v>7.1209999999999996E-2</v>
          </cell>
        </row>
        <row r="127">
          <cell r="K127">
            <v>37284</v>
          </cell>
          <cell r="L127">
            <v>37330</v>
          </cell>
          <cell r="M127">
            <v>46</v>
          </cell>
          <cell r="N127">
            <v>9.0200000000000002E-2</v>
          </cell>
          <cell r="O127">
            <v>7.1209999999999996E-2</v>
          </cell>
        </row>
        <row r="128">
          <cell r="K128">
            <v>37285</v>
          </cell>
          <cell r="L128">
            <v>37330</v>
          </cell>
          <cell r="M128">
            <v>45</v>
          </cell>
          <cell r="N128">
            <v>9.0200000000000002E-2</v>
          </cell>
          <cell r="O128">
            <v>7.1209999999999996E-2</v>
          </cell>
        </row>
        <row r="129">
          <cell r="K129">
            <v>37286</v>
          </cell>
          <cell r="L129">
            <v>37330</v>
          </cell>
          <cell r="M129">
            <v>44</v>
          </cell>
          <cell r="N129">
            <v>9.0200000000000002E-2</v>
          </cell>
          <cell r="O129">
            <v>7.1209999999999996E-2</v>
          </cell>
        </row>
        <row r="130">
          <cell r="K130">
            <v>37287</v>
          </cell>
          <cell r="L130">
            <v>37330</v>
          </cell>
          <cell r="M130">
            <v>43</v>
          </cell>
          <cell r="N130">
            <v>9.0200000000000002E-2</v>
          </cell>
          <cell r="O130">
            <v>7.1209999999999996E-2</v>
          </cell>
        </row>
        <row r="131">
          <cell r="K131">
            <v>37288</v>
          </cell>
          <cell r="L131">
            <v>37330</v>
          </cell>
          <cell r="M131">
            <v>42</v>
          </cell>
          <cell r="N131">
            <v>9.0200000000000002E-2</v>
          </cell>
          <cell r="O131">
            <v>7.1209999999999996E-2</v>
          </cell>
        </row>
        <row r="132">
          <cell r="K132">
            <v>37289</v>
          </cell>
          <cell r="L132">
            <v>37330</v>
          </cell>
          <cell r="M132">
            <v>41</v>
          </cell>
          <cell r="N132">
            <v>9.0200000000000002E-2</v>
          </cell>
          <cell r="O132">
            <v>7.1209999999999996E-2</v>
          </cell>
        </row>
        <row r="133">
          <cell r="K133">
            <v>37290</v>
          </cell>
          <cell r="L133">
            <v>37330</v>
          </cell>
          <cell r="M133">
            <v>40</v>
          </cell>
          <cell r="N133">
            <v>9.0200000000000002E-2</v>
          </cell>
          <cell r="O133">
            <v>7.1209999999999996E-2</v>
          </cell>
        </row>
        <row r="134">
          <cell r="K134">
            <v>37291</v>
          </cell>
          <cell r="L134">
            <v>37330</v>
          </cell>
          <cell r="M134">
            <v>39</v>
          </cell>
          <cell r="N134">
            <v>9.0200000000000002E-2</v>
          </cell>
          <cell r="O134">
            <v>7.1209999999999996E-2</v>
          </cell>
        </row>
        <row r="135">
          <cell r="K135">
            <v>37292</v>
          </cell>
          <cell r="L135">
            <v>37330</v>
          </cell>
          <cell r="M135">
            <v>38</v>
          </cell>
          <cell r="N135">
            <v>9.0200000000000002E-2</v>
          </cell>
          <cell r="O135">
            <v>7.1209999999999996E-2</v>
          </cell>
        </row>
        <row r="136">
          <cell r="K136">
            <v>37293</v>
          </cell>
          <cell r="L136">
            <v>37330</v>
          </cell>
          <cell r="M136">
            <v>37</v>
          </cell>
          <cell r="N136">
            <v>9.0200000000000002E-2</v>
          </cell>
          <cell r="O136">
            <v>7.1209999999999996E-2</v>
          </cell>
        </row>
        <row r="137">
          <cell r="K137">
            <v>37294</v>
          </cell>
          <cell r="L137">
            <v>37330</v>
          </cell>
          <cell r="M137">
            <v>36</v>
          </cell>
          <cell r="N137">
            <v>9.0200000000000002E-2</v>
          </cell>
          <cell r="O137">
            <v>7.1209999999999996E-2</v>
          </cell>
        </row>
        <row r="138">
          <cell r="K138">
            <v>37295</v>
          </cell>
          <cell r="L138">
            <v>37330</v>
          </cell>
          <cell r="M138">
            <v>35</v>
          </cell>
          <cell r="N138">
            <v>9.0200000000000002E-2</v>
          </cell>
          <cell r="O138">
            <v>7.1209999999999996E-2</v>
          </cell>
        </row>
        <row r="139">
          <cell r="K139">
            <v>37296</v>
          </cell>
          <cell r="L139">
            <v>37330</v>
          </cell>
          <cell r="M139">
            <v>34</v>
          </cell>
          <cell r="N139">
            <v>9.0200000000000002E-2</v>
          </cell>
          <cell r="O139">
            <v>7.1209999999999996E-2</v>
          </cell>
        </row>
        <row r="140">
          <cell r="K140">
            <v>37297</v>
          </cell>
          <cell r="L140">
            <v>37330</v>
          </cell>
          <cell r="M140">
            <v>33</v>
          </cell>
          <cell r="N140">
            <v>9.0200000000000002E-2</v>
          </cell>
          <cell r="O140">
            <v>7.1209999999999996E-2</v>
          </cell>
        </row>
        <row r="141">
          <cell r="K141">
            <v>37298</v>
          </cell>
          <cell r="L141">
            <v>37330</v>
          </cell>
          <cell r="M141">
            <v>32</v>
          </cell>
          <cell r="N141">
            <v>9.0200000000000002E-2</v>
          </cell>
          <cell r="O141">
            <v>7.1209999999999996E-2</v>
          </cell>
        </row>
        <row r="142">
          <cell r="K142">
            <v>37299</v>
          </cell>
          <cell r="L142">
            <v>37330</v>
          </cell>
          <cell r="M142">
            <v>31</v>
          </cell>
          <cell r="N142">
            <v>9.0200000000000002E-2</v>
          </cell>
          <cell r="O142">
            <v>7.1209999999999996E-2</v>
          </cell>
        </row>
        <row r="143">
          <cell r="K143">
            <v>37300</v>
          </cell>
          <cell r="L143">
            <v>37330</v>
          </cell>
          <cell r="M143">
            <v>30</v>
          </cell>
          <cell r="N143">
            <v>9.0200000000000002E-2</v>
          </cell>
          <cell r="O143">
            <v>7.1209999999999996E-2</v>
          </cell>
        </row>
        <row r="144">
          <cell r="K144">
            <v>37301</v>
          </cell>
          <cell r="L144">
            <v>37330</v>
          </cell>
          <cell r="M144">
            <v>29</v>
          </cell>
          <cell r="N144">
            <v>9.0200000000000002E-2</v>
          </cell>
          <cell r="O144">
            <v>7.1209999999999996E-2</v>
          </cell>
        </row>
        <row r="145">
          <cell r="K145">
            <v>37302</v>
          </cell>
          <cell r="L145">
            <v>37330</v>
          </cell>
          <cell r="M145">
            <v>28</v>
          </cell>
          <cell r="N145">
            <v>9.0200000000000002E-2</v>
          </cell>
          <cell r="O145">
            <v>7.1209999999999996E-2</v>
          </cell>
        </row>
        <row r="146">
          <cell r="K146">
            <v>37303</v>
          </cell>
          <cell r="L146">
            <v>37330</v>
          </cell>
          <cell r="M146">
            <v>27</v>
          </cell>
          <cell r="N146">
            <v>9.0200000000000002E-2</v>
          </cell>
          <cell r="O146">
            <v>7.1209999999999996E-2</v>
          </cell>
        </row>
        <row r="147">
          <cell r="K147">
            <v>37304</v>
          </cell>
          <cell r="L147">
            <v>37330</v>
          </cell>
          <cell r="M147">
            <v>26</v>
          </cell>
          <cell r="N147">
            <v>9.0200000000000002E-2</v>
          </cell>
          <cell r="O147">
            <v>7.1209999999999996E-2</v>
          </cell>
        </row>
        <row r="148">
          <cell r="K148">
            <v>37305</v>
          </cell>
          <cell r="L148">
            <v>37330</v>
          </cell>
          <cell r="M148">
            <v>25</v>
          </cell>
          <cell r="N148">
            <v>9.0200000000000002E-2</v>
          </cell>
          <cell r="O148">
            <v>7.1209999999999996E-2</v>
          </cell>
        </row>
        <row r="149">
          <cell r="K149">
            <v>37306</v>
          </cell>
          <cell r="L149">
            <v>37330</v>
          </cell>
          <cell r="M149">
            <v>24</v>
          </cell>
          <cell r="N149">
            <v>9.0200000000000002E-2</v>
          </cell>
          <cell r="O149">
            <v>7.1209999999999996E-2</v>
          </cell>
        </row>
        <row r="150">
          <cell r="K150">
            <v>37307</v>
          </cell>
          <cell r="L150">
            <v>37330</v>
          </cell>
          <cell r="M150">
            <v>23</v>
          </cell>
          <cell r="N150">
            <v>9.0200000000000002E-2</v>
          </cell>
          <cell r="O150">
            <v>7.1209999999999996E-2</v>
          </cell>
        </row>
        <row r="151">
          <cell r="K151">
            <v>37308</v>
          </cell>
          <cell r="L151">
            <v>37330</v>
          </cell>
          <cell r="M151">
            <v>22</v>
          </cell>
          <cell r="N151">
            <v>9.0200000000000002E-2</v>
          </cell>
          <cell r="O151">
            <v>7.1209999999999996E-2</v>
          </cell>
        </row>
        <row r="152">
          <cell r="K152">
            <v>37309</v>
          </cell>
          <cell r="L152">
            <v>37330</v>
          </cell>
          <cell r="M152">
            <v>21</v>
          </cell>
          <cell r="N152">
            <v>9.0200000000000002E-2</v>
          </cell>
          <cell r="O152">
            <v>7.1209999999999996E-2</v>
          </cell>
        </row>
        <row r="153">
          <cell r="K153">
            <v>37310</v>
          </cell>
          <cell r="L153">
            <v>37330</v>
          </cell>
          <cell r="M153">
            <v>20</v>
          </cell>
          <cell r="N153">
            <v>9.0200000000000002E-2</v>
          </cell>
          <cell r="O153">
            <v>7.1209999999999996E-2</v>
          </cell>
        </row>
        <row r="154">
          <cell r="K154">
            <v>37311</v>
          </cell>
          <cell r="L154">
            <v>37330</v>
          </cell>
          <cell r="M154">
            <v>19</v>
          </cell>
          <cell r="N154">
            <v>9.0200000000000002E-2</v>
          </cell>
          <cell r="O154">
            <v>7.1209999999999996E-2</v>
          </cell>
        </row>
        <row r="155">
          <cell r="K155">
            <v>37312</v>
          </cell>
          <cell r="L155">
            <v>37330</v>
          </cell>
          <cell r="M155">
            <v>18</v>
          </cell>
          <cell r="N155">
            <v>9.0200000000000002E-2</v>
          </cell>
          <cell r="O155">
            <v>7.1209999999999996E-2</v>
          </cell>
        </row>
        <row r="156">
          <cell r="K156">
            <v>37313</v>
          </cell>
          <cell r="L156">
            <v>37330</v>
          </cell>
          <cell r="M156">
            <v>17</v>
          </cell>
          <cell r="N156">
            <v>9.0200000000000002E-2</v>
          </cell>
          <cell r="O156">
            <v>7.1209999999999996E-2</v>
          </cell>
        </row>
        <row r="157">
          <cell r="K157">
            <v>37314</v>
          </cell>
          <cell r="L157">
            <v>37330</v>
          </cell>
          <cell r="M157">
            <v>16</v>
          </cell>
          <cell r="N157">
            <v>9.0200000000000002E-2</v>
          </cell>
          <cell r="O157">
            <v>7.1209999999999996E-2</v>
          </cell>
        </row>
        <row r="158">
          <cell r="K158">
            <v>37315</v>
          </cell>
          <cell r="L158">
            <v>37330</v>
          </cell>
          <cell r="M158">
            <v>15</v>
          </cell>
          <cell r="N158">
            <v>9.0200000000000002E-2</v>
          </cell>
          <cell r="O158">
            <v>7.1209999999999996E-2</v>
          </cell>
        </row>
        <row r="159">
          <cell r="K159">
            <v>37316</v>
          </cell>
          <cell r="L159">
            <v>37330</v>
          </cell>
          <cell r="M159">
            <v>14</v>
          </cell>
          <cell r="N159">
            <v>9.0200000000000002E-2</v>
          </cell>
          <cell r="O159">
            <v>7.1209999999999996E-2</v>
          </cell>
        </row>
        <row r="160">
          <cell r="K160">
            <v>37317</v>
          </cell>
          <cell r="L160">
            <v>37330</v>
          </cell>
          <cell r="M160">
            <v>13</v>
          </cell>
          <cell r="N160">
            <v>9.0200000000000002E-2</v>
          </cell>
          <cell r="O160">
            <v>7.1209999999999996E-2</v>
          </cell>
        </row>
        <row r="161">
          <cell r="K161">
            <v>37318</v>
          </cell>
          <cell r="L161">
            <v>37330</v>
          </cell>
          <cell r="M161">
            <v>12</v>
          </cell>
          <cell r="N161">
            <v>9.0200000000000002E-2</v>
          </cell>
          <cell r="O161">
            <v>7.1209999999999996E-2</v>
          </cell>
        </row>
        <row r="162">
          <cell r="K162">
            <v>37319</v>
          </cell>
          <cell r="L162">
            <v>37330</v>
          </cell>
          <cell r="M162">
            <v>11</v>
          </cell>
          <cell r="N162">
            <v>9.0200000000000002E-2</v>
          </cell>
          <cell r="O162">
            <v>7.1209999999999996E-2</v>
          </cell>
        </row>
        <row r="163">
          <cell r="K163">
            <v>37320</v>
          </cell>
          <cell r="L163">
            <v>37330</v>
          </cell>
          <cell r="M163">
            <v>10</v>
          </cell>
          <cell r="N163">
            <v>9.0200000000000002E-2</v>
          </cell>
          <cell r="O163">
            <v>7.1209999999999996E-2</v>
          </cell>
        </row>
        <row r="164">
          <cell r="K164">
            <v>37321</v>
          </cell>
          <cell r="L164">
            <v>37330</v>
          </cell>
          <cell r="M164">
            <v>9</v>
          </cell>
          <cell r="N164">
            <v>9.0200000000000002E-2</v>
          </cell>
          <cell r="O164">
            <v>7.1209999999999996E-2</v>
          </cell>
        </row>
        <row r="165">
          <cell r="K165">
            <v>37322</v>
          </cell>
          <cell r="L165">
            <v>37330</v>
          </cell>
          <cell r="M165">
            <v>8</v>
          </cell>
          <cell r="N165">
            <v>9.0200000000000002E-2</v>
          </cell>
          <cell r="O165">
            <v>7.1209999999999996E-2</v>
          </cell>
        </row>
        <row r="166">
          <cell r="K166">
            <v>37323</v>
          </cell>
          <cell r="L166">
            <v>37330</v>
          </cell>
          <cell r="M166">
            <v>7</v>
          </cell>
          <cell r="N166">
            <v>9.0200000000000002E-2</v>
          </cell>
          <cell r="O166">
            <v>7.1209999999999996E-2</v>
          </cell>
        </row>
        <row r="167">
          <cell r="K167">
            <v>37324</v>
          </cell>
          <cell r="L167">
            <v>37330</v>
          </cell>
          <cell r="M167">
            <v>6</v>
          </cell>
          <cell r="N167">
            <v>9.0200000000000002E-2</v>
          </cell>
          <cell r="O167">
            <v>7.1209999999999996E-2</v>
          </cell>
        </row>
        <row r="168">
          <cell r="K168">
            <v>37325</v>
          </cell>
          <cell r="L168">
            <v>37330</v>
          </cell>
          <cell r="M168">
            <v>5</v>
          </cell>
          <cell r="N168">
            <v>9.0200000000000002E-2</v>
          </cell>
          <cell r="O168">
            <v>7.1209999999999996E-2</v>
          </cell>
        </row>
        <row r="169">
          <cell r="K169">
            <v>37326</v>
          </cell>
          <cell r="L169">
            <v>37330</v>
          </cell>
          <cell r="M169">
            <v>4</v>
          </cell>
          <cell r="N169">
            <v>9.0200000000000002E-2</v>
          </cell>
          <cell r="O169">
            <v>7.1209999999999996E-2</v>
          </cell>
        </row>
        <row r="170">
          <cell r="K170">
            <v>37327</v>
          </cell>
          <cell r="L170">
            <v>37330</v>
          </cell>
          <cell r="M170">
            <v>3</v>
          </cell>
          <cell r="N170">
            <v>9.0200000000000002E-2</v>
          </cell>
          <cell r="O170">
            <v>7.1209999999999996E-2</v>
          </cell>
        </row>
        <row r="171">
          <cell r="K171">
            <v>37328</v>
          </cell>
          <cell r="L171">
            <v>37330</v>
          </cell>
          <cell r="M171">
            <v>2</v>
          </cell>
          <cell r="N171">
            <v>9.0200000000000002E-2</v>
          </cell>
          <cell r="O171">
            <v>7.1209999999999996E-2</v>
          </cell>
        </row>
        <row r="172">
          <cell r="K172">
            <v>37329</v>
          </cell>
          <cell r="L172">
            <v>37330</v>
          </cell>
          <cell r="M172">
            <v>1</v>
          </cell>
          <cell r="N172">
            <v>9.0200000000000002E-2</v>
          </cell>
          <cell r="O172">
            <v>7.1209999999999996E-2</v>
          </cell>
        </row>
        <row r="173">
          <cell r="K173">
            <v>37330</v>
          </cell>
          <cell r="L173">
            <v>37330</v>
          </cell>
          <cell r="M173">
            <v>0</v>
          </cell>
          <cell r="N173">
            <v>7.1209999999999996E-2</v>
          </cell>
          <cell r="O173">
            <v>7.1209999999999996E-2</v>
          </cell>
        </row>
        <row r="174">
          <cell r="K174">
            <v>37331</v>
          </cell>
          <cell r="L174">
            <v>2958465</v>
          </cell>
          <cell r="M174">
            <v>2921134</v>
          </cell>
          <cell r="N174">
            <v>7.1209999999999996E-2</v>
          </cell>
        </row>
        <row r="175">
          <cell r="K175">
            <v>37332</v>
          </cell>
          <cell r="L175">
            <v>2958465</v>
          </cell>
          <cell r="M175">
            <v>2921133</v>
          </cell>
          <cell r="N175">
            <v>7.1209999999999996E-2</v>
          </cell>
        </row>
        <row r="176">
          <cell r="K176">
            <v>37333</v>
          </cell>
          <cell r="L176">
            <v>2958465</v>
          </cell>
          <cell r="M176">
            <v>2921132</v>
          </cell>
          <cell r="N176">
            <v>7.1209999999999996E-2</v>
          </cell>
        </row>
        <row r="177">
          <cell r="K177">
            <v>37334</v>
          </cell>
          <cell r="L177">
            <v>2958465</v>
          </cell>
          <cell r="M177">
            <v>2921131</v>
          </cell>
          <cell r="N177">
            <v>7.1209999999999996E-2</v>
          </cell>
        </row>
        <row r="178">
          <cell r="K178">
            <v>37335</v>
          </cell>
          <cell r="L178">
            <v>2958465</v>
          </cell>
          <cell r="M178">
            <v>2921130</v>
          </cell>
          <cell r="N178">
            <v>7.1209999999999996E-2</v>
          </cell>
        </row>
        <row r="179">
          <cell r="K179">
            <v>37336</v>
          </cell>
          <cell r="L179">
            <v>2958465</v>
          </cell>
          <cell r="M179">
            <v>2921129</v>
          </cell>
          <cell r="N179">
            <v>7.1209999999999996E-2</v>
          </cell>
        </row>
        <row r="180">
          <cell r="K180">
            <v>37337</v>
          </cell>
          <cell r="L180">
            <v>2958465</v>
          </cell>
          <cell r="M180">
            <v>2921128</v>
          </cell>
          <cell r="N180">
            <v>7.1209999999999996E-2</v>
          </cell>
        </row>
        <row r="181">
          <cell r="K181">
            <v>37338</v>
          </cell>
          <cell r="L181">
            <v>2958465</v>
          </cell>
          <cell r="M181">
            <v>2921127</v>
          </cell>
          <cell r="N181">
            <v>7.1209999999999996E-2</v>
          </cell>
        </row>
        <row r="182">
          <cell r="K182">
            <v>37339</v>
          </cell>
          <cell r="L182">
            <v>2958465</v>
          </cell>
          <cell r="M182">
            <v>2921126</v>
          </cell>
          <cell r="N182">
            <v>7.1209999999999996E-2</v>
          </cell>
        </row>
        <row r="183">
          <cell r="K183">
            <v>37340</v>
          </cell>
          <cell r="L183">
            <v>2958465</v>
          </cell>
          <cell r="M183">
            <v>2921125</v>
          </cell>
          <cell r="N183">
            <v>7.1209999999999996E-2</v>
          </cell>
        </row>
        <row r="184">
          <cell r="K184">
            <v>37341</v>
          </cell>
          <cell r="L184">
            <v>2958465</v>
          </cell>
          <cell r="M184">
            <v>2921124</v>
          </cell>
          <cell r="N184">
            <v>7.1209999999999996E-2</v>
          </cell>
        </row>
        <row r="185">
          <cell r="K185">
            <v>37342</v>
          </cell>
          <cell r="L185">
            <v>2958465</v>
          </cell>
          <cell r="M185">
            <v>2921123</v>
          </cell>
          <cell r="N185">
            <v>7.1209999999999996E-2</v>
          </cell>
        </row>
        <row r="186">
          <cell r="K186">
            <v>37343</v>
          </cell>
          <cell r="L186">
            <v>2958465</v>
          </cell>
          <cell r="M186">
            <v>2921122</v>
          </cell>
          <cell r="N186">
            <v>7.1209999999999996E-2</v>
          </cell>
        </row>
        <row r="187">
          <cell r="K187">
            <v>37344</v>
          </cell>
          <cell r="L187">
            <v>2958465</v>
          </cell>
          <cell r="M187">
            <v>2921121</v>
          </cell>
          <cell r="N187">
            <v>7.1209999999999996E-2</v>
          </cell>
        </row>
        <row r="188">
          <cell r="K188">
            <v>37345</v>
          </cell>
          <cell r="L188">
            <v>2958465</v>
          </cell>
          <cell r="M188">
            <v>2921120</v>
          </cell>
          <cell r="N188">
            <v>7.1209999999999996E-2</v>
          </cell>
        </row>
        <row r="189">
          <cell r="K189">
            <v>37346</v>
          </cell>
          <cell r="L189">
            <v>2958465</v>
          </cell>
          <cell r="M189">
            <v>2921119</v>
          </cell>
          <cell r="N189">
            <v>7.1209999999999996E-2</v>
          </cell>
        </row>
        <row r="190">
          <cell r="K190">
            <v>37347</v>
          </cell>
          <cell r="L190">
            <v>2958465</v>
          </cell>
          <cell r="M190">
            <v>2921118</v>
          </cell>
          <cell r="N190">
            <v>7.1209999999999996E-2</v>
          </cell>
        </row>
        <row r="191">
          <cell r="K191">
            <v>37348</v>
          </cell>
          <cell r="L191">
            <v>2958465</v>
          </cell>
          <cell r="M191">
            <v>2921117</v>
          </cell>
          <cell r="N191">
            <v>7.1209999999999996E-2</v>
          </cell>
        </row>
        <row r="192">
          <cell r="K192">
            <v>37349</v>
          </cell>
          <cell r="L192">
            <v>2958465</v>
          </cell>
          <cell r="M192">
            <v>2921116</v>
          </cell>
          <cell r="N192">
            <v>7.1209999999999996E-2</v>
          </cell>
        </row>
        <row r="193">
          <cell r="K193">
            <v>37350</v>
          </cell>
          <cell r="L193">
            <v>2958465</v>
          </cell>
          <cell r="M193">
            <v>2921115</v>
          </cell>
          <cell r="N193">
            <v>7.1209999999999996E-2</v>
          </cell>
        </row>
        <row r="194">
          <cell r="K194">
            <v>37351</v>
          </cell>
          <cell r="L194">
            <v>2958465</v>
          </cell>
          <cell r="M194">
            <v>2921114</v>
          </cell>
          <cell r="N194">
            <v>7.1209999999999996E-2</v>
          </cell>
        </row>
        <row r="195">
          <cell r="K195">
            <v>37352</v>
          </cell>
          <cell r="L195">
            <v>2958465</v>
          </cell>
          <cell r="M195">
            <v>2921113</v>
          </cell>
          <cell r="N195">
            <v>7.1209999999999996E-2</v>
          </cell>
        </row>
        <row r="196">
          <cell r="K196">
            <v>37353</v>
          </cell>
          <cell r="L196">
            <v>2958465</v>
          </cell>
          <cell r="M196">
            <v>2921112</v>
          </cell>
          <cell r="N196">
            <v>7.1209999999999996E-2</v>
          </cell>
        </row>
        <row r="197">
          <cell r="K197">
            <v>37354</v>
          </cell>
          <cell r="L197">
            <v>2958465</v>
          </cell>
          <cell r="M197">
            <v>2921111</v>
          </cell>
          <cell r="N197">
            <v>7.1209999999999996E-2</v>
          </cell>
        </row>
        <row r="198">
          <cell r="K198">
            <v>37355</v>
          </cell>
          <cell r="L198">
            <v>2958465</v>
          </cell>
          <cell r="M198">
            <v>2921110</v>
          </cell>
          <cell r="N198">
            <v>7.1209999999999996E-2</v>
          </cell>
        </row>
        <row r="199">
          <cell r="K199">
            <v>37356</v>
          </cell>
          <cell r="L199">
            <v>2958465</v>
          </cell>
          <cell r="M199">
            <v>2921109</v>
          </cell>
          <cell r="N199">
            <v>7.1209999999999996E-2</v>
          </cell>
        </row>
        <row r="200">
          <cell r="K200">
            <v>37357</v>
          </cell>
          <cell r="L200">
            <v>2958465</v>
          </cell>
          <cell r="M200">
            <v>2921108</v>
          </cell>
          <cell r="N200">
            <v>7.1209999999999996E-2</v>
          </cell>
        </row>
        <row r="201">
          <cell r="K201">
            <v>37358</v>
          </cell>
          <cell r="L201">
            <v>2958465</v>
          </cell>
          <cell r="M201">
            <v>2921107</v>
          </cell>
          <cell r="N201">
            <v>7.1209999999999996E-2</v>
          </cell>
        </row>
        <row r="202">
          <cell r="K202">
            <v>37359</v>
          </cell>
          <cell r="L202">
            <v>2958465</v>
          </cell>
          <cell r="M202">
            <v>2921106</v>
          </cell>
          <cell r="N202">
            <v>7.1209999999999996E-2</v>
          </cell>
        </row>
        <row r="203">
          <cell r="K203">
            <v>37360</v>
          </cell>
          <cell r="L203">
            <v>2958465</v>
          </cell>
          <cell r="M203">
            <v>2921105</v>
          </cell>
          <cell r="N203">
            <v>7.1209999999999996E-2</v>
          </cell>
        </row>
        <row r="204">
          <cell r="K204">
            <v>37361</v>
          </cell>
          <cell r="L204">
            <v>2958465</v>
          </cell>
          <cell r="M204">
            <v>2921104</v>
          </cell>
          <cell r="N204">
            <v>7.1209999999999996E-2</v>
          </cell>
        </row>
        <row r="205">
          <cell r="K205">
            <v>37362</v>
          </cell>
          <cell r="L205">
            <v>2958465</v>
          </cell>
          <cell r="M205">
            <v>2921103</v>
          </cell>
          <cell r="N205">
            <v>7.1209999999999996E-2</v>
          </cell>
        </row>
        <row r="206">
          <cell r="K206">
            <v>37363</v>
          </cell>
          <cell r="L206">
            <v>2958465</v>
          </cell>
          <cell r="M206">
            <v>2921102</v>
          </cell>
          <cell r="N206">
            <v>7.1209999999999996E-2</v>
          </cell>
        </row>
        <row r="207">
          <cell r="K207">
            <v>37364</v>
          </cell>
          <cell r="L207">
            <v>2958465</v>
          </cell>
          <cell r="M207">
            <v>2921101</v>
          </cell>
          <cell r="N207">
            <v>7.1209999999999996E-2</v>
          </cell>
        </row>
        <row r="208">
          <cell r="K208">
            <v>37365</v>
          </cell>
          <cell r="L208">
            <v>2958465</v>
          </cell>
          <cell r="M208">
            <v>2921100</v>
          </cell>
          <cell r="N208">
            <v>7.1209999999999996E-2</v>
          </cell>
        </row>
        <row r="209">
          <cell r="K209">
            <v>37366</v>
          </cell>
          <cell r="L209">
            <v>2958465</v>
          </cell>
          <cell r="M209">
            <v>2921099</v>
          </cell>
          <cell r="N209">
            <v>7.1209999999999996E-2</v>
          </cell>
        </row>
        <row r="210">
          <cell r="K210">
            <v>37367</v>
          </cell>
          <cell r="L210">
            <v>2958465</v>
          </cell>
          <cell r="M210">
            <v>2921098</v>
          </cell>
          <cell r="N210">
            <v>7.1209999999999996E-2</v>
          </cell>
        </row>
        <row r="211">
          <cell r="K211">
            <v>37368</v>
          </cell>
          <cell r="L211">
            <v>2958465</v>
          </cell>
          <cell r="M211">
            <v>2921097</v>
          </cell>
          <cell r="N211">
            <v>7.1209999999999996E-2</v>
          </cell>
        </row>
        <row r="212">
          <cell r="K212">
            <v>37369</v>
          </cell>
          <cell r="L212">
            <v>2958465</v>
          </cell>
          <cell r="M212">
            <v>2921096</v>
          </cell>
          <cell r="N212">
            <v>7.1209999999999996E-2</v>
          </cell>
        </row>
        <row r="213">
          <cell r="K213">
            <v>37370</v>
          </cell>
          <cell r="L213">
            <v>2958465</v>
          </cell>
          <cell r="M213">
            <v>2921095</v>
          </cell>
          <cell r="N213">
            <v>7.1209999999999996E-2</v>
          </cell>
        </row>
        <row r="214">
          <cell r="K214">
            <v>37371</v>
          </cell>
          <cell r="L214">
            <v>2958465</v>
          </cell>
          <cell r="M214">
            <v>2921094</v>
          </cell>
          <cell r="N214">
            <v>7.1209999999999996E-2</v>
          </cell>
        </row>
        <row r="215">
          <cell r="K215">
            <v>37372</v>
          </cell>
          <cell r="L215">
            <v>2958465</v>
          </cell>
          <cell r="M215">
            <v>2921093</v>
          </cell>
          <cell r="N215">
            <v>7.1209999999999996E-2</v>
          </cell>
        </row>
        <row r="216">
          <cell r="K216">
            <v>37373</v>
          </cell>
          <cell r="L216">
            <v>2958465</v>
          </cell>
          <cell r="M216">
            <v>2921092</v>
          </cell>
          <cell r="N216">
            <v>7.1209999999999996E-2</v>
          </cell>
        </row>
        <row r="217">
          <cell r="K217">
            <v>37374</v>
          </cell>
          <cell r="L217">
            <v>2958465</v>
          </cell>
          <cell r="M217">
            <v>2921091</v>
          </cell>
          <cell r="N217">
            <v>7.1209999999999996E-2</v>
          </cell>
        </row>
        <row r="218">
          <cell r="K218">
            <v>37375</v>
          </cell>
          <cell r="L218">
            <v>2958465</v>
          </cell>
          <cell r="M218">
            <v>2921090</v>
          </cell>
          <cell r="N218">
            <v>7.1209999999999996E-2</v>
          </cell>
        </row>
        <row r="219">
          <cell r="K219">
            <v>37376</v>
          </cell>
          <cell r="L219">
            <v>2958465</v>
          </cell>
          <cell r="M219">
            <v>2921089</v>
          </cell>
          <cell r="N219">
            <v>7.1209999999999996E-2</v>
          </cell>
        </row>
        <row r="220">
          <cell r="K220">
            <v>37377</v>
          </cell>
          <cell r="L220">
            <v>2958465</v>
          </cell>
          <cell r="M220">
            <v>2921088</v>
          </cell>
          <cell r="N220">
            <v>7.1209999999999996E-2</v>
          </cell>
        </row>
        <row r="221">
          <cell r="K221">
            <v>37378</v>
          </cell>
          <cell r="L221">
            <v>2958465</v>
          </cell>
          <cell r="M221">
            <v>2921087</v>
          </cell>
          <cell r="N221">
            <v>7.1209999999999996E-2</v>
          </cell>
        </row>
        <row r="222">
          <cell r="K222">
            <v>37379</v>
          </cell>
          <cell r="L222">
            <v>2958465</v>
          </cell>
          <cell r="M222">
            <v>2921086</v>
          </cell>
          <cell r="N222">
            <v>7.1209999999999996E-2</v>
          </cell>
        </row>
        <row r="223">
          <cell r="K223">
            <v>37380</v>
          </cell>
          <cell r="L223">
            <v>2958465</v>
          </cell>
          <cell r="M223">
            <v>2921085</v>
          </cell>
          <cell r="N223">
            <v>7.1209999999999996E-2</v>
          </cell>
        </row>
        <row r="224">
          <cell r="K224">
            <v>37381</v>
          </cell>
          <cell r="L224">
            <v>2958465</v>
          </cell>
          <cell r="M224">
            <v>2921084</v>
          </cell>
          <cell r="N224">
            <v>7.1209999999999996E-2</v>
          </cell>
        </row>
        <row r="225">
          <cell r="K225">
            <v>37382</v>
          </cell>
          <cell r="L225">
            <v>2958465</v>
          </cell>
          <cell r="M225">
            <v>2921083</v>
          </cell>
          <cell r="N225">
            <v>7.1209999999999996E-2</v>
          </cell>
        </row>
        <row r="226">
          <cell r="K226">
            <v>37383</v>
          </cell>
          <cell r="L226">
            <v>2958465</v>
          </cell>
          <cell r="M226">
            <v>2921082</v>
          </cell>
          <cell r="N226">
            <v>7.1209999999999996E-2</v>
          </cell>
        </row>
        <row r="227">
          <cell r="K227">
            <v>37384</v>
          </cell>
          <cell r="L227">
            <v>2958465</v>
          </cell>
          <cell r="M227">
            <v>2921081</v>
          </cell>
          <cell r="N227">
            <v>7.1209999999999996E-2</v>
          </cell>
        </row>
        <row r="228">
          <cell r="K228">
            <v>37385</v>
          </cell>
          <cell r="L228">
            <v>2958465</v>
          </cell>
          <cell r="M228">
            <v>2921080</v>
          </cell>
          <cell r="N228">
            <v>7.1209999999999996E-2</v>
          </cell>
        </row>
        <row r="229">
          <cell r="K229">
            <v>37386</v>
          </cell>
          <cell r="L229">
            <v>2958465</v>
          </cell>
          <cell r="M229">
            <v>2921079</v>
          </cell>
          <cell r="N229">
            <v>7.1209999999999996E-2</v>
          </cell>
        </row>
        <row r="230">
          <cell r="K230">
            <v>37387</v>
          </cell>
          <cell r="L230">
            <v>2958465</v>
          </cell>
          <cell r="M230">
            <v>2921078</v>
          </cell>
          <cell r="N230">
            <v>7.1209999999999996E-2</v>
          </cell>
        </row>
        <row r="231">
          <cell r="K231">
            <v>37388</v>
          </cell>
          <cell r="L231">
            <v>2958465</v>
          </cell>
          <cell r="M231">
            <v>2921077</v>
          </cell>
          <cell r="N231">
            <v>7.1209999999999996E-2</v>
          </cell>
        </row>
        <row r="232">
          <cell r="K232">
            <v>37389</v>
          </cell>
          <cell r="L232">
            <v>2958465</v>
          </cell>
          <cell r="M232">
            <v>2921076</v>
          </cell>
          <cell r="N232">
            <v>7.1209999999999996E-2</v>
          </cell>
        </row>
        <row r="233">
          <cell r="K233">
            <v>37390</v>
          </cell>
          <cell r="L233">
            <v>2958465</v>
          </cell>
          <cell r="M233">
            <v>2921075</v>
          </cell>
          <cell r="N233">
            <v>7.1209999999999996E-2</v>
          </cell>
        </row>
        <row r="234">
          <cell r="K234">
            <v>37391</v>
          </cell>
          <cell r="L234">
            <v>2958465</v>
          </cell>
          <cell r="M234">
            <v>2921074</v>
          </cell>
          <cell r="N234">
            <v>7.1209999999999996E-2</v>
          </cell>
        </row>
        <row r="235">
          <cell r="K235">
            <v>37392</v>
          </cell>
          <cell r="L235">
            <v>2958465</v>
          </cell>
          <cell r="M235">
            <v>2921073</v>
          </cell>
          <cell r="N235">
            <v>7.1209999999999996E-2</v>
          </cell>
        </row>
        <row r="236">
          <cell r="K236">
            <v>37393</v>
          </cell>
          <cell r="L236">
            <v>2958465</v>
          </cell>
          <cell r="M236">
            <v>2921072</v>
          </cell>
          <cell r="N236">
            <v>7.1209999999999996E-2</v>
          </cell>
        </row>
        <row r="237">
          <cell r="K237">
            <v>37394</v>
          </cell>
          <cell r="L237">
            <v>2958465</v>
          </cell>
          <cell r="M237">
            <v>2921071</v>
          </cell>
          <cell r="N237">
            <v>7.1209999999999996E-2</v>
          </cell>
        </row>
        <row r="238">
          <cell r="K238">
            <v>37395</v>
          </cell>
          <cell r="L238">
            <v>2958465</v>
          </cell>
          <cell r="M238">
            <v>2921070</v>
          </cell>
          <cell r="N238">
            <v>7.1209999999999996E-2</v>
          </cell>
        </row>
        <row r="239">
          <cell r="K239">
            <v>37396</v>
          </cell>
          <cell r="L239">
            <v>2958465</v>
          </cell>
          <cell r="M239">
            <v>2921069</v>
          </cell>
          <cell r="N239">
            <v>7.1209999999999996E-2</v>
          </cell>
        </row>
        <row r="240">
          <cell r="K240">
            <v>37397</v>
          </cell>
          <cell r="L240">
            <v>2958465</v>
          </cell>
          <cell r="M240">
            <v>2921068</v>
          </cell>
          <cell r="N240">
            <v>7.1209999999999996E-2</v>
          </cell>
        </row>
        <row r="241">
          <cell r="K241">
            <v>37398</v>
          </cell>
          <cell r="L241">
            <v>2958465</v>
          </cell>
          <cell r="M241">
            <v>2921067</v>
          </cell>
          <cell r="N241">
            <v>7.1209999999999996E-2</v>
          </cell>
        </row>
        <row r="242">
          <cell r="K242">
            <v>37399</v>
          </cell>
          <cell r="L242">
            <v>2958465</v>
          </cell>
          <cell r="M242">
            <v>2921066</v>
          </cell>
          <cell r="N242">
            <v>7.1209999999999996E-2</v>
          </cell>
        </row>
        <row r="243">
          <cell r="K243">
            <v>37400</v>
          </cell>
          <cell r="L243">
            <v>2958465</v>
          </cell>
          <cell r="M243">
            <v>2921065</v>
          </cell>
          <cell r="N243">
            <v>7.1209999999999996E-2</v>
          </cell>
        </row>
        <row r="244">
          <cell r="K244">
            <v>37401</v>
          </cell>
          <cell r="L244">
            <v>2958465</v>
          </cell>
          <cell r="M244">
            <v>2921064</v>
          </cell>
          <cell r="N244">
            <v>7.1209999999999996E-2</v>
          </cell>
        </row>
        <row r="245">
          <cell r="K245">
            <v>37402</v>
          </cell>
          <cell r="L245">
            <v>2958465</v>
          </cell>
          <cell r="M245">
            <v>2921063</v>
          </cell>
          <cell r="N245">
            <v>7.1209999999999996E-2</v>
          </cell>
        </row>
        <row r="246">
          <cell r="K246">
            <v>37403</v>
          </cell>
          <cell r="L246">
            <v>2958465</v>
          </cell>
          <cell r="M246">
            <v>2921062</v>
          </cell>
          <cell r="N246">
            <v>7.1209999999999996E-2</v>
          </cell>
        </row>
        <row r="247">
          <cell r="K247">
            <v>37404</v>
          </cell>
          <cell r="L247">
            <v>2958465</v>
          </cell>
          <cell r="M247">
            <v>2921061</v>
          </cell>
          <cell r="N247">
            <v>7.1209999999999996E-2</v>
          </cell>
        </row>
        <row r="248">
          <cell r="K248">
            <v>37405</v>
          </cell>
          <cell r="L248">
            <v>2958465</v>
          </cell>
          <cell r="M248">
            <v>2921060</v>
          </cell>
          <cell r="N248">
            <v>7.1209999999999996E-2</v>
          </cell>
        </row>
        <row r="249">
          <cell r="K249">
            <v>37406</v>
          </cell>
          <cell r="L249">
            <v>2958465</v>
          </cell>
          <cell r="M249">
            <v>2921059</v>
          </cell>
          <cell r="N249">
            <v>7.1209999999999996E-2</v>
          </cell>
        </row>
        <row r="250">
          <cell r="K250">
            <v>37407</v>
          </cell>
          <cell r="L250">
            <v>2958465</v>
          </cell>
          <cell r="M250">
            <v>2921058</v>
          </cell>
          <cell r="N250">
            <v>7.1209999999999996E-2</v>
          </cell>
        </row>
        <row r="251">
          <cell r="K251">
            <v>37408</v>
          </cell>
          <cell r="L251">
            <v>2958465</v>
          </cell>
          <cell r="M251">
            <v>2921057</v>
          </cell>
          <cell r="N251">
            <v>7.1209999999999996E-2</v>
          </cell>
        </row>
        <row r="252">
          <cell r="K252">
            <v>37409</v>
          </cell>
          <cell r="L252">
            <v>2958465</v>
          </cell>
          <cell r="M252">
            <v>2921056</v>
          </cell>
          <cell r="N252">
            <v>7.1209999999999996E-2</v>
          </cell>
        </row>
        <row r="253">
          <cell r="K253">
            <v>37410</v>
          </cell>
          <cell r="L253">
            <v>2958465</v>
          </cell>
          <cell r="M253">
            <v>2921055</v>
          </cell>
          <cell r="N253">
            <v>7.1209999999999996E-2</v>
          </cell>
        </row>
        <row r="254">
          <cell r="K254">
            <v>37411</v>
          </cell>
          <cell r="L254">
            <v>2958465</v>
          </cell>
          <cell r="M254">
            <v>2921054</v>
          </cell>
          <cell r="N254">
            <v>7.1209999999999996E-2</v>
          </cell>
        </row>
        <row r="255">
          <cell r="K255">
            <v>37412</v>
          </cell>
          <cell r="L255">
            <v>2958465</v>
          </cell>
          <cell r="M255">
            <v>2921053</v>
          </cell>
          <cell r="N255">
            <v>7.1209999999999996E-2</v>
          </cell>
        </row>
        <row r="256">
          <cell r="K256">
            <v>37413</v>
          </cell>
          <cell r="L256">
            <v>2958465</v>
          </cell>
          <cell r="M256">
            <v>2921052</v>
          </cell>
          <cell r="N256">
            <v>7.1209999999999996E-2</v>
          </cell>
        </row>
        <row r="257">
          <cell r="K257">
            <v>37414</v>
          </cell>
          <cell r="L257">
            <v>2958465</v>
          </cell>
          <cell r="M257">
            <v>2921051</v>
          </cell>
          <cell r="N257">
            <v>7.1209999999999996E-2</v>
          </cell>
        </row>
        <row r="258">
          <cell r="K258">
            <v>37415</v>
          </cell>
          <cell r="L258">
            <v>2958465</v>
          </cell>
          <cell r="M258">
            <v>2921050</v>
          </cell>
          <cell r="N258">
            <v>7.1209999999999996E-2</v>
          </cell>
        </row>
        <row r="259">
          <cell r="K259">
            <v>37416</v>
          </cell>
          <cell r="L259">
            <v>2958465</v>
          </cell>
          <cell r="M259">
            <v>2921049</v>
          </cell>
          <cell r="N259">
            <v>7.1209999999999996E-2</v>
          </cell>
        </row>
        <row r="260">
          <cell r="K260">
            <v>37417</v>
          </cell>
          <cell r="L260">
            <v>2958465</v>
          </cell>
          <cell r="M260">
            <v>2921048</v>
          </cell>
          <cell r="N260">
            <v>7.1209999999999996E-2</v>
          </cell>
        </row>
        <row r="261">
          <cell r="K261">
            <v>37418</v>
          </cell>
          <cell r="L261">
            <v>2958465</v>
          </cell>
          <cell r="M261">
            <v>2921047</v>
          </cell>
          <cell r="N261">
            <v>7.1209999999999996E-2</v>
          </cell>
        </row>
        <row r="262">
          <cell r="K262">
            <v>37419</v>
          </cell>
          <cell r="L262">
            <v>2958465</v>
          </cell>
          <cell r="M262">
            <v>2921046</v>
          </cell>
          <cell r="N262">
            <v>7.1209999999999996E-2</v>
          </cell>
        </row>
        <row r="263">
          <cell r="K263">
            <v>37420</v>
          </cell>
          <cell r="L263">
            <v>2958465</v>
          </cell>
          <cell r="M263">
            <v>2921045</v>
          </cell>
          <cell r="N263">
            <v>7.1209999999999996E-2</v>
          </cell>
        </row>
        <row r="264">
          <cell r="K264">
            <v>37421</v>
          </cell>
          <cell r="L264">
            <v>2958465</v>
          </cell>
          <cell r="M264">
            <v>2921044</v>
          </cell>
          <cell r="N264">
            <v>7.1209999999999996E-2</v>
          </cell>
        </row>
        <row r="265">
          <cell r="K265">
            <v>37422</v>
          </cell>
          <cell r="L265">
            <v>2958465</v>
          </cell>
          <cell r="M265">
            <v>2921043</v>
          </cell>
          <cell r="N265">
            <v>7.1209999999999996E-2</v>
          </cell>
        </row>
        <row r="266">
          <cell r="K266">
            <v>37423</v>
          </cell>
          <cell r="L266">
            <v>2958465</v>
          </cell>
          <cell r="M266">
            <v>2921042</v>
          </cell>
          <cell r="N266">
            <v>7.1209999999999996E-2</v>
          </cell>
        </row>
        <row r="267">
          <cell r="K267">
            <v>37424</v>
          </cell>
          <cell r="L267">
            <v>2958465</v>
          </cell>
          <cell r="M267">
            <v>2921041</v>
          </cell>
          <cell r="N267">
            <v>7.1209999999999996E-2</v>
          </cell>
        </row>
        <row r="268">
          <cell r="K268">
            <v>37425</v>
          </cell>
          <cell r="L268">
            <v>2958465</v>
          </cell>
          <cell r="M268">
            <v>2921040</v>
          </cell>
          <cell r="N268">
            <v>7.1209999999999996E-2</v>
          </cell>
        </row>
        <row r="269">
          <cell r="K269">
            <v>37426</v>
          </cell>
          <cell r="L269">
            <v>2958465</v>
          </cell>
          <cell r="M269">
            <v>2921039</v>
          </cell>
          <cell r="N269">
            <v>7.1209999999999996E-2</v>
          </cell>
        </row>
        <row r="270">
          <cell r="K270">
            <v>37427</v>
          </cell>
          <cell r="L270">
            <v>2958465</v>
          </cell>
          <cell r="M270">
            <v>2921038</v>
          </cell>
          <cell r="N270">
            <v>7.1209999999999996E-2</v>
          </cell>
        </row>
        <row r="271">
          <cell r="K271">
            <v>37428</v>
          </cell>
          <cell r="L271">
            <v>2958465</v>
          </cell>
          <cell r="M271">
            <v>2921037</v>
          </cell>
          <cell r="N271">
            <v>7.1209999999999996E-2</v>
          </cell>
        </row>
        <row r="272">
          <cell r="K272">
            <v>37429</v>
          </cell>
          <cell r="L272">
            <v>2958465</v>
          </cell>
          <cell r="M272">
            <v>2921036</v>
          </cell>
          <cell r="N272">
            <v>7.1209999999999996E-2</v>
          </cell>
        </row>
        <row r="273">
          <cell r="K273">
            <v>37430</v>
          </cell>
          <cell r="L273">
            <v>2958465</v>
          </cell>
          <cell r="M273">
            <v>2921035</v>
          </cell>
          <cell r="N273">
            <v>7.1209999999999996E-2</v>
          </cell>
        </row>
        <row r="274">
          <cell r="K274">
            <v>37431</v>
          </cell>
          <cell r="L274">
            <v>2958465</v>
          </cell>
          <cell r="M274">
            <v>2921034</v>
          </cell>
          <cell r="N274">
            <v>7.1209999999999996E-2</v>
          </cell>
        </row>
        <row r="275">
          <cell r="K275">
            <v>37432</v>
          </cell>
          <cell r="L275">
            <v>2958465</v>
          </cell>
          <cell r="M275">
            <v>2921033</v>
          </cell>
          <cell r="N275">
            <v>7.1209999999999996E-2</v>
          </cell>
        </row>
        <row r="276">
          <cell r="K276">
            <v>37433</v>
          </cell>
          <cell r="L276">
            <v>2958465</v>
          </cell>
          <cell r="M276">
            <v>2921032</v>
          </cell>
          <cell r="N276">
            <v>7.1209999999999996E-2</v>
          </cell>
        </row>
        <row r="277">
          <cell r="K277">
            <v>37434</v>
          </cell>
          <cell r="L277">
            <v>2958465</v>
          </cell>
          <cell r="M277">
            <v>2921031</v>
          </cell>
          <cell r="N277">
            <v>7.1209999999999996E-2</v>
          </cell>
        </row>
        <row r="278">
          <cell r="K278">
            <v>37435</v>
          </cell>
          <cell r="L278">
            <v>2958465</v>
          </cell>
          <cell r="M278">
            <v>2921030</v>
          </cell>
          <cell r="N278">
            <v>7.1209999999999996E-2</v>
          </cell>
        </row>
        <row r="279">
          <cell r="K279">
            <v>37436</v>
          </cell>
          <cell r="L279">
            <v>2958465</v>
          </cell>
          <cell r="M279">
            <v>2921029</v>
          </cell>
          <cell r="N279">
            <v>7.1209999999999996E-2</v>
          </cell>
        </row>
        <row r="280">
          <cell r="K280">
            <v>37437</v>
          </cell>
          <cell r="L280">
            <v>2958465</v>
          </cell>
          <cell r="M280">
            <v>2921028</v>
          </cell>
          <cell r="N280">
            <v>7.1209999999999996E-2</v>
          </cell>
        </row>
        <row r="281">
          <cell r="K281">
            <v>37438</v>
          </cell>
          <cell r="L281">
            <v>2958465</v>
          </cell>
          <cell r="M281">
            <v>2921027</v>
          </cell>
          <cell r="N281">
            <v>7.1209999999999996E-2</v>
          </cell>
        </row>
        <row r="282">
          <cell r="K282">
            <v>37439</v>
          </cell>
          <cell r="L282">
            <v>2958465</v>
          </cell>
          <cell r="M282">
            <v>2921026</v>
          </cell>
          <cell r="N282">
            <v>7.1209999999999996E-2</v>
          </cell>
        </row>
        <row r="283">
          <cell r="K283">
            <v>37440</v>
          </cell>
          <cell r="L283">
            <v>2958465</v>
          </cell>
          <cell r="M283">
            <v>2921025</v>
          </cell>
          <cell r="N283">
            <v>7.1209999999999996E-2</v>
          </cell>
        </row>
        <row r="284">
          <cell r="K284">
            <v>37441</v>
          </cell>
          <cell r="L284">
            <v>2958465</v>
          </cell>
          <cell r="M284">
            <v>2921024</v>
          </cell>
          <cell r="N284">
            <v>7.1209999999999996E-2</v>
          </cell>
        </row>
        <row r="285">
          <cell r="K285">
            <v>37442</v>
          </cell>
          <cell r="L285">
            <v>2958465</v>
          </cell>
          <cell r="M285">
            <v>2921023</v>
          </cell>
          <cell r="N285">
            <v>7.1209999999999996E-2</v>
          </cell>
        </row>
        <row r="286">
          <cell r="K286">
            <v>37443</v>
          </cell>
          <cell r="L286">
            <v>2958465</v>
          </cell>
          <cell r="M286">
            <v>2921022</v>
          </cell>
          <cell r="N286">
            <v>7.1209999999999996E-2</v>
          </cell>
        </row>
        <row r="287">
          <cell r="K287">
            <v>37444</v>
          </cell>
          <cell r="L287">
            <v>2958465</v>
          </cell>
          <cell r="M287">
            <v>2921021</v>
          </cell>
          <cell r="N287">
            <v>7.1209999999999996E-2</v>
          </cell>
        </row>
        <row r="288">
          <cell r="K288">
            <v>37445</v>
          </cell>
          <cell r="L288">
            <v>2958465</v>
          </cell>
          <cell r="M288">
            <v>2921020</v>
          </cell>
          <cell r="N288">
            <v>7.1209999999999996E-2</v>
          </cell>
        </row>
        <row r="289">
          <cell r="K289">
            <v>37446</v>
          </cell>
          <cell r="L289">
            <v>2958465</v>
          </cell>
          <cell r="M289">
            <v>2921019</v>
          </cell>
          <cell r="N289">
            <v>7.1209999999999996E-2</v>
          </cell>
        </row>
        <row r="290">
          <cell r="K290">
            <v>37447</v>
          </cell>
          <cell r="L290">
            <v>2958465</v>
          </cell>
          <cell r="M290">
            <v>2921018</v>
          </cell>
          <cell r="N290">
            <v>7.1209999999999996E-2</v>
          </cell>
        </row>
        <row r="291">
          <cell r="K291">
            <v>37448</v>
          </cell>
          <cell r="L291">
            <v>2958465</v>
          </cell>
          <cell r="M291">
            <v>2921017</v>
          </cell>
          <cell r="N291">
            <v>7.1209999999999996E-2</v>
          </cell>
        </row>
        <row r="292">
          <cell r="K292">
            <v>37449</v>
          </cell>
          <cell r="L292">
            <v>2958465</v>
          </cell>
          <cell r="M292">
            <v>2921016</v>
          </cell>
          <cell r="N292">
            <v>7.1209999999999996E-2</v>
          </cell>
        </row>
        <row r="293">
          <cell r="K293">
            <v>37450</v>
          </cell>
          <cell r="L293">
            <v>2958465</v>
          </cell>
          <cell r="M293">
            <v>2921015</v>
          </cell>
          <cell r="N293">
            <v>7.1209999999999996E-2</v>
          </cell>
        </row>
        <row r="294">
          <cell r="K294">
            <v>37451</v>
          </cell>
          <cell r="L294">
            <v>2958465</v>
          </cell>
          <cell r="M294">
            <v>2921014</v>
          </cell>
          <cell r="N294">
            <v>7.1209999999999996E-2</v>
          </cell>
        </row>
        <row r="295">
          <cell r="K295">
            <v>37452</v>
          </cell>
          <cell r="L295">
            <v>2958465</v>
          </cell>
          <cell r="M295">
            <v>2921013</v>
          </cell>
          <cell r="N295">
            <v>7.1209999999999996E-2</v>
          </cell>
        </row>
        <row r="296">
          <cell r="K296">
            <v>37453</v>
          </cell>
          <cell r="L296">
            <v>2958465</v>
          </cell>
          <cell r="M296">
            <v>2921012</v>
          </cell>
          <cell r="N296">
            <v>7.1209999999999996E-2</v>
          </cell>
        </row>
        <row r="297">
          <cell r="K297">
            <v>37454</v>
          </cell>
          <cell r="L297">
            <v>2958465</v>
          </cell>
          <cell r="M297">
            <v>2921011</v>
          </cell>
          <cell r="N297">
            <v>7.1209999999999996E-2</v>
          </cell>
        </row>
        <row r="298">
          <cell r="K298">
            <v>37455</v>
          </cell>
          <cell r="L298">
            <v>2958465</v>
          </cell>
          <cell r="M298">
            <v>2921010</v>
          </cell>
          <cell r="N298">
            <v>7.1209999999999996E-2</v>
          </cell>
        </row>
        <row r="299">
          <cell r="K299">
            <v>37456</v>
          </cell>
          <cell r="L299">
            <v>2958465</v>
          </cell>
          <cell r="M299">
            <v>2921009</v>
          </cell>
          <cell r="N299">
            <v>7.1209999999999996E-2</v>
          </cell>
        </row>
        <row r="300">
          <cell r="K300">
            <v>37457</v>
          </cell>
          <cell r="L300">
            <v>2958465</v>
          </cell>
          <cell r="M300">
            <v>2921008</v>
          </cell>
          <cell r="N300">
            <v>7.1209999999999996E-2</v>
          </cell>
        </row>
        <row r="301">
          <cell r="K301">
            <v>37458</v>
          </cell>
          <cell r="L301">
            <v>2958465</v>
          </cell>
          <cell r="M301">
            <v>2921007</v>
          </cell>
          <cell r="N301">
            <v>7.1209999999999996E-2</v>
          </cell>
        </row>
        <row r="302">
          <cell r="K302">
            <v>37459</v>
          </cell>
          <cell r="L302">
            <v>2958465</v>
          </cell>
          <cell r="M302">
            <v>2921006</v>
          </cell>
          <cell r="N302">
            <v>7.1209999999999996E-2</v>
          </cell>
        </row>
        <row r="303">
          <cell r="K303">
            <v>37460</v>
          </cell>
          <cell r="L303">
            <v>2958465</v>
          </cell>
          <cell r="M303">
            <v>2921005</v>
          </cell>
          <cell r="N303">
            <v>7.1209999999999996E-2</v>
          </cell>
        </row>
        <row r="304">
          <cell r="K304">
            <v>37461</v>
          </cell>
          <cell r="L304">
            <v>2958465</v>
          </cell>
          <cell r="M304">
            <v>2921004</v>
          </cell>
          <cell r="N304">
            <v>7.1209999999999996E-2</v>
          </cell>
        </row>
        <row r="305">
          <cell r="K305">
            <v>37462</v>
          </cell>
          <cell r="L305">
            <v>2958465</v>
          </cell>
          <cell r="M305">
            <v>2921003</v>
          </cell>
          <cell r="N305">
            <v>7.1209999999999996E-2</v>
          </cell>
        </row>
        <row r="306">
          <cell r="K306">
            <v>37463</v>
          </cell>
          <cell r="L306">
            <v>2958465</v>
          </cell>
          <cell r="M306">
            <v>2921002</v>
          </cell>
          <cell r="N306">
            <v>7.1209999999999996E-2</v>
          </cell>
        </row>
        <row r="307">
          <cell r="K307">
            <v>37464</v>
          </cell>
          <cell r="L307">
            <v>2958465</v>
          </cell>
          <cell r="M307">
            <v>2921001</v>
          </cell>
          <cell r="N307">
            <v>7.1209999999999996E-2</v>
          </cell>
        </row>
        <row r="308">
          <cell r="K308">
            <v>37465</v>
          </cell>
          <cell r="L308">
            <v>2958465</v>
          </cell>
          <cell r="M308">
            <v>2921000</v>
          </cell>
          <cell r="N308">
            <v>7.1209999999999996E-2</v>
          </cell>
        </row>
        <row r="309">
          <cell r="K309">
            <v>37466</v>
          </cell>
          <cell r="L309">
            <v>2958465</v>
          </cell>
          <cell r="M309">
            <v>2920999</v>
          </cell>
          <cell r="N309">
            <v>7.1209999999999996E-2</v>
          </cell>
        </row>
        <row r="310">
          <cell r="K310">
            <v>37467</v>
          </cell>
          <cell r="L310">
            <v>2958465</v>
          </cell>
          <cell r="M310">
            <v>2920998</v>
          </cell>
          <cell r="N310">
            <v>7.1209999999999996E-2</v>
          </cell>
        </row>
        <row r="311">
          <cell r="K311">
            <v>37468</v>
          </cell>
          <cell r="L311">
            <v>2958465</v>
          </cell>
          <cell r="M311">
            <v>2920997</v>
          </cell>
          <cell r="N311">
            <v>7.1209999999999996E-2</v>
          </cell>
        </row>
        <row r="312">
          <cell r="K312">
            <v>37469</v>
          </cell>
          <cell r="L312">
            <v>2958465</v>
          </cell>
          <cell r="M312">
            <v>2920996</v>
          </cell>
          <cell r="N312">
            <v>7.1209999999999996E-2</v>
          </cell>
        </row>
        <row r="313">
          <cell r="K313">
            <v>37470</v>
          </cell>
          <cell r="L313">
            <v>2958465</v>
          </cell>
          <cell r="M313">
            <v>2920995</v>
          </cell>
          <cell r="N313">
            <v>7.1209999999999996E-2</v>
          </cell>
        </row>
        <row r="314">
          <cell r="K314">
            <v>37471</v>
          </cell>
          <cell r="L314">
            <v>2958465</v>
          </cell>
          <cell r="M314">
            <v>2920994</v>
          </cell>
          <cell r="N314">
            <v>7.1209999999999996E-2</v>
          </cell>
        </row>
        <row r="315">
          <cell r="K315">
            <v>37472</v>
          </cell>
          <cell r="L315">
            <v>2958465</v>
          </cell>
          <cell r="M315">
            <v>2920993</v>
          </cell>
          <cell r="N315">
            <v>7.1209999999999996E-2</v>
          </cell>
        </row>
        <row r="316">
          <cell r="K316">
            <v>37473</v>
          </cell>
          <cell r="L316">
            <v>2958465</v>
          </cell>
          <cell r="M316">
            <v>2920992</v>
          </cell>
          <cell r="N316">
            <v>7.1209999999999996E-2</v>
          </cell>
        </row>
        <row r="317">
          <cell r="K317">
            <v>37474</v>
          </cell>
          <cell r="L317">
            <v>2958465</v>
          </cell>
          <cell r="M317">
            <v>2920991</v>
          </cell>
          <cell r="N317">
            <v>7.1209999999999996E-2</v>
          </cell>
        </row>
        <row r="318">
          <cell r="K318">
            <v>37475</v>
          </cell>
          <cell r="L318">
            <v>2958465</v>
          </cell>
          <cell r="M318">
            <v>2920990</v>
          </cell>
          <cell r="N318">
            <v>7.1209999999999996E-2</v>
          </cell>
        </row>
        <row r="319">
          <cell r="K319">
            <v>37476</v>
          </cell>
          <cell r="L319">
            <v>2958465</v>
          </cell>
          <cell r="M319">
            <v>2920989</v>
          </cell>
          <cell r="N319">
            <v>7.1209999999999996E-2</v>
          </cell>
        </row>
        <row r="320">
          <cell r="K320">
            <v>37477</v>
          </cell>
          <cell r="L320">
            <v>2958465</v>
          </cell>
          <cell r="M320">
            <v>2920988</v>
          </cell>
          <cell r="N320">
            <v>7.1209999999999996E-2</v>
          </cell>
        </row>
        <row r="321">
          <cell r="K321">
            <v>37478</v>
          </cell>
          <cell r="L321">
            <v>2958465</v>
          </cell>
          <cell r="M321">
            <v>2920987</v>
          </cell>
          <cell r="N321">
            <v>7.1209999999999996E-2</v>
          </cell>
        </row>
        <row r="322">
          <cell r="K322">
            <v>37479</v>
          </cell>
          <cell r="L322">
            <v>2958465</v>
          </cell>
          <cell r="M322">
            <v>2920986</v>
          </cell>
          <cell r="N322">
            <v>7.1209999999999996E-2</v>
          </cell>
        </row>
        <row r="323">
          <cell r="K323">
            <v>37480</v>
          </cell>
          <cell r="L323">
            <v>2958465</v>
          </cell>
          <cell r="M323">
            <v>2920985</v>
          </cell>
          <cell r="N323">
            <v>7.1209999999999996E-2</v>
          </cell>
        </row>
        <row r="324">
          <cell r="K324">
            <v>37481</v>
          </cell>
          <cell r="L324">
            <v>2958465</v>
          </cell>
          <cell r="M324">
            <v>2920984</v>
          </cell>
          <cell r="N324">
            <v>7.1209999999999996E-2</v>
          </cell>
        </row>
        <row r="325">
          <cell r="K325">
            <v>37482</v>
          </cell>
          <cell r="L325">
            <v>2958465</v>
          </cell>
          <cell r="M325">
            <v>2920983</v>
          </cell>
          <cell r="N325">
            <v>7.1209999999999996E-2</v>
          </cell>
        </row>
        <row r="326">
          <cell r="K326">
            <v>37483</v>
          </cell>
          <cell r="L326">
            <v>2958465</v>
          </cell>
          <cell r="M326">
            <v>2920982</v>
          </cell>
          <cell r="N326">
            <v>7.1209999999999996E-2</v>
          </cell>
        </row>
        <row r="327">
          <cell r="K327">
            <v>37484</v>
          </cell>
          <cell r="L327">
            <v>2958465</v>
          </cell>
          <cell r="M327">
            <v>2920981</v>
          </cell>
          <cell r="N327">
            <v>7.1209999999999996E-2</v>
          </cell>
        </row>
        <row r="328">
          <cell r="K328">
            <v>37485</v>
          </cell>
          <cell r="L328">
            <v>2958465</v>
          </cell>
          <cell r="M328">
            <v>2920980</v>
          </cell>
          <cell r="N328">
            <v>7.1209999999999996E-2</v>
          </cell>
        </row>
        <row r="329">
          <cell r="K329">
            <v>37486</v>
          </cell>
          <cell r="L329">
            <v>2958465</v>
          </cell>
          <cell r="M329">
            <v>2920979</v>
          </cell>
          <cell r="N329">
            <v>7.1209999999999996E-2</v>
          </cell>
        </row>
        <row r="330">
          <cell r="K330">
            <v>37487</v>
          </cell>
          <cell r="L330">
            <v>2958465</v>
          </cell>
          <cell r="M330">
            <v>2920978</v>
          </cell>
          <cell r="N330">
            <v>7.1209999999999996E-2</v>
          </cell>
        </row>
        <row r="331">
          <cell r="K331">
            <v>37488</v>
          </cell>
          <cell r="L331">
            <v>2958465</v>
          </cell>
          <cell r="M331">
            <v>2920977</v>
          </cell>
          <cell r="N331">
            <v>7.1209999999999996E-2</v>
          </cell>
        </row>
        <row r="332">
          <cell r="K332">
            <v>37489</v>
          </cell>
          <cell r="L332">
            <v>2958465</v>
          </cell>
          <cell r="M332">
            <v>2920976</v>
          </cell>
          <cell r="N332">
            <v>7.1209999999999996E-2</v>
          </cell>
        </row>
        <row r="333">
          <cell r="K333">
            <v>37490</v>
          </cell>
          <cell r="L333">
            <v>2958465</v>
          </cell>
          <cell r="M333">
            <v>2920975</v>
          </cell>
          <cell r="N333">
            <v>7.1209999999999996E-2</v>
          </cell>
        </row>
        <row r="334">
          <cell r="K334">
            <v>37491</v>
          </cell>
          <cell r="L334">
            <v>2958465</v>
          </cell>
          <cell r="M334">
            <v>2920974</v>
          </cell>
          <cell r="N334">
            <v>7.1209999999999996E-2</v>
          </cell>
        </row>
        <row r="335">
          <cell r="K335">
            <v>37492</v>
          </cell>
          <cell r="L335">
            <v>2958465</v>
          </cell>
          <cell r="M335">
            <v>2920973</v>
          </cell>
          <cell r="N335">
            <v>7.1209999999999996E-2</v>
          </cell>
        </row>
        <row r="336">
          <cell r="K336">
            <v>37493</v>
          </cell>
          <cell r="L336">
            <v>2958465</v>
          </cell>
          <cell r="M336">
            <v>2920972</v>
          </cell>
          <cell r="N336">
            <v>7.1209999999999996E-2</v>
          </cell>
        </row>
        <row r="337">
          <cell r="K337">
            <v>37494</v>
          </cell>
          <cell r="L337">
            <v>2958465</v>
          </cell>
          <cell r="M337">
            <v>2920971</v>
          </cell>
          <cell r="N337">
            <v>7.1209999999999996E-2</v>
          </cell>
        </row>
        <row r="338">
          <cell r="K338">
            <v>37495</v>
          </cell>
          <cell r="L338">
            <v>2958465</v>
          </cell>
          <cell r="M338">
            <v>2920970</v>
          </cell>
          <cell r="N338">
            <v>7.1209999999999996E-2</v>
          </cell>
        </row>
        <row r="339">
          <cell r="K339">
            <v>37496</v>
          </cell>
          <cell r="L339">
            <v>2958465</v>
          </cell>
          <cell r="M339">
            <v>2920969</v>
          </cell>
          <cell r="N339">
            <v>7.1209999999999996E-2</v>
          </cell>
        </row>
        <row r="340">
          <cell r="K340">
            <v>37497</v>
          </cell>
          <cell r="L340">
            <v>2958465</v>
          </cell>
          <cell r="M340">
            <v>2920968</v>
          </cell>
          <cell r="N340">
            <v>7.1209999999999996E-2</v>
          </cell>
        </row>
        <row r="341">
          <cell r="K341">
            <v>37498</v>
          </cell>
          <cell r="L341">
            <v>2958465</v>
          </cell>
          <cell r="M341">
            <v>2920967</v>
          </cell>
          <cell r="N341">
            <v>7.1209999999999996E-2</v>
          </cell>
        </row>
        <row r="342">
          <cell r="K342">
            <v>37499</v>
          </cell>
          <cell r="L342">
            <v>2958465</v>
          </cell>
          <cell r="M342">
            <v>2920966</v>
          </cell>
          <cell r="N342">
            <v>7.1209999999999996E-2</v>
          </cell>
        </row>
        <row r="343">
          <cell r="K343">
            <v>37500</v>
          </cell>
          <cell r="L343">
            <v>2958465</v>
          </cell>
          <cell r="M343">
            <v>2920965</v>
          </cell>
          <cell r="N343">
            <v>7.1209999999999996E-2</v>
          </cell>
        </row>
        <row r="344">
          <cell r="K344">
            <v>37501</v>
          </cell>
          <cell r="L344">
            <v>2958465</v>
          </cell>
          <cell r="M344">
            <v>2920964</v>
          </cell>
          <cell r="N344">
            <v>7.1209999999999996E-2</v>
          </cell>
        </row>
        <row r="345">
          <cell r="K345">
            <v>37502</v>
          </cell>
          <cell r="L345">
            <v>2958465</v>
          </cell>
          <cell r="M345">
            <v>2920963</v>
          </cell>
          <cell r="N345">
            <v>7.1209999999999996E-2</v>
          </cell>
        </row>
        <row r="346">
          <cell r="K346">
            <v>37503</v>
          </cell>
          <cell r="L346">
            <v>2958465</v>
          </cell>
          <cell r="M346">
            <v>2920962</v>
          </cell>
          <cell r="N346">
            <v>7.1209999999999996E-2</v>
          </cell>
        </row>
        <row r="347">
          <cell r="K347">
            <v>37504</v>
          </cell>
          <cell r="L347">
            <v>2958465</v>
          </cell>
          <cell r="M347">
            <v>2920961</v>
          </cell>
          <cell r="N347">
            <v>7.1209999999999996E-2</v>
          </cell>
        </row>
        <row r="348">
          <cell r="K348">
            <v>37505</v>
          </cell>
          <cell r="L348">
            <v>2958465</v>
          </cell>
          <cell r="M348">
            <v>2920960</v>
          </cell>
          <cell r="N348">
            <v>7.1209999999999996E-2</v>
          </cell>
        </row>
        <row r="349">
          <cell r="K349">
            <v>37506</v>
          </cell>
          <cell r="L349">
            <v>2958465</v>
          </cell>
          <cell r="M349">
            <v>2920959</v>
          </cell>
          <cell r="N349">
            <v>7.1209999999999996E-2</v>
          </cell>
        </row>
        <row r="350">
          <cell r="K350">
            <v>37507</v>
          </cell>
          <cell r="L350">
            <v>2958465</v>
          </cell>
          <cell r="M350">
            <v>2920958</v>
          </cell>
          <cell r="N350">
            <v>7.1209999999999996E-2</v>
          </cell>
        </row>
        <row r="351">
          <cell r="K351">
            <v>37508</v>
          </cell>
          <cell r="L351">
            <v>2958465</v>
          </cell>
          <cell r="M351">
            <v>2920957</v>
          </cell>
          <cell r="N351">
            <v>7.1209999999999996E-2</v>
          </cell>
        </row>
        <row r="352">
          <cell r="K352">
            <v>37509</v>
          </cell>
          <cell r="L352">
            <v>2958465</v>
          </cell>
          <cell r="M352">
            <v>2920956</v>
          </cell>
          <cell r="N352">
            <v>7.1209999999999996E-2</v>
          </cell>
        </row>
        <row r="353">
          <cell r="K353">
            <v>37510</v>
          </cell>
          <cell r="L353">
            <v>2958465</v>
          </cell>
          <cell r="M353">
            <v>2920955</v>
          </cell>
          <cell r="N353">
            <v>7.1209999999999996E-2</v>
          </cell>
        </row>
        <row r="354">
          <cell r="K354">
            <v>37511</v>
          </cell>
          <cell r="L354">
            <v>2958465</v>
          </cell>
          <cell r="M354">
            <v>2920954</v>
          </cell>
          <cell r="N354">
            <v>7.1209999999999996E-2</v>
          </cell>
        </row>
        <row r="355">
          <cell r="K355">
            <v>37512</v>
          </cell>
          <cell r="L355">
            <v>2958465</v>
          </cell>
          <cell r="M355">
            <v>2920953</v>
          </cell>
          <cell r="N355">
            <v>7.1209999999999996E-2</v>
          </cell>
        </row>
        <row r="356">
          <cell r="K356">
            <v>37513</v>
          </cell>
          <cell r="L356">
            <v>2958465</v>
          </cell>
          <cell r="M356">
            <v>2920952</v>
          </cell>
          <cell r="N356">
            <v>7.1209999999999996E-2</v>
          </cell>
        </row>
        <row r="357">
          <cell r="K357">
            <v>37514</v>
          </cell>
          <cell r="L357">
            <v>2958465</v>
          </cell>
          <cell r="M357">
            <v>2920951</v>
          </cell>
          <cell r="N357">
            <v>7.1209999999999996E-2</v>
          </cell>
        </row>
        <row r="358">
          <cell r="K358">
            <v>37515</v>
          </cell>
          <cell r="L358">
            <v>2958465</v>
          </cell>
          <cell r="M358">
            <v>2920950</v>
          </cell>
          <cell r="N358">
            <v>7.1209999999999996E-2</v>
          </cell>
        </row>
        <row r="359">
          <cell r="K359">
            <v>37516</v>
          </cell>
          <cell r="L359">
            <v>2958465</v>
          </cell>
          <cell r="M359">
            <v>2920949</v>
          </cell>
          <cell r="N359">
            <v>7.1209999999999996E-2</v>
          </cell>
        </row>
        <row r="360">
          <cell r="K360">
            <v>37517</v>
          </cell>
          <cell r="L360">
            <v>2958465</v>
          </cell>
          <cell r="M360">
            <v>2920948</v>
          </cell>
          <cell r="N360">
            <v>7.1209999999999996E-2</v>
          </cell>
        </row>
        <row r="361">
          <cell r="K361">
            <v>37518</v>
          </cell>
          <cell r="L361">
            <v>2958465</v>
          </cell>
          <cell r="M361">
            <v>2920947</v>
          </cell>
          <cell r="N361">
            <v>7.1209999999999996E-2</v>
          </cell>
        </row>
        <row r="362">
          <cell r="K362">
            <v>37519</v>
          </cell>
          <cell r="L362">
            <v>2958465</v>
          </cell>
          <cell r="M362">
            <v>2920946</v>
          </cell>
          <cell r="N362">
            <v>7.1209999999999996E-2</v>
          </cell>
        </row>
        <row r="363">
          <cell r="K363">
            <v>37520</v>
          </cell>
          <cell r="L363">
            <v>2958465</v>
          </cell>
          <cell r="M363">
            <v>2920945</v>
          </cell>
          <cell r="N363">
            <v>7.1209999999999996E-2</v>
          </cell>
        </row>
        <row r="364">
          <cell r="K364">
            <v>37521</v>
          </cell>
          <cell r="L364">
            <v>2958465</v>
          </cell>
          <cell r="M364">
            <v>2920944</v>
          </cell>
          <cell r="N364">
            <v>7.1209999999999996E-2</v>
          </cell>
        </row>
        <row r="365">
          <cell r="K365">
            <v>37522</v>
          </cell>
          <cell r="L365">
            <v>2958465</v>
          </cell>
          <cell r="M365">
            <v>2920943</v>
          </cell>
          <cell r="N365">
            <v>7.1209999999999996E-2</v>
          </cell>
        </row>
        <row r="366">
          <cell r="K366">
            <v>37523</v>
          </cell>
          <cell r="L366">
            <v>2958465</v>
          </cell>
          <cell r="M366">
            <v>2920942</v>
          </cell>
          <cell r="N366">
            <v>7.1209999999999996E-2</v>
          </cell>
        </row>
        <row r="367">
          <cell r="K367">
            <v>37524</v>
          </cell>
          <cell r="L367">
            <v>2958465</v>
          </cell>
          <cell r="M367">
            <v>2920941</v>
          </cell>
          <cell r="N367">
            <v>7.1209999999999996E-2</v>
          </cell>
        </row>
        <row r="368">
          <cell r="K368">
            <v>37525</v>
          </cell>
          <cell r="L368">
            <v>2958465</v>
          </cell>
          <cell r="M368">
            <v>2920940</v>
          </cell>
          <cell r="N368">
            <v>7.1209999999999996E-2</v>
          </cell>
        </row>
        <row r="369">
          <cell r="K369">
            <v>37526</v>
          </cell>
          <cell r="L369">
            <v>2958465</v>
          </cell>
          <cell r="M369">
            <v>2920939</v>
          </cell>
          <cell r="N369">
            <v>7.1209999999999996E-2</v>
          </cell>
        </row>
        <row r="370">
          <cell r="K370">
            <v>37527</v>
          </cell>
          <cell r="L370">
            <v>2958465</v>
          </cell>
          <cell r="M370">
            <v>2920938</v>
          </cell>
          <cell r="N370">
            <v>7.1209999999999996E-2</v>
          </cell>
        </row>
        <row r="371">
          <cell r="K371">
            <v>37528</v>
          </cell>
          <cell r="L371">
            <v>2958465</v>
          </cell>
          <cell r="M371">
            <v>2920937</v>
          </cell>
          <cell r="N371">
            <v>7.1209999999999996E-2</v>
          </cell>
        </row>
        <row r="372">
          <cell r="K372">
            <v>37529</v>
          </cell>
          <cell r="L372">
            <v>2958465</v>
          </cell>
          <cell r="M372">
            <v>2920936</v>
          </cell>
          <cell r="N372">
            <v>7.1209999999999996E-2</v>
          </cell>
        </row>
        <row r="373">
          <cell r="K373">
            <v>37530</v>
          </cell>
          <cell r="L373">
            <v>2958465</v>
          </cell>
          <cell r="M373">
            <v>2920935</v>
          </cell>
          <cell r="N373">
            <v>7.1209999999999996E-2</v>
          </cell>
        </row>
        <row r="374">
          <cell r="K374">
            <v>37531</v>
          </cell>
          <cell r="L374">
            <v>2958465</v>
          </cell>
          <cell r="M374">
            <v>2920934</v>
          </cell>
          <cell r="N374">
            <v>7.1209999999999996E-2</v>
          </cell>
        </row>
        <row r="375">
          <cell r="K375">
            <v>37532</v>
          </cell>
          <cell r="L375">
            <v>2958465</v>
          </cell>
          <cell r="M375">
            <v>2920933</v>
          </cell>
          <cell r="N375">
            <v>7.1209999999999996E-2</v>
          </cell>
        </row>
        <row r="376">
          <cell r="K376">
            <v>37533</v>
          </cell>
          <cell r="L376">
            <v>2958465</v>
          </cell>
          <cell r="M376">
            <v>2920932</v>
          </cell>
          <cell r="N376">
            <v>7.1209999999999996E-2</v>
          </cell>
        </row>
        <row r="377">
          <cell r="K377">
            <v>37534</v>
          </cell>
          <cell r="L377">
            <v>2958465</v>
          </cell>
          <cell r="M377">
            <v>2920931</v>
          </cell>
          <cell r="N377">
            <v>7.1209999999999996E-2</v>
          </cell>
        </row>
        <row r="378">
          <cell r="K378">
            <v>37535</v>
          </cell>
          <cell r="L378">
            <v>2958465</v>
          </cell>
          <cell r="M378">
            <v>2920930</v>
          </cell>
          <cell r="N378">
            <v>7.1209999999999996E-2</v>
          </cell>
        </row>
        <row r="379">
          <cell r="K379">
            <v>37536</v>
          </cell>
          <cell r="L379">
            <v>2958465</v>
          </cell>
          <cell r="M379">
            <v>2920929</v>
          </cell>
          <cell r="N379">
            <v>7.1209999999999996E-2</v>
          </cell>
        </row>
        <row r="380">
          <cell r="K380">
            <v>37537</v>
          </cell>
          <cell r="L380">
            <v>2958465</v>
          </cell>
          <cell r="M380">
            <v>2920928</v>
          </cell>
          <cell r="N380">
            <v>7.1209999999999996E-2</v>
          </cell>
        </row>
        <row r="381">
          <cell r="K381">
            <v>37538</v>
          </cell>
          <cell r="L381">
            <v>2958465</v>
          </cell>
          <cell r="M381">
            <v>2920927</v>
          </cell>
          <cell r="N381">
            <v>7.1209999999999996E-2</v>
          </cell>
        </row>
        <row r="382">
          <cell r="K382">
            <v>37539</v>
          </cell>
          <cell r="L382">
            <v>2958465</v>
          </cell>
          <cell r="M382">
            <v>2920926</v>
          </cell>
          <cell r="N382">
            <v>7.1209999999999996E-2</v>
          </cell>
        </row>
        <row r="383">
          <cell r="K383">
            <v>37540</v>
          </cell>
          <cell r="L383">
            <v>2958465</v>
          </cell>
          <cell r="M383">
            <v>2920925</v>
          </cell>
          <cell r="N383">
            <v>7.1209999999999996E-2</v>
          </cell>
        </row>
        <row r="384">
          <cell r="K384">
            <v>37541</v>
          </cell>
          <cell r="L384">
            <v>2958465</v>
          </cell>
          <cell r="M384">
            <v>2920924</v>
          </cell>
          <cell r="N384">
            <v>7.1209999999999996E-2</v>
          </cell>
        </row>
        <row r="385">
          <cell r="K385">
            <v>37542</v>
          </cell>
          <cell r="L385">
            <v>2958465</v>
          </cell>
          <cell r="M385">
            <v>2920923</v>
          </cell>
          <cell r="N385">
            <v>7.1209999999999996E-2</v>
          </cell>
        </row>
        <row r="386">
          <cell r="K386">
            <v>37543</v>
          </cell>
          <cell r="L386">
            <v>2958465</v>
          </cell>
          <cell r="M386">
            <v>2920922</v>
          </cell>
          <cell r="N386">
            <v>7.1209999999999996E-2</v>
          </cell>
        </row>
        <row r="387">
          <cell r="K387">
            <v>37544</v>
          </cell>
          <cell r="L387">
            <v>2958465</v>
          </cell>
          <cell r="M387">
            <v>2920921</v>
          </cell>
          <cell r="N387">
            <v>7.1209999999999996E-2</v>
          </cell>
        </row>
        <row r="388">
          <cell r="K388">
            <v>37545</v>
          </cell>
          <cell r="L388">
            <v>2958465</v>
          </cell>
          <cell r="M388">
            <v>2920920</v>
          </cell>
          <cell r="N388">
            <v>7.1209999999999996E-2</v>
          </cell>
        </row>
        <row r="389">
          <cell r="K389">
            <v>37546</v>
          </cell>
          <cell r="L389">
            <v>2958465</v>
          </cell>
          <cell r="M389">
            <v>2920919</v>
          </cell>
          <cell r="N389">
            <v>7.1209999999999996E-2</v>
          </cell>
        </row>
        <row r="390">
          <cell r="K390">
            <v>37547</v>
          </cell>
          <cell r="L390">
            <v>2958465</v>
          </cell>
          <cell r="M390">
            <v>2920918</v>
          </cell>
          <cell r="N390">
            <v>7.1209999999999996E-2</v>
          </cell>
        </row>
        <row r="391">
          <cell r="K391">
            <v>37548</v>
          </cell>
          <cell r="L391">
            <v>2958465</v>
          </cell>
          <cell r="M391">
            <v>2920917</v>
          </cell>
          <cell r="N391">
            <v>7.1209999999999996E-2</v>
          </cell>
        </row>
        <row r="392">
          <cell r="K392">
            <v>37549</v>
          </cell>
          <cell r="L392">
            <v>2958465</v>
          </cell>
          <cell r="M392">
            <v>2920916</v>
          </cell>
          <cell r="N392">
            <v>7.1209999999999996E-2</v>
          </cell>
        </row>
        <row r="393">
          <cell r="K393">
            <v>37550</v>
          </cell>
          <cell r="L393">
            <v>2958465</v>
          </cell>
          <cell r="M393">
            <v>2920915</v>
          </cell>
          <cell r="N393">
            <v>7.1209999999999996E-2</v>
          </cell>
        </row>
        <row r="394">
          <cell r="K394">
            <v>37551</v>
          </cell>
          <cell r="L394">
            <v>2958465</v>
          </cell>
          <cell r="M394">
            <v>2920914</v>
          </cell>
          <cell r="N394">
            <v>7.1209999999999996E-2</v>
          </cell>
        </row>
        <row r="395">
          <cell r="K395">
            <v>37552</v>
          </cell>
          <cell r="L395">
            <v>2958465</v>
          </cell>
          <cell r="M395">
            <v>2920913</v>
          </cell>
          <cell r="N395">
            <v>7.1209999999999996E-2</v>
          </cell>
        </row>
        <row r="396">
          <cell r="K396">
            <v>37553</v>
          </cell>
          <cell r="L396">
            <v>2958465</v>
          </cell>
          <cell r="M396">
            <v>2920912</v>
          </cell>
          <cell r="N396">
            <v>7.1209999999999996E-2</v>
          </cell>
        </row>
        <row r="397">
          <cell r="K397">
            <v>37554</v>
          </cell>
          <cell r="L397">
            <v>2958465</v>
          </cell>
          <cell r="M397">
            <v>2920911</v>
          </cell>
          <cell r="N397">
            <v>7.1209999999999996E-2</v>
          </cell>
        </row>
        <row r="398">
          <cell r="K398">
            <v>37555</v>
          </cell>
          <cell r="L398">
            <v>2958465</v>
          </cell>
          <cell r="M398">
            <v>2920910</v>
          </cell>
          <cell r="N398">
            <v>7.1209999999999996E-2</v>
          </cell>
        </row>
        <row r="399">
          <cell r="K399">
            <v>37556</v>
          </cell>
          <cell r="L399">
            <v>2958465</v>
          </cell>
          <cell r="M399">
            <v>2920909</v>
          </cell>
          <cell r="N399">
            <v>7.1209999999999996E-2</v>
          </cell>
        </row>
        <row r="400">
          <cell r="K400">
            <v>37557</v>
          </cell>
          <cell r="L400">
            <v>2958465</v>
          </cell>
          <cell r="M400">
            <v>2920908</v>
          </cell>
          <cell r="N400">
            <v>7.1209999999999996E-2</v>
          </cell>
        </row>
        <row r="401">
          <cell r="K401">
            <v>37558</v>
          </cell>
          <cell r="L401">
            <v>2958465</v>
          </cell>
          <cell r="M401">
            <v>2920907</v>
          </cell>
          <cell r="N401">
            <v>7.1209999999999996E-2</v>
          </cell>
        </row>
        <row r="402">
          <cell r="K402">
            <v>37559</v>
          </cell>
          <cell r="L402">
            <v>2958465</v>
          </cell>
          <cell r="M402">
            <v>2920906</v>
          </cell>
          <cell r="N402">
            <v>7.1209999999999996E-2</v>
          </cell>
        </row>
        <row r="403">
          <cell r="K403">
            <v>37560</v>
          </cell>
          <cell r="L403">
            <v>2958465</v>
          </cell>
          <cell r="M403">
            <v>2920905</v>
          </cell>
          <cell r="N403">
            <v>7.1209999999999996E-2</v>
          </cell>
        </row>
        <row r="404">
          <cell r="K404">
            <v>37561</v>
          </cell>
          <cell r="L404">
            <v>2958465</v>
          </cell>
          <cell r="M404">
            <v>2920904</v>
          </cell>
          <cell r="N404">
            <v>7.1209999999999996E-2</v>
          </cell>
        </row>
        <row r="405">
          <cell r="K405">
            <v>37562</v>
          </cell>
          <cell r="L405">
            <v>2958465</v>
          </cell>
          <cell r="M405">
            <v>2920903</v>
          </cell>
          <cell r="N405">
            <v>7.1209999999999996E-2</v>
          </cell>
        </row>
        <row r="406">
          <cell r="K406">
            <v>37563</v>
          </cell>
          <cell r="L406">
            <v>2958465</v>
          </cell>
          <cell r="M406">
            <v>2920902</v>
          </cell>
          <cell r="N406">
            <v>7.1209999999999996E-2</v>
          </cell>
        </row>
        <row r="407">
          <cell r="K407">
            <v>37564</v>
          </cell>
          <cell r="L407">
            <v>2958465</v>
          </cell>
          <cell r="M407">
            <v>2920901</v>
          </cell>
          <cell r="N407">
            <v>7.1209999999999996E-2</v>
          </cell>
        </row>
        <row r="408">
          <cell r="K408">
            <v>37565</v>
          </cell>
          <cell r="L408">
            <v>2958465</v>
          </cell>
          <cell r="M408">
            <v>2920900</v>
          </cell>
          <cell r="N408">
            <v>7.1209999999999996E-2</v>
          </cell>
        </row>
        <row r="409">
          <cell r="K409">
            <v>37566</v>
          </cell>
          <cell r="L409">
            <v>2958465</v>
          </cell>
          <cell r="M409">
            <v>2920899</v>
          </cell>
          <cell r="N409">
            <v>7.1209999999999996E-2</v>
          </cell>
        </row>
        <row r="410">
          <cell r="K410">
            <v>37567</v>
          </cell>
          <cell r="L410">
            <v>2958465</v>
          </cell>
          <cell r="M410">
            <v>2920898</v>
          </cell>
          <cell r="N410">
            <v>7.1209999999999996E-2</v>
          </cell>
        </row>
        <row r="411">
          <cell r="K411">
            <v>37568</v>
          </cell>
          <cell r="L411">
            <v>2958465</v>
          </cell>
          <cell r="M411">
            <v>2920897</v>
          </cell>
          <cell r="N411">
            <v>7.1209999999999996E-2</v>
          </cell>
        </row>
        <row r="412">
          <cell r="K412">
            <v>37569</v>
          </cell>
          <cell r="L412">
            <v>2958465</v>
          </cell>
          <cell r="M412">
            <v>2920896</v>
          </cell>
          <cell r="N412">
            <v>7.1209999999999996E-2</v>
          </cell>
        </row>
        <row r="413">
          <cell r="K413">
            <v>37570</v>
          </cell>
          <cell r="L413">
            <v>2958465</v>
          </cell>
          <cell r="M413">
            <v>2920895</v>
          </cell>
          <cell r="N413">
            <v>7.1209999999999996E-2</v>
          </cell>
        </row>
        <row r="414">
          <cell r="K414">
            <v>37571</v>
          </cell>
          <cell r="L414">
            <v>2958465</v>
          </cell>
          <cell r="M414">
            <v>2920894</v>
          </cell>
          <cell r="N414">
            <v>7.1209999999999996E-2</v>
          </cell>
        </row>
        <row r="415">
          <cell r="K415">
            <v>37572</v>
          </cell>
          <cell r="L415">
            <v>2958465</v>
          </cell>
          <cell r="M415">
            <v>2920893</v>
          </cell>
          <cell r="N415">
            <v>7.1209999999999996E-2</v>
          </cell>
        </row>
        <row r="416">
          <cell r="K416">
            <v>37573</v>
          </cell>
          <cell r="L416">
            <v>2958465</v>
          </cell>
          <cell r="M416">
            <v>2920892</v>
          </cell>
          <cell r="N416">
            <v>7.1209999999999996E-2</v>
          </cell>
        </row>
        <row r="417">
          <cell r="K417">
            <v>37574</v>
          </cell>
          <cell r="L417">
            <v>2958465</v>
          </cell>
          <cell r="M417">
            <v>2920891</v>
          </cell>
          <cell r="N417">
            <v>7.1209999999999996E-2</v>
          </cell>
        </row>
        <row r="418">
          <cell r="K418">
            <v>37575</v>
          </cell>
          <cell r="L418">
            <v>2958465</v>
          </cell>
          <cell r="M418">
            <v>2920890</v>
          </cell>
          <cell r="N418">
            <v>7.1209999999999996E-2</v>
          </cell>
        </row>
        <row r="419">
          <cell r="K419">
            <v>37576</v>
          </cell>
          <cell r="L419">
            <v>2958465</v>
          </cell>
          <cell r="M419">
            <v>2920889</v>
          </cell>
          <cell r="N419">
            <v>7.1209999999999996E-2</v>
          </cell>
        </row>
        <row r="420">
          <cell r="K420">
            <v>37577</v>
          </cell>
          <cell r="L420">
            <v>2958465</v>
          </cell>
          <cell r="M420">
            <v>2920888</v>
          </cell>
          <cell r="N420">
            <v>7.1209999999999996E-2</v>
          </cell>
        </row>
        <row r="421">
          <cell r="K421">
            <v>37578</v>
          </cell>
          <cell r="L421">
            <v>2958465</v>
          </cell>
          <cell r="M421">
            <v>2920887</v>
          </cell>
          <cell r="N421">
            <v>7.1209999999999996E-2</v>
          </cell>
        </row>
        <row r="422">
          <cell r="K422">
            <v>37579</v>
          </cell>
          <cell r="L422">
            <v>2958465</v>
          </cell>
          <cell r="M422">
            <v>2920886</v>
          </cell>
          <cell r="N422">
            <v>7.1209999999999996E-2</v>
          </cell>
        </row>
        <row r="423">
          <cell r="K423">
            <v>37580</v>
          </cell>
          <cell r="L423">
            <v>2958465</v>
          </cell>
          <cell r="M423">
            <v>2920885</v>
          </cell>
          <cell r="N423">
            <v>7.1209999999999996E-2</v>
          </cell>
        </row>
        <row r="424">
          <cell r="K424">
            <v>37581</v>
          </cell>
          <cell r="L424">
            <v>2958465</v>
          </cell>
          <cell r="M424">
            <v>2920884</v>
          </cell>
          <cell r="N424">
            <v>7.1209999999999996E-2</v>
          </cell>
        </row>
        <row r="425">
          <cell r="K425">
            <v>37582</v>
          </cell>
          <cell r="L425">
            <v>2958465</v>
          </cell>
          <cell r="M425">
            <v>2920883</v>
          </cell>
          <cell r="N425">
            <v>7.1209999999999996E-2</v>
          </cell>
        </row>
        <row r="426">
          <cell r="K426">
            <v>37583</v>
          </cell>
          <cell r="L426">
            <v>2958465</v>
          </cell>
          <cell r="M426">
            <v>2920882</v>
          </cell>
          <cell r="N426">
            <v>7.1209999999999996E-2</v>
          </cell>
        </row>
        <row r="427">
          <cell r="K427">
            <v>37584</v>
          </cell>
          <cell r="L427">
            <v>2958465</v>
          </cell>
          <cell r="M427">
            <v>2920881</v>
          </cell>
          <cell r="N427">
            <v>7.1209999999999996E-2</v>
          </cell>
        </row>
        <row r="428">
          <cell r="K428">
            <v>37585</v>
          </cell>
          <cell r="L428">
            <v>2958465</v>
          </cell>
          <cell r="M428">
            <v>2920880</v>
          </cell>
          <cell r="N428">
            <v>7.1209999999999996E-2</v>
          </cell>
        </row>
        <row r="429">
          <cell r="K429">
            <v>37586</v>
          </cell>
          <cell r="L429">
            <v>2958465</v>
          </cell>
          <cell r="M429">
            <v>2920879</v>
          </cell>
          <cell r="N429">
            <v>7.1209999999999996E-2</v>
          </cell>
        </row>
        <row r="430">
          <cell r="K430">
            <v>37587</v>
          </cell>
          <cell r="L430">
            <v>2958465</v>
          </cell>
          <cell r="M430">
            <v>2920878</v>
          </cell>
          <cell r="N430">
            <v>7.1209999999999996E-2</v>
          </cell>
        </row>
        <row r="431">
          <cell r="K431">
            <v>37588</v>
          </cell>
          <cell r="L431">
            <v>2958465</v>
          </cell>
          <cell r="M431">
            <v>2920877</v>
          </cell>
          <cell r="N431">
            <v>7.1209999999999996E-2</v>
          </cell>
        </row>
        <row r="432">
          <cell r="K432">
            <v>37589</v>
          </cell>
          <cell r="L432">
            <v>2958465</v>
          </cell>
          <cell r="M432">
            <v>2920876</v>
          </cell>
          <cell r="N432">
            <v>7.1209999999999996E-2</v>
          </cell>
        </row>
        <row r="433">
          <cell r="K433">
            <v>37590</v>
          </cell>
          <cell r="L433">
            <v>2958465</v>
          </cell>
          <cell r="M433">
            <v>2920875</v>
          </cell>
          <cell r="N433">
            <v>7.1209999999999996E-2</v>
          </cell>
        </row>
        <row r="434">
          <cell r="K434">
            <v>37591</v>
          </cell>
          <cell r="L434">
            <v>2958465</v>
          </cell>
          <cell r="M434">
            <v>2920874</v>
          </cell>
          <cell r="N434">
            <v>7.1209999999999996E-2</v>
          </cell>
        </row>
        <row r="435">
          <cell r="K435">
            <v>37592</v>
          </cell>
          <cell r="L435">
            <v>2958465</v>
          </cell>
          <cell r="M435">
            <v>2920873</v>
          </cell>
          <cell r="N435">
            <v>7.1209999999999996E-2</v>
          </cell>
        </row>
        <row r="436">
          <cell r="K436">
            <v>37593</v>
          </cell>
          <cell r="L436">
            <v>2958465</v>
          </cell>
          <cell r="M436">
            <v>2920872</v>
          </cell>
          <cell r="N436">
            <v>7.1209999999999996E-2</v>
          </cell>
        </row>
        <row r="437">
          <cell r="K437">
            <v>37594</v>
          </cell>
          <cell r="L437">
            <v>2958465</v>
          </cell>
          <cell r="M437">
            <v>2920871</v>
          </cell>
          <cell r="N437">
            <v>7.1209999999999996E-2</v>
          </cell>
        </row>
        <row r="438">
          <cell r="K438">
            <v>37595</v>
          </cell>
          <cell r="L438">
            <v>2958465</v>
          </cell>
          <cell r="M438">
            <v>2920870</v>
          </cell>
          <cell r="N438">
            <v>7.1209999999999996E-2</v>
          </cell>
        </row>
        <row r="439">
          <cell r="K439">
            <v>37596</v>
          </cell>
          <cell r="L439">
            <v>2958465</v>
          </cell>
          <cell r="M439">
            <v>2920869</v>
          </cell>
          <cell r="N439">
            <v>7.1209999999999996E-2</v>
          </cell>
        </row>
        <row r="440">
          <cell r="K440">
            <v>37597</v>
          </cell>
          <cell r="L440">
            <v>2958465</v>
          </cell>
          <cell r="M440">
            <v>2920868</v>
          </cell>
          <cell r="N440">
            <v>7.1209999999999996E-2</v>
          </cell>
        </row>
        <row r="441">
          <cell r="K441">
            <v>37598</v>
          </cell>
          <cell r="L441">
            <v>2958465</v>
          </cell>
          <cell r="M441">
            <v>2920867</v>
          </cell>
          <cell r="N441">
            <v>7.1209999999999996E-2</v>
          </cell>
        </row>
        <row r="442">
          <cell r="K442">
            <v>37599</v>
          </cell>
          <cell r="L442">
            <v>2958465</v>
          </cell>
          <cell r="M442">
            <v>2920866</v>
          </cell>
          <cell r="N442">
            <v>7.1209999999999996E-2</v>
          </cell>
        </row>
        <row r="443">
          <cell r="K443">
            <v>37600</v>
          </cell>
          <cell r="L443">
            <v>2958465</v>
          </cell>
          <cell r="M443">
            <v>2920865</v>
          </cell>
          <cell r="N443">
            <v>7.1209999999999996E-2</v>
          </cell>
        </row>
        <row r="444">
          <cell r="K444">
            <v>37601</v>
          </cell>
          <cell r="L444">
            <v>2958465</v>
          </cell>
          <cell r="M444">
            <v>2920864</v>
          </cell>
          <cell r="N444">
            <v>7.1209999999999996E-2</v>
          </cell>
        </row>
        <row r="445">
          <cell r="K445">
            <v>37602</v>
          </cell>
          <cell r="L445">
            <v>2958465</v>
          </cell>
          <cell r="M445">
            <v>2920863</v>
          </cell>
          <cell r="N445">
            <v>7.1209999999999996E-2</v>
          </cell>
        </row>
        <row r="446">
          <cell r="K446">
            <v>37603</v>
          </cell>
          <cell r="L446">
            <v>2958465</v>
          </cell>
          <cell r="M446">
            <v>2920862</v>
          </cell>
          <cell r="N446">
            <v>7.1209999999999996E-2</v>
          </cell>
        </row>
        <row r="447">
          <cell r="K447">
            <v>37604</v>
          </cell>
          <cell r="L447">
            <v>2958465</v>
          </cell>
          <cell r="M447">
            <v>2920861</v>
          </cell>
          <cell r="N447">
            <v>7.1209999999999996E-2</v>
          </cell>
        </row>
        <row r="448">
          <cell r="K448">
            <v>37605</v>
          </cell>
          <cell r="L448">
            <v>2958465</v>
          </cell>
          <cell r="M448">
            <v>2920860</v>
          </cell>
          <cell r="N448">
            <v>7.1209999999999996E-2</v>
          </cell>
        </row>
        <row r="449">
          <cell r="K449">
            <v>37606</v>
          </cell>
          <cell r="L449">
            <v>2958465</v>
          </cell>
          <cell r="M449">
            <v>2920859</v>
          </cell>
          <cell r="N449">
            <v>7.1209999999999996E-2</v>
          </cell>
        </row>
        <row r="450">
          <cell r="K450">
            <v>37607</v>
          </cell>
          <cell r="L450">
            <v>2958465</v>
          </cell>
          <cell r="M450">
            <v>2920858</v>
          </cell>
          <cell r="N450">
            <v>7.1209999999999996E-2</v>
          </cell>
        </row>
        <row r="451">
          <cell r="K451">
            <v>37608</v>
          </cell>
          <cell r="L451">
            <v>2958465</v>
          </cell>
          <cell r="M451">
            <v>2920857</v>
          </cell>
          <cell r="N451">
            <v>7.1209999999999996E-2</v>
          </cell>
        </row>
        <row r="452">
          <cell r="K452">
            <v>37609</v>
          </cell>
          <cell r="L452">
            <v>2958465</v>
          </cell>
          <cell r="M452">
            <v>2920856</v>
          </cell>
          <cell r="N452">
            <v>7.1209999999999996E-2</v>
          </cell>
        </row>
        <row r="453">
          <cell r="K453">
            <v>37610</v>
          </cell>
          <cell r="L453">
            <v>2958465</v>
          </cell>
          <cell r="M453">
            <v>2920855</v>
          </cell>
          <cell r="N453">
            <v>7.1209999999999996E-2</v>
          </cell>
        </row>
        <row r="454">
          <cell r="K454">
            <v>37611</v>
          </cell>
          <cell r="L454">
            <v>2958465</v>
          </cell>
          <cell r="M454">
            <v>2920854</v>
          </cell>
          <cell r="N454">
            <v>7.1209999999999996E-2</v>
          </cell>
        </row>
        <row r="455">
          <cell r="K455">
            <v>37612</v>
          </cell>
          <cell r="L455">
            <v>2958465</v>
          </cell>
          <cell r="M455">
            <v>2920853</v>
          </cell>
          <cell r="N455">
            <v>7.1209999999999996E-2</v>
          </cell>
        </row>
        <row r="456">
          <cell r="K456">
            <v>37613</v>
          </cell>
          <cell r="L456">
            <v>2958465</v>
          </cell>
          <cell r="M456">
            <v>2920852</v>
          </cell>
          <cell r="N456">
            <v>7.1209999999999996E-2</v>
          </cell>
        </row>
        <row r="457">
          <cell r="K457">
            <v>37614</v>
          </cell>
          <cell r="L457">
            <v>2958465</v>
          </cell>
          <cell r="M457">
            <v>2920851</v>
          </cell>
          <cell r="N457">
            <v>7.1209999999999996E-2</v>
          </cell>
        </row>
        <row r="458">
          <cell r="K458">
            <v>37615</v>
          </cell>
          <cell r="L458">
            <v>2958465</v>
          </cell>
          <cell r="M458">
            <v>2920850</v>
          </cell>
          <cell r="N458">
            <v>7.1209999999999996E-2</v>
          </cell>
        </row>
        <row r="459">
          <cell r="K459">
            <v>37616</v>
          </cell>
          <cell r="L459">
            <v>2958465</v>
          </cell>
          <cell r="M459">
            <v>2920849</v>
          </cell>
          <cell r="N459">
            <v>7.1209999999999996E-2</v>
          </cell>
        </row>
        <row r="460">
          <cell r="K460">
            <v>37617</v>
          </cell>
          <cell r="L460">
            <v>2958465</v>
          </cell>
          <cell r="M460">
            <v>2920848</v>
          </cell>
          <cell r="N460">
            <v>7.1209999999999996E-2</v>
          </cell>
        </row>
        <row r="461">
          <cell r="K461">
            <v>37618</v>
          </cell>
          <cell r="L461">
            <v>2958465</v>
          </cell>
          <cell r="M461">
            <v>2920847</v>
          </cell>
          <cell r="N461">
            <v>7.1209999999999996E-2</v>
          </cell>
        </row>
        <row r="462">
          <cell r="K462">
            <v>37619</v>
          </cell>
          <cell r="L462">
            <v>2958465</v>
          </cell>
          <cell r="M462">
            <v>2920846</v>
          </cell>
          <cell r="N462">
            <v>7.1209999999999996E-2</v>
          </cell>
        </row>
        <row r="463">
          <cell r="K463">
            <v>37620</v>
          </cell>
          <cell r="L463">
            <v>2958465</v>
          </cell>
          <cell r="M463">
            <v>2920845</v>
          </cell>
          <cell r="N463">
            <v>7.1209999999999996E-2</v>
          </cell>
        </row>
        <row r="464">
          <cell r="K464">
            <v>37621</v>
          </cell>
          <cell r="L464">
            <v>2958465</v>
          </cell>
          <cell r="M464">
            <v>2920844</v>
          </cell>
          <cell r="N464">
            <v>7.1209999999999996E-2</v>
          </cell>
        </row>
        <row r="465">
          <cell r="K465">
            <v>37622</v>
          </cell>
          <cell r="L465">
            <v>2958465</v>
          </cell>
          <cell r="M465">
            <v>2920843</v>
          </cell>
          <cell r="N465">
            <v>7.1209999999999996E-2</v>
          </cell>
        </row>
        <row r="466">
          <cell r="K466">
            <v>37623</v>
          </cell>
          <cell r="L466">
            <v>2958465</v>
          </cell>
          <cell r="M466">
            <v>2920842</v>
          </cell>
          <cell r="N466">
            <v>7.1209999999999996E-2</v>
          </cell>
        </row>
        <row r="467">
          <cell r="K467">
            <v>37624</v>
          </cell>
          <cell r="L467">
            <v>2958465</v>
          </cell>
          <cell r="M467">
            <v>2920841</v>
          </cell>
          <cell r="N467">
            <v>7.1209999999999996E-2</v>
          </cell>
        </row>
        <row r="468">
          <cell r="K468">
            <v>37625</v>
          </cell>
          <cell r="L468">
            <v>2958465</v>
          </cell>
          <cell r="M468">
            <v>2920840</v>
          </cell>
          <cell r="N468">
            <v>7.1209999999999996E-2</v>
          </cell>
        </row>
        <row r="469">
          <cell r="K469">
            <v>37626</v>
          </cell>
          <cell r="L469">
            <v>2958465</v>
          </cell>
          <cell r="M469">
            <v>2920839</v>
          </cell>
          <cell r="N469">
            <v>7.1209999999999996E-2</v>
          </cell>
        </row>
        <row r="470">
          <cell r="K470">
            <v>37627</v>
          </cell>
          <cell r="L470">
            <v>2958465</v>
          </cell>
          <cell r="M470">
            <v>2920838</v>
          </cell>
          <cell r="N470">
            <v>7.1209999999999996E-2</v>
          </cell>
        </row>
        <row r="471">
          <cell r="K471">
            <v>37628</v>
          </cell>
          <cell r="L471">
            <v>2958465</v>
          </cell>
          <cell r="M471">
            <v>2920837</v>
          </cell>
          <cell r="N471">
            <v>7.1209999999999996E-2</v>
          </cell>
        </row>
        <row r="472">
          <cell r="K472">
            <v>37629</v>
          </cell>
          <cell r="L472">
            <v>2958465</v>
          </cell>
          <cell r="M472">
            <v>2920836</v>
          </cell>
          <cell r="N472">
            <v>7.1209999999999996E-2</v>
          </cell>
        </row>
        <row r="473">
          <cell r="K473">
            <v>37630</v>
          </cell>
          <cell r="L473">
            <v>2958465</v>
          </cell>
          <cell r="M473">
            <v>2920835</v>
          </cell>
          <cell r="N473">
            <v>7.1209999999999996E-2</v>
          </cell>
        </row>
        <row r="474">
          <cell r="K474">
            <v>37631</v>
          </cell>
          <cell r="L474">
            <v>2958465</v>
          </cell>
          <cell r="M474">
            <v>2920834</v>
          </cell>
          <cell r="N474">
            <v>7.1209999999999996E-2</v>
          </cell>
        </row>
        <row r="475">
          <cell r="K475">
            <v>37632</v>
          </cell>
          <cell r="L475">
            <v>2958465</v>
          </cell>
          <cell r="M475">
            <v>2920833</v>
          </cell>
          <cell r="N475">
            <v>7.1209999999999996E-2</v>
          </cell>
        </row>
        <row r="476">
          <cell r="K476">
            <v>37633</v>
          </cell>
          <cell r="L476">
            <v>2958465</v>
          </cell>
          <cell r="M476">
            <v>2920832</v>
          </cell>
          <cell r="N476">
            <v>7.1209999999999996E-2</v>
          </cell>
        </row>
        <row r="477">
          <cell r="K477">
            <v>37634</v>
          </cell>
          <cell r="L477">
            <v>2958465</v>
          </cell>
          <cell r="M477">
            <v>2920831</v>
          </cell>
          <cell r="N477">
            <v>7.1209999999999996E-2</v>
          </cell>
        </row>
        <row r="478">
          <cell r="K478">
            <v>37635</v>
          </cell>
          <cell r="L478">
            <v>2958465</v>
          </cell>
          <cell r="M478">
            <v>2920830</v>
          </cell>
          <cell r="N478">
            <v>7.1209999999999996E-2</v>
          </cell>
        </row>
        <row r="479">
          <cell r="K479">
            <v>37636</v>
          </cell>
          <cell r="L479">
            <v>2958465</v>
          </cell>
          <cell r="M479">
            <v>2920829</v>
          </cell>
          <cell r="N479">
            <v>7.1209999999999996E-2</v>
          </cell>
        </row>
        <row r="480">
          <cell r="K480">
            <v>37637</v>
          </cell>
          <cell r="L480">
            <v>2958465</v>
          </cell>
          <cell r="M480">
            <v>2920828</v>
          </cell>
          <cell r="N480">
            <v>7.1209999999999996E-2</v>
          </cell>
        </row>
        <row r="481">
          <cell r="K481">
            <v>37638</v>
          </cell>
          <cell r="L481">
            <v>2958465</v>
          </cell>
          <cell r="M481">
            <v>2920827</v>
          </cell>
          <cell r="N481">
            <v>7.1209999999999996E-2</v>
          </cell>
        </row>
        <row r="482">
          <cell r="K482">
            <v>37639</v>
          </cell>
          <cell r="L482">
            <v>2958465</v>
          </cell>
          <cell r="M482">
            <v>2920826</v>
          </cell>
          <cell r="N482">
            <v>7.1209999999999996E-2</v>
          </cell>
        </row>
        <row r="483">
          <cell r="K483">
            <v>37640</v>
          </cell>
          <cell r="L483">
            <v>2958465</v>
          </cell>
          <cell r="M483">
            <v>2920825</v>
          </cell>
          <cell r="N483">
            <v>7.1209999999999996E-2</v>
          </cell>
        </row>
        <row r="484">
          <cell r="K484">
            <v>37641</v>
          </cell>
          <cell r="L484">
            <v>2958465</v>
          </cell>
          <cell r="M484">
            <v>2920824</v>
          </cell>
          <cell r="N484">
            <v>7.1209999999999996E-2</v>
          </cell>
        </row>
        <row r="485">
          <cell r="K485">
            <v>37642</v>
          </cell>
          <cell r="L485">
            <v>2958465</v>
          </cell>
          <cell r="M485">
            <v>2920823</v>
          </cell>
          <cell r="N485">
            <v>7.1209999999999996E-2</v>
          </cell>
        </row>
        <row r="486">
          <cell r="K486">
            <v>37643</v>
          </cell>
          <cell r="L486">
            <v>2958465</v>
          </cell>
          <cell r="M486">
            <v>2920822</v>
          </cell>
          <cell r="N486">
            <v>7.1209999999999996E-2</v>
          </cell>
        </row>
        <row r="487">
          <cell r="K487">
            <v>37644</v>
          </cell>
          <cell r="L487">
            <v>2958465</v>
          </cell>
          <cell r="M487">
            <v>2920821</v>
          </cell>
          <cell r="N487">
            <v>7.1209999999999996E-2</v>
          </cell>
        </row>
        <row r="488">
          <cell r="K488">
            <v>37645</v>
          </cell>
          <cell r="L488">
            <v>2958465</v>
          </cell>
          <cell r="M488">
            <v>2920820</v>
          </cell>
          <cell r="N488">
            <v>7.1209999999999996E-2</v>
          </cell>
        </row>
        <row r="489">
          <cell r="K489">
            <v>37646</v>
          </cell>
          <cell r="L489">
            <v>2958465</v>
          </cell>
          <cell r="M489">
            <v>2920819</v>
          </cell>
          <cell r="N489">
            <v>7.1209999999999996E-2</v>
          </cell>
        </row>
        <row r="490">
          <cell r="K490">
            <v>37647</v>
          </cell>
          <cell r="L490">
            <v>2958465</v>
          </cell>
          <cell r="M490">
            <v>2920818</v>
          </cell>
          <cell r="N490">
            <v>7.1209999999999996E-2</v>
          </cell>
        </row>
        <row r="491">
          <cell r="K491">
            <v>37648</v>
          </cell>
          <cell r="L491">
            <v>2958465</v>
          </cell>
          <cell r="M491">
            <v>2920817</v>
          </cell>
          <cell r="N491">
            <v>7.1209999999999996E-2</v>
          </cell>
        </row>
        <row r="492">
          <cell r="K492">
            <v>37649</v>
          </cell>
          <cell r="L492">
            <v>2958465</v>
          </cell>
          <cell r="M492">
            <v>2920816</v>
          </cell>
          <cell r="N492">
            <v>7.1209999999999996E-2</v>
          </cell>
        </row>
        <row r="493">
          <cell r="K493">
            <v>37650</v>
          </cell>
          <cell r="L493">
            <v>2958465</v>
          </cell>
          <cell r="M493">
            <v>2920815</v>
          </cell>
          <cell r="N493">
            <v>7.1209999999999996E-2</v>
          </cell>
        </row>
        <row r="494">
          <cell r="K494">
            <v>37651</v>
          </cell>
          <cell r="L494">
            <v>2958465</v>
          </cell>
          <cell r="M494">
            <v>2920814</v>
          </cell>
          <cell r="N494">
            <v>7.1209999999999996E-2</v>
          </cell>
        </row>
        <row r="495">
          <cell r="K495">
            <v>37652</v>
          </cell>
          <cell r="L495">
            <v>2958465</v>
          </cell>
          <cell r="M495">
            <v>2920813</v>
          </cell>
          <cell r="N495">
            <v>7.1209999999999996E-2</v>
          </cell>
        </row>
        <row r="496">
          <cell r="K496">
            <v>37653</v>
          </cell>
          <cell r="L496">
            <v>2958465</v>
          </cell>
          <cell r="M496">
            <v>2920812</v>
          </cell>
          <cell r="N496">
            <v>7.1209999999999996E-2</v>
          </cell>
        </row>
        <row r="497">
          <cell r="K497">
            <v>37654</v>
          </cell>
          <cell r="L497">
            <v>2958465</v>
          </cell>
          <cell r="M497">
            <v>2920811</v>
          </cell>
          <cell r="N497">
            <v>7.1209999999999996E-2</v>
          </cell>
        </row>
        <row r="498">
          <cell r="K498">
            <v>37655</v>
          </cell>
          <cell r="L498">
            <v>2958465</v>
          </cell>
          <cell r="M498">
            <v>2920810</v>
          </cell>
          <cell r="N498">
            <v>7.1209999999999996E-2</v>
          </cell>
        </row>
        <row r="499">
          <cell r="K499">
            <v>37656</v>
          </cell>
          <cell r="L499">
            <v>2958465</v>
          </cell>
          <cell r="M499">
            <v>2920809</v>
          </cell>
          <cell r="N499">
            <v>7.1209999999999996E-2</v>
          </cell>
        </row>
        <row r="500">
          <cell r="K500">
            <v>37657</v>
          </cell>
          <cell r="L500">
            <v>2958465</v>
          </cell>
          <cell r="M500">
            <v>2920808</v>
          </cell>
          <cell r="N500">
            <v>7.1209999999999996E-2</v>
          </cell>
        </row>
        <row r="501">
          <cell r="K501">
            <v>37658</v>
          </cell>
          <cell r="L501">
            <v>2958465</v>
          </cell>
          <cell r="M501">
            <v>2920807</v>
          </cell>
          <cell r="N501">
            <v>7.1209999999999996E-2</v>
          </cell>
        </row>
        <row r="502">
          <cell r="K502">
            <v>37659</v>
          </cell>
          <cell r="L502">
            <v>2958465</v>
          </cell>
          <cell r="M502">
            <v>2920806</v>
          </cell>
          <cell r="N502">
            <v>7.1209999999999996E-2</v>
          </cell>
        </row>
        <row r="503">
          <cell r="K503">
            <v>37660</v>
          </cell>
          <cell r="L503">
            <v>2958465</v>
          </cell>
          <cell r="M503">
            <v>2920805</v>
          </cell>
          <cell r="N503">
            <v>7.1209999999999996E-2</v>
          </cell>
        </row>
        <row r="504">
          <cell r="K504">
            <v>37661</v>
          </cell>
          <cell r="L504">
            <v>2958465</v>
          </cell>
          <cell r="M504">
            <v>2920804</v>
          </cell>
          <cell r="N504">
            <v>7.1209999999999996E-2</v>
          </cell>
        </row>
        <row r="505">
          <cell r="K505">
            <v>37662</v>
          </cell>
          <cell r="L505">
            <v>2958465</v>
          </cell>
          <cell r="M505">
            <v>2920803</v>
          </cell>
          <cell r="N505">
            <v>7.1209999999999996E-2</v>
          </cell>
        </row>
        <row r="506">
          <cell r="K506">
            <v>37663</v>
          </cell>
          <cell r="L506">
            <v>2958465</v>
          </cell>
          <cell r="M506">
            <v>2920802</v>
          </cell>
          <cell r="N506">
            <v>7.1209999999999996E-2</v>
          </cell>
        </row>
        <row r="507">
          <cell r="K507">
            <v>37664</v>
          </cell>
          <cell r="L507">
            <v>2958465</v>
          </cell>
          <cell r="M507">
            <v>2920801</v>
          </cell>
          <cell r="N507">
            <v>7.1209999999999996E-2</v>
          </cell>
        </row>
        <row r="508">
          <cell r="K508">
            <v>37665</v>
          </cell>
          <cell r="L508">
            <v>2958465</v>
          </cell>
          <cell r="M508">
            <v>2920800</v>
          </cell>
          <cell r="N508">
            <v>7.1209999999999996E-2</v>
          </cell>
        </row>
        <row r="509">
          <cell r="K509">
            <v>37666</v>
          </cell>
          <cell r="L509">
            <v>2958465</v>
          </cell>
          <cell r="M509">
            <v>2920799</v>
          </cell>
          <cell r="N509">
            <v>7.1209999999999996E-2</v>
          </cell>
        </row>
        <row r="510">
          <cell r="K510">
            <v>37667</v>
          </cell>
          <cell r="L510">
            <v>2958465</v>
          </cell>
          <cell r="M510">
            <v>2920798</v>
          </cell>
          <cell r="N510">
            <v>7.1209999999999996E-2</v>
          </cell>
        </row>
        <row r="511">
          <cell r="K511">
            <v>37668</v>
          </cell>
          <cell r="L511">
            <v>2958465</v>
          </cell>
          <cell r="M511">
            <v>2920797</v>
          </cell>
          <cell r="N511">
            <v>7.1209999999999996E-2</v>
          </cell>
        </row>
        <row r="512">
          <cell r="K512">
            <v>37669</v>
          </cell>
          <cell r="L512">
            <v>2958465</v>
          </cell>
          <cell r="M512">
            <v>2920796</v>
          </cell>
          <cell r="N512">
            <v>7.1209999999999996E-2</v>
          </cell>
        </row>
        <row r="513">
          <cell r="K513">
            <v>37670</v>
          </cell>
          <cell r="L513">
            <v>2958465</v>
          </cell>
          <cell r="M513">
            <v>2920795</v>
          </cell>
          <cell r="N513">
            <v>7.1209999999999996E-2</v>
          </cell>
        </row>
        <row r="514">
          <cell r="K514">
            <v>37671</v>
          </cell>
          <cell r="L514">
            <v>2958465</v>
          </cell>
          <cell r="M514">
            <v>2920794</v>
          </cell>
          <cell r="N514">
            <v>7.1209999999999996E-2</v>
          </cell>
        </row>
        <row r="515">
          <cell r="K515">
            <v>37672</v>
          </cell>
          <cell r="L515">
            <v>2958465</v>
          </cell>
          <cell r="M515">
            <v>2920793</v>
          </cell>
          <cell r="N515">
            <v>7.1209999999999996E-2</v>
          </cell>
        </row>
        <row r="516">
          <cell r="K516">
            <v>37673</v>
          </cell>
          <cell r="L516">
            <v>2958465</v>
          </cell>
          <cell r="M516">
            <v>2920792</v>
          </cell>
          <cell r="N516">
            <v>7.1209999999999996E-2</v>
          </cell>
        </row>
        <row r="517">
          <cell r="K517">
            <v>37674</v>
          </cell>
          <cell r="L517">
            <v>2958465</v>
          </cell>
          <cell r="M517">
            <v>2920791</v>
          </cell>
          <cell r="N517">
            <v>7.1209999999999996E-2</v>
          </cell>
        </row>
        <row r="518">
          <cell r="K518">
            <v>37675</v>
          </cell>
          <cell r="L518">
            <v>2958465</v>
          </cell>
          <cell r="M518">
            <v>2920790</v>
          </cell>
          <cell r="N518">
            <v>7.1209999999999996E-2</v>
          </cell>
        </row>
        <row r="519">
          <cell r="K519">
            <v>37676</v>
          </cell>
          <cell r="L519">
            <v>2958465</v>
          </cell>
          <cell r="M519">
            <v>2920789</v>
          </cell>
          <cell r="N519">
            <v>7.1209999999999996E-2</v>
          </cell>
        </row>
        <row r="520">
          <cell r="K520">
            <v>37677</v>
          </cell>
          <cell r="L520">
            <v>2958465</v>
          </cell>
          <cell r="M520">
            <v>2920788</v>
          </cell>
          <cell r="N520">
            <v>7.1209999999999996E-2</v>
          </cell>
        </row>
        <row r="521">
          <cell r="K521">
            <v>37678</v>
          </cell>
          <cell r="L521">
            <v>2958465</v>
          </cell>
          <cell r="M521">
            <v>2920787</v>
          </cell>
          <cell r="N521">
            <v>7.1209999999999996E-2</v>
          </cell>
        </row>
        <row r="522">
          <cell r="K522">
            <v>37679</v>
          </cell>
          <cell r="L522">
            <v>2958465</v>
          </cell>
          <cell r="M522">
            <v>2920786</v>
          </cell>
          <cell r="N522">
            <v>7.1209999999999996E-2</v>
          </cell>
        </row>
        <row r="523">
          <cell r="K523">
            <v>37680</v>
          </cell>
          <cell r="L523">
            <v>2958465</v>
          </cell>
          <cell r="M523">
            <v>2920785</v>
          </cell>
          <cell r="N523">
            <v>7.1209999999999996E-2</v>
          </cell>
        </row>
        <row r="524">
          <cell r="K524">
            <v>37681</v>
          </cell>
          <cell r="L524">
            <v>2958465</v>
          </cell>
          <cell r="M524">
            <v>2920784</v>
          </cell>
          <cell r="N524">
            <v>7.1209999999999996E-2</v>
          </cell>
        </row>
        <row r="525">
          <cell r="K525">
            <v>37682</v>
          </cell>
          <cell r="L525">
            <v>2958465</v>
          </cell>
          <cell r="M525">
            <v>2920783</v>
          </cell>
          <cell r="N525">
            <v>7.1209999999999996E-2</v>
          </cell>
        </row>
        <row r="526">
          <cell r="K526">
            <v>37683</v>
          </cell>
          <cell r="L526">
            <v>2958465</v>
          </cell>
          <cell r="M526">
            <v>2920782</v>
          </cell>
          <cell r="N526">
            <v>7.1209999999999996E-2</v>
          </cell>
        </row>
        <row r="527">
          <cell r="K527">
            <v>37684</v>
          </cell>
          <cell r="L527">
            <v>2958465</v>
          </cell>
          <cell r="M527">
            <v>2920781</v>
          </cell>
          <cell r="N527">
            <v>7.1209999999999996E-2</v>
          </cell>
        </row>
        <row r="528">
          <cell r="K528">
            <v>37685</v>
          </cell>
          <cell r="L528">
            <v>2958465</v>
          </cell>
          <cell r="M528">
            <v>2920780</v>
          </cell>
          <cell r="N528">
            <v>7.1209999999999996E-2</v>
          </cell>
        </row>
        <row r="529">
          <cell r="K529">
            <v>37686</v>
          </cell>
          <cell r="L529">
            <v>2958465</v>
          </cell>
          <cell r="M529">
            <v>2920779</v>
          </cell>
          <cell r="N529">
            <v>7.1209999999999996E-2</v>
          </cell>
        </row>
        <row r="530">
          <cell r="K530">
            <v>37687</v>
          </cell>
          <cell r="L530">
            <v>2958465</v>
          </cell>
          <cell r="M530">
            <v>2920778</v>
          </cell>
          <cell r="N530">
            <v>7.1209999999999996E-2</v>
          </cell>
        </row>
        <row r="531">
          <cell r="K531">
            <v>37688</v>
          </cell>
          <cell r="L531">
            <v>2958465</v>
          </cell>
          <cell r="M531">
            <v>2920777</v>
          </cell>
          <cell r="N531">
            <v>7.1209999999999996E-2</v>
          </cell>
        </row>
        <row r="532">
          <cell r="K532">
            <v>37689</v>
          </cell>
          <cell r="L532">
            <v>2958465</v>
          </cell>
          <cell r="M532">
            <v>2920776</v>
          </cell>
          <cell r="N532">
            <v>7.1209999999999996E-2</v>
          </cell>
        </row>
        <row r="533">
          <cell r="K533">
            <v>37690</v>
          </cell>
          <cell r="L533">
            <v>2958465</v>
          </cell>
          <cell r="M533">
            <v>2920775</v>
          </cell>
          <cell r="N533">
            <v>7.1209999999999996E-2</v>
          </cell>
        </row>
        <row r="534">
          <cell r="K534">
            <v>37691</v>
          </cell>
          <cell r="L534">
            <v>2958465</v>
          </cell>
          <cell r="M534">
            <v>2920774</v>
          </cell>
          <cell r="N534">
            <v>7.1209999999999996E-2</v>
          </cell>
        </row>
        <row r="535">
          <cell r="K535">
            <v>37692</v>
          </cell>
          <cell r="L535">
            <v>2958465</v>
          </cell>
          <cell r="M535">
            <v>2920773</v>
          </cell>
          <cell r="N535">
            <v>7.1209999999999996E-2</v>
          </cell>
        </row>
        <row r="536">
          <cell r="K536">
            <v>37693</v>
          </cell>
          <cell r="L536">
            <v>2958465</v>
          </cell>
          <cell r="M536">
            <v>2920772</v>
          </cell>
          <cell r="N536">
            <v>7.1209999999999996E-2</v>
          </cell>
        </row>
        <row r="537">
          <cell r="K537">
            <v>37694</v>
          </cell>
          <cell r="L537">
            <v>2958465</v>
          </cell>
          <cell r="M537">
            <v>2920771</v>
          </cell>
          <cell r="N537">
            <v>7.1209999999999996E-2</v>
          </cell>
        </row>
        <row r="538">
          <cell r="K538">
            <v>37695</v>
          </cell>
          <cell r="L538">
            <v>2958465</v>
          </cell>
          <cell r="M538">
            <v>2920770</v>
          </cell>
          <cell r="N538">
            <v>7.1209999999999996E-2</v>
          </cell>
        </row>
        <row r="539">
          <cell r="K539">
            <v>37696</v>
          </cell>
          <cell r="L539">
            <v>2958465</v>
          </cell>
          <cell r="M539">
            <v>2920769</v>
          </cell>
          <cell r="N539">
            <v>7.1209999999999996E-2</v>
          </cell>
        </row>
        <row r="540">
          <cell r="K540">
            <v>37697</v>
          </cell>
          <cell r="L540">
            <v>2958465</v>
          </cell>
          <cell r="M540">
            <v>2920768</v>
          </cell>
          <cell r="N540">
            <v>7.1209999999999996E-2</v>
          </cell>
        </row>
        <row r="541">
          <cell r="K541">
            <v>37698</v>
          </cell>
          <cell r="L541">
            <v>2958465</v>
          </cell>
          <cell r="M541">
            <v>2920767</v>
          </cell>
          <cell r="N541">
            <v>7.1209999999999996E-2</v>
          </cell>
        </row>
        <row r="542">
          <cell r="K542">
            <v>37699</v>
          </cell>
          <cell r="L542">
            <v>2958465</v>
          </cell>
          <cell r="M542">
            <v>2920766</v>
          </cell>
          <cell r="N542">
            <v>7.1209999999999996E-2</v>
          </cell>
        </row>
        <row r="543">
          <cell r="K543">
            <v>37700</v>
          </cell>
          <cell r="L543">
            <v>2958465</v>
          </cell>
          <cell r="M543">
            <v>2920765</v>
          </cell>
          <cell r="N543">
            <v>7.1209999999999996E-2</v>
          </cell>
        </row>
        <row r="544">
          <cell r="K544">
            <v>37701</v>
          </cell>
          <cell r="L544">
            <v>2958465</v>
          </cell>
          <cell r="M544">
            <v>2920764</v>
          </cell>
          <cell r="N544">
            <v>7.1209999999999996E-2</v>
          </cell>
        </row>
        <row r="545">
          <cell r="K545">
            <v>37702</v>
          </cell>
          <cell r="L545">
            <v>2958465</v>
          </cell>
          <cell r="M545">
            <v>2920763</v>
          </cell>
          <cell r="N545">
            <v>7.1209999999999996E-2</v>
          </cell>
        </row>
        <row r="546">
          <cell r="K546">
            <v>37703</v>
          </cell>
          <cell r="L546">
            <v>2958465</v>
          </cell>
          <cell r="M546">
            <v>2920762</v>
          </cell>
          <cell r="N546">
            <v>7.1209999999999996E-2</v>
          </cell>
        </row>
        <row r="547">
          <cell r="K547">
            <v>37704</v>
          </cell>
          <cell r="L547">
            <v>2958465</v>
          </cell>
          <cell r="M547">
            <v>2920761</v>
          </cell>
          <cell r="N547">
            <v>7.1209999999999996E-2</v>
          </cell>
        </row>
        <row r="548">
          <cell r="K548">
            <v>37705</v>
          </cell>
          <cell r="L548">
            <v>2958465</v>
          </cell>
          <cell r="M548">
            <v>2920760</v>
          </cell>
          <cell r="N548">
            <v>7.1209999999999996E-2</v>
          </cell>
        </row>
        <row r="549">
          <cell r="K549">
            <v>37706</v>
          </cell>
          <cell r="L549">
            <v>2958465</v>
          </cell>
          <cell r="M549">
            <v>2920759</v>
          </cell>
          <cell r="N549">
            <v>7.1209999999999996E-2</v>
          </cell>
        </row>
        <row r="550">
          <cell r="K550">
            <v>37707</v>
          </cell>
          <cell r="L550">
            <v>2958465</v>
          </cell>
          <cell r="M550">
            <v>2920758</v>
          </cell>
          <cell r="N550">
            <v>7.1209999999999996E-2</v>
          </cell>
        </row>
        <row r="551">
          <cell r="K551">
            <v>37708</v>
          </cell>
          <cell r="L551">
            <v>2958465</v>
          </cell>
          <cell r="M551">
            <v>2920757</v>
          </cell>
          <cell r="N551">
            <v>7.1209999999999996E-2</v>
          </cell>
        </row>
        <row r="552">
          <cell r="K552">
            <v>37709</v>
          </cell>
          <cell r="L552">
            <v>2958465</v>
          </cell>
          <cell r="M552">
            <v>2920756</v>
          </cell>
          <cell r="N552">
            <v>7.1209999999999996E-2</v>
          </cell>
        </row>
        <row r="553">
          <cell r="K553">
            <v>37710</v>
          </cell>
          <cell r="L553">
            <v>2958465</v>
          </cell>
          <cell r="M553">
            <v>2920755</v>
          </cell>
          <cell r="N553">
            <v>7.1209999999999996E-2</v>
          </cell>
        </row>
        <row r="554">
          <cell r="K554">
            <v>37711</v>
          </cell>
          <cell r="L554">
            <v>2958465</v>
          </cell>
          <cell r="M554">
            <v>2920754</v>
          </cell>
          <cell r="N554">
            <v>7.1209999999999996E-2</v>
          </cell>
        </row>
        <row r="555">
          <cell r="K555">
            <v>37712</v>
          </cell>
          <cell r="L555">
            <v>2958465</v>
          </cell>
          <cell r="M555">
            <v>2920753</v>
          </cell>
          <cell r="N555">
            <v>7.1209999999999996E-2</v>
          </cell>
        </row>
        <row r="556">
          <cell r="K556">
            <v>37713</v>
          </cell>
          <cell r="L556">
            <v>2958465</v>
          </cell>
          <cell r="M556">
            <v>2920752</v>
          </cell>
          <cell r="N556">
            <v>7.1209999999999996E-2</v>
          </cell>
        </row>
        <row r="557">
          <cell r="K557">
            <v>37714</v>
          </cell>
          <cell r="L557">
            <v>2958465</v>
          </cell>
          <cell r="M557">
            <v>2920751</v>
          </cell>
          <cell r="N557">
            <v>7.1209999999999996E-2</v>
          </cell>
        </row>
        <row r="558">
          <cell r="K558">
            <v>37715</v>
          </cell>
          <cell r="L558">
            <v>2958465</v>
          </cell>
          <cell r="M558">
            <v>2920750</v>
          </cell>
          <cell r="N558">
            <v>7.1209999999999996E-2</v>
          </cell>
        </row>
        <row r="559">
          <cell r="K559">
            <v>37716</v>
          </cell>
          <cell r="L559">
            <v>2958465</v>
          </cell>
          <cell r="M559">
            <v>2920749</v>
          </cell>
          <cell r="N559">
            <v>7.1209999999999996E-2</v>
          </cell>
        </row>
        <row r="560">
          <cell r="K560">
            <v>37717</v>
          </cell>
          <cell r="L560">
            <v>2958465</v>
          </cell>
          <cell r="M560">
            <v>2920748</v>
          </cell>
          <cell r="N560">
            <v>7.1209999999999996E-2</v>
          </cell>
        </row>
        <row r="561">
          <cell r="K561">
            <v>37718</v>
          </cell>
          <cell r="L561">
            <v>2958465</v>
          </cell>
          <cell r="M561">
            <v>2920747</v>
          </cell>
          <cell r="N561">
            <v>7.1209999999999996E-2</v>
          </cell>
        </row>
        <row r="562">
          <cell r="K562">
            <v>37719</v>
          </cell>
          <cell r="L562">
            <v>2958465</v>
          </cell>
          <cell r="M562">
            <v>2920746</v>
          </cell>
          <cell r="N562">
            <v>7.1209999999999996E-2</v>
          </cell>
        </row>
        <row r="563">
          <cell r="K563">
            <v>37720</v>
          </cell>
          <cell r="L563">
            <v>2958465</v>
          </cell>
          <cell r="M563">
            <v>2920745</v>
          </cell>
          <cell r="N563">
            <v>7.1209999999999996E-2</v>
          </cell>
        </row>
        <row r="564">
          <cell r="K564">
            <v>37721</v>
          </cell>
          <cell r="L564">
            <v>2958465</v>
          </cell>
          <cell r="M564">
            <v>2920744</v>
          </cell>
          <cell r="N564">
            <v>7.1209999999999996E-2</v>
          </cell>
        </row>
        <row r="565">
          <cell r="K565">
            <v>37722</v>
          </cell>
          <cell r="L565">
            <v>2958465</v>
          </cell>
          <cell r="M565">
            <v>2920743</v>
          </cell>
          <cell r="N565">
            <v>7.1209999999999996E-2</v>
          </cell>
        </row>
        <row r="566">
          <cell r="K566">
            <v>37723</v>
          </cell>
          <cell r="L566">
            <v>2958465</v>
          </cell>
          <cell r="M566">
            <v>2920742</v>
          </cell>
          <cell r="N566">
            <v>7.1209999999999996E-2</v>
          </cell>
        </row>
        <row r="567">
          <cell r="K567">
            <v>37724</v>
          </cell>
          <cell r="L567">
            <v>2958465</v>
          </cell>
          <cell r="M567">
            <v>2920741</v>
          </cell>
          <cell r="N567">
            <v>7.1209999999999996E-2</v>
          </cell>
        </row>
        <row r="568">
          <cell r="K568">
            <v>37725</v>
          </cell>
          <cell r="L568">
            <v>2958465</v>
          </cell>
          <cell r="M568">
            <v>2920740</v>
          </cell>
          <cell r="N568">
            <v>7.1209999999999996E-2</v>
          </cell>
        </row>
        <row r="569">
          <cell r="K569">
            <v>37726</v>
          </cell>
          <cell r="L569">
            <v>2958465</v>
          </cell>
          <cell r="M569">
            <v>2920739</v>
          </cell>
          <cell r="N569">
            <v>7.1209999999999996E-2</v>
          </cell>
        </row>
        <row r="570">
          <cell r="K570">
            <v>37727</v>
          </cell>
          <cell r="L570">
            <v>2958465</v>
          </cell>
          <cell r="M570">
            <v>2920738</v>
          </cell>
          <cell r="N570">
            <v>7.1209999999999996E-2</v>
          </cell>
        </row>
        <row r="571">
          <cell r="K571">
            <v>37728</v>
          </cell>
          <cell r="L571">
            <v>2958465</v>
          </cell>
          <cell r="M571">
            <v>2920737</v>
          </cell>
          <cell r="N571">
            <v>7.1209999999999996E-2</v>
          </cell>
        </row>
        <row r="572">
          <cell r="K572">
            <v>37729</v>
          </cell>
          <cell r="L572">
            <v>2958465</v>
          </cell>
          <cell r="M572">
            <v>2920736</v>
          </cell>
          <cell r="N572">
            <v>7.1209999999999996E-2</v>
          </cell>
        </row>
        <row r="573">
          <cell r="K573">
            <v>37730</v>
          </cell>
          <cell r="L573">
            <v>2958465</v>
          </cell>
          <cell r="M573">
            <v>2920735</v>
          </cell>
          <cell r="N573">
            <v>7.1209999999999996E-2</v>
          </cell>
        </row>
        <row r="574">
          <cell r="K574">
            <v>37731</v>
          </cell>
          <cell r="L574">
            <v>2958465</v>
          </cell>
          <cell r="M574">
            <v>2920734</v>
          </cell>
          <cell r="N574">
            <v>7.1209999999999996E-2</v>
          </cell>
        </row>
        <row r="575">
          <cell r="K575">
            <v>37732</v>
          </cell>
          <cell r="L575">
            <v>2958465</v>
          </cell>
          <cell r="M575">
            <v>2920733</v>
          </cell>
          <cell r="N575">
            <v>7.1209999999999996E-2</v>
          </cell>
        </row>
        <row r="576">
          <cell r="K576">
            <v>37733</v>
          </cell>
          <cell r="L576">
            <v>2958465</v>
          </cell>
          <cell r="M576">
            <v>2920732</v>
          </cell>
          <cell r="N576">
            <v>7.1209999999999996E-2</v>
          </cell>
        </row>
        <row r="577">
          <cell r="K577">
            <v>37734</v>
          </cell>
          <cell r="L577">
            <v>2958465</v>
          </cell>
          <cell r="M577">
            <v>2920731</v>
          </cell>
          <cell r="N577">
            <v>7.1209999999999996E-2</v>
          </cell>
        </row>
        <row r="578">
          <cell r="K578">
            <v>37735</v>
          </cell>
          <cell r="L578">
            <v>2958465</v>
          </cell>
          <cell r="M578">
            <v>2920730</v>
          </cell>
          <cell r="N578">
            <v>7.1209999999999996E-2</v>
          </cell>
        </row>
        <row r="579">
          <cell r="K579">
            <v>37736</v>
          </cell>
          <cell r="L579">
            <v>2958465</v>
          </cell>
          <cell r="M579">
            <v>2920729</v>
          </cell>
          <cell r="N579">
            <v>7.1209999999999996E-2</v>
          </cell>
        </row>
        <row r="580">
          <cell r="K580">
            <v>37737</v>
          </cell>
          <cell r="L580">
            <v>2958465</v>
          </cell>
          <cell r="M580">
            <v>2920728</v>
          </cell>
          <cell r="N580">
            <v>7.1209999999999996E-2</v>
          </cell>
        </row>
        <row r="581">
          <cell r="K581">
            <v>37738</v>
          </cell>
          <cell r="L581">
            <v>2958465</v>
          </cell>
          <cell r="M581">
            <v>2920727</v>
          </cell>
          <cell r="N581">
            <v>7.1209999999999996E-2</v>
          </cell>
        </row>
        <row r="582">
          <cell r="K582">
            <v>37739</v>
          </cell>
          <cell r="L582">
            <v>2958465</v>
          </cell>
          <cell r="M582">
            <v>2920726</v>
          </cell>
          <cell r="N582">
            <v>7.1209999999999996E-2</v>
          </cell>
        </row>
        <row r="583">
          <cell r="K583">
            <v>37740</v>
          </cell>
          <cell r="L583">
            <v>2958465</v>
          </cell>
          <cell r="M583">
            <v>2920725</v>
          </cell>
          <cell r="N583">
            <v>7.1209999999999996E-2</v>
          </cell>
        </row>
        <row r="584">
          <cell r="K584">
            <v>37741</v>
          </cell>
          <cell r="L584">
            <v>2958465</v>
          </cell>
          <cell r="M584">
            <v>2920724</v>
          </cell>
          <cell r="N584">
            <v>7.1209999999999996E-2</v>
          </cell>
        </row>
        <row r="585">
          <cell r="K585">
            <v>37742</v>
          </cell>
          <cell r="L585">
            <v>2958465</v>
          </cell>
          <cell r="M585">
            <v>2920723</v>
          </cell>
          <cell r="N585">
            <v>7.1209999999999996E-2</v>
          </cell>
        </row>
        <row r="586">
          <cell r="K586">
            <v>37743</v>
          </cell>
          <cell r="L586">
            <v>2958465</v>
          </cell>
          <cell r="M586">
            <v>2920722</v>
          </cell>
          <cell r="N586">
            <v>7.1209999999999996E-2</v>
          </cell>
        </row>
        <row r="587">
          <cell r="K587">
            <v>37744</v>
          </cell>
          <cell r="L587">
            <v>2958465</v>
          </cell>
          <cell r="M587">
            <v>2920721</v>
          </cell>
          <cell r="N587">
            <v>7.1209999999999996E-2</v>
          </cell>
        </row>
        <row r="588">
          <cell r="K588">
            <v>37745</v>
          </cell>
          <cell r="L588">
            <v>2958465</v>
          </cell>
          <cell r="M588">
            <v>2920720</v>
          </cell>
          <cell r="N588">
            <v>7.1209999999999996E-2</v>
          </cell>
        </row>
        <row r="589">
          <cell r="K589">
            <v>37746</v>
          </cell>
          <cell r="L589">
            <v>2958465</v>
          </cell>
          <cell r="M589">
            <v>2920719</v>
          </cell>
          <cell r="N589">
            <v>7.1209999999999996E-2</v>
          </cell>
        </row>
        <row r="590">
          <cell r="K590">
            <v>37747</v>
          </cell>
          <cell r="L590">
            <v>2958465</v>
          </cell>
          <cell r="M590">
            <v>2920718</v>
          </cell>
          <cell r="N590">
            <v>7.1209999999999996E-2</v>
          </cell>
        </row>
        <row r="591">
          <cell r="K591">
            <v>37748</v>
          </cell>
          <cell r="L591">
            <v>2958465</v>
          </cell>
          <cell r="M591">
            <v>2920717</v>
          </cell>
          <cell r="N591">
            <v>7.1209999999999996E-2</v>
          </cell>
        </row>
        <row r="592">
          <cell r="K592">
            <v>37749</v>
          </cell>
          <cell r="L592">
            <v>2958465</v>
          </cell>
          <cell r="M592">
            <v>2920716</v>
          </cell>
          <cell r="N592">
            <v>7.1209999999999996E-2</v>
          </cell>
        </row>
        <row r="593">
          <cell r="K593">
            <v>37750</v>
          </cell>
          <cell r="L593">
            <v>2958465</v>
          </cell>
          <cell r="M593">
            <v>2920715</v>
          </cell>
          <cell r="N593">
            <v>7.1209999999999996E-2</v>
          </cell>
        </row>
        <row r="594">
          <cell r="K594">
            <v>37751</v>
          </cell>
          <cell r="L594">
            <v>2958465</v>
          </cell>
          <cell r="M594">
            <v>2920714</v>
          </cell>
          <cell r="N594">
            <v>7.1209999999999996E-2</v>
          </cell>
        </row>
        <row r="595">
          <cell r="K595">
            <v>37752</v>
          </cell>
          <cell r="L595">
            <v>2958465</v>
          </cell>
          <cell r="M595">
            <v>2920713</v>
          </cell>
          <cell r="N595">
            <v>7.1209999999999996E-2</v>
          </cell>
        </row>
        <row r="596">
          <cell r="K596">
            <v>37753</v>
          </cell>
          <cell r="L596">
            <v>2958465</v>
          </cell>
          <cell r="M596">
            <v>2920712</v>
          </cell>
          <cell r="N596">
            <v>7.1209999999999996E-2</v>
          </cell>
        </row>
        <row r="597">
          <cell r="K597">
            <v>37754</v>
          </cell>
          <cell r="L597">
            <v>2958465</v>
          </cell>
          <cell r="M597">
            <v>2920711</v>
          </cell>
          <cell r="N597">
            <v>7.1209999999999996E-2</v>
          </cell>
        </row>
        <row r="598">
          <cell r="K598">
            <v>37755</v>
          </cell>
          <cell r="L598">
            <v>2958465</v>
          </cell>
          <cell r="M598">
            <v>2920710</v>
          </cell>
          <cell r="N598">
            <v>7.1209999999999996E-2</v>
          </cell>
        </row>
        <row r="599">
          <cell r="K599">
            <v>37756</v>
          </cell>
          <cell r="L599">
            <v>2958465</v>
          </cell>
          <cell r="M599">
            <v>2920709</v>
          </cell>
          <cell r="N599">
            <v>7.1209999999999996E-2</v>
          </cell>
        </row>
        <row r="600">
          <cell r="K600">
            <v>37757</v>
          </cell>
          <cell r="L600">
            <v>2958465</v>
          </cell>
          <cell r="M600">
            <v>2920708</v>
          </cell>
          <cell r="N600">
            <v>7.1209999999999996E-2</v>
          </cell>
        </row>
        <row r="601">
          <cell r="K601">
            <v>37758</v>
          </cell>
          <cell r="L601">
            <v>2958465</v>
          </cell>
          <cell r="M601">
            <v>2920707</v>
          </cell>
          <cell r="N601">
            <v>7.1209999999999996E-2</v>
          </cell>
        </row>
        <row r="602">
          <cell r="K602">
            <v>37759</v>
          </cell>
          <cell r="L602">
            <v>2958465</v>
          </cell>
          <cell r="M602">
            <v>2920706</v>
          </cell>
          <cell r="N602">
            <v>7.1209999999999996E-2</v>
          </cell>
        </row>
        <row r="603">
          <cell r="K603">
            <v>37760</v>
          </cell>
          <cell r="L603">
            <v>2958465</v>
          </cell>
          <cell r="M603">
            <v>2920705</v>
          </cell>
          <cell r="N603">
            <v>7.1209999999999996E-2</v>
          </cell>
        </row>
        <row r="604">
          <cell r="K604">
            <v>37761</v>
          </cell>
          <cell r="L604">
            <v>2958465</v>
          </cell>
          <cell r="M604">
            <v>2920704</v>
          </cell>
          <cell r="N604">
            <v>7.1209999999999996E-2</v>
          </cell>
        </row>
        <row r="605">
          <cell r="K605">
            <v>37762</v>
          </cell>
          <cell r="L605">
            <v>2958465</v>
          </cell>
          <cell r="M605">
            <v>2920703</v>
          </cell>
          <cell r="N605">
            <v>7.1209999999999996E-2</v>
          </cell>
        </row>
        <row r="606">
          <cell r="K606">
            <v>37763</v>
          </cell>
          <cell r="L606">
            <v>2958465</v>
          </cell>
          <cell r="M606">
            <v>2920702</v>
          </cell>
          <cell r="N606">
            <v>7.1209999999999996E-2</v>
          </cell>
        </row>
        <row r="607">
          <cell r="K607">
            <v>37764</v>
          </cell>
          <cell r="L607">
            <v>2958465</v>
          </cell>
          <cell r="M607">
            <v>2920701</v>
          </cell>
          <cell r="N607">
            <v>7.1209999999999996E-2</v>
          </cell>
        </row>
        <row r="608">
          <cell r="K608">
            <v>37765</v>
          </cell>
          <cell r="L608">
            <v>2958465</v>
          </cell>
          <cell r="M608">
            <v>2920700</v>
          </cell>
          <cell r="N608">
            <v>7.1209999999999996E-2</v>
          </cell>
        </row>
        <row r="609">
          <cell r="K609">
            <v>37766</v>
          </cell>
          <cell r="L609">
            <v>2958465</v>
          </cell>
          <cell r="M609">
            <v>2920699</v>
          </cell>
          <cell r="N609">
            <v>7.1209999999999996E-2</v>
          </cell>
        </row>
        <row r="610">
          <cell r="K610">
            <v>37767</v>
          </cell>
          <cell r="L610">
            <v>2958465</v>
          </cell>
          <cell r="M610">
            <v>2920698</v>
          </cell>
          <cell r="N610">
            <v>7.1209999999999996E-2</v>
          </cell>
        </row>
        <row r="611">
          <cell r="K611">
            <v>37768</v>
          </cell>
          <cell r="L611">
            <v>2958465</v>
          </cell>
          <cell r="M611">
            <v>2920697</v>
          </cell>
          <cell r="N611">
            <v>7.1209999999999996E-2</v>
          </cell>
        </row>
        <row r="612">
          <cell r="K612">
            <v>37769</v>
          </cell>
          <cell r="L612">
            <v>2958465</v>
          </cell>
          <cell r="M612">
            <v>2920696</v>
          </cell>
          <cell r="N612">
            <v>7.1209999999999996E-2</v>
          </cell>
        </row>
        <row r="613">
          <cell r="K613">
            <v>37770</v>
          </cell>
          <cell r="L613">
            <v>2958465</v>
          </cell>
          <cell r="M613">
            <v>2920695</v>
          </cell>
          <cell r="N613">
            <v>7.1209999999999996E-2</v>
          </cell>
        </row>
        <row r="614">
          <cell r="K614">
            <v>37771</v>
          </cell>
          <cell r="L614">
            <v>2958465</v>
          </cell>
          <cell r="M614">
            <v>2920694</v>
          </cell>
          <cell r="N614">
            <v>7.1209999999999996E-2</v>
          </cell>
        </row>
        <row r="615">
          <cell r="K615">
            <v>37772</v>
          </cell>
          <cell r="L615">
            <v>2958465</v>
          </cell>
          <cell r="M615">
            <v>2920693</v>
          </cell>
          <cell r="N615">
            <v>7.1209999999999996E-2</v>
          </cell>
        </row>
        <row r="616">
          <cell r="K616">
            <v>37773</v>
          </cell>
          <cell r="L616">
            <v>2958465</v>
          </cell>
          <cell r="M616">
            <v>2920692</v>
          </cell>
          <cell r="N616">
            <v>7.1209999999999996E-2</v>
          </cell>
        </row>
        <row r="617">
          <cell r="K617">
            <v>37774</v>
          </cell>
          <cell r="L617">
            <v>2958465</v>
          </cell>
          <cell r="M617">
            <v>2920691</v>
          </cell>
          <cell r="N617">
            <v>7.1209999999999996E-2</v>
          </cell>
        </row>
        <row r="618">
          <cell r="K618">
            <v>37775</v>
          </cell>
          <cell r="L618">
            <v>2958465</v>
          </cell>
          <cell r="M618">
            <v>2920690</v>
          </cell>
          <cell r="N618">
            <v>7.1209999999999996E-2</v>
          </cell>
        </row>
        <row r="619">
          <cell r="K619">
            <v>37776</v>
          </cell>
          <cell r="L619">
            <v>2958465</v>
          </cell>
          <cell r="M619">
            <v>2920689</v>
          </cell>
          <cell r="N619">
            <v>7.1209999999999996E-2</v>
          </cell>
        </row>
        <row r="620">
          <cell r="K620">
            <v>37777</v>
          </cell>
          <cell r="L620">
            <v>2958465</v>
          </cell>
          <cell r="M620">
            <v>2920688</v>
          </cell>
          <cell r="N620">
            <v>7.1209999999999996E-2</v>
          </cell>
        </row>
        <row r="621">
          <cell r="K621">
            <v>37778</v>
          </cell>
          <cell r="L621">
            <v>2958465</v>
          </cell>
          <cell r="M621">
            <v>2920687</v>
          </cell>
          <cell r="N621">
            <v>7.1209999999999996E-2</v>
          </cell>
        </row>
        <row r="622">
          <cell r="K622">
            <v>37779</v>
          </cell>
          <cell r="L622">
            <v>2958465</v>
          </cell>
          <cell r="M622">
            <v>2920686</v>
          </cell>
          <cell r="N622">
            <v>7.1209999999999996E-2</v>
          </cell>
        </row>
        <row r="623">
          <cell r="K623">
            <v>37780</v>
          </cell>
          <cell r="L623">
            <v>2958465</v>
          </cell>
          <cell r="M623">
            <v>2920685</v>
          </cell>
          <cell r="N623">
            <v>7.1209999999999996E-2</v>
          </cell>
        </row>
        <row r="624">
          <cell r="K624">
            <v>37781</v>
          </cell>
          <cell r="L624">
            <v>2958465</v>
          </cell>
          <cell r="M624">
            <v>2920684</v>
          </cell>
          <cell r="N624">
            <v>7.1209999999999996E-2</v>
          </cell>
        </row>
        <row r="625">
          <cell r="K625">
            <v>37782</v>
          </cell>
          <cell r="L625">
            <v>2958465</v>
          </cell>
          <cell r="M625">
            <v>2920683</v>
          </cell>
          <cell r="N625">
            <v>7.1209999999999996E-2</v>
          </cell>
        </row>
        <row r="626">
          <cell r="K626">
            <v>37783</v>
          </cell>
          <cell r="L626">
            <v>2958465</v>
          </cell>
          <cell r="M626">
            <v>2920682</v>
          </cell>
          <cell r="N626">
            <v>7.1209999999999996E-2</v>
          </cell>
        </row>
        <row r="627">
          <cell r="K627">
            <v>37784</v>
          </cell>
          <cell r="L627">
            <v>2958465</v>
          </cell>
          <cell r="M627">
            <v>2920681</v>
          </cell>
          <cell r="N627">
            <v>7.1209999999999996E-2</v>
          </cell>
        </row>
        <row r="628">
          <cell r="K628">
            <v>37785</v>
          </cell>
          <cell r="L628">
            <v>2958465</v>
          </cell>
          <cell r="M628">
            <v>2920680</v>
          </cell>
          <cell r="N628">
            <v>7.1209999999999996E-2</v>
          </cell>
        </row>
        <row r="629">
          <cell r="K629">
            <v>37786</v>
          </cell>
          <cell r="L629">
            <v>2958465</v>
          </cell>
          <cell r="M629">
            <v>2920679</v>
          </cell>
          <cell r="N629">
            <v>7.1209999999999996E-2</v>
          </cell>
        </row>
        <row r="630">
          <cell r="K630">
            <v>37787</v>
          </cell>
          <cell r="L630">
            <v>2958465</v>
          </cell>
          <cell r="M630">
            <v>2920678</v>
          </cell>
          <cell r="N630">
            <v>7.1209999999999996E-2</v>
          </cell>
        </row>
        <row r="631">
          <cell r="K631">
            <v>37788</v>
          </cell>
          <cell r="L631">
            <v>2958465</v>
          </cell>
          <cell r="M631">
            <v>2920677</v>
          </cell>
          <cell r="N631">
            <v>7.1209999999999996E-2</v>
          </cell>
        </row>
        <row r="632">
          <cell r="K632">
            <v>37789</v>
          </cell>
          <cell r="L632">
            <v>2958465</v>
          </cell>
          <cell r="M632">
            <v>2920676</v>
          </cell>
          <cell r="N632">
            <v>7.1209999999999996E-2</v>
          </cell>
        </row>
        <row r="633">
          <cell r="K633">
            <v>37790</v>
          </cell>
          <cell r="L633">
            <v>2958465</v>
          </cell>
          <cell r="M633">
            <v>2920675</v>
          </cell>
          <cell r="N633">
            <v>7.1209999999999996E-2</v>
          </cell>
        </row>
        <row r="634">
          <cell r="K634">
            <v>37791</v>
          </cell>
          <cell r="L634">
            <v>2958465</v>
          </cell>
          <cell r="M634">
            <v>2920674</v>
          </cell>
          <cell r="N634">
            <v>7.1209999999999996E-2</v>
          </cell>
        </row>
        <row r="635">
          <cell r="K635">
            <v>37792</v>
          </cell>
          <cell r="L635">
            <v>2958465</v>
          </cell>
          <cell r="M635">
            <v>2920673</v>
          </cell>
          <cell r="N635">
            <v>7.1209999999999996E-2</v>
          </cell>
        </row>
        <row r="636">
          <cell r="K636">
            <v>37793</v>
          </cell>
          <cell r="L636">
            <v>2958465</v>
          </cell>
          <cell r="M636">
            <v>2920672</v>
          </cell>
          <cell r="N636">
            <v>7.1209999999999996E-2</v>
          </cell>
        </row>
        <row r="637">
          <cell r="K637">
            <v>37794</v>
          </cell>
          <cell r="L637">
            <v>2958465</v>
          </cell>
          <cell r="M637">
            <v>2920671</v>
          </cell>
          <cell r="N637">
            <v>7.1209999999999996E-2</v>
          </cell>
        </row>
        <row r="638">
          <cell r="K638">
            <v>37795</v>
          </cell>
          <cell r="L638">
            <v>2958465</v>
          </cell>
          <cell r="M638">
            <v>2920670</v>
          </cell>
          <cell r="N638">
            <v>7.1209999999999996E-2</v>
          </cell>
        </row>
        <row r="639">
          <cell r="K639">
            <v>37796</v>
          </cell>
          <cell r="L639">
            <v>2958465</v>
          </cell>
          <cell r="M639">
            <v>2920669</v>
          </cell>
          <cell r="N639">
            <v>7.1209999999999996E-2</v>
          </cell>
        </row>
        <row r="640">
          <cell r="K640">
            <v>37797</v>
          </cell>
          <cell r="L640">
            <v>2958465</v>
          </cell>
          <cell r="M640">
            <v>2920668</v>
          </cell>
          <cell r="N640">
            <v>7.1209999999999996E-2</v>
          </cell>
        </row>
        <row r="641">
          <cell r="K641">
            <v>37798</v>
          </cell>
          <cell r="L641">
            <v>2958465</v>
          </cell>
          <cell r="M641">
            <v>2920667</v>
          </cell>
          <cell r="N641">
            <v>7.1209999999999996E-2</v>
          </cell>
        </row>
        <row r="642">
          <cell r="K642">
            <v>37799</v>
          </cell>
          <cell r="L642">
            <v>2958465</v>
          </cell>
          <cell r="M642">
            <v>2920666</v>
          </cell>
          <cell r="N642">
            <v>7.1209999999999996E-2</v>
          </cell>
        </row>
        <row r="643">
          <cell r="K643">
            <v>37800</v>
          </cell>
          <cell r="L643">
            <v>2958465</v>
          </cell>
          <cell r="M643">
            <v>2920665</v>
          </cell>
          <cell r="N643">
            <v>7.1209999999999996E-2</v>
          </cell>
        </row>
        <row r="644">
          <cell r="K644">
            <v>37801</v>
          </cell>
          <cell r="L644">
            <v>2958465</v>
          </cell>
          <cell r="M644">
            <v>2920664</v>
          </cell>
          <cell r="N644">
            <v>7.1209999999999996E-2</v>
          </cell>
        </row>
        <row r="645">
          <cell r="K645">
            <v>37802</v>
          </cell>
          <cell r="L645">
            <v>2958465</v>
          </cell>
          <cell r="M645">
            <v>2920663</v>
          </cell>
          <cell r="N645">
            <v>7.1209999999999996E-2</v>
          </cell>
        </row>
        <row r="646">
          <cell r="K646">
            <v>37803</v>
          </cell>
          <cell r="L646">
            <v>2958465</v>
          </cell>
          <cell r="M646">
            <v>2920662</v>
          </cell>
          <cell r="N646">
            <v>7.1209999999999996E-2</v>
          </cell>
        </row>
        <row r="647">
          <cell r="K647">
            <v>37804</v>
          </cell>
          <cell r="L647">
            <v>2958465</v>
          </cell>
          <cell r="M647">
            <v>2920661</v>
          </cell>
          <cell r="N647">
            <v>7.1209999999999996E-2</v>
          </cell>
        </row>
        <row r="648">
          <cell r="K648">
            <v>37805</v>
          </cell>
          <cell r="L648">
            <v>2958465</v>
          </cell>
          <cell r="M648">
            <v>2920660</v>
          </cell>
          <cell r="N648">
            <v>7.1209999999999996E-2</v>
          </cell>
        </row>
        <row r="649">
          <cell r="K649">
            <v>37806</v>
          </cell>
          <cell r="L649">
            <v>2958465</v>
          </cell>
          <cell r="M649">
            <v>2920659</v>
          </cell>
          <cell r="N649">
            <v>7.1209999999999996E-2</v>
          </cell>
        </row>
        <row r="650">
          <cell r="K650">
            <v>37807</v>
          </cell>
          <cell r="L650">
            <v>2958465</v>
          </cell>
          <cell r="M650">
            <v>2920658</v>
          </cell>
          <cell r="N650">
            <v>7.1209999999999996E-2</v>
          </cell>
        </row>
        <row r="651">
          <cell r="K651">
            <v>37808</v>
          </cell>
          <cell r="L651">
            <v>2958465</v>
          </cell>
          <cell r="M651">
            <v>2920657</v>
          </cell>
          <cell r="N651">
            <v>7.1209999999999996E-2</v>
          </cell>
        </row>
        <row r="652">
          <cell r="K652">
            <v>37809</v>
          </cell>
          <cell r="L652">
            <v>2958465</v>
          </cell>
          <cell r="M652">
            <v>2920656</v>
          </cell>
          <cell r="N652">
            <v>7.1209999999999996E-2</v>
          </cell>
        </row>
        <row r="653">
          <cell r="K653">
            <v>37810</v>
          </cell>
          <cell r="L653">
            <v>2958465</v>
          </cell>
          <cell r="M653">
            <v>2920655</v>
          </cell>
          <cell r="N653">
            <v>7.1209999999999996E-2</v>
          </cell>
        </row>
        <row r="654">
          <cell r="K654">
            <v>37811</v>
          </cell>
          <cell r="L654">
            <v>2958465</v>
          </cell>
          <cell r="M654">
            <v>2920654</v>
          </cell>
          <cell r="N654">
            <v>7.1209999999999996E-2</v>
          </cell>
        </row>
        <row r="655">
          <cell r="K655">
            <v>37812</v>
          </cell>
          <cell r="L655">
            <v>2958465</v>
          </cell>
          <cell r="M655">
            <v>2920653</v>
          </cell>
          <cell r="N655">
            <v>7.1209999999999996E-2</v>
          </cell>
        </row>
        <row r="656">
          <cell r="K656">
            <v>37813</v>
          </cell>
          <cell r="L656">
            <v>2958465</v>
          </cell>
          <cell r="M656">
            <v>2920652</v>
          </cell>
          <cell r="N656">
            <v>7.1209999999999996E-2</v>
          </cell>
        </row>
        <row r="657">
          <cell r="K657">
            <v>37814</v>
          </cell>
          <cell r="L657">
            <v>2958465</v>
          </cell>
          <cell r="M657">
            <v>2920651</v>
          </cell>
          <cell r="N657">
            <v>7.1209999999999996E-2</v>
          </cell>
        </row>
        <row r="658">
          <cell r="K658">
            <v>37815</v>
          </cell>
          <cell r="L658">
            <v>2958465</v>
          </cell>
          <cell r="M658">
            <v>2920650</v>
          </cell>
          <cell r="N658">
            <v>7.1209999999999996E-2</v>
          </cell>
        </row>
        <row r="659">
          <cell r="K659">
            <v>37816</v>
          </cell>
          <cell r="L659">
            <v>2958465</v>
          </cell>
          <cell r="M659">
            <v>2920649</v>
          </cell>
          <cell r="N659">
            <v>7.1209999999999996E-2</v>
          </cell>
        </row>
        <row r="660">
          <cell r="K660">
            <v>37817</v>
          </cell>
          <cell r="L660">
            <v>2958465</v>
          </cell>
          <cell r="M660">
            <v>2920648</v>
          </cell>
          <cell r="N660">
            <v>7.1209999999999996E-2</v>
          </cell>
        </row>
        <row r="661">
          <cell r="K661">
            <v>37818</v>
          </cell>
          <cell r="L661">
            <v>2958465</v>
          </cell>
          <cell r="M661">
            <v>2920647</v>
          </cell>
          <cell r="N661">
            <v>7.1209999999999996E-2</v>
          </cell>
        </row>
        <row r="662">
          <cell r="K662">
            <v>37819</v>
          </cell>
          <cell r="L662">
            <v>2958465</v>
          </cell>
          <cell r="M662">
            <v>2920646</v>
          </cell>
          <cell r="N662">
            <v>7.1209999999999996E-2</v>
          </cell>
        </row>
        <row r="663">
          <cell r="K663">
            <v>37820</v>
          </cell>
          <cell r="L663">
            <v>2958465</v>
          </cell>
          <cell r="M663">
            <v>2920645</v>
          </cell>
          <cell r="N663">
            <v>7.1209999999999996E-2</v>
          </cell>
        </row>
        <row r="664">
          <cell r="K664">
            <v>37821</v>
          </cell>
          <cell r="L664">
            <v>2958465</v>
          </cell>
          <cell r="M664">
            <v>2920644</v>
          </cell>
          <cell r="N664">
            <v>7.1209999999999996E-2</v>
          </cell>
        </row>
        <row r="665">
          <cell r="K665">
            <v>37822</v>
          </cell>
          <cell r="L665">
            <v>2958465</v>
          </cell>
          <cell r="M665">
            <v>2920643</v>
          </cell>
          <cell r="N665">
            <v>7.1209999999999996E-2</v>
          </cell>
        </row>
        <row r="666">
          <cell r="K666">
            <v>37823</v>
          </cell>
          <cell r="L666">
            <v>2958465</v>
          </cell>
          <cell r="M666">
            <v>2920642</v>
          </cell>
          <cell r="N666">
            <v>7.1209999999999996E-2</v>
          </cell>
        </row>
        <row r="667">
          <cell r="K667">
            <v>37824</v>
          </cell>
          <cell r="L667">
            <v>2958465</v>
          </cell>
          <cell r="M667">
            <v>2920641</v>
          </cell>
          <cell r="N667">
            <v>7.1209999999999996E-2</v>
          </cell>
        </row>
        <row r="668">
          <cell r="K668">
            <v>37825</v>
          </cell>
          <cell r="L668">
            <v>2958465</v>
          </cell>
          <cell r="M668">
            <v>2920640</v>
          </cell>
          <cell r="N668">
            <v>7.1209999999999996E-2</v>
          </cell>
        </row>
        <row r="669">
          <cell r="K669">
            <v>37826</v>
          </cell>
          <cell r="L669">
            <v>2958465</v>
          </cell>
          <cell r="M669">
            <v>2920639</v>
          </cell>
          <cell r="N669">
            <v>7.1209999999999996E-2</v>
          </cell>
        </row>
        <row r="670">
          <cell r="K670">
            <v>37827</v>
          </cell>
          <cell r="L670">
            <v>2958465</v>
          </cell>
          <cell r="M670">
            <v>2920638</v>
          </cell>
          <cell r="N670">
            <v>7.1209999999999996E-2</v>
          </cell>
        </row>
        <row r="671">
          <cell r="K671">
            <v>37828</v>
          </cell>
          <cell r="L671">
            <v>2958465</v>
          </cell>
          <cell r="M671">
            <v>2920637</v>
          </cell>
          <cell r="N671">
            <v>7.1209999999999996E-2</v>
          </cell>
        </row>
        <row r="672">
          <cell r="K672">
            <v>37829</v>
          </cell>
          <cell r="L672">
            <v>2958465</v>
          </cell>
          <cell r="M672">
            <v>2920636</v>
          </cell>
          <cell r="N672">
            <v>7.1209999999999996E-2</v>
          </cell>
        </row>
        <row r="673">
          <cell r="K673">
            <v>37830</v>
          </cell>
          <cell r="L673">
            <v>2958465</v>
          </cell>
          <cell r="M673">
            <v>2920635</v>
          </cell>
          <cell r="N673">
            <v>7.1209999999999996E-2</v>
          </cell>
        </row>
        <row r="674">
          <cell r="K674">
            <v>37831</v>
          </cell>
          <cell r="L674">
            <v>2958465</v>
          </cell>
          <cell r="M674">
            <v>2920634</v>
          </cell>
          <cell r="N674">
            <v>7.1209999999999996E-2</v>
          </cell>
        </row>
        <row r="675">
          <cell r="K675">
            <v>37832</v>
          </cell>
          <cell r="L675">
            <v>2958465</v>
          </cell>
          <cell r="M675">
            <v>2920633</v>
          </cell>
          <cell r="N675">
            <v>7.1209999999999996E-2</v>
          </cell>
        </row>
        <row r="676">
          <cell r="K676">
            <v>37833</v>
          </cell>
          <cell r="L676">
            <v>2958465</v>
          </cell>
          <cell r="M676">
            <v>2920632</v>
          </cell>
          <cell r="N676">
            <v>7.1209999999999996E-2</v>
          </cell>
        </row>
        <row r="677">
          <cell r="K677">
            <v>37834</v>
          </cell>
          <cell r="L677">
            <v>2958465</v>
          </cell>
          <cell r="M677">
            <v>2920631</v>
          </cell>
          <cell r="N677">
            <v>7.1209999999999996E-2</v>
          </cell>
        </row>
        <row r="678">
          <cell r="K678">
            <v>37835</v>
          </cell>
          <cell r="L678">
            <v>2958465</v>
          </cell>
          <cell r="M678">
            <v>2920630</v>
          </cell>
          <cell r="N678">
            <v>7.1209999999999996E-2</v>
          </cell>
        </row>
        <row r="679">
          <cell r="K679">
            <v>37836</v>
          </cell>
          <cell r="L679">
            <v>2958465</v>
          </cell>
          <cell r="M679">
            <v>2920629</v>
          </cell>
          <cell r="N679">
            <v>7.1209999999999996E-2</v>
          </cell>
        </row>
        <row r="680">
          <cell r="K680">
            <v>37837</v>
          </cell>
          <cell r="L680">
            <v>2958465</v>
          </cell>
          <cell r="M680">
            <v>2920628</v>
          </cell>
          <cell r="N680">
            <v>7.1209999999999996E-2</v>
          </cell>
        </row>
        <row r="681">
          <cell r="K681">
            <v>37838</v>
          </cell>
          <cell r="L681">
            <v>2958465</v>
          </cell>
          <cell r="M681">
            <v>2920627</v>
          </cell>
          <cell r="N681">
            <v>7.1209999999999996E-2</v>
          </cell>
        </row>
        <row r="682">
          <cell r="K682">
            <v>37839</v>
          </cell>
          <cell r="L682">
            <v>2958465</v>
          </cell>
          <cell r="M682">
            <v>2920626</v>
          </cell>
          <cell r="N682">
            <v>7.1209999999999996E-2</v>
          </cell>
        </row>
        <row r="683">
          <cell r="K683">
            <v>37840</v>
          </cell>
          <cell r="L683">
            <v>2958465</v>
          </cell>
          <cell r="M683">
            <v>2920625</v>
          </cell>
          <cell r="N683">
            <v>7.1209999999999996E-2</v>
          </cell>
        </row>
        <row r="684">
          <cell r="K684">
            <v>37841</v>
          </cell>
          <cell r="L684">
            <v>2958465</v>
          </cell>
          <cell r="M684">
            <v>2920624</v>
          </cell>
          <cell r="N684">
            <v>7.1209999999999996E-2</v>
          </cell>
        </row>
        <row r="685">
          <cell r="K685">
            <v>37842</v>
          </cell>
          <cell r="L685">
            <v>2958465</v>
          </cell>
          <cell r="M685">
            <v>2920623</v>
          </cell>
          <cell r="N685">
            <v>7.1209999999999996E-2</v>
          </cell>
        </row>
        <row r="686">
          <cell r="K686">
            <v>37843</v>
          </cell>
          <cell r="L686">
            <v>2958465</v>
          </cell>
          <cell r="M686">
            <v>2920622</v>
          </cell>
          <cell r="N686">
            <v>7.1209999999999996E-2</v>
          </cell>
        </row>
        <row r="687">
          <cell r="K687">
            <v>37844</v>
          </cell>
          <cell r="L687">
            <v>2958465</v>
          </cell>
          <cell r="M687">
            <v>2920621</v>
          </cell>
          <cell r="N687">
            <v>7.1209999999999996E-2</v>
          </cell>
        </row>
        <row r="688">
          <cell r="K688">
            <v>37845</v>
          </cell>
          <cell r="L688">
            <v>2958465</v>
          </cell>
          <cell r="M688">
            <v>2920620</v>
          </cell>
          <cell r="N688">
            <v>7.1209999999999996E-2</v>
          </cell>
        </row>
        <row r="689">
          <cell r="K689">
            <v>37846</v>
          </cell>
          <cell r="L689">
            <v>2958465</v>
          </cell>
          <cell r="M689">
            <v>2920619</v>
          </cell>
          <cell r="N689">
            <v>7.1209999999999996E-2</v>
          </cell>
        </row>
        <row r="690">
          <cell r="K690">
            <v>37847</v>
          </cell>
          <cell r="L690">
            <v>2958465</v>
          </cell>
          <cell r="M690">
            <v>2920618</v>
          </cell>
          <cell r="N690">
            <v>7.1209999999999996E-2</v>
          </cell>
        </row>
        <row r="691">
          <cell r="K691">
            <v>37848</v>
          </cell>
          <cell r="L691">
            <v>2958465</v>
          </cell>
          <cell r="M691">
            <v>2920617</v>
          </cell>
          <cell r="N691">
            <v>7.1209999999999996E-2</v>
          </cell>
        </row>
        <row r="692">
          <cell r="K692">
            <v>37849</v>
          </cell>
          <cell r="L692">
            <v>2958465</v>
          </cell>
          <cell r="M692">
            <v>2920616</v>
          </cell>
          <cell r="N692">
            <v>7.1209999999999996E-2</v>
          </cell>
        </row>
        <row r="693">
          <cell r="K693">
            <v>37850</v>
          </cell>
          <cell r="L693">
            <v>2958465</v>
          </cell>
          <cell r="M693">
            <v>2920615</v>
          </cell>
          <cell r="N693">
            <v>7.1209999999999996E-2</v>
          </cell>
        </row>
        <row r="694">
          <cell r="K694">
            <v>37851</v>
          </cell>
          <cell r="L694">
            <v>2958465</v>
          </cell>
          <cell r="M694">
            <v>2920614</v>
          </cell>
          <cell r="N694">
            <v>7.1209999999999996E-2</v>
          </cell>
        </row>
        <row r="695">
          <cell r="K695">
            <v>37852</v>
          </cell>
          <cell r="L695">
            <v>2958465</v>
          </cell>
          <cell r="M695">
            <v>2920613</v>
          </cell>
          <cell r="N695">
            <v>7.1209999999999996E-2</v>
          </cell>
        </row>
        <row r="696">
          <cell r="K696">
            <v>37853</v>
          </cell>
          <cell r="L696">
            <v>2958465</v>
          </cell>
          <cell r="M696">
            <v>2920612</v>
          </cell>
          <cell r="N696">
            <v>7.1209999999999996E-2</v>
          </cell>
        </row>
        <row r="697">
          <cell r="K697">
            <v>37854</v>
          </cell>
          <cell r="L697">
            <v>2958465</v>
          </cell>
          <cell r="M697">
            <v>2920611</v>
          </cell>
          <cell r="N697">
            <v>7.1209999999999996E-2</v>
          </cell>
        </row>
        <row r="698">
          <cell r="K698">
            <v>37855</v>
          </cell>
          <cell r="L698">
            <v>2958465</v>
          </cell>
          <cell r="M698">
            <v>2920610</v>
          </cell>
          <cell r="N698">
            <v>7.1209999999999996E-2</v>
          </cell>
        </row>
        <row r="699">
          <cell r="K699">
            <v>37856</v>
          </cell>
          <cell r="L699">
            <v>2958465</v>
          </cell>
          <cell r="M699">
            <v>2920609</v>
          </cell>
          <cell r="N699">
            <v>7.1209999999999996E-2</v>
          </cell>
        </row>
        <row r="700">
          <cell r="K700">
            <v>37857</v>
          </cell>
          <cell r="L700">
            <v>2958465</v>
          </cell>
          <cell r="M700">
            <v>2920608</v>
          </cell>
          <cell r="N700">
            <v>7.1209999999999996E-2</v>
          </cell>
        </row>
        <row r="701">
          <cell r="K701">
            <v>37858</v>
          </cell>
          <cell r="L701">
            <v>2958465</v>
          </cell>
          <cell r="M701">
            <v>2920607</v>
          </cell>
          <cell r="N701">
            <v>7.1209999999999996E-2</v>
          </cell>
        </row>
        <row r="702">
          <cell r="K702">
            <v>37859</v>
          </cell>
          <cell r="L702">
            <v>2958465</v>
          </cell>
          <cell r="M702">
            <v>2920606</v>
          </cell>
          <cell r="N702">
            <v>7.1209999999999996E-2</v>
          </cell>
        </row>
        <row r="703">
          <cell r="K703">
            <v>37860</v>
          </cell>
          <cell r="L703">
            <v>2958465</v>
          </cell>
          <cell r="M703">
            <v>2920605</v>
          </cell>
          <cell r="N703">
            <v>7.1209999999999996E-2</v>
          </cell>
        </row>
        <row r="704">
          <cell r="K704">
            <v>37861</v>
          </cell>
          <cell r="L704">
            <v>2958465</v>
          </cell>
          <cell r="M704">
            <v>2920604</v>
          </cell>
          <cell r="N704">
            <v>7.1209999999999996E-2</v>
          </cell>
        </row>
        <row r="705">
          <cell r="K705">
            <v>37862</v>
          </cell>
          <cell r="L705">
            <v>2958465</v>
          </cell>
          <cell r="M705">
            <v>2920603</v>
          </cell>
          <cell r="N705">
            <v>7.1209999999999996E-2</v>
          </cell>
        </row>
        <row r="706">
          <cell r="K706">
            <v>37863</v>
          </cell>
          <cell r="L706">
            <v>2958465</v>
          </cell>
          <cell r="M706">
            <v>2920602</v>
          </cell>
          <cell r="N706">
            <v>7.1209999999999996E-2</v>
          </cell>
        </row>
        <row r="707">
          <cell r="K707">
            <v>37864</v>
          </cell>
          <cell r="L707">
            <v>2958465</v>
          </cell>
          <cell r="M707">
            <v>2920601</v>
          </cell>
          <cell r="N707">
            <v>7.1209999999999996E-2</v>
          </cell>
        </row>
        <row r="708">
          <cell r="K708">
            <v>37865</v>
          </cell>
          <cell r="L708">
            <v>2958465</v>
          </cell>
          <cell r="M708">
            <v>2920600</v>
          </cell>
          <cell r="N708">
            <v>7.1209999999999996E-2</v>
          </cell>
        </row>
        <row r="709">
          <cell r="K709">
            <v>37866</v>
          </cell>
          <cell r="L709">
            <v>2958465</v>
          </cell>
          <cell r="M709">
            <v>2920599</v>
          </cell>
          <cell r="N709">
            <v>7.1209999999999996E-2</v>
          </cell>
        </row>
        <row r="710">
          <cell r="K710">
            <v>37867</v>
          </cell>
          <cell r="L710">
            <v>2958465</v>
          </cell>
          <cell r="M710">
            <v>2920598</v>
          </cell>
          <cell r="N710">
            <v>7.1209999999999996E-2</v>
          </cell>
        </row>
        <row r="711">
          <cell r="K711">
            <v>37868</v>
          </cell>
          <cell r="L711">
            <v>2958465</v>
          </cell>
          <cell r="M711">
            <v>2920597</v>
          </cell>
          <cell r="N711">
            <v>7.1209999999999996E-2</v>
          </cell>
        </row>
        <row r="712">
          <cell r="K712">
            <v>37869</v>
          </cell>
          <cell r="L712">
            <v>2958465</v>
          </cell>
          <cell r="M712">
            <v>2920596</v>
          </cell>
          <cell r="N712">
            <v>7.1209999999999996E-2</v>
          </cell>
        </row>
        <row r="713">
          <cell r="K713">
            <v>37870</v>
          </cell>
          <cell r="L713">
            <v>2958465</v>
          </cell>
          <cell r="M713">
            <v>2920595</v>
          </cell>
          <cell r="N713">
            <v>7.1209999999999996E-2</v>
          </cell>
        </row>
        <row r="714">
          <cell r="K714">
            <v>37871</v>
          </cell>
          <cell r="L714">
            <v>2958465</v>
          </cell>
          <cell r="M714">
            <v>2920594</v>
          </cell>
          <cell r="N714">
            <v>7.1209999999999996E-2</v>
          </cell>
        </row>
        <row r="715">
          <cell r="K715">
            <v>37872</v>
          </cell>
          <cell r="L715">
            <v>2958465</v>
          </cell>
          <cell r="M715">
            <v>2920593</v>
          </cell>
          <cell r="N715">
            <v>7.1209999999999996E-2</v>
          </cell>
        </row>
        <row r="716">
          <cell r="K716">
            <v>37873</v>
          </cell>
          <cell r="L716">
            <v>2958465</v>
          </cell>
          <cell r="M716">
            <v>2920592</v>
          </cell>
          <cell r="N716">
            <v>7.1209999999999996E-2</v>
          </cell>
        </row>
        <row r="717">
          <cell r="K717">
            <v>37874</v>
          </cell>
          <cell r="L717">
            <v>2958465</v>
          </cell>
          <cell r="M717">
            <v>2920591</v>
          </cell>
          <cell r="N717">
            <v>7.1209999999999996E-2</v>
          </cell>
        </row>
        <row r="718">
          <cell r="K718">
            <v>37875</v>
          </cell>
          <cell r="L718">
            <v>2958465</v>
          </cell>
          <cell r="M718">
            <v>2920590</v>
          </cell>
          <cell r="N718">
            <v>7.1209999999999996E-2</v>
          </cell>
        </row>
        <row r="719">
          <cell r="K719">
            <v>37876</v>
          </cell>
          <cell r="L719">
            <v>2958465</v>
          </cell>
          <cell r="M719">
            <v>2920589</v>
          </cell>
          <cell r="N719">
            <v>7.1209999999999996E-2</v>
          </cell>
        </row>
        <row r="720">
          <cell r="K720">
            <v>37877</v>
          </cell>
          <cell r="L720">
            <v>2958465</v>
          </cell>
          <cell r="M720">
            <v>2920588</v>
          </cell>
          <cell r="N720">
            <v>7.1209999999999996E-2</v>
          </cell>
        </row>
        <row r="721">
          <cell r="K721">
            <v>37878</v>
          </cell>
          <cell r="L721">
            <v>2958465</v>
          </cell>
          <cell r="M721">
            <v>2920587</v>
          </cell>
          <cell r="N721">
            <v>7.1209999999999996E-2</v>
          </cell>
        </row>
        <row r="722">
          <cell r="K722">
            <v>37879</v>
          </cell>
          <cell r="L722">
            <v>2958465</v>
          </cell>
          <cell r="M722">
            <v>2920586</v>
          </cell>
          <cell r="N722">
            <v>7.1209999999999996E-2</v>
          </cell>
        </row>
        <row r="723">
          <cell r="K723">
            <v>37880</v>
          </cell>
          <cell r="L723">
            <v>2958465</v>
          </cell>
          <cell r="M723">
            <v>2920585</v>
          </cell>
          <cell r="N723">
            <v>7.1209999999999996E-2</v>
          </cell>
        </row>
        <row r="724">
          <cell r="K724">
            <v>37881</v>
          </cell>
          <cell r="L724">
            <v>2958465</v>
          </cell>
          <cell r="M724">
            <v>2920584</v>
          </cell>
          <cell r="N724">
            <v>7.1209999999999996E-2</v>
          </cell>
        </row>
        <row r="725">
          <cell r="K725">
            <v>37882</v>
          </cell>
          <cell r="L725">
            <v>2958465</v>
          </cell>
          <cell r="M725">
            <v>2920583</v>
          </cell>
          <cell r="N725">
            <v>7.1209999999999996E-2</v>
          </cell>
        </row>
        <row r="726">
          <cell r="K726">
            <v>37883</v>
          </cell>
          <cell r="L726">
            <v>2958465</v>
          </cell>
          <cell r="M726">
            <v>2920582</v>
          </cell>
          <cell r="N726">
            <v>7.1209999999999996E-2</v>
          </cell>
        </row>
        <row r="727">
          <cell r="K727">
            <v>37884</v>
          </cell>
          <cell r="L727">
            <v>2958465</v>
          </cell>
          <cell r="M727">
            <v>2920581</v>
          </cell>
          <cell r="N727">
            <v>7.1209999999999996E-2</v>
          </cell>
        </row>
        <row r="728">
          <cell r="K728">
            <v>37885</v>
          </cell>
          <cell r="L728">
            <v>2958465</v>
          </cell>
          <cell r="M728">
            <v>2920580</v>
          </cell>
          <cell r="N728">
            <v>7.1209999999999996E-2</v>
          </cell>
        </row>
        <row r="729">
          <cell r="K729">
            <v>37886</v>
          </cell>
          <cell r="L729">
            <v>2958465</v>
          </cell>
          <cell r="M729">
            <v>2920579</v>
          </cell>
          <cell r="N729">
            <v>7.1209999999999996E-2</v>
          </cell>
        </row>
        <row r="730">
          <cell r="K730">
            <v>37887</v>
          </cell>
          <cell r="L730">
            <v>2958465</v>
          </cell>
          <cell r="M730">
            <v>2920578</v>
          </cell>
          <cell r="N730">
            <v>7.1209999999999996E-2</v>
          </cell>
        </row>
        <row r="731">
          <cell r="K731">
            <v>37888</v>
          </cell>
          <cell r="L731">
            <v>2958465</v>
          </cell>
          <cell r="M731">
            <v>2920577</v>
          </cell>
          <cell r="N731">
            <v>7.1209999999999996E-2</v>
          </cell>
        </row>
        <row r="732">
          <cell r="K732">
            <v>37889</v>
          </cell>
          <cell r="L732">
            <v>2958465</v>
          </cell>
          <cell r="M732">
            <v>2920576</v>
          </cell>
          <cell r="N732">
            <v>7.1209999999999996E-2</v>
          </cell>
        </row>
        <row r="733">
          <cell r="K733">
            <v>37890</v>
          </cell>
          <cell r="L733">
            <v>2958465</v>
          </cell>
          <cell r="M733">
            <v>2920575</v>
          </cell>
          <cell r="N733">
            <v>7.1209999999999996E-2</v>
          </cell>
        </row>
        <row r="734">
          <cell r="K734">
            <v>37891</v>
          </cell>
          <cell r="L734">
            <v>2958465</v>
          </cell>
          <cell r="M734">
            <v>2920574</v>
          </cell>
          <cell r="N734">
            <v>7.1209999999999996E-2</v>
          </cell>
        </row>
        <row r="735">
          <cell r="K735">
            <v>37892</v>
          </cell>
          <cell r="L735">
            <v>2958465</v>
          </cell>
          <cell r="M735">
            <v>2920573</v>
          </cell>
          <cell r="N735">
            <v>7.1209999999999996E-2</v>
          </cell>
        </row>
        <row r="736">
          <cell r="K736">
            <v>37893</v>
          </cell>
          <cell r="L736">
            <v>2958465</v>
          </cell>
          <cell r="M736">
            <v>2920572</v>
          </cell>
          <cell r="N736">
            <v>7.1209999999999996E-2</v>
          </cell>
        </row>
        <row r="737">
          <cell r="K737">
            <v>37894</v>
          </cell>
          <cell r="L737">
            <v>2958465</v>
          </cell>
          <cell r="M737">
            <v>2920571</v>
          </cell>
          <cell r="N737">
            <v>7.1209999999999996E-2</v>
          </cell>
        </row>
        <row r="738">
          <cell r="K738">
            <v>37895</v>
          </cell>
          <cell r="L738">
            <v>2958465</v>
          </cell>
          <cell r="M738">
            <v>2920570</v>
          </cell>
          <cell r="N738">
            <v>7.1209999999999996E-2</v>
          </cell>
        </row>
        <row r="739">
          <cell r="K739">
            <v>37896</v>
          </cell>
          <cell r="L739">
            <v>2958465</v>
          </cell>
          <cell r="M739">
            <v>2920569</v>
          </cell>
          <cell r="N739">
            <v>7.1209999999999996E-2</v>
          </cell>
        </row>
        <row r="740">
          <cell r="K740">
            <v>37897</v>
          </cell>
          <cell r="L740">
            <v>2958465</v>
          </cell>
          <cell r="M740">
            <v>2920568</v>
          </cell>
          <cell r="N740">
            <v>7.1209999999999996E-2</v>
          </cell>
        </row>
        <row r="741">
          <cell r="K741">
            <v>37898</v>
          </cell>
          <cell r="L741">
            <v>2958465</v>
          </cell>
          <cell r="M741">
            <v>2920567</v>
          </cell>
          <cell r="N741">
            <v>7.1209999999999996E-2</v>
          </cell>
        </row>
        <row r="742">
          <cell r="K742">
            <v>37899</v>
          </cell>
          <cell r="L742">
            <v>2958465</v>
          </cell>
          <cell r="M742">
            <v>2920566</v>
          </cell>
          <cell r="N742">
            <v>7.1209999999999996E-2</v>
          </cell>
        </row>
        <row r="743">
          <cell r="K743">
            <v>37900</v>
          </cell>
          <cell r="L743">
            <v>2958465</v>
          </cell>
          <cell r="M743">
            <v>2920565</v>
          </cell>
          <cell r="N743">
            <v>7.1209999999999996E-2</v>
          </cell>
        </row>
        <row r="744">
          <cell r="K744">
            <v>37901</v>
          </cell>
          <cell r="L744">
            <v>2958465</v>
          </cell>
          <cell r="M744">
            <v>2920564</v>
          </cell>
          <cell r="N744">
            <v>7.1209999999999996E-2</v>
          </cell>
        </row>
        <row r="745">
          <cell r="K745">
            <v>37902</v>
          </cell>
          <cell r="L745">
            <v>2958465</v>
          </cell>
          <cell r="M745">
            <v>2920563</v>
          </cell>
          <cell r="N745">
            <v>7.1209999999999996E-2</v>
          </cell>
        </row>
        <row r="746">
          <cell r="K746">
            <v>37903</v>
          </cell>
          <cell r="L746">
            <v>2958465</v>
          </cell>
          <cell r="M746">
            <v>2920562</v>
          </cell>
          <cell r="N746">
            <v>7.1209999999999996E-2</v>
          </cell>
        </row>
        <row r="747">
          <cell r="K747">
            <v>37904</v>
          </cell>
          <cell r="L747">
            <v>2958465</v>
          </cell>
          <cell r="M747">
            <v>2920561</v>
          </cell>
          <cell r="N747">
            <v>7.1209999999999996E-2</v>
          </cell>
        </row>
        <row r="748">
          <cell r="K748">
            <v>37905</v>
          </cell>
          <cell r="L748">
            <v>2958465</v>
          </cell>
          <cell r="M748">
            <v>2920560</v>
          </cell>
          <cell r="N748">
            <v>7.1209999999999996E-2</v>
          </cell>
        </row>
        <row r="749">
          <cell r="K749">
            <v>37906</v>
          </cell>
          <cell r="L749">
            <v>2958465</v>
          </cell>
          <cell r="M749">
            <v>2920559</v>
          </cell>
          <cell r="N749">
            <v>7.1209999999999996E-2</v>
          </cell>
        </row>
        <row r="750">
          <cell r="K750">
            <v>37907</v>
          </cell>
          <cell r="L750">
            <v>2958465</v>
          </cell>
          <cell r="M750">
            <v>2920558</v>
          </cell>
          <cell r="N750">
            <v>7.1209999999999996E-2</v>
          </cell>
        </row>
        <row r="751">
          <cell r="K751">
            <v>37908</v>
          </cell>
          <cell r="L751">
            <v>2958465</v>
          </cell>
          <cell r="M751">
            <v>2920557</v>
          </cell>
          <cell r="N751">
            <v>7.1209999999999996E-2</v>
          </cell>
        </row>
        <row r="752">
          <cell r="K752">
            <v>37909</v>
          </cell>
          <cell r="L752">
            <v>2958465</v>
          </cell>
          <cell r="M752">
            <v>2920556</v>
          </cell>
          <cell r="N752">
            <v>7.1209999999999996E-2</v>
          </cell>
        </row>
        <row r="753">
          <cell r="K753">
            <v>37910</v>
          </cell>
          <cell r="L753">
            <v>2958465</v>
          </cell>
          <cell r="M753">
            <v>2920555</v>
          </cell>
          <cell r="N753">
            <v>7.1209999999999996E-2</v>
          </cell>
        </row>
        <row r="754">
          <cell r="K754">
            <v>37911</v>
          </cell>
          <cell r="L754">
            <v>2958465</v>
          </cell>
          <cell r="M754">
            <v>2920554</v>
          </cell>
          <cell r="N754">
            <v>7.1209999999999996E-2</v>
          </cell>
        </row>
        <row r="755">
          <cell r="K755">
            <v>37912</v>
          </cell>
          <cell r="L755">
            <v>2958465</v>
          </cell>
          <cell r="M755">
            <v>2920553</v>
          </cell>
          <cell r="N755">
            <v>7.1209999999999996E-2</v>
          </cell>
        </row>
        <row r="756">
          <cell r="K756">
            <v>37913</v>
          </cell>
          <cell r="L756">
            <v>2958465</v>
          </cell>
          <cell r="M756">
            <v>2920552</v>
          </cell>
          <cell r="N756">
            <v>7.1209999999999996E-2</v>
          </cell>
        </row>
        <row r="757">
          <cell r="K757">
            <v>37914</v>
          </cell>
          <cell r="L757">
            <v>2958465</v>
          </cell>
          <cell r="M757">
            <v>2920551</v>
          </cell>
          <cell r="N757">
            <v>7.1209999999999996E-2</v>
          </cell>
        </row>
        <row r="758">
          <cell r="L758">
            <v>2958465</v>
          </cell>
          <cell r="M758">
            <v>2958465</v>
          </cell>
          <cell r="N758">
            <v>7.1209999999999996E-2</v>
          </cell>
        </row>
        <row r="759">
          <cell r="L759">
            <v>2958465</v>
          </cell>
          <cell r="M759">
            <v>2958465</v>
          </cell>
          <cell r="N759">
            <v>7.1209999999999996E-2</v>
          </cell>
        </row>
        <row r="760">
          <cell r="L760">
            <v>2958465</v>
          </cell>
          <cell r="M760">
            <v>2958465</v>
          </cell>
          <cell r="N760">
            <v>7.1209999999999996E-2</v>
          </cell>
        </row>
        <row r="761">
          <cell r="L761">
            <v>2958465</v>
          </cell>
          <cell r="M761">
            <v>2958465</v>
          </cell>
          <cell r="N761">
            <v>7.1209999999999996E-2</v>
          </cell>
        </row>
        <row r="762">
          <cell r="L762">
            <v>2958465</v>
          </cell>
          <cell r="M762">
            <v>2958465</v>
          </cell>
          <cell r="N762">
            <v>7.1209999999999996E-2</v>
          </cell>
        </row>
        <row r="763">
          <cell r="L763">
            <v>2958465</v>
          </cell>
          <cell r="M763">
            <v>2958465</v>
          </cell>
          <cell r="N763">
            <v>7.1209999999999996E-2</v>
          </cell>
        </row>
        <row r="764">
          <cell r="L764">
            <v>2958465</v>
          </cell>
          <cell r="M764">
            <v>2958465</v>
          </cell>
          <cell r="N764">
            <v>7.1209999999999996E-2</v>
          </cell>
        </row>
        <row r="765">
          <cell r="L765">
            <v>2958465</v>
          </cell>
          <cell r="M765">
            <v>2958465</v>
          </cell>
          <cell r="N765">
            <v>7.1209999999999996E-2</v>
          </cell>
        </row>
        <row r="766">
          <cell r="L766">
            <v>2958465</v>
          </cell>
          <cell r="M766">
            <v>2958465</v>
          </cell>
          <cell r="N766">
            <v>7.1209999999999996E-2</v>
          </cell>
        </row>
        <row r="767">
          <cell r="L767">
            <v>2958465</v>
          </cell>
          <cell r="M767">
            <v>2958465</v>
          </cell>
          <cell r="N767">
            <v>7.1209999999999996E-2</v>
          </cell>
        </row>
        <row r="768">
          <cell r="L768">
            <v>2958465</v>
          </cell>
          <cell r="M768">
            <v>2958465</v>
          </cell>
          <cell r="N768">
            <v>7.1209999999999996E-2</v>
          </cell>
        </row>
        <row r="769">
          <cell r="L769">
            <v>2958465</v>
          </cell>
          <cell r="M769">
            <v>2958465</v>
          </cell>
          <cell r="N769">
            <v>7.1209999999999996E-2</v>
          </cell>
        </row>
        <row r="770">
          <cell r="L770">
            <v>2958465</v>
          </cell>
          <cell r="M770">
            <v>2958465</v>
          </cell>
          <cell r="N770">
            <v>7.1209999999999996E-2</v>
          </cell>
        </row>
        <row r="771">
          <cell r="L771">
            <v>2958465</v>
          </cell>
          <cell r="M771">
            <v>2958465</v>
          </cell>
          <cell r="N771">
            <v>7.1209999999999996E-2</v>
          </cell>
        </row>
        <row r="772">
          <cell r="L772">
            <v>2958465</v>
          </cell>
          <cell r="M772">
            <v>2958465</v>
          </cell>
          <cell r="N772">
            <v>7.1209999999999996E-2</v>
          </cell>
        </row>
        <row r="773">
          <cell r="L773">
            <v>2958465</v>
          </cell>
          <cell r="M773">
            <v>2958465</v>
          </cell>
          <cell r="N773">
            <v>7.1209999999999996E-2</v>
          </cell>
        </row>
        <row r="774">
          <cell r="L774">
            <v>2958465</v>
          </cell>
          <cell r="M774">
            <v>2958465</v>
          </cell>
          <cell r="N774">
            <v>7.1209999999999996E-2</v>
          </cell>
        </row>
        <row r="775">
          <cell r="L775">
            <v>2958465</v>
          </cell>
          <cell r="M775">
            <v>2958465</v>
          </cell>
          <cell r="N775">
            <v>7.1209999999999996E-2</v>
          </cell>
        </row>
        <row r="776">
          <cell r="L776">
            <v>2958465</v>
          </cell>
          <cell r="M776">
            <v>2958465</v>
          </cell>
          <cell r="N776">
            <v>7.1209999999999996E-2</v>
          </cell>
        </row>
        <row r="777">
          <cell r="L777">
            <v>2958465</v>
          </cell>
          <cell r="M777">
            <v>2958465</v>
          </cell>
          <cell r="N777">
            <v>7.1209999999999996E-2</v>
          </cell>
        </row>
        <row r="778">
          <cell r="L778">
            <v>2958465</v>
          </cell>
          <cell r="M778">
            <v>2958465</v>
          </cell>
          <cell r="N778">
            <v>7.1209999999999996E-2</v>
          </cell>
        </row>
        <row r="779">
          <cell r="L779">
            <v>2958465</v>
          </cell>
          <cell r="M779">
            <v>2958465</v>
          </cell>
          <cell r="N779">
            <v>7.1209999999999996E-2</v>
          </cell>
        </row>
        <row r="780">
          <cell r="L780">
            <v>2958465</v>
          </cell>
          <cell r="M780">
            <v>2958465</v>
          </cell>
          <cell r="N780">
            <v>7.1209999999999996E-2</v>
          </cell>
        </row>
        <row r="781">
          <cell r="L781">
            <v>2958465</v>
          </cell>
          <cell r="M781">
            <v>2958465</v>
          </cell>
          <cell r="N781">
            <v>7.1209999999999996E-2</v>
          </cell>
        </row>
        <row r="782">
          <cell r="L782">
            <v>2958465</v>
          </cell>
          <cell r="M782">
            <v>2958465</v>
          </cell>
          <cell r="N782">
            <v>7.1209999999999996E-2</v>
          </cell>
        </row>
        <row r="783">
          <cell r="L783">
            <v>2958465</v>
          </cell>
          <cell r="M783">
            <v>2958465</v>
          </cell>
          <cell r="N783">
            <v>7.1209999999999996E-2</v>
          </cell>
        </row>
        <row r="784">
          <cell r="L784">
            <v>2958465</v>
          </cell>
          <cell r="M784">
            <v>2958465</v>
          </cell>
          <cell r="N784">
            <v>7.1209999999999996E-2</v>
          </cell>
        </row>
        <row r="785">
          <cell r="L785">
            <v>2958465</v>
          </cell>
          <cell r="M785">
            <v>2958465</v>
          </cell>
          <cell r="N785">
            <v>7.1209999999999996E-2</v>
          </cell>
        </row>
        <row r="786">
          <cell r="L786">
            <v>2958465</v>
          </cell>
          <cell r="M786">
            <v>2958465</v>
          </cell>
          <cell r="N786">
            <v>7.1209999999999996E-2</v>
          </cell>
        </row>
        <row r="787">
          <cell r="L787">
            <v>2958465</v>
          </cell>
          <cell r="M787">
            <v>2958465</v>
          </cell>
          <cell r="N787">
            <v>7.1209999999999996E-2</v>
          </cell>
        </row>
        <row r="788">
          <cell r="L788">
            <v>2958465</v>
          </cell>
          <cell r="M788">
            <v>2958465</v>
          </cell>
          <cell r="N788">
            <v>7.1209999999999996E-2</v>
          </cell>
        </row>
        <row r="789">
          <cell r="L789">
            <v>2958465</v>
          </cell>
          <cell r="M789">
            <v>2958465</v>
          </cell>
          <cell r="N789">
            <v>7.1209999999999996E-2</v>
          </cell>
        </row>
        <row r="790">
          <cell r="L790">
            <v>2958465</v>
          </cell>
          <cell r="M790">
            <v>2958465</v>
          </cell>
          <cell r="N790">
            <v>7.1209999999999996E-2</v>
          </cell>
        </row>
        <row r="791">
          <cell r="L791">
            <v>2958465</v>
          </cell>
          <cell r="M791">
            <v>2958465</v>
          </cell>
          <cell r="N791">
            <v>7.1209999999999996E-2</v>
          </cell>
        </row>
        <row r="792">
          <cell r="L792">
            <v>2958465</v>
          </cell>
          <cell r="M792">
            <v>2958465</v>
          </cell>
          <cell r="N792">
            <v>7.1209999999999996E-2</v>
          </cell>
        </row>
        <row r="793">
          <cell r="L793">
            <v>2958465</v>
          </cell>
          <cell r="M793">
            <v>2958465</v>
          </cell>
          <cell r="N793">
            <v>7.1209999999999996E-2</v>
          </cell>
        </row>
        <row r="794">
          <cell r="L794">
            <v>2958465</v>
          </cell>
          <cell r="M794">
            <v>2958465</v>
          </cell>
          <cell r="N794">
            <v>7.1209999999999996E-2</v>
          </cell>
        </row>
        <row r="795">
          <cell r="L795">
            <v>2958465</v>
          </cell>
          <cell r="M795">
            <v>2958465</v>
          </cell>
          <cell r="N795">
            <v>7.1209999999999996E-2</v>
          </cell>
        </row>
        <row r="796">
          <cell r="L796">
            <v>2958465</v>
          </cell>
          <cell r="M796">
            <v>2958465</v>
          </cell>
          <cell r="N796">
            <v>7.1209999999999996E-2</v>
          </cell>
        </row>
        <row r="797">
          <cell r="L797">
            <v>2958465</v>
          </cell>
          <cell r="M797">
            <v>2958465</v>
          </cell>
          <cell r="N797">
            <v>7.1209999999999996E-2</v>
          </cell>
        </row>
        <row r="798">
          <cell r="L798">
            <v>2958465</v>
          </cell>
          <cell r="M798">
            <v>2958465</v>
          </cell>
          <cell r="N798">
            <v>7.1209999999999996E-2</v>
          </cell>
        </row>
        <row r="799">
          <cell r="L799">
            <v>2958465</v>
          </cell>
          <cell r="M799">
            <v>2958465</v>
          </cell>
          <cell r="N799">
            <v>7.1209999999999996E-2</v>
          </cell>
        </row>
        <row r="800">
          <cell r="L800">
            <v>2958465</v>
          </cell>
          <cell r="M800">
            <v>2958465</v>
          </cell>
          <cell r="N800">
            <v>7.1209999999999996E-2</v>
          </cell>
        </row>
        <row r="801">
          <cell r="L801">
            <v>2958465</v>
          </cell>
          <cell r="M801">
            <v>2958465</v>
          </cell>
          <cell r="N801">
            <v>7.1209999999999996E-2</v>
          </cell>
        </row>
        <row r="802">
          <cell r="L802">
            <v>2958465</v>
          </cell>
          <cell r="M802">
            <v>2958465</v>
          </cell>
          <cell r="N802">
            <v>7.1209999999999996E-2</v>
          </cell>
        </row>
        <row r="803">
          <cell r="L803">
            <v>2958465</v>
          </cell>
          <cell r="M803">
            <v>2958465</v>
          </cell>
          <cell r="N803">
            <v>7.1209999999999996E-2</v>
          </cell>
        </row>
        <row r="804">
          <cell r="L804">
            <v>2958465</v>
          </cell>
          <cell r="M804">
            <v>2958465</v>
          </cell>
          <cell r="N804">
            <v>7.1209999999999996E-2</v>
          </cell>
        </row>
        <row r="805">
          <cell r="L805">
            <v>2958465</v>
          </cell>
          <cell r="M805">
            <v>2958465</v>
          </cell>
          <cell r="N805">
            <v>7.1209999999999996E-2</v>
          </cell>
        </row>
        <row r="806">
          <cell r="L806">
            <v>2958465</v>
          </cell>
          <cell r="M806">
            <v>2958465</v>
          </cell>
          <cell r="N806">
            <v>7.1209999999999996E-2</v>
          </cell>
        </row>
        <row r="807">
          <cell r="L807">
            <v>2958465</v>
          </cell>
          <cell r="M807">
            <v>2958465</v>
          </cell>
          <cell r="N807">
            <v>7.1209999999999996E-2</v>
          </cell>
        </row>
        <row r="808">
          <cell r="L808">
            <v>2958465</v>
          </cell>
          <cell r="M808">
            <v>2958465</v>
          </cell>
          <cell r="N808">
            <v>7.1209999999999996E-2</v>
          </cell>
        </row>
        <row r="809">
          <cell r="L809">
            <v>2958465</v>
          </cell>
          <cell r="M809">
            <v>2958465</v>
          </cell>
          <cell r="N809">
            <v>7.1209999999999996E-2</v>
          </cell>
        </row>
        <row r="810">
          <cell r="L810">
            <v>2958465</v>
          </cell>
          <cell r="M810">
            <v>2958465</v>
          </cell>
          <cell r="N810">
            <v>7.1209999999999996E-2</v>
          </cell>
        </row>
        <row r="811">
          <cell r="L811">
            <v>2958465</v>
          </cell>
          <cell r="M811">
            <v>2958465</v>
          </cell>
          <cell r="N811">
            <v>7.1209999999999996E-2</v>
          </cell>
        </row>
        <row r="812">
          <cell r="L812">
            <v>2958465</v>
          </cell>
          <cell r="M812">
            <v>2958465</v>
          </cell>
          <cell r="N812">
            <v>7.1209999999999996E-2</v>
          </cell>
        </row>
        <row r="813">
          <cell r="L813">
            <v>2958465</v>
          </cell>
          <cell r="M813">
            <v>2958465</v>
          </cell>
          <cell r="N813">
            <v>7.1209999999999996E-2</v>
          </cell>
        </row>
        <row r="814">
          <cell r="L814">
            <v>2958465</v>
          </cell>
          <cell r="M814">
            <v>2958465</v>
          </cell>
          <cell r="N814">
            <v>7.1209999999999996E-2</v>
          </cell>
        </row>
        <row r="815">
          <cell r="L815">
            <v>2958465</v>
          </cell>
          <cell r="M815">
            <v>2958465</v>
          </cell>
          <cell r="N815">
            <v>7.1209999999999996E-2</v>
          </cell>
        </row>
        <row r="816">
          <cell r="L816">
            <v>2958465</v>
          </cell>
          <cell r="M816">
            <v>2958465</v>
          </cell>
          <cell r="N816">
            <v>7.1209999999999996E-2</v>
          </cell>
        </row>
        <row r="817">
          <cell r="L817">
            <v>2958465</v>
          </cell>
          <cell r="M817">
            <v>2958465</v>
          </cell>
          <cell r="N817">
            <v>7.1209999999999996E-2</v>
          </cell>
        </row>
        <row r="818">
          <cell r="L818">
            <v>2958465</v>
          </cell>
          <cell r="M818">
            <v>2958465</v>
          </cell>
          <cell r="N818">
            <v>7.1209999999999996E-2</v>
          </cell>
        </row>
        <row r="819">
          <cell r="L819">
            <v>2958465</v>
          </cell>
          <cell r="M819">
            <v>2958465</v>
          </cell>
          <cell r="N819">
            <v>7.1209999999999996E-2</v>
          </cell>
        </row>
        <row r="820">
          <cell r="L820">
            <v>2958465</v>
          </cell>
          <cell r="M820">
            <v>2958465</v>
          </cell>
          <cell r="N820">
            <v>7.1209999999999996E-2</v>
          </cell>
        </row>
        <row r="821">
          <cell r="L821">
            <v>2958465</v>
          </cell>
          <cell r="M821">
            <v>2958465</v>
          </cell>
          <cell r="N821">
            <v>7.1209999999999996E-2</v>
          </cell>
        </row>
        <row r="822">
          <cell r="L822">
            <v>2958465</v>
          </cell>
          <cell r="M822">
            <v>2958465</v>
          </cell>
          <cell r="N822">
            <v>7.1209999999999996E-2</v>
          </cell>
        </row>
        <row r="823">
          <cell r="L823">
            <v>2958465</v>
          </cell>
          <cell r="M823">
            <v>2958465</v>
          </cell>
          <cell r="N823">
            <v>7.1209999999999996E-2</v>
          </cell>
        </row>
        <row r="824">
          <cell r="L824">
            <v>2958465</v>
          </cell>
          <cell r="M824">
            <v>2958465</v>
          </cell>
          <cell r="N824">
            <v>7.1209999999999996E-2</v>
          </cell>
        </row>
        <row r="825">
          <cell r="L825">
            <v>2958465</v>
          </cell>
          <cell r="M825">
            <v>2958465</v>
          </cell>
          <cell r="N825">
            <v>7.1209999999999996E-2</v>
          </cell>
        </row>
        <row r="826">
          <cell r="L826">
            <v>2958465</v>
          </cell>
          <cell r="M826">
            <v>2958465</v>
          </cell>
          <cell r="N826">
            <v>7.1209999999999996E-2</v>
          </cell>
        </row>
        <row r="827">
          <cell r="L827">
            <v>2958465</v>
          </cell>
          <cell r="M827">
            <v>2958465</v>
          </cell>
          <cell r="N827">
            <v>7.1209999999999996E-2</v>
          </cell>
        </row>
        <row r="828">
          <cell r="L828">
            <v>2958465</v>
          </cell>
          <cell r="M828">
            <v>2958465</v>
          </cell>
          <cell r="N828">
            <v>7.1209999999999996E-2</v>
          </cell>
        </row>
        <row r="829">
          <cell r="L829">
            <v>2958465</v>
          </cell>
          <cell r="M829">
            <v>2958465</v>
          </cell>
          <cell r="N829">
            <v>7.1209999999999996E-2</v>
          </cell>
        </row>
        <row r="830">
          <cell r="L830">
            <v>2958465</v>
          </cell>
          <cell r="M830">
            <v>2958465</v>
          </cell>
          <cell r="N830">
            <v>7.1209999999999996E-2</v>
          </cell>
        </row>
        <row r="831">
          <cell r="L831">
            <v>2958465</v>
          </cell>
          <cell r="M831">
            <v>2958465</v>
          </cell>
          <cell r="N831">
            <v>7.1209999999999996E-2</v>
          </cell>
        </row>
        <row r="832">
          <cell r="L832">
            <v>2958465</v>
          </cell>
          <cell r="M832">
            <v>2958465</v>
          </cell>
          <cell r="N832">
            <v>7.1209999999999996E-2</v>
          </cell>
        </row>
        <row r="833">
          <cell r="L833">
            <v>2958465</v>
          </cell>
          <cell r="M833">
            <v>2958465</v>
          </cell>
          <cell r="N833">
            <v>7.1209999999999996E-2</v>
          </cell>
        </row>
        <row r="834">
          <cell r="L834">
            <v>2958465</v>
          </cell>
          <cell r="M834">
            <v>2958465</v>
          </cell>
          <cell r="N834">
            <v>7.1209999999999996E-2</v>
          </cell>
        </row>
        <row r="835">
          <cell r="L835">
            <v>2958465</v>
          </cell>
          <cell r="M835">
            <v>2958465</v>
          </cell>
          <cell r="N835">
            <v>7.1209999999999996E-2</v>
          </cell>
        </row>
        <row r="836">
          <cell r="L836">
            <v>2958465</v>
          </cell>
          <cell r="M836">
            <v>2958465</v>
          </cell>
          <cell r="N836">
            <v>7.1209999999999996E-2</v>
          </cell>
        </row>
        <row r="837">
          <cell r="L837">
            <v>2958465</v>
          </cell>
          <cell r="M837">
            <v>2958465</v>
          </cell>
          <cell r="N837">
            <v>7.1209999999999996E-2</v>
          </cell>
        </row>
        <row r="838">
          <cell r="L838">
            <v>2958465</v>
          </cell>
          <cell r="M838">
            <v>2958465</v>
          </cell>
          <cell r="N838">
            <v>7.1209999999999996E-2</v>
          </cell>
        </row>
        <row r="839">
          <cell r="L839">
            <v>2958465</v>
          </cell>
          <cell r="M839">
            <v>2958465</v>
          </cell>
          <cell r="N839">
            <v>7.1209999999999996E-2</v>
          </cell>
        </row>
        <row r="840">
          <cell r="L840">
            <v>2958465</v>
          </cell>
          <cell r="M840">
            <v>2958465</v>
          </cell>
          <cell r="N840">
            <v>7.1209999999999996E-2</v>
          </cell>
        </row>
        <row r="841">
          <cell r="L841">
            <v>2958465</v>
          </cell>
          <cell r="M841">
            <v>2958465</v>
          </cell>
          <cell r="N841">
            <v>7.1209999999999996E-2</v>
          </cell>
        </row>
        <row r="842">
          <cell r="L842">
            <v>2958465</v>
          </cell>
          <cell r="M842">
            <v>2958465</v>
          </cell>
          <cell r="N842">
            <v>7.1209999999999996E-2</v>
          </cell>
        </row>
        <row r="843">
          <cell r="L843">
            <v>2958465</v>
          </cell>
          <cell r="M843">
            <v>2958465</v>
          </cell>
          <cell r="N843">
            <v>7.1209999999999996E-2</v>
          </cell>
        </row>
        <row r="844">
          <cell r="L844">
            <v>2958465</v>
          </cell>
          <cell r="M844">
            <v>2958465</v>
          </cell>
          <cell r="N844">
            <v>7.1209999999999996E-2</v>
          </cell>
        </row>
        <row r="845">
          <cell r="L845">
            <v>2958465</v>
          </cell>
          <cell r="M845">
            <v>2958465</v>
          </cell>
          <cell r="N845">
            <v>7.1209999999999996E-2</v>
          </cell>
        </row>
        <row r="846">
          <cell r="L846">
            <v>2958465</v>
          </cell>
          <cell r="M846">
            <v>2958465</v>
          </cell>
          <cell r="N846">
            <v>7.1209999999999996E-2</v>
          </cell>
        </row>
        <row r="847">
          <cell r="L847">
            <v>2958465</v>
          </cell>
          <cell r="M847">
            <v>2958465</v>
          </cell>
          <cell r="N847">
            <v>7.1209999999999996E-2</v>
          </cell>
        </row>
        <row r="848">
          <cell r="L848">
            <v>2958465</v>
          </cell>
          <cell r="M848">
            <v>2958465</v>
          </cell>
          <cell r="N848">
            <v>7.1209999999999996E-2</v>
          </cell>
        </row>
        <row r="849">
          <cell r="L849">
            <v>2958465</v>
          </cell>
          <cell r="M849">
            <v>2958465</v>
          </cell>
          <cell r="N849">
            <v>7.1209999999999996E-2</v>
          </cell>
        </row>
        <row r="850">
          <cell r="L850">
            <v>2958465</v>
          </cell>
          <cell r="M850">
            <v>2958465</v>
          </cell>
          <cell r="N850">
            <v>7.1209999999999996E-2</v>
          </cell>
        </row>
        <row r="851">
          <cell r="L851">
            <v>2958465</v>
          </cell>
          <cell r="M851">
            <v>2958465</v>
          </cell>
          <cell r="N851">
            <v>7.1209999999999996E-2</v>
          </cell>
        </row>
        <row r="852">
          <cell r="L852">
            <v>2958465</v>
          </cell>
          <cell r="M852">
            <v>2958465</v>
          </cell>
          <cell r="N852">
            <v>7.1209999999999996E-2</v>
          </cell>
        </row>
        <row r="853">
          <cell r="L853">
            <v>2958465</v>
          </cell>
          <cell r="M853">
            <v>2958465</v>
          </cell>
          <cell r="N853">
            <v>7.1209999999999996E-2</v>
          </cell>
        </row>
        <row r="854">
          <cell r="L854">
            <v>2958465</v>
          </cell>
          <cell r="M854">
            <v>2958465</v>
          </cell>
          <cell r="N854">
            <v>7.1209999999999996E-2</v>
          </cell>
        </row>
        <row r="855">
          <cell r="L855">
            <v>2958465</v>
          </cell>
          <cell r="M855">
            <v>2958465</v>
          </cell>
          <cell r="N855">
            <v>7.1209999999999996E-2</v>
          </cell>
        </row>
        <row r="856">
          <cell r="L856">
            <v>2958465</v>
          </cell>
          <cell r="M856">
            <v>2958465</v>
          </cell>
          <cell r="N856">
            <v>7.1209999999999996E-2</v>
          </cell>
        </row>
        <row r="857">
          <cell r="L857">
            <v>2958465</v>
          </cell>
          <cell r="M857">
            <v>2958465</v>
          </cell>
          <cell r="N857">
            <v>7.1209999999999996E-2</v>
          </cell>
        </row>
        <row r="858">
          <cell r="L858">
            <v>2958465</v>
          </cell>
          <cell r="M858">
            <v>2958465</v>
          </cell>
          <cell r="N858">
            <v>7.1209999999999996E-2</v>
          </cell>
        </row>
        <row r="859">
          <cell r="L859">
            <v>2958465</v>
          </cell>
          <cell r="M859">
            <v>2958465</v>
          </cell>
          <cell r="N859">
            <v>7.1209999999999996E-2</v>
          </cell>
        </row>
        <row r="860">
          <cell r="L860">
            <v>2958465</v>
          </cell>
          <cell r="M860">
            <v>2958465</v>
          </cell>
          <cell r="N860">
            <v>7.1209999999999996E-2</v>
          </cell>
        </row>
        <row r="861">
          <cell r="L861">
            <v>2958465</v>
          </cell>
          <cell r="M861">
            <v>2958465</v>
          </cell>
          <cell r="N861">
            <v>7.1209999999999996E-2</v>
          </cell>
        </row>
        <row r="862">
          <cell r="L862">
            <v>2958465</v>
          </cell>
          <cell r="M862">
            <v>2958465</v>
          </cell>
          <cell r="N862">
            <v>7.1209999999999996E-2</v>
          </cell>
        </row>
        <row r="863">
          <cell r="L863">
            <v>2958465</v>
          </cell>
          <cell r="M863">
            <v>2958465</v>
          </cell>
          <cell r="N863">
            <v>7.1209999999999996E-2</v>
          </cell>
        </row>
        <row r="864">
          <cell r="L864">
            <v>2958465</v>
          </cell>
          <cell r="M864">
            <v>2958465</v>
          </cell>
          <cell r="N864">
            <v>7.1209999999999996E-2</v>
          </cell>
        </row>
        <row r="865">
          <cell r="L865">
            <v>2958465</v>
          </cell>
          <cell r="M865">
            <v>2958465</v>
          </cell>
          <cell r="N865">
            <v>7.1209999999999996E-2</v>
          </cell>
        </row>
        <row r="866">
          <cell r="L866">
            <v>2958465</v>
          </cell>
          <cell r="M866">
            <v>2958465</v>
          </cell>
          <cell r="N866">
            <v>7.1209999999999996E-2</v>
          </cell>
        </row>
        <row r="867">
          <cell r="L867">
            <v>2958465</v>
          </cell>
          <cell r="M867">
            <v>2958465</v>
          </cell>
          <cell r="N867">
            <v>7.1209999999999996E-2</v>
          </cell>
        </row>
        <row r="868">
          <cell r="L868">
            <v>2958465</v>
          </cell>
          <cell r="M868">
            <v>2958465</v>
          </cell>
          <cell r="N868">
            <v>7.1209999999999996E-2</v>
          </cell>
        </row>
        <row r="869">
          <cell r="L869">
            <v>2958465</v>
          </cell>
          <cell r="M869">
            <v>2958465</v>
          </cell>
          <cell r="N869">
            <v>7.1209999999999996E-2</v>
          </cell>
        </row>
        <row r="870">
          <cell r="L870">
            <v>2958465</v>
          </cell>
          <cell r="M870">
            <v>2958465</v>
          </cell>
          <cell r="N870">
            <v>7.1209999999999996E-2</v>
          </cell>
        </row>
        <row r="871">
          <cell r="L871">
            <v>2958465</v>
          </cell>
          <cell r="M871">
            <v>2958465</v>
          </cell>
          <cell r="N871">
            <v>7.1209999999999996E-2</v>
          </cell>
        </row>
        <row r="872">
          <cell r="L872">
            <v>2958465</v>
          </cell>
          <cell r="M872">
            <v>2958465</v>
          </cell>
          <cell r="N872">
            <v>7.1209999999999996E-2</v>
          </cell>
        </row>
        <row r="873">
          <cell r="L873">
            <v>2958465</v>
          </cell>
          <cell r="M873">
            <v>2958465</v>
          </cell>
          <cell r="N873">
            <v>7.1209999999999996E-2</v>
          </cell>
        </row>
        <row r="874">
          <cell r="L874">
            <v>2958465</v>
          </cell>
          <cell r="M874">
            <v>2958465</v>
          </cell>
          <cell r="N874">
            <v>7.1209999999999996E-2</v>
          </cell>
        </row>
        <row r="875">
          <cell r="L875">
            <v>2958465</v>
          </cell>
          <cell r="M875">
            <v>2958465</v>
          </cell>
          <cell r="N875">
            <v>7.1209999999999996E-2</v>
          </cell>
        </row>
        <row r="876">
          <cell r="L876">
            <v>2958465</v>
          </cell>
          <cell r="M876">
            <v>2958465</v>
          </cell>
          <cell r="N876">
            <v>7.1209999999999996E-2</v>
          </cell>
        </row>
        <row r="877">
          <cell r="L877">
            <v>2958465</v>
          </cell>
          <cell r="M877">
            <v>2958465</v>
          </cell>
          <cell r="N877">
            <v>7.1209999999999996E-2</v>
          </cell>
        </row>
        <row r="878">
          <cell r="L878">
            <v>2958465</v>
          </cell>
          <cell r="M878">
            <v>2958465</v>
          </cell>
          <cell r="N878">
            <v>7.1209999999999996E-2</v>
          </cell>
        </row>
        <row r="879">
          <cell r="L879">
            <v>2958465</v>
          </cell>
          <cell r="M879">
            <v>2958465</v>
          </cell>
          <cell r="N879">
            <v>7.1209999999999996E-2</v>
          </cell>
        </row>
        <row r="880">
          <cell r="L880">
            <v>2958465</v>
          </cell>
          <cell r="M880">
            <v>2958465</v>
          </cell>
          <cell r="N880">
            <v>7.1209999999999996E-2</v>
          </cell>
        </row>
        <row r="881">
          <cell r="L881">
            <v>2958465</v>
          </cell>
          <cell r="M881">
            <v>2958465</v>
          </cell>
          <cell r="N881">
            <v>7.1209999999999996E-2</v>
          </cell>
        </row>
        <row r="882">
          <cell r="L882">
            <v>2958465</v>
          </cell>
          <cell r="M882">
            <v>2958465</v>
          </cell>
          <cell r="N882">
            <v>7.1209999999999996E-2</v>
          </cell>
        </row>
        <row r="883">
          <cell r="L883">
            <v>2958465</v>
          </cell>
          <cell r="M883">
            <v>2958465</v>
          </cell>
          <cell r="N883">
            <v>7.1209999999999996E-2</v>
          </cell>
        </row>
        <row r="884">
          <cell r="L884">
            <v>2958465</v>
          </cell>
          <cell r="M884">
            <v>2958465</v>
          </cell>
          <cell r="N884">
            <v>7.1209999999999996E-2</v>
          </cell>
        </row>
        <row r="885">
          <cell r="L885">
            <v>2958465</v>
          </cell>
          <cell r="M885">
            <v>2958465</v>
          </cell>
          <cell r="N885">
            <v>7.1209999999999996E-2</v>
          </cell>
        </row>
        <row r="886">
          <cell r="L886">
            <v>2958465</v>
          </cell>
          <cell r="M886">
            <v>2958465</v>
          </cell>
          <cell r="N886">
            <v>7.1209999999999996E-2</v>
          </cell>
        </row>
        <row r="887">
          <cell r="L887">
            <v>2958465</v>
          </cell>
          <cell r="M887">
            <v>2958465</v>
          </cell>
          <cell r="N887">
            <v>7.1209999999999996E-2</v>
          </cell>
        </row>
        <row r="888">
          <cell r="L888">
            <v>2958465</v>
          </cell>
          <cell r="M888">
            <v>2958465</v>
          </cell>
          <cell r="N888">
            <v>7.1209999999999996E-2</v>
          </cell>
        </row>
        <row r="889">
          <cell r="L889">
            <v>2958465</v>
          </cell>
          <cell r="M889">
            <v>2958465</v>
          </cell>
          <cell r="N889">
            <v>7.1209999999999996E-2</v>
          </cell>
        </row>
        <row r="890">
          <cell r="L890">
            <v>2958465</v>
          </cell>
          <cell r="M890">
            <v>2958465</v>
          </cell>
          <cell r="N890">
            <v>7.1209999999999996E-2</v>
          </cell>
        </row>
        <row r="891">
          <cell r="L891">
            <v>2958465</v>
          </cell>
          <cell r="M891">
            <v>2958465</v>
          </cell>
          <cell r="N891">
            <v>7.1209999999999996E-2</v>
          </cell>
        </row>
        <row r="892">
          <cell r="L892">
            <v>2958465</v>
          </cell>
          <cell r="M892">
            <v>2958465</v>
          </cell>
          <cell r="N892">
            <v>7.1209999999999996E-2</v>
          </cell>
        </row>
        <row r="893">
          <cell r="L893">
            <v>2958465</v>
          </cell>
          <cell r="M893">
            <v>2958465</v>
          </cell>
          <cell r="N893">
            <v>7.1209999999999996E-2</v>
          </cell>
        </row>
        <row r="894">
          <cell r="L894">
            <v>2958465</v>
          </cell>
          <cell r="M894">
            <v>2958465</v>
          </cell>
          <cell r="N894">
            <v>7.1209999999999996E-2</v>
          </cell>
        </row>
        <row r="895">
          <cell r="L895">
            <v>2958465</v>
          </cell>
          <cell r="M895">
            <v>2958465</v>
          </cell>
          <cell r="N895">
            <v>7.1209999999999996E-2</v>
          </cell>
        </row>
        <row r="896">
          <cell r="L896">
            <v>2958465</v>
          </cell>
          <cell r="M896">
            <v>2958465</v>
          </cell>
          <cell r="N896">
            <v>7.1209999999999996E-2</v>
          </cell>
        </row>
        <row r="897">
          <cell r="L897">
            <v>2958465</v>
          </cell>
          <cell r="M897">
            <v>2958465</v>
          </cell>
          <cell r="N897">
            <v>7.1209999999999996E-2</v>
          </cell>
        </row>
        <row r="898">
          <cell r="L898">
            <v>2958465</v>
          </cell>
          <cell r="M898">
            <v>2958465</v>
          </cell>
          <cell r="N898">
            <v>7.1209999999999996E-2</v>
          </cell>
        </row>
        <row r="899">
          <cell r="L899">
            <v>2958465</v>
          </cell>
          <cell r="M899">
            <v>2958465</v>
          </cell>
          <cell r="N899">
            <v>7.1209999999999996E-2</v>
          </cell>
        </row>
        <row r="900">
          <cell r="L900">
            <v>2958465</v>
          </cell>
          <cell r="M900">
            <v>2958465</v>
          </cell>
          <cell r="N900">
            <v>7.1209999999999996E-2</v>
          </cell>
        </row>
        <row r="901">
          <cell r="L901">
            <v>2958465</v>
          </cell>
          <cell r="M901">
            <v>2958465</v>
          </cell>
          <cell r="N901">
            <v>7.1209999999999996E-2</v>
          </cell>
        </row>
        <row r="902">
          <cell r="L902">
            <v>2958465</v>
          </cell>
          <cell r="M902">
            <v>2958465</v>
          </cell>
          <cell r="N902">
            <v>7.1209999999999996E-2</v>
          </cell>
        </row>
        <row r="903">
          <cell r="L903">
            <v>2958465</v>
          </cell>
          <cell r="M903">
            <v>2958465</v>
          </cell>
          <cell r="N903">
            <v>7.1209999999999996E-2</v>
          </cell>
        </row>
        <row r="904">
          <cell r="L904">
            <v>2958465</v>
          </cell>
          <cell r="M904">
            <v>2958465</v>
          </cell>
          <cell r="N904">
            <v>7.1209999999999996E-2</v>
          </cell>
        </row>
        <row r="905">
          <cell r="L905">
            <v>2958465</v>
          </cell>
          <cell r="M905">
            <v>2958465</v>
          </cell>
          <cell r="N905">
            <v>7.1209999999999996E-2</v>
          </cell>
        </row>
        <row r="906">
          <cell r="L906">
            <v>2958465</v>
          </cell>
          <cell r="M906">
            <v>2958465</v>
          </cell>
          <cell r="N906">
            <v>7.1209999999999996E-2</v>
          </cell>
        </row>
        <row r="907">
          <cell r="L907">
            <v>2958465</v>
          </cell>
          <cell r="M907">
            <v>2958465</v>
          </cell>
          <cell r="N907">
            <v>7.1209999999999996E-2</v>
          </cell>
        </row>
        <row r="908">
          <cell r="L908">
            <v>2958465</v>
          </cell>
          <cell r="M908">
            <v>2958465</v>
          </cell>
          <cell r="N908">
            <v>7.1209999999999996E-2</v>
          </cell>
        </row>
        <row r="909">
          <cell r="L909">
            <v>2958465</v>
          </cell>
          <cell r="M909">
            <v>2958465</v>
          </cell>
          <cell r="N909">
            <v>7.1209999999999996E-2</v>
          </cell>
        </row>
        <row r="910">
          <cell r="L910">
            <v>2958465</v>
          </cell>
          <cell r="M910">
            <v>2958465</v>
          </cell>
          <cell r="N910">
            <v>7.1209999999999996E-2</v>
          </cell>
        </row>
        <row r="911">
          <cell r="L911">
            <v>2958465</v>
          </cell>
          <cell r="M911">
            <v>2958465</v>
          </cell>
          <cell r="N911">
            <v>7.1209999999999996E-2</v>
          </cell>
        </row>
        <row r="912">
          <cell r="L912">
            <v>2958465</v>
          </cell>
          <cell r="M912">
            <v>2958465</v>
          </cell>
          <cell r="N912">
            <v>7.1209999999999996E-2</v>
          </cell>
        </row>
        <row r="913">
          <cell r="L913">
            <v>2958465</v>
          </cell>
          <cell r="M913">
            <v>2958465</v>
          </cell>
          <cell r="N913">
            <v>7.1209999999999996E-2</v>
          </cell>
        </row>
        <row r="914">
          <cell r="L914">
            <v>2958465</v>
          </cell>
          <cell r="M914">
            <v>2958465</v>
          </cell>
          <cell r="N914">
            <v>7.1209999999999996E-2</v>
          </cell>
        </row>
        <row r="915">
          <cell r="L915">
            <v>2958465</v>
          </cell>
          <cell r="M915">
            <v>2958465</v>
          </cell>
          <cell r="N915">
            <v>7.1209999999999996E-2</v>
          </cell>
        </row>
        <row r="916">
          <cell r="L916">
            <v>2958465</v>
          </cell>
          <cell r="M916">
            <v>2958465</v>
          </cell>
          <cell r="N916">
            <v>7.1209999999999996E-2</v>
          </cell>
        </row>
        <row r="917">
          <cell r="L917">
            <v>2958465</v>
          </cell>
          <cell r="M917">
            <v>2958465</v>
          </cell>
          <cell r="N917">
            <v>7.1209999999999996E-2</v>
          </cell>
        </row>
        <row r="918">
          <cell r="L918">
            <v>2958465</v>
          </cell>
          <cell r="M918">
            <v>2958465</v>
          </cell>
          <cell r="N918">
            <v>7.1209999999999996E-2</v>
          </cell>
        </row>
        <row r="919">
          <cell r="L919">
            <v>2958465</v>
          </cell>
          <cell r="M919">
            <v>2958465</v>
          </cell>
          <cell r="N919">
            <v>7.1209999999999996E-2</v>
          </cell>
        </row>
        <row r="920">
          <cell r="L920">
            <v>2958465</v>
          </cell>
          <cell r="M920">
            <v>2958465</v>
          </cell>
          <cell r="N920">
            <v>7.1209999999999996E-2</v>
          </cell>
        </row>
        <row r="921">
          <cell r="L921">
            <v>2958465</v>
          </cell>
          <cell r="M921">
            <v>2958465</v>
          </cell>
          <cell r="N921">
            <v>7.1209999999999996E-2</v>
          </cell>
        </row>
        <row r="922">
          <cell r="L922">
            <v>2958465</v>
          </cell>
          <cell r="M922">
            <v>2958465</v>
          </cell>
          <cell r="N922">
            <v>7.1209999999999996E-2</v>
          </cell>
        </row>
        <row r="923">
          <cell r="L923">
            <v>2958465</v>
          </cell>
          <cell r="M923">
            <v>2958465</v>
          </cell>
          <cell r="N923">
            <v>7.1209999999999996E-2</v>
          </cell>
        </row>
        <row r="924">
          <cell r="L924">
            <v>2958465</v>
          </cell>
          <cell r="M924">
            <v>2958465</v>
          </cell>
          <cell r="N924">
            <v>7.1209999999999996E-2</v>
          </cell>
        </row>
        <row r="925">
          <cell r="L925">
            <v>2958465</v>
          </cell>
          <cell r="M925">
            <v>2958465</v>
          </cell>
          <cell r="N925">
            <v>7.1209999999999996E-2</v>
          </cell>
        </row>
        <row r="926">
          <cell r="L926">
            <v>2958465</v>
          </cell>
          <cell r="M926">
            <v>2958465</v>
          </cell>
          <cell r="N926">
            <v>7.1209999999999996E-2</v>
          </cell>
        </row>
        <row r="927">
          <cell r="L927">
            <v>2958465</v>
          </cell>
          <cell r="M927">
            <v>2958465</v>
          </cell>
          <cell r="N927">
            <v>7.1209999999999996E-2</v>
          </cell>
        </row>
        <row r="928">
          <cell r="L928">
            <v>2958465</v>
          </cell>
          <cell r="M928">
            <v>2958465</v>
          </cell>
          <cell r="N928">
            <v>7.1209999999999996E-2</v>
          </cell>
        </row>
        <row r="929">
          <cell r="L929">
            <v>2958465</v>
          </cell>
          <cell r="M929">
            <v>2958465</v>
          </cell>
          <cell r="N929">
            <v>7.1209999999999996E-2</v>
          </cell>
        </row>
        <row r="930">
          <cell r="L930">
            <v>2958465</v>
          </cell>
          <cell r="M930">
            <v>2958465</v>
          </cell>
          <cell r="N930">
            <v>7.1209999999999996E-2</v>
          </cell>
        </row>
        <row r="931">
          <cell r="L931">
            <v>2958465</v>
          </cell>
          <cell r="M931">
            <v>2958465</v>
          </cell>
          <cell r="N931">
            <v>7.1209999999999996E-2</v>
          </cell>
        </row>
        <row r="932">
          <cell r="L932">
            <v>2958465</v>
          </cell>
          <cell r="M932">
            <v>2958465</v>
          </cell>
          <cell r="N932">
            <v>7.1209999999999996E-2</v>
          </cell>
        </row>
        <row r="933">
          <cell r="L933">
            <v>2958465</v>
          </cell>
          <cell r="M933">
            <v>2958465</v>
          </cell>
          <cell r="N933">
            <v>7.1209999999999996E-2</v>
          </cell>
        </row>
        <row r="934">
          <cell r="L934">
            <v>2958465</v>
          </cell>
          <cell r="M934">
            <v>2958465</v>
          </cell>
          <cell r="N934">
            <v>7.1209999999999996E-2</v>
          </cell>
        </row>
        <row r="935">
          <cell r="L935">
            <v>2958465</v>
          </cell>
          <cell r="M935">
            <v>2958465</v>
          </cell>
          <cell r="N935">
            <v>7.1209999999999996E-2</v>
          </cell>
        </row>
        <row r="936">
          <cell r="L936">
            <v>2958465</v>
          </cell>
          <cell r="M936">
            <v>2958465</v>
          </cell>
          <cell r="N936">
            <v>7.1209999999999996E-2</v>
          </cell>
        </row>
        <row r="937">
          <cell r="L937">
            <v>2958465</v>
          </cell>
          <cell r="M937">
            <v>2958465</v>
          </cell>
          <cell r="N937">
            <v>7.1209999999999996E-2</v>
          </cell>
        </row>
        <row r="938">
          <cell r="L938">
            <v>2958465</v>
          </cell>
          <cell r="M938">
            <v>2958465</v>
          </cell>
          <cell r="N938">
            <v>7.1209999999999996E-2</v>
          </cell>
        </row>
        <row r="939">
          <cell r="L939">
            <v>2958465</v>
          </cell>
          <cell r="M939">
            <v>2958465</v>
          </cell>
          <cell r="N939">
            <v>7.1209999999999996E-2</v>
          </cell>
        </row>
        <row r="940">
          <cell r="L940">
            <v>2958465</v>
          </cell>
          <cell r="M940">
            <v>2958465</v>
          </cell>
          <cell r="N940">
            <v>7.1209999999999996E-2</v>
          </cell>
        </row>
        <row r="941">
          <cell r="L941">
            <v>2958465</v>
          </cell>
          <cell r="M941">
            <v>2958465</v>
          </cell>
          <cell r="N941">
            <v>7.1209999999999996E-2</v>
          </cell>
        </row>
        <row r="942">
          <cell r="L942">
            <v>2958465</v>
          </cell>
          <cell r="M942">
            <v>2958465</v>
          </cell>
          <cell r="N942">
            <v>7.1209999999999996E-2</v>
          </cell>
        </row>
        <row r="943">
          <cell r="L943">
            <v>2958465</v>
          </cell>
          <cell r="M943">
            <v>2958465</v>
          </cell>
          <cell r="N943">
            <v>7.1209999999999996E-2</v>
          </cell>
        </row>
        <row r="944">
          <cell r="L944">
            <v>2958465</v>
          </cell>
          <cell r="M944">
            <v>2958465</v>
          </cell>
          <cell r="N944">
            <v>7.1209999999999996E-2</v>
          </cell>
        </row>
        <row r="945">
          <cell r="L945">
            <v>2958465</v>
          </cell>
          <cell r="M945">
            <v>2958465</v>
          </cell>
          <cell r="N945">
            <v>7.1209999999999996E-2</v>
          </cell>
        </row>
        <row r="946">
          <cell r="L946">
            <v>2958465</v>
          </cell>
          <cell r="M946">
            <v>2958465</v>
          </cell>
          <cell r="N946">
            <v>7.1209999999999996E-2</v>
          </cell>
        </row>
        <row r="947">
          <cell r="L947">
            <v>2958465</v>
          </cell>
          <cell r="M947">
            <v>2958465</v>
          </cell>
          <cell r="N947">
            <v>7.1209999999999996E-2</v>
          </cell>
        </row>
        <row r="948">
          <cell r="L948">
            <v>2958465</v>
          </cell>
          <cell r="M948">
            <v>2958465</v>
          </cell>
          <cell r="N948">
            <v>7.1209999999999996E-2</v>
          </cell>
        </row>
        <row r="949">
          <cell r="L949">
            <v>2958465</v>
          </cell>
          <cell r="M949">
            <v>2958465</v>
          </cell>
          <cell r="N949">
            <v>7.1209999999999996E-2</v>
          </cell>
        </row>
        <row r="950">
          <cell r="L950">
            <v>2958465</v>
          </cell>
          <cell r="M950">
            <v>2958465</v>
          </cell>
          <cell r="N950">
            <v>7.1209999999999996E-2</v>
          </cell>
        </row>
        <row r="951">
          <cell r="L951">
            <v>2958465</v>
          </cell>
          <cell r="M951">
            <v>2958465</v>
          </cell>
          <cell r="N951">
            <v>7.1209999999999996E-2</v>
          </cell>
        </row>
        <row r="952">
          <cell r="L952">
            <v>2958465</v>
          </cell>
          <cell r="M952">
            <v>2958465</v>
          </cell>
          <cell r="N952">
            <v>7.1209999999999996E-2</v>
          </cell>
        </row>
        <row r="953">
          <cell r="L953">
            <v>2958465</v>
          </cell>
          <cell r="M953">
            <v>2958465</v>
          </cell>
          <cell r="N953">
            <v>7.1209999999999996E-2</v>
          </cell>
        </row>
        <row r="954">
          <cell r="L954">
            <v>2958465</v>
          </cell>
          <cell r="M954">
            <v>2958465</v>
          </cell>
          <cell r="N954">
            <v>7.1209999999999996E-2</v>
          </cell>
        </row>
        <row r="955">
          <cell r="L955">
            <v>2958465</v>
          </cell>
          <cell r="M955">
            <v>2958465</v>
          </cell>
          <cell r="N955">
            <v>7.1209999999999996E-2</v>
          </cell>
        </row>
        <row r="956">
          <cell r="L956">
            <v>2958465</v>
          </cell>
          <cell r="M956">
            <v>2958465</v>
          </cell>
          <cell r="N956">
            <v>7.1209999999999996E-2</v>
          </cell>
        </row>
        <row r="957">
          <cell r="L957">
            <v>2958465</v>
          </cell>
          <cell r="M957">
            <v>2958465</v>
          </cell>
          <cell r="N957">
            <v>7.1209999999999996E-2</v>
          </cell>
        </row>
        <row r="958">
          <cell r="L958">
            <v>2958465</v>
          </cell>
          <cell r="M958">
            <v>2958465</v>
          </cell>
          <cell r="N958">
            <v>7.1209999999999996E-2</v>
          </cell>
        </row>
        <row r="959">
          <cell r="L959">
            <v>2958465</v>
          </cell>
          <cell r="M959">
            <v>2958465</v>
          </cell>
          <cell r="N959">
            <v>7.1209999999999996E-2</v>
          </cell>
        </row>
        <row r="960">
          <cell r="L960">
            <v>2958465</v>
          </cell>
          <cell r="M960">
            <v>2958465</v>
          </cell>
          <cell r="N960">
            <v>7.1209999999999996E-2</v>
          </cell>
        </row>
        <row r="961">
          <cell r="L961">
            <v>2958465</v>
          </cell>
          <cell r="M961">
            <v>2958465</v>
          </cell>
          <cell r="N961">
            <v>7.1209999999999996E-2</v>
          </cell>
        </row>
        <row r="962">
          <cell r="L962">
            <v>2958465</v>
          </cell>
          <cell r="M962">
            <v>2958465</v>
          </cell>
          <cell r="N962">
            <v>7.1209999999999996E-2</v>
          </cell>
        </row>
        <row r="963">
          <cell r="L963">
            <v>2958465</v>
          </cell>
          <cell r="M963">
            <v>2958465</v>
          </cell>
          <cell r="N963">
            <v>7.1209999999999996E-2</v>
          </cell>
        </row>
        <row r="964">
          <cell r="L964">
            <v>2958465</v>
          </cell>
          <cell r="M964">
            <v>2958465</v>
          </cell>
          <cell r="N964">
            <v>7.1209999999999996E-2</v>
          </cell>
        </row>
        <row r="965">
          <cell r="L965">
            <v>2958465</v>
          </cell>
          <cell r="M965">
            <v>2958465</v>
          </cell>
          <cell r="N965">
            <v>7.1209999999999996E-2</v>
          </cell>
        </row>
        <row r="966">
          <cell r="L966">
            <v>2958465</v>
          </cell>
          <cell r="M966">
            <v>2958465</v>
          </cell>
          <cell r="N966">
            <v>7.1209999999999996E-2</v>
          </cell>
        </row>
        <row r="967">
          <cell r="L967">
            <v>2958465</v>
          </cell>
          <cell r="M967">
            <v>2958465</v>
          </cell>
          <cell r="N967">
            <v>7.1209999999999996E-2</v>
          </cell>
        </row>
        <row r="968">
          <cell r="L968">
            <v>2958465</v>
          </cell>
          <cell r="M968">
            <v>2958465</v>
          </cell>
          <cell r="N968">
            <v>7.1209999999999996E-2</v>
          </cell>
        </row>
        <row r="969">
          <cell r="L969">
            <v>2958465</v>
          </cell>
          <cell r="M969">
            <v>2958465</v>
          </cell>
          <cell r="N969">
            <v>7.1209999999999996E-2</v>
          </cell>
        </row>
        <row r="970">
          <cell r="L970">
            <v>2958465</v>
          </cell>
          <cell r="M970">
            <v>2958465</v>
          </cell>
          <cell r="N970">
            <v>7.1209999999999996E-2</v>
          </cell>
        </row>
        <row r="971">
          <cell r="L971">
            <v>2958465</v>
          </cell>
          <cell r="M971">
            <v>2958465</v>
          </cell>
          <cell r="N971">
            <v>7.1209999999999996E-2</v>
          </cell>
        </row>
        <row r="972">
          <cell r="L972">
            <v>2958465</v>
          </cell>
          <cell r="M972">
            <v>2958465</v>
          </cell>
          <cell r="N972">
            <v>7.1209999999999996E-2</v>
          </cell>
        </row>
        <row r="973">
          <cell r="L973">
            <v>2958465</v>
          </cell>
          <cell r="M973">
            <v>2958465</v>
          </cell>
          <cell r="N973">
            <v>7.1209999999999996E-2</v>
          </cell>
        </row>
        <row r="974">
          <cell r="L974">
            <v>2958465</v>
          </cell>
          <cell r="M974">
            <v>2958465</v>
          </cell>
          <cell r="N974">
            <v>7.1209999999999996E-2</v>
          </cell>
        </row>
        <row r="975">
          <cell r="L975">
            <v>2958465</v>
          </cell>
          <cell r="M975">
            <v>2958465</v>
          </cell>
          <cell r="N975">
            <v>7.1209999999999996E-2</v>
          </cell>
        </row>
        <row r="976">
          <cell r="L976">
            <v>2958465</v>
          </cell>
          <cell r="M976">
            <v>2958465</v>
          </cell>
          <cell r="N976">
            <v>7.1209999999999996E-2</v>
          </cell>
        </row>
        <row r="977">
          <cell r="L977">
            <v>2958465</v>
          </cell>
          <cell r="M977">
            <v>2958465</v>
          </cell>
          <cell r="N977">
            <v>7.1209999999999996E-2</v>
          </cell>
        </row>
        <row r="978">
          <cell r="L978">
            <v>2958465</v>
          </cell>
          <cell r="M978">
            <v>2958465</v>
          </cell>
          <cell r="N978">
            <v>7.1209999999999996E-2</v>
          </cell>
        </row>
        <row r="979">
          <cell r="L979">
            <v>2958465</v>
          </cell>
          <cell r="M979">
            <v>2958465</v>
          </cell>
          <cell r="N979">
            <v>7.1209999999999996E-2</v>
          </cell>
        </row>
        <row r="980">
          <cell r="L980">
            <v>2958465</v>
          </cell>
          <cell r="M980">
            <v>2958465</v>
          </cell>
          <cell r="N980">
            <v>7.1209999999999996E-2</v>
          </cell>
        </row>
        <row r="981">
          <cell r="L981">
            <v>2958465</v>
          </cell>
          <cell r="M981">
            <v>2958465</v>
          </cell>
          <cell r="N981">
            <v>7.1209999999999996E-2</v>
          </cell>
        </row>
        <row r="982">
          <cell r="L982">
            <v>2958465</v>
          </cell>
          <cell r="M982">
            <v>2958465</v>
          </cell>
          <cell r="N982">
            <v>7.1209999999999996E-2</v>
          </cell>
        </row>
        <row r="983">
          <cell r="L983">
            <v>2958465</v>
          </cell>
          <cell r="M983">
            <v>2958465</v>
          </cell>
          <cell r="N983">
            <v>7.1209999999999996E-2</v>
          </cell>
        </row>
        <row r="984">
          <cell r="L984">
            <v>2958465</v>
          </cell>
          <cell r="M984">
            <v>2958465</v>
          </cell>
          <cell r="N984">
            <v>7.1209999999999996E-2</v>
          </cell>
        </row>
        <row r="985">
          <cell r="L985">
            <v>2958465</v>
          </cell>
          <cell r="M985">
            <v>2958465</v>
          </cell>
          <cell r="N985">
            <v>7.1209999999999996E-2</v>
          </cell>
        </row>
        <row r="986">
          <cell r="L986">
            <v>2958465</v>
          </cell>
          <cell r="M986">
            <v>2958465</v>
          </cell>
          <cell r="N986">
            <v>7.1209999999999996E-2</v>
          </cell>
        </row>
        <row r="987">
          <cell r="L987">
            <v>2958465</v>
          </cell>
          <cell r="M987">
            <v>2958465</v>
          </cell>
          <cell r="N987">
            <v>7.1209999999999996E-2</v>
          </cell>
        </row>
        <row r="988">
          <cell r="L988">
            <v>2958465</v>
          </cell>
          <cell r="M988">
            <v>2958465</v>
          </cell>
          <cell r="N988">
            <v>7.1209999999999996E-2</v>
          </cell>
        </row>
        <row r="989">
          <cell r="L989">
            <v>2958465</v>
          </cell>
          <cell r="M989">
            <v>2958465</v>
          </cell>
          <cell r="N989">
            <v>7.1209999999999996E-2</v>
          </cell>
        </row>
        <row r="990">
          <cell r="L990">
            <v>2958465</v>
          </cell>
          <cell r="M990">
            <v>2958465</v>
          </cell>
          <cell r="N990">
            <v>7.1209999999999996E-2</v>
          </cell>
        </row>
        <row r="991">
          <cell r="L991">
            <v>2958465</v>
          </cell>
          <cell r="M991">
            <v>2958465</v>
          </cell>
          <cell r="N991">
            <v>7.1209999999999996E-2</v>
          </cell>
        </row>
        <row r="992">
          <cell r="L992">
            <v>2958465</v>
          </cell>
          <cell r="M992">
            <v>2958465</v>
          </cell>
          <cell r="N992">
            <v>7.1209999999999996E-2</v>
          </cell>
        </row>
        <row r="993">
          <cell r="L993">
            <v>2958465</v>
          </cell>
          <cell r="M993">
            <v>2958465</v>
          </cell>
          <cell r="N993">
            <v>7.1209999999999996E-2</v>
          </cell>
        </row>
        <row r="994">
          <cell r="L994">
            <v>2958465</v>
          </cell>
          <cell r="M994">
            <v>2958465</v>
          </cell>
          <cell r="N994">
            <v>7.1209999999999996E-2</v>
          </cell>
        </row>
        <row r="995">
          <cell r="L995">
            <v>2958465</v>
          </cell>
          <cell r="M995">
            <v>2958465</v>
          </cell>
          <cell r="N995">
            <v>7.1209999999999996E-2</v>
          </cell>
        </row>
        <row r="996">
          <cell r="L996">
            <v>2958465</v>
          </cell>
          <cell r="M996">
            <v>2958465</v>
          </cell>
          <cell r="N996">
            <v>7.1209999999999996E-2</v>
          </cell>
        </row>
        <row r="997">
          <cell r="L997">
            <v>2958465</v>
          </cell>
          <cell r="M997">
            <v>2958465</v>
          </cell>
          <cell r="N997">
            <v>7.1209999999999996E-2</v>
          </cell>
        </row>
        <row r="998">
          <cell r="L998">
            <v>2958465</v>
          </cell>
          <cell r="M998">
            <v>2958465</v>
          </cell>
          <cell r="N998">
            <v>7.1209999999999996E-2</v>
          </cell>
        </row>
        <row r="999">
          <cell r="L999">
            <v>2958465</v>
          </cell>
          <cell r="M999">
            <v>2958465</v>
          </cell>
          <cell r="N999">
            <v>7.1209999999999996E-2</v>
          </cell>
        </row>
        <row r="1000">
          <cell r="L1000">
            <v>2958465</v>
          </cell>
          <cell r="M1000">
            <v>2958465</v>
          </cell>
          <cell r="N1000">
            <v>7.1209999999999996E-2</v>
          </cell>
        </row>
        <row r="1001">
          <cell r="L1001">
            <v>2958465</v>
          </cell>
          <cell r="M1001">
            <v>2958465</v>
          </cell>
          <cell r="N1001">
            <v>7.1209999999999996E-2</v>
          </cell>
        </row>
        <row r="1002">
          <cell r="L1002">
            <v>2958465</v>
          </cell>
          <cell r="M1002">
            <v>2958465</v>
          </cell>
          <cell r="N1002">
            <v>7.1209999999999996E-2</v>
          </cell>
        </row>
        <row r="1003">
          <cell r="L1003">
            <v>2958465</v>
          </cell>
          <cell r="M1003">
            <v>2958465</v>
          </cell>
          <cell r="N1003">
            <v>7.1209999999999996E-2</v>
          </cell>
        </row>
        <row r="1004">
          <cell r="L1004">
            <v>2958465</v>
          </cell>
          <cell r="M1004">
            <v>2958465</v>
          </cell>
          <cell r="N1004">
            <v>7.1209999999999996E-2</v>
          </cell>
        </row>
        <row r="1005">
          <cell r="L1005">
            <v>2958465</v>
          </cell>
          <cell r="M1005">
            <v>2958465</v>
          </cell>
          <cell r="N1005">
            <v>7.1209999999999996E-2</v>
          </cell>
        </row>
        <row r="1006">
          <cell r="L1006">
            <v>2958465</v>
          </cell>
          <cell r="M1006">
            <v>2958465</v>
          </cell>
          <cell r="N1006">
            <v>7.1209999999999996E-2</v>
          </cell>
        </row>
        <row r="1007">
          <cell r="L1007">
            <v>2958465</v>
          </cell>
          <cell r="M1007">
            <v>2958465</v>
          </cell>
          <cell r="N1007">
            <v>7.1209999999999996E-2</v>
          </cell>
        </row>
        <row r="1008">
          <cell r="L1008">
            <v>2958465</v>
          </cell>
          <cell r="M1008">
            <v>2958465</v>
          </cell>
          <cell r="N1008">
            <v>7.1209999999999996E-2</v>
          </cell>
        </row>
        <row r="1009">
          <cell r="L1009">
            <v>2958465</v>
          </cell>
          <cell r="M1009">
            <v>2958465</v>
          </cell>
          <cell r="N1009">
            <v>7.1209999999999996E-2</v>
          </cell>
        </row>
        <row r="1010">
          <cell r="L1010">
            <v>2958465</v>
          </cell>
          <cell r="M1010">
            <v>2958465</v>
          </cell>
          <cell r="N1010">
            <v>7.1209999999999996E-2</v>
          </cell>
        </row>
        <row r="1011">
          <cell r="L1011">
            <v>2958465</v>
          </cell>
          <cell r="M1011">
            <v>2958465</v>
          </cell>
          <cell r="N1011">
            <v>7.1209999999999996E-2</v>
          </cell>
        </row>
        <row r="1012">
          <cell r="L1012">
            <v>2958465</v>
          </cell>
          <cell r="M1012">
            <v>2958465</v>
          </cell>
          <cell r="N1012">
            <v>7.1209999999999996E-2</v>
          </cell>
        </row>
        <row r="1013">
          <cell r="L1013">
            <v>2958465</v>
          </cell>
          <cell r="M1013">
            <v>2958465</v>
          </cell>
          <cell r="N1013">
            <v>7.1209999999999996E-2</v>
          </cell>
        </row>
        <row r="1014">
          <cell r="L1014">
            <v>2958465</v>
          </cell>
          <cell r="M1014">
            <v>2958465</v>
          </cell>
          <cell r="N1014">
            <v>7.1209999999999996E-2</v>
          </cell>
        </row>
        <row r="1015">
          <cell r="L1015">
            <v>2958465</v>
          </cell>
          <cell r="M1015">
            <v>2958465</v>
          </cell>
          <cell r="N1015">
            <v>7.1209999999999996E-2</v>
          </cell>
        </row>
        <row r="1016">
          <cell r="L1016">
            <v>2958465</v>
          </cell>
          <cell r="M1016">
            <v>2958465</v>
          </cell>
          <cell r="N1016">
            <v>7.1209999999999996E-2</v>
          </cell>
        </row>
        <row r="1017">
          <cell r="L1017">
            <v>2958465</v>
          </cell>
          <cell r="M1017">
            <v>2958465</v>
          </cell>
          <cell r="N1017">
            <v>7.1209999999999996E-2</v>
          </cell>
        </row>
        <row r="1018">
          <cell r="L1018">
            <v>2958465</v>
          </cell>
          <cell r="M1018">
            <v>2958465</v>
          </cell>
          <cell r="N1018">
            <v>7.1209999999999996E-2</v>
          </cell>
        </row>
        <row r="1019">
          <cell r="L1019">
            <v>2958465</v>
          </cell>
          <cell r="M1019">
            <v>2958465</v>
          </cell>
          <cell r="N1019">
            <v>7.1209999999999996E-2</v>
          </cell>
        </row>
        <row r="1020">
          <cell r="L1020">
            <v>2958465</v>
          </cell>
          <cell r="M1020">
            <v>2958465</v>
          </cell>
          <cell r="N1020">
            <v>7.1209999999999996E-2</v>
          </cell>
        </row>
        <row r="1021">
          <cell r="L1021">
            <v>2958465</v>
          </cell>
          <cell r="M1021">
            <v>2958465</v>
          </cell>
          <cell r="N1021">
            <v>7.1209999999999996E-2</v>
          </cell>
        </row>
        <row r="1022">
          <cell r="L1022">
            <v>2958465</v>
          </cell>
          <cell r="M1022">
            <v>2958465</v>
          </cell>
          <cell r="N1022">
            <v>7.1209999999999996E-2</v>
          </cell>
        </row>
        <row r="1023">
          <cell r="L1023">
            <v>2958465</v>
          </cell>
          <cell r="M1023">
            <v>2958465</v>
          </cell>
          <cell r="N1023">
            <v>7.1209999999999996E-2</v>
          </cell>
        </row>
        <row r="1024">
          <cell r="L1024">
            <v>2958465</v>
          </cell>
          <cell r="M1024">
            <v>2958465</v>
          </cell>
          <cell r="N1024">
            <v>7.1209999999999996E-2</v>
          </cell>
        </row>
        <row r="1025">
          <cell r="L1025">
            <v>2958465</v>
          </cell>
          <cell r="M1025">
            <v>2958465</v>
          </cell>
          <cell r="N1025">
            <v>7.1209999999999996E-2</v>
          </cell>
        </row>
        <row r="1026">
          <cell r="L1026">
            <v>2958465</v>
          </cell>
          <cell r="M1026">
            <v>2958465</v>
          </cell>
          <cell r="N1026">
            <v>7.1209999999999996E-2</v>
          </cell>
        </row>
        <row r="1027">
          <cell r="L1027">
            <v>2958465</v>
          </cell>
          <cell r="M1027">
            <v>2958465</v>
          </cell>
          <cell r="N1027">
            <v>7.1209999999999996E-2</v>
          </cell>
        </row>
        <row r="1028">
          <cell r="L1028">
            <v>2958465</v>
          </cell>
          <cell r="M1028">
            <v>2958465</v>
          </cell>
          <cell r="N1028">
            <v>7.1209999999999996E-2</v>
          </cell>
        </row>
        <row r="1029">
          <cell r="L1029">
            <v>2958465</v>
          </cell>
          <cell r="M1029">
            <v>2958465</v>
          </cell>
          <cell r="N1029">
            <v>7.1209999999999996E-2</v>
          </cell>
        </row>
        <row r="1030">
          <cell r="L1030">
            <v>2958465</v>
          </cell>
          <cell r="M1030">
            <v>2958465</v>
          </cell>
          <cell r="N1030">
            <v>7.1209999999999996E-2</v>
          </cell>
        </row>
        <row r="1031">
          <cell r="L1031">
            <v>2958465</v>
          </cell>
          <cell r="M1031">
            <v>2958465</v>
          </cell>
          <cell r="N1031">
            <v>7.1209999999999996E-2</v>
          </cell>
        </row>
        <row r="1032">
          <cell r="L1032">
            <v>2958465</v>
          </cell>
          <cell r="M1032">
            <v>2958465</v>
          </cell>
          <cell r="N1032">
            <v>7.1209999999999996E-2</v>
          </cell>
        </row>
        <row r="1033">
          <cell r="L1033">
            <v>2958465</v>
          </cell>
          <cell r="M1033">
            <v>2958465</v>
          </cell>
          <cell r="N1033">
            <v>7.1209999999999996E-2</v>
          </cell>
        </row>
        <row r="1034">
          <cell r="L1034">
            <v>2958465</v>
          </cell>
          <cell r="M1034">
            <v>2958465</v>
          </cell>
          <cell r="N1034">
            <v>7.1209999999999996E-2</v>
          </cell>
        </row>
        <row r="1035">
          <cell r="L1035">
            <v>2958465</v>
          </cell>
          <cell r="M1035">
            <v>2958465</v>
          </cell>
          <cell r="N1035">
            <v>7.1209999999999996E-2</v>
          </cell>
        </row>
        <row r="1036">
          <cell r="L1036">
            <v>2958465</v>
          </cell>
          <cell r="M1036">
            <v>2958465</v>
          </cell>
          <cell r="N1036">
            <v>7.1209999999999996E-2</v>
          </cell>
        </row>
        <row r="1037">
          <cell r="L1037">
            <v>2958465</v>
          </cell>
          <cell r="M1037">
            <v>2958465</v>
          </cell>
          <cell r="N1037">
            <v>7.1209999999999996E-2</v>
          </cell>
        </row>
        <row r="1038">
          <cell r="L1038">
            <v>2958465</v>
          </cell>
          <cell r="M1038">
            <v>2958465</v>
          </cell>
          <cell r="N1038">
            <v>7.1209999999999996E-2</v>
          </cell>
        </row>
        <row r="1039">
          <cell r="L1039">
            <v>2958465</v>
          </cell>
          <cell r="M1039">
            <v>2958465</v>
          </cell>
          <cell r="N1039">
            <v>7.1209999999999996E-2</v>
          </cell>
        </row>
        <row r="1040">
          <cell r="L1040">
            <v>2958465</v>
          </cell>
          <cell r="M1040">
            <v>2958465</v>
          </cell>
          <cell r="N1040">
            <v>7.1209999999999996E-2</v>
          </cell>
        </row>
        <row r="1041">
          <cell r="L1041">
            <v>2958465</v>
          </cell>
          <cell r="M1041">
            <v>2958465</v>
          </cell>
          <cell r="N1041">
            <v>7.1209999999999996E-2</v>
          </cell>
        </row>
        <row r="1042">
          <cell r="L1042">
            <v>2958465</v>
          </cell>
          <cell r="M1042">
            <v>2958465</v>
          </cell>
          <cell r="N1042">
            <v>7.1209999999999996E-2</v>
          </cell>
        </row>
        <row r="1043">
          <cell r="L1043">
            <v>2958465</v>
          </cell>
          <cell r="M1043">
            <v>2958465</v>
          </cell>
          <cell r="N1043">
            <v>7.1209999999999996E-2</v>
          </cell>
        </row>
        <row r="1044">
          <cell r="L1044">
            <v>2958465</v>
          </cell>
          <cell r="M1044">
            <v>2958465</v>
          </cell>
          <cell r="N1044">
            <v>7.1209999999999996E-2</v>
          </cell>
        </row>
        <row r="1045">
          <cell r="L1045">
            <v>2958465</v>
          </cell>
          <cell r="M1045">
            <v>2958465</v>
          </cell>
          <cell r="N1045">
            <v>7.1209999999999996E-2</v>
          </cell>
        </row>
        <row r="1046">
          <cell r="L1046">
            <v>2958465</v>
          </cell>
          <cell r="M1046">
            <v>2958465</v>
          </cell>
          <cell r="N1046">
            <v>7.1209999999999996E-2</v>
          </cell>
        </row>
        <row r="1047">
          <cell r="L1047">
            <v>2958465</v>
          </cell>
          <cell r="M1047">
            <v>2958465</v>
          </cell>
          <cell r="N1047">
            <v>7.1209999999999996E-2</v>
          </cell>
        </row>
        <row r="1048">
          <cell r="L1048">
            <v>2958465</v>
          </cell>
          <cell r="M1048">
            <v>2958465</v>
          </cell>
          <cell r="N1048">
            <v>7.1209999999999996E-2</v>
          </cell>
        </row>
        <row r="1049">
          <cell r="L1049">
            <v>2958465</v>
          </cell>
          <cell r="M1049">
            <v>2958465</v>
          </cell>
          <cell r="N1049">
            <v>7.1209999999999996E-2</v>
          </cell>
        </row>
        <row r="1050">
          <cell r="L1050">
            <v>2958465</v>
          </cell>
          <cell r="M1050">
            <v>2958465</v>
          </cell>
          <cell r="N1050">
            <v>7.1209999999999996E-2</v>
          </cell>
        </row>
        <row r="1051">
          <cell r="L1051">
            <v>2958465</v>
          </cell>
          <cell r="M1051">
            <v>2958465</v>
          </cell>
          <cell r="N1051">
            <v>7.1209999999999996E-2</v>
          </cell>
        </row>
        <row r="1052">
          <cell r="L1052">
            <v>2958465</v>
          </cell>
          <cell r="M1052">
            <v>2958465</v>
          </cell>
          <cell r="N1052">
            <v>7.1209999999999996E-2</v>
          </cell>
        </row>
        <row r="1053">
          <cell r="L1053">
            <v>2958465</v>
          </cell>
          <cell r="M1053">
            <v>2958465</v>
          </cell>
          <cell r="N1053">
            <v>7.1209999999999996E-2</v>
          </cell>
        </row>
        <row r="1054">
          <cell r="L1054">
            <v>2958465</v>
          </cell>
          <cell r="M1054">
            <v>2958465</v>
          </cell>
          <cell r="N1054">
            <v>7.1209999999999996E-2</v>
          </cell>
        </row>
        <row r="1055">
          <cell r="L1055">
            <v>2958465</v>
          </cell>
          <cell r="M1055">
            <v>2958465</v>
          </cell>
          <cell r="N1055">
            <v>7.1209999999999996E-2</v>
          </cell>
        </row>
        <row r="1056">
          <cell r="L1056">
            <v>2958465</v>
          </cell>
          <cell r="M1056">
            <v>2958465</v>
          </cell>
          <cell r="N1056">
            <v>7.1209999999999996E-2</v>
          </cell>
        </row>
        <row r="1057">
          <cell r="L1057">
            <v>2958465</v>
          </cell>
          <cell r="M1057">
            <v>2958465</v>
          </cell>
          <cell r="N1057">
            <v>7.1209999999999996E-2</v>
          </cell>
        </row>
        <row r="1058">
          <cell r="L1058">
            <v>2958465</v>
          </cell>
          <cell r="M1058">
            <v>2958465</v>
          </cell>
          <cell r="N1058">
            <v>7.1209999999999996E-2</v>
          </cell>
        </row>
        <row r="1059">
          <cell r="L1059">
            <v>2958465</v>
          </cell>
          <cell r="M1059">
            <v>2958465</v>
          </cell>
          <cell r="N1059">
            <v>7.1209999999999996E-2</v>
          </cell>
        </row>
        <row r="1060">
          <cell r="L1060">
            <v>2958465</v>
          </cell>
          <cell r="M1060">
            <v>2958465</v>
          </cell>
          <cell r="N1060">
            <v>7.1209999999999996E-2</v>
          </cell>
        </row>
        <row r="1061">
          <cell r="L1061">
            <v>2958465</v>
          </cell>
          <cell r="M1061">
            <v>2958465</v>
          </cell>
          <cell r="N1061">
            <v>7.1209999999999996E-2</v>
          </cell>
        </row>
        <row r="1062">
          <cell r="L1062">
            <v>2958465</v>
          </cell>
          <cell r="M1062">
            <v>2958465</v>
          </cell>
          <cell r="N1062">
            <v>7.1209999999999996E-2</v>
          </cell>
        </row>
        <row r="1063">
          <cell r="L1063">
            <v>2958465</v>
          </cell>
          <cell r="M1063">
            <v>2958465</v>
          </cell>
          <cell r="N1063">
            <v>7.1209999999999996E-2</v>
          </cell>
        </row>
        <row r="1064">
          <cell r="L1064">
            <v>2958465</v>
          </cell>
          <cell r="M1064">
            <v>2958465</v>
          </cell>
          <cell r="N1064">
            <v>7.1209999999999996E-2</v>
          </cell>
        </row>
        <row r="1065">
          <cell r="L1065">
            <v>2958465</v>
          </cell>
          <cell r="M1065">
            <v>2958465</v>
          </cell>
          <cell r="N1065">
            <v>7.1209999999999996E-2</v>
          </cell>
        </row>
        <row r="1066">
          <cell r="L1066">
            <v>2958465</v>
          </cell>
          <cell r="M1066">
            <v>2958465</v>
          </cell>
          <cell r="N1066">
            <v>7.1209999999999996E-2</v>
          </cell>
        </row>
        <row r="1067">
          <cell r="L1067">
            <v>2958465</v>
          </cell>
          <cell r="M1067">
            <v>2958465</v>
          </cell>
          <cell r="N1067">
            <v>7.1209999999999996E-2</v>
          </cell>
        </row>
        <row r="1068">
          <cell r="L1068">
            <v>2958465</v>
          </cell>
          <cell r="M1068">
            <v>2958465</v>
          </cell>
          <cell r="N1068">
            <v>7.1209999999999996E-2</v>
          </cell>
        </row>
        <row r="1069">
          <cell r="L1069">
            <v>2958465</v>
          </cell>
          <cell r="M1069">
            <v>2958465</v>
          </cell>
          <cell r="N1069">
            <v>7.1209999999999996E-2</v>
          </cell>
        </row>
        <row r="1070">
          <cell r="L1070">
            <v>2958465</v>
          </cell>
          <cell r="M1070">
            <v>2958465</v>
          </cell>
          <cell r="N1070">
            <v>7.1209999999999996E-2</v>
          </cell>
        </row>
        <row r="1071">
          <cell r="L1071">
            <v>2958465</v>
          </cell>
          <cell r="M1071">
            <v>2958465</v>
          </cell>
          <cell r="N1071">
            <v>7.1209999999999996E-2</v>
          </cell>
        </row>
        <row r="1072">
          <cell r="L1072">
            <v>2958465</v>
          </cell>
          <cell r="M1072">
            <v>2958465</v>
          </cell>
          <cell r="N1072">
            <v>7.1209999999999996E-2</v>
          </cell>
        </row>
        <row r="1073">
          <cell r="L1073">
            <v>2958465</v>
          </cell>
          <cell r="M1073">
            <v>2958465</v>
          </cell>
          <cell r="N1073">
            <v>7.1209999999999996E-2</v>
          </cell>
        </row>
        <row r="1074">
          <cell r="L1074">
            <v>2958465</v>
          </cell>
          <cell r="M1074">
            <v>2958465</v>
          </cell>
          <cell r="N1074">
            <v>7.1209999999999996E-2</v>
          </cell>
        </row>
        <row r="1075">
          <cell r="L1075">
            <v>2958465</v>
          </cell>
          <cell r="M1075">
            <v>2958465</v>
          </cell>
          <cell r="N1075">
            <v>7.1209999999999996E-2</v>
          </cell>
        </row>
        <row r="1076">
          <cell r="L1076">
            <v>2958465</v>
          </cell>
          <cell r="M1076">
            <v>2958465</v>
          </cell>
          <cell r="N1076">
            <v>7.1209999999999996E-2</v>
          </cell>
        </row>
        <row r="1077">
          <cell r="L1077">
            <v>2958465</v>
          </cell>
          <cell r="M1077">
            <v>2958465</v>
          </cell>
          <cell r="N1077">
            <v>7.1209999999999996E-2</v>
          </cell>
        </row>
        <row r="1078">
          <cell r="L1078">
            <v>2958465</v>
          </cell>
          <cell r="M1078">
            <v>2958465</v>
          </cell>
          <cell r="N1078">
            <v>7.1209999999999996E-2</v>
          </cell>
        </row>
        <row r="1079">
          <cell r="L1079">
            <v>2958465</v>
          </cell>
          <cell r="M1079">
            <v>2958465</v>
          </cell>
          <cell r="N1079">
            <v>7.1209999999999996E-2</v>
          </cell>
        </row>
        <row r="1080">
          <cell r="L1080">
            <v>2958465</v>
          </cell>
          <cell r="M1080">
            <v>2958465</v>
          </cell>
          <cell r="N1080">
            <v>7.1209999999999996E-2</v>
          </cell>
        </row>
        <row r="1081">
          <cell r="L1081">
            <v>2958465</v>
          </cell>
          <cell r="M1081">
            <v>2958465</v>
          </cell>
          <cell r="N1081">
            <v>7.1209999999999996E-2</v>
          </cell>
        </row>
        <row r="1082">
          <cell r="L1082">
            <v>2958465</v>
          </cell>
          <cell r="M1082">
            <v>2958465</v>
          </cell>
          <cell r="N1082">
            <v>7.1209999999999996E-2</v>
          </cell>
        </row>
        <row r="1083">
          <cell r="L1083">
            <v>2958465</v>
          </cell>
          <cell r="M1083">
            <v>2958465</v>
          </cell>
          <cell r="N1083">
            <v>7.1209999999999996E-2</v>
          </cell>
        </row>
        <row r="1084">
          <cell r="L1084">
            <v>2958465</v>
          </cell>
          <cell r="M1084">
            <v>2958465</v>
          </cell>
          <cell r="N1084">
            <v>7.1209999999999996E-2</v>
          </cell>
        </row>
        <row r="1085">
          <cell r="L1085">
            <v>2958465</v>
          </cell>
          <cell r="M1085">
            <v>2958465</v>
          </cell>
          <cell r="N1085">
            <v>7.1209999999999996E-2</v>
          </cell>
        </row>
        <row r="1086">
          <cell r="L1086">
            <v>2958465</v>
          </cell>
          <cell r="M1086">
            <v>2958465</v>
          </cell>
          <cell r="N1086">
            <v>7.1209999999999996E-2</v>
          </cell>
        </row>
        <row r="1087">
          <cell r="L1087">
            <v>2958465</v>
          </cell>
          <cell r="M1087">
            <v>2958465</v>
          </cell>
          <cell r="N1087">
            <v>7.1209999999999996E-2</v>
          </cell>
        </row>
        <row r="1088">
          <cell r="L1088">
            <v>2958465</v>
          </cell>
          <cell r="M1088">
            <v>2958465</v>
          </cell>
          <cell r="N1088">
            <v>7.1209999999999996E-2</v>
          </cell>
        </row>
        <row r="1089">
          <cell r="L1089">
            <v>2958465</v>
          </cell>
          <cell r="M1089">
            <v>2958465</v>
          </cell>
          <cell r="N1089">
            <v>7.1209999999999996E-2</v>
          </cell>
        </row>
        <row r="1090">
          <cell r="L1090">
            <v>2958465</v>
          </cell>
          <cell r="M1090">
            <v>2958465</v>
          </cell>
          <cell r="N1090">
            <v>7.1209999999999996E-2</v>
          </cell>
        </row>
        <row r="1091">
          <cell r="L1091">
            <v>2958465</v>
          </cell>
          <cell r="M1091">
            <v>2958465</v>
          </cell>
          <cell r="N1091">
            <v>7.1209999999999996E-2</v>
          </cell>
        </row>
        <row r="1092">
          <cell r="L1092">
            <v>2958465</v>
          </cell>
          <cell r="M1092">
            <v>2958465</v>
          </cell>
          <cell r="N1092">
            <v>7.1209999999999996E-2</v>
          </cell>
        </row>
        <row r="1093">
          <cell r="L1093">
            <v>2958465</v>
          </cell>
          <cell r="M1093">
            <v>2958465</v>
          </cell>
          <cell r="N1093">
            <v>7.1209999999999996E-2</v>
          </cell>
        </row>
        <row r="1094">
          <cell r="L1094">
            <v>2958465</v>
          </cell>
          <cell r="M1094">
            <v>2958465</v>
          </cell>
          <cell r="N1094">
            <v>7.1209999999999996E-2</v>
          </cell>
        </row>
        <row r="1095">
          <cell r="L1095">
            <v>2958465</v>
          </cell>
          <cell r="M1095">
            <v>2958465</v>
          </cell>
          <cell r="N1095">
            <v>7.1209999999999996E-2</v>
          </cell>
        </row>
        <row r="1096">
          <cell r="L1096">
            <v>2958465</v>
          </cell>
          <cell r="M1096">
            <v>2958465</v>
          </cell>
          <cell r="N1096">
            <v>7.1209999999999996E-2</v>
          </cell>
        </row>
        <row r="1097">
          <cell r="L1097">
            <v>2958465</v>
          </cell>
          <cell r="M1097">
            <v>2958465</v>
          </cell>
          <cell r="N1097">
            <v>7.1209999999999996E-2</v>
          </cell>
        </row>
        <row r="1098">
          <cell r="L1098">
            <v>2958465</v>
          </cell>
          <cell r="M1098">
            <v>2958465</v>
          </cell>
          <cell r="N1098">
            <v>7.1209999999999996E-2</v>
          </cell>
        </row>
        <row r="1099">
          <cell r="L1099">
            <v>2958465</v>
          </cell>
          <cell r="M1099">
            <v>2958465</v>
          </cell>
          <cell r="N1099">
            <v>7.1209999999999996E-2</v>
          </cell>
        </row>
        <row r="1100">
          <cell r="L1100">
            <v>2958465</v>
          </cell>
          <cell r="M1100">
            <v>2958465</v>
          </cell>
          <cell r="N1100">
            <v>7.1209999999999996E-2</v>
          </cell>
        </row>
        <row r="1101">
          <cell r="L1101">
            <v>2958465</v>
          </cell>
          <cell r="M1101">
            <v>2958465</v>
          </cell>
          <cell r="N1101">
            <v>7.1209999999999996E-2</v>
          </cell>
        </row>
        <row r="1102">
          <cell r="L1102">
            <v>2958465</v>
          </cell>
          <cell r="M1102">
            <v>2958465</v>
          </cell>
          <cell r="N1102">
            <v>7.1209999999999996E-2</v>
          </cell>
        </row>
        <row r="1103">
          <cell r="L1103">
            <v>2958465</v>
          </cell>
          <cell r="M1103">
            <v>2958465</v>
          </cell>
          <cell r="N1103">
            <v>7.1209999999999996E-2</v>
          </cell>
        </row>
        <row r="1104">
          <cell r="L1104">
            <v>2958465</v>
          </cell>
          <cell r="M1104">
            <v>2958465</v>
          </cell>
          <cell r="N1104">
            <v>7.1209999999999996E-2</v>
          </cell>
        </row>
        <row r="1105">
          <cell r="L1105">
            <v>2958465</v>
          </cell>
          <cell r="M1105">
            <v>2958465</v>
          </cell>
          <cell r="N1105">
            <v>7.1209999999999996E-2</v>
          </cell>
        </row>
        <row r="1106">
          <cell r="L1106">
            <v>2958465</v>
          </cell>
          <cell r="M1106">
            <v>2958465</v>
          </cell>
          <cell r="N1106">
            <v>7.1209999999999996E-2</v>
          </cell>
        </row>
        <row r="1107">
          <cell r="L1107">
            <v>2958465</v>
          </cell>
          <cell r="M1107">
            <v>2958465</v>
          </cell>
          <cell r="N1107">
            <v>7.1209999999999996E-2</v>
          </cell>
        </row>
        <row r="1108">
          <cell r="L1108">
            <v>2958465</v>
          </cell>
          <cell r="M1108">
            <v>2958465</v>
          </cell>
          <cell r="N1108">
            <v>7.1209999999999996E-2</v>
          </cell>
        </row>
        <row r="1109">
          <cell r="L1109">
            <v>2958465</v>
          </cell>
          <cell r="M1109">
            <v>2958465</v>
          </cell>
          <cell r="N1109">
            <v>7.1209999999999996E-2</v>
          </cell>
        </row>
        <row r="1110">
          <cell r="L1110">
            <v>2958465</v>
          </cell>
          <cell r="M1110">
            <v>2958465</v>
          </cell>
          <cell r="N1110">
            <v>7.1209999999999996E-2</v>
          </cell>
        </row>
        <row r="1111">
          <cell r="L1111">
            <v>2958465</v>
          </cell>
          <cell r="M1111">
            <v>2958465</v>
          </cell>
          <cell r="N1111">
            <v>7.1209999999999996E-2</v>
          </cell>
        </row>
        <row r="1112">
          <cell r="L1112">
            <v>2958465</v>
          </cell>
          <cell r="M1112">
            <v>2958465</v>
          </cell>
          <cell r="N1112">
            <v>7.1209999999999996E-2</v>
          </cell>
        </row>
        <row r="1113">
          <cell r="L1113">
            <v>2958465</v>
          </cell>
          <cell r="M1113">
            <v>2958465</v>
          </cell>
          <cell r="N1113">
            <v>7.1209999999999996E-2</v>
          </cell>
        </row>
        <row r="1114">
          <cell r="L1114">
            <v>2958465</v>
          </cell>
          <cell r="M1114">
            <v>2958465</v>
          </cell>
          <cell r="N1114">
            <v>7.1209999999999996E-2</v>
          </cell>
        </row>
        <row r="1115">
          <cell r="L1115">
            <v>2958465</v>
          </cell>
          <cell r="M1115">
            <v>2958465</v>
          </cell>
          <cell r="N1115">
            <v>7.1209999999999996E-2</v>
          </cell>
        </row>
        <row r="1116">
          <cell r="L1116">
            <v>2958465</v>
          </cell>
          <cell r="M1116">
            <v>2958465</v>
          </cell>
          <cell r="N1116">
            <v>7.1209999999999996E-2</v>
          </cell>
        </row>
        <row r="1117">
          <cell r="L1117">
            <v>2958465</v>
          </cell>
          <cell r="M1117">
            <v>2958465</v>
          </cell>
          <cell r="N1117">
            <v>7.1209999999999996E-2</v>
          </cell>
        </row>
        <row r="1118">
          <cell r="L1118">
            <v>2958465</v>
          </cell>
          <cell r="M1118">
            <v>2958465</v>
          </cell>
          <cell r="N1118">
            <v>7.1209999999999996E-2</v>
          </cell>
        </row>
        <row r="1119">
          <cell r="L1119">
            <v>2958465</v>
          </cell>
          <cell r="M1119">
            <v>2958465</v>
          </cell>
          <cell r="N1119">
            <v>7.1209999999999996E-2</v>
          </cell>
        </row>
        <row r="1120">
          <cell r="L1120">
            <v>2958465</v>
          </cell>
          <cell r="M1120">
            <v>2958465</v>
          </cell>
          <cell r="N1120">
            <v>7.1209999999999996E-2</v>
          </cell>
        </row>
        <row r="1121">
          <cell r="L1121">
            <v>2958465</v>
          </cell>
          <cell r="M1121">
            <v>2958465</v>
          </cell>
          <cell r="N1121">
            <v>7.1209999999999996E-2</v>
          </cell>
        </row>
        <row r="1122">
          <cell r="L1122">
            <v>2958465</v>
          </cell>
          <cell r="M1122">
            <v>2958465</v>
          </cell>
          <cell r="N1122">
            <v>7.1209999999999996E-2</v>
          </cell>
        </row>
        <row r="1123">
          <cell r="L1123">
            <v>2958465</v>
          </cell>
          <cell r="M1123">
            <v>2958465</v>
          </cell>
          <cell r="N1123">
            <v>7.1209999999999996E-2</v>
          </cell>
        </row>
        <row r="1124">
          <cell r="L1124">
            <v>2958465</v>
          </cell>
          <cell r="M1124">
            <v>2958465</v>
          </cell>
          <cell r="N1124">
            <v>7.1209999999999996E-2</v>
          </cell>
        </row>
        <row r="1125">
          <cell r="L1125">
            <v>2958465</v>
          </cell>
          <cell r="M1125">
            <v>2958465</v>
          </cell>
          <cell r="N1125">
            <v>7.1209999999999996E-2</v>
          </cell>
        </row>
        <row r="1126">
          <cell r="L1126">
            <v>2958465</v>
          </cell>
          <cell r="M1126">
            <v>2958465</v>
          </cell>
          <cell r="N1126">
            <v>7.1209999999999996E-2</v>
          </cell>
        </row>
        <row r="1127">
          <cell r="L1127">
            <v>2958465</v>
          </cell>
          <cell r="M1127">
            <v>2958465</v>
          </cell>
          <cell r="N1127">
            <v>7.1209999999999996E-2</v>
          </cell>
        </row>
        <row r="1128">
          <cell r="L1128">
            <v>2958465</v>
          </cell>
          <cell r="M1128">
            <v>2958465</v>
          </cell>
          <cell r="N1128">
            <v>7.1209999999999996E-2</v>
          </cell>
        </row>
        <row r="1129">
          <cell r="L1129">
            <v>2958465</v>
          </cell>
          <cell r="M1129">
            <v>2958465</v>
          </cell>
          <cell r="N1129">
            <v>7.1209999999999996E-2</v>
          </cell>
        </row>
        <row r="1130">
          <cell r="L1130">
            <v>2958465</v>
          </cell>
          <cell r="M1130">
            <v>2958465</v>
          </cell>
          <cell r="N1130">
            <v>7.1209999999999996E-2</v>
          </cell>
        </row>
        <row r="1131">
          <cell r="L1131">
            <v>2958465</v>
          </cell>
          <cell r="M1131">
            <v>2958465</v>
          </cell>
          <cell r="N1131">
            <v>7.1209999999999996E-2</v>
          </cell>
        </row>
        <row r="1132">
          <cell r="L1132">
            <v>2958465</v>
          </cell>
          <cell r="M1132">
            <v>2958465</v>
          </cell>
          <cell r="N1132">
            <v>7.1209999999999996E-2</v>
          </cell>
        </row>
        <row r="1133">
          <cell r="L1133">
            <v>2958465</v>
          </cell>
          <cell r="M1133">
            <v>2958465</v>
          </cell>
          <cell r="N1133">
            <v>7.1209999999999996E-2</v>
          </cell>
        </row>
        <row r="1134">
          <cell r="L1134">
            <v>2958465</v>
          </cell>
          <cell r="M1134">
            <v>2958465</v>
          </cell>
          <cell r="N1134">
            <v>7.1209999999999996E-2</v>
          </cell>
        </row>
        <row r="1135">
          <cell r="L1135">
            <v>2958465</v>
          </cell>
          <cell r="M1135">
            <v>2958465</v>
          </cell>
          <cell r="N1135">
            <v>7.1209999999999996E-2</v>
          </cell>
        </row>
        <row r="1136">
          <cell r="L1136">
            <v>2958465</v>
          </cell>
          <cell r="M1136">
            <v>2958465</v>
          </cell>
          <cell r="N1136">
            <v>7.1209999999999996E-2</v>
          </cell>
        </row>
        <row r="1137">
          <cell r="L1137">
            <v>2958465</v>
          </cell>
          <cell r="M1137">
            <v>2958465</v>
          </cell>
          <cell r="N1137">
            <v>7.1209999999999996E-2</v>
          </cell>
        </row>
        <row r="1138">
          <cell r="L1138">
            <v>2958465</v>
          </cell>
          <cell r="M1138">
            <v>2958465</v>
          </cell>
          <cell r="N1138">
            <v>7.1209999999999996E-2</v>
          </cell>
        </row>
        <row r="1139">
          <cell r="L1139">
            <v>2958465</v>
          </cell>
          <cell r="M1139">
            <v>2958465</v>
          </cell>
          <cell r="N1139">
            <v>7.1209999999999996E-2</v>
          </cell>
        </row>
        <row r="1140">
          <cell r="L1140">
            <v>2958465</v>
          </cell>
          <cell r="M1140">
            <v>2958465</v>
          </cell>
          <cell r="N1140">
            <v>7.1209999999999996E-2</v>
          </cell>
        </row>
        <row r="1141">
          <cell r="L1141">
            <v>2958465</v>
          </cell>
          <cell r="M1141">
            <v>2958465</v>
          </cell>
          <cell r="N1141">
            <v>7.1209999999999996E-2</v>
          </cell>
        </row>
        <row r="1142">
          <cell r="L1142">
            <v>2958465</v>
          </cell>
          <cell r="M1142">
            <v>2958465</v>
          </cell>
          <cell r="N1142">
            <v>7.1209999999999996E-2</v>
          </cell>
        </row>
        <row r="1143">
          <cell r="L1143">
            <v>2958465</v>
          </cell>
          <cell r="M1143">
            <v>2958465</v>
          </cell>
          <cell r="N1143">
            <v>7.1209999999999996E-2</v>
          </cell>
        </row>
        <row r="1144">
          <cell r="L1144">
            <v>2958465</v>
          </cell>
          <cell r="M1144">
            <v>2958465</v>
          </cell>
          <cell r="N1144">
            <v>7.1209999999999996E-2</v>
          </cell>
        </row>
        <row r="1145">
          <cell r="L1145">
            <v>2958465</v>
          </cell>
          <cell r="M1145">
            <v>2958465</v>
          </cell>
          <cell r="N1145">
            <v>7.1209999999999996E-2</v>
          </cell>
        </row>
        <row r="1146">
          <cell r="L1146">
            <v>2958465</v>
          </cell>
          <cell r="M1146">
            <v>2958465</v>
          </cell>
          <cell r="N1146">
            <v>7.1209999999999996E-2</v>
          </cell>
        </row>
        <row r="1147">
          <cell r="L1147">
            <v>2958465</v>
          </cell>
          <cell r="M1147">
            <v>2958465</v>
          </cell>
          <cell r="N1147">
            <v>7.1209999999999996E-2</v>
          </cell>
        </row>
        <row r="1148">
          <cell r="L1148">
            <v>2958465</v>
          </cell>
          <cell r="M1148">
            <v>2958465</v>
          </cell>
          <cell r="N1148">
            <v>7.1209999999999996E-2</v>
          </cell>
        </row>
        <row r="1149">
          <cell r="L1149">
            <v>2958465</v>
          </cell>
          <cell r="M1149">
            <v>2958465</v>
          </cell>
          <cell r="N1149">
            <v>7.1209999999999996E-2</v>
          </cell>
        </row>
        <row r="1150">
          <cell r="L1150">
            <v>2958465</v>
          </cell>
          <cell r="M1150">
            <v>2958465</v>
          </cell>
          <cell r="N1150">
            <v>7.1209999999999996E-2</v>
          </cell>
        </row>
        <row r="1151">
          <cell r="L1151">
            <v>2958465</v>
          </cell>
          <cell r="M1151">
            <v>2958465</v>
          </cell>
          <cell r="N1151">
            <v>7.1209999999999996E-2</v>
          </cell>
        </row>
        <row r="1152">
          <cell r="L1152">
            <v>2958465</v>
          </cell>
          <cell r="M1152">
            <v>2958465</v>
          </cell>
          <cell r="N1152">
            <v>7.1209999999999996E-2</v>
          </cell>
        </row>
        <row r="1153">
          <cell r="L1153">
            <v>2958465</v>
          </cell>
          <cell r="M1153">
            <v>2958465</v>
          </cell>
          <cell r="N1153">
            <v>7.1209999999999996E-2</v>
          </cell>
        </row>
        <row r="1154">
          <cell r="L1154">
            <v>2958465</v>
          </cell>
          <cell r="M1154">
            <v>2958465</v>
          </cell>
          <cell r="N1154">
            <v>7.1209999999999996E-2</v>
          </cell>
        </row>
        <row r="1155">
          <cell r="L1155">
            <v>2958465</v>
          </cell>
          <cell r="M1155">
            <v>2958465</v>
          </cell>
          <cell r="N1155">
            <v>7.1209999999999996E-2</v>
          </cell>
        </row>
        <row r="1156">
          <cell r="L1156">
            <v>2958465</v>
          </cell>
          <cell r="M1156">
            <v>2958465</v>
          </cell>
          <cell r="N1156">
            <v>7.1209999999999996E-2</v>
          </cell>
        </row>
        <row r="1157">
          <cell r="L1157">
            <v>2958465</v>
          </cell>
          <cell r="M1157">
            <v>2958465</v>
          </cell>
          <cell r="N1157">
            <v>7.1209999999999996E-2</v>
          </cell>
        </row>
        <row r="1158">
          <cell r="L1158">
            <v>2958465</v>
          </cell>
          <cell r="M1158">
            <v>2958465</v>
          </cell>
          <cell r="N1158">
            <v>7.1209999999999996E-2</v>
          </cell>
        </row>
        <row r="1159">
          <cell r="L1159">
            <v>2958465</v>
          </cell>
          <cell r="M1159">
            <v>2958465</v>
          </cell>
          <cell r="N1159">
            <v>7.1209999999999996E-2</v>
          </cell>
        </row>
        <row r="1160">
          <cell r="L1160">
            <v>2958465</v>
          </cell>
          <cell r="M1160">
            <v>2958465</v>
          </cell>
          <cell r="N1160">
            <v>7.1209999999999996E-2</v>
          </cell>
        </row>
        <row r="1161">
          <cell r="L1161">
            <v>2958465</v>
          </cell>
          <cell r="M1161">
            <v>2958465</v>
          </cell>
          <cell r="N1161">
            <v>7.1209999999999996E-2</v>
          </cell>
        </row>
        <row r="1162">
          <cell r="L1162">
            <v>2958465</v>
          </cell>
          <cell r="M1162">
            <v>2958465</v>
          </cell>
          <cell r="N1162">
            <v>7.1209999999999996E-2</v>
          </cell>
        </row>
        <row r="1163">
          <cell r="L1163">
            <v>2958465</v>
          </cell>
          <cell r="M1163">
            <v>2958465</v>
          </cell>
          <cell r="N1163">
            <v>7.1209999999999996E-2</v>
          </cell>
        </row>
        <row r="1164">
          <cell r="L1164">
            <v>2958465</v>
          </cell>
          <cell r="M1164">
            <v>2958465</v>
          </cell>
          <cell r="N1164">
            <v>7.1209999999999996E-2</v>
          </cell>
        </row>
        <row r="1165">
          <cell r="L1165">
            <v>2958465</v>
          </cell>
          <cell r="M1165">
            <v>2958465</v>
          </cell>
          <cell r="N1165">
            <v>7.1209999999999996E-2</v>
          </cell>
        </row>
        <row r="1166">
          <cell r="L1166">
            <v>2958465</v>
          </cell>
          <cell r="M1166">
            <v>2958465</v>
          </cell>
          <cell r="N1166">
            <v>7.1209999999999996E-2</v>
          </cell>
        </row>
        <row r="1167">
          <cell r="L1167">
            <v>2958465</v>
          </cell>
          <cell r="M1167">
            <v>2958465</v>
          </cell>
          <cell r="N1167">
            <v>7.1209999999999996E-2</v>
          </cell>
        </row>
        <row r="1168">
          <cell r="L1168">
            <v>2958465</v>
          </cell>
          <cell r="M1168">
            <v>2958465</v>
          </cell>
          <cell r="N1168">
            <v>7.1209999999999996E-2</v>
          </cell>
        </row>
        <row r="1169">
          <cell r="L1169">
            <v>2958465</v>
          </cell>
          <cell r="M1169">
            <v>2958465</v>
          </cell>
          <cell r="N1169">
            <v>7.1209999999999996E-2</v>
          </cell>
        </row>
        <row r="1170">
          <cell r="L1170">
            <v>2958465</v>
          </cell>
          <cell r="M1170">
            <v>2958465</v>
          </cell>
          <cell r="N1170">
            <v>7.1209999999999996E-2</v>
          </cell>
        </row>
        <row r="1171">
          <cell r="L1171">
            <v>2958465</v>
          </cell>
          <cell r="M1171">
            <v>2958465</v>
          </cell>
          <cell r="N1171">
            <v>7.1209999999999996E-2</v>
          </cell>
        </row>
        <row r="1172">
          <cell r="L1172">
            <v>2958465</v>
          </cell>
          <cell r="M1172">
            <v>2958465</v>
          </cell>
          <cell r="N1172">
            <v>7.1209999999999996E-2</v>
          </cell>
        </row>
        <row r="1173">
          <cell r="L1173">
            <v>2958465</v>
          </cell>
          <cell r="M1173">
            <v>2958465</v>
          </cell>
          <cell r="N1173">
            <v>7.1209999999999996E-2</v>
          </cell>
        </row>
        <row r="1174">
          <cell r="L1174">
            <v>2958465</v>
          </cell>
          <cell r="M1174">
            <v>2958465</v>
          </cell>
          <cell r="N1174">
            <v>7.1209999999999996E-2</v>
          </cell>
        </row>
        <row r="1175">
          <cell r="L1175">
            <v>2958465</v>
          </cell>
          <cell r="M1175">
            <v>2958465</v>
          </cell>
          <cell r="N1175">
            <v>7.1209999999999996E-2</v>
          </cell>
        </row>
        <row r="1176">
          <cell r="L1176">
            <v>2958465</v>
          </cell>
          <cell r="M1176">
            <v>2958465</v>
          </cell>
          <cell r="N1176">
            <v>7.1209999999999996E-2</v>
          </cell>
        </row>
        <row r="1177">
          <cell r="L1177">
            <v>2958465</v>
          </cell>
          <cell r="M1177">
            <v>2958465</v>
          </cell>
          <cell r="N1177">
            <v>7.1209999999999996E-2</v>
          </cell>
        </row>
        <row r="1178">
          <cell r="L1178">
            <v>2958465</v>
          </cell>
          <cell r="M1178">
            <v>2958465</v>
          </cell>
          <cell r="N1178">
            <v>7.1209999999999996E-2</v>
          </cell>
        </row>
        <row r="1179">
          <cell r="L1179">
            <v>2958465</v>
          </cell>
          <cell r="M1179">
            <v>2958465</v>
          </cell>
          <cell r="N1179">
            <v>7.1209999999999996E-2</v>
          </cell>
        </row>
        <row r="1180">
          <cell r="L1180">
            <v>2958465</v>
          </cell>
          <cell r="M1180">
            <v>2958465</v>
          </cell>
          <cell r="N1180">
            <v>7.1209999999999996E-2</v>
          </cell>
        </row>
        <row r="1181">
          <cell r="L1181">
            <v>2958465</v>
          </cell>
          <cell r="M1181">
            <v>2958465</v>
          </cell>
          <cell r="N1181">
            <v>7.1209999999999996E-2</v>
          </cell>
        </row>
        <row r="1182">
          <cell r="L1182">
            <v>2958465</v>
          </cell>
          <cell r="M1182">
            <v>2958465</v>
          </cell>
          <cell r="N1182">
            <v>7.1209999999999996E-2</v>
          </cell>
        </row>
        <row r="1183">
          <cell r="L1183">
            <v>2958465</v>
          </cell>
          <cell r="M1183">
            <v>2958465</v>
          </cell>
          <cell r="N1183">
            <v>7.1209999999999996E-2</v>
          </cell>
        </row>
        <row r="1184">
          <cell r="L1184">
            <v>2958465</v>
          </cell>
          <cell r="M1184">
            <v>2958465</v>
          </cell>
          <cell r="N1184">
            <v>7.1209999999999996E-2</v>
          </cell>
        </row>
        <row r="1185">
          <cell r="L1185">
            <v>2958465</v>
          </cell>
          <cell r="M1185">
            <v>2958465</v>
          </cell>
          <cell r="N1185">
            <v>7.1209999999999996E-2</v>
          </cell>
        </row>
        <row r="1186">
          <cell r="L1186">
            <v>2958465</v>
          </cell>
          <cell r="M1186">
            <v>2958465</v>
          </cell>
          <cell r="N1186">
            <v>7.1209999999999996E-2</v>
          </cell>
        </row>
        <row r="1187">
          <cell r="L1187">
            <v>2958465</v>
          </cell>
          <cell r="M1187">
            <v>2958465</v>
          </cell>
          <cell r="N1187">
            <v>7.1209999999999996E-2</v>
          </cell>
        </row>
        <row r="1188">
          <cell r="L1188">
            <v>2958465</v>
          </cell>
          <cell r="M1188">
            <v>2958465</v>
          </cell>
          <cell r="N1188">
            <v>7.1209999999999996E-2</v>
          </cell>
        </row>
        <row r="1189">
          <cell r="L1189">
            <v>2958465</v>
          </cell>
          <cell r="M1189">
            <v>2958465</v>
          </cell>
          <cell r="N1189">
            <v>7.1209999999999996E-2</v>
          </cell>
        </row>
        <row r="1190">
          <cell r="L1190">
            <v>2958465</v>
          </cell>
          <cell r="M1190">
            <v>2958465</v>
          </cell>
          <cell r="N1190">
            <v>7.1209999999999996E-2</v>
          </cell>
        </row>
        <row r="1191">
          <cell r="L1191">
            <v>2958465</v>
          </cell>
          <cell r="M1191">
            <v>2958465</v>
          </cell>
          <cell r="N1191">
            <v>7.1209999999999996E-2</v>
          </cell>
        </row>
        <row r="1192">
          <cell r="L1192">
            <v>2958465</v>
          </cell>
          <cell r="M1192">
            <v>2958465</v>
          </cell>
          <cell r="N1192">
            <v>7.1209999999999996E-2</v>
          </cell>
        </row>
        <row r="1193">
          <cell r="L1193">
            <v>2958465</v>
          </cell>
          <cell r="M1193">
            <v>2958465</v>
          </cell>
          <cell r="N1193">
            <v>7.1209999999999996E-2</v>
          </cell>
        </row>
        <row r="1194">
          <cell r="L1194">
            <v>2958465</v>
          </cell>
          <cell r="M1194">
            <v>2958465</v>
          </cell>
          <cell r="N1194">
            <v>7.1209999999999996E-2</v>
          </cell>
        </row>
        <row r="1195">
          <cell r="L1195">
            <v>2958465</v>
          </cell>
          <cell r="M1195">
            <v>2958465</v>
          </cell>
          <cell r="N1195">
            <v>7.1209999999999996E-2</v>
          </cell>
        </row>
        <row r="1196">
          <cell r="L1196">
            <v>2958465</v>
          </cell>
          <cell r="M1196">
            <v>2958465</v>
          </cell>
          <cell r="N1196">
            <v>7.1209999999999996E-2</v>
          </cell>
        </row>
        <row r="1197">
          <cell r="L1197">
            <v>2958465</v>
          </cell>
          <cell r="M1197">
            <v>2958465</v>
          </cell>
          <cell r="N1197">
            <v>7.1209999999999996E-2</v>
          </cell>
        </row>
        <row r="1198">
          <cell r="L1198">
            <v>2958465</v>
          </cell>
          <cell r="M1198">
            <v>2958465</v>
          </cell>
          <cell r="N1198">
            <v>7.1209999999999996E-2</v>
          </cell>
        </row>
        <row r="1199">
          <cell r="L1199">
            <v>2958465</v>
          </cell>
          <cell r="M1199">
            <v>2958465</v>
          </cell>
          <cell r="N1199">
            <v>7.1209999999999996E-2</v>
          </cell>
        </row>
        <row r="1200">
          <cell r="L1200">
            <v>2958465</v>
          </cell>
          <cell r="M1200">
            <v>2958465</v>
          </cell>
          <cell r="N1200">
            <v>7.1209999999999996E-2</v>
          </cell>
        </row>
        <row r="1201">
          <cell r="L1201">
            <v>2958465</v>
          </cell>
          <cell r="M1201">
            <v>2958465</v>
          </cell>
          <cell r="N1201">
            <v>7.1209999999999996E-2</v>
          </cell>
        </row>
        <row r="1202">
          <cell r="L1202">
            <v>2958465</v>
          </cell>
          <cell r="M1202">
            <v>2958465</v>
          </cell>
          <cell r="N1202">
            <v>7.1209999999999996E-2</v>
          </cell>
        </row>
        <row r="1203">
          <cell r="L1203">
            <v>2958465</v>
          </cell>
          <cell r="M1203">
            <v>2958465</v>
          </cell>
          <cell r="N1203">
            <v>7.1209999999999996E-2</v>
          </cell>
        </row>
        <row r="1204">
          <cell r="L1204">
            <v>2958465</v>
          </cell>
          <cell r="M1204">
            <v>2958465</v>
          </cell>
          <cell r="N1204">
            <v>7.1209999999999996E-2</v>
          </cell>
        </row>
        <row r="1205">
          <cell r="L1205">
            <v>2958465</v>
          </cell>
          <cell r="M1205">
            <v>2958465</v>
          </cell>
          <cell r="N1205">
            <v>7.1209999999999996E-2</v>
          </cell>
        </row>
        <row r="1206">
          <cell r="L1206">
            <v>2958465</v>
          </cell>
          <cell r="M1206">
            <v>2958465</v>
          </cell>
          <cell r="N1206">
            <v>7.1209999999999996E-2</v>
          </cell>
        </row>
        <row r="1207">
          <cell r="L1207">
            <v>2958465</v>
          </cell>
          <cell r="M1207">
            <v>2958465</v>
          </cell>
          <cell r="N1207">
            <v>7.1209999999999996E-2</v>
          </cell>
        </row>
        <row r="1208">
          <cell r="L1208">
            <v>2958465</v>
          </cell>
          <cell r="M1208">
            <v>2958465</v>
          </cell>
          <cell r="N1208">
            <v>7.1209999999999996E-2</v>
          </cell>
        </row>
        <row r="1209">
          <cell r="L1209">
            <v>2958465</v>
          </cell>
          <cell r="M1209">
            <v>2958465</v>
          </cell>
          <cell r="N1209">
            <v>7.1209999999999996E-2</v>
          </cell>
        </row>
        <row r="1210">
          <cell r="L1210">
            <v>2958465</v>
          </cell>
          <cell r="M1210">
            <v>2958465</v>
          </cell>
          <cell r="N1210">
            <v>7.1209999999999996E-2</v>
          </cell>
        </row>
        <row r="1211">
          <cell r="L1211">
            <v>2958465</v>
          </cell>
          <cell r="M1211">
            <v>2958465</v>
          </cell>
          <cell r="N1211">
            <v>7.1209999999999996E-2</v>
          </cell>
        </row>
        <row r="1212">
          <cell r="L1212">
            <v>2958465</v>
          </cell>
          <cell r="M1212">
            <v>2958465</v>
          </cell>
          <cell r="N1212">
            <v>7.1209999999999996E-2</v>
          </cell>
        </row>
        <row r="1213">
          <cell r="L1213">
            <v>2958465</v>
          </cell>
          <cell r="M1213">
            <v>2958465</v>
          </cell>
          <cell r="N1213">
            <v>7.1209999999999996E-2</v>
          </cell>
        </row>
        <row r="1214">
          <cell r="L1214">
            <v>2958465</v>
          </cell>
          <cell r="M1214">
            <v>2958465</v>
          </cell>
          <cell r="N1214">
            <v>7.1209999999999996E-2</v>
          </cell>
        </row>
        <row r="1215">
          <cell r="L1215">
            <v>2958465</v>
          </cell>
          <cell r="M1215">
            <v>2958465</v>
          </cell>
          <cell r="N1215">
            <v>7.1209999999999996E-2</v>
          </cell>
        </row>
        <row r="1216">
          <cell r="L1216">
            <v>2958465</v>
          </cell>
          <cell r="M1216">
            <v>2958465</v>
          </cell>
          <cell r="N1216">
            <v>7.1209999999999996E-2</v>
          </cell>
        </row>
        <row r="1217">
          <cell r="L1217">
            <v>2958465</v>
          </cell>
          <cell r="M1217">
            <v>2958465</v>
          </cell>
          <cell r="N1217">
            <v>7.1209999999999996E-2</v>
          </cell>
        </row>
        <row r="1218">
          <cell r="L1218">
            <v>2958465</v>
          </cell>
          <cell r="M1218">
            <v>2958465</v>
          </cell>
          <cell r="N1218">
            <v>7.1209999999999996E-2</v>
          </cell>
        </row>
        <row r="1219">
          <cell r="L1219">
            <v>2958465</v>
          </cell>
          <cell r="M1219">
            <v>2958465</v>
          </cell>
          <cell r="N1219">
            <v>7.1209999999999996E-2</v>
          </cell>
        </row>
        <row r="1220">
          <cell r="L1220">
            <v>2958465</v>
          </cell>
          <cell r="M1220">
            <v>2958465</v>
          </cell>
          <cell r="N1220">
            <v>7.1209999999999996E-2</v>
          </cell>
        </row>
        <row r="1221">
          <cell r="L1221">
            <v>2958465</v>
          </cell>
          <cell r="M1221">
            <v>2958465</v>
          </cell>
          <cell r="N1221">
            <v>7.1209999999999996E-2</v>
          </cell>
        </row>
        <row r="1222">
          <cell r="L1222">
            <v>2958465</v>
          </cell>
          <cell r="M1222">
            <v>2958465</v>
          </cell>
          <cell r="N1222">
            <v>7.1209999999999996E-2</v>
          </cell>
        </row>
        <row r="1223">
          <cell r="L1223">
            <v>2958465</v>
          </cell>
          <cell r="M1223">
            <v>2958465</v>
          </cell>
          <cell r="N1223">
            <v>7.1209999999999996E-2</v>
          </cell>
        </row>
        <row r="1224">
          <cell r="L1224">
            <v>2958465</v>
          </cell>
          <cell r="M1224">
            <v>2958465</v>
          </cell>
          <cell r="N1224">
            <v>7.1209999999999996E-2</v>
          </cell>
        </row>
        <row r="1225">
          <cell r="L1225">
            <v>2958465</v>
          </cell>
          <cell r="M1225">
            <v>2958465</v>
          </cell>
          <cell r="N1225">
            <v>7.1209999999999996E-2</v>
          </cell>
        </row>
        <row r="1226">
          <cell r="L1226">
            <v>2958465</v>
          </cell>
          <cell r="M1226">
            <v>2958465</v>
          </cell>
          <cell r="N1226">
            <v>7.1209999999999996E-2</v>
          </cell>
        </row>
        <row r="1227">
          <cell r="L1227">
            <v>2958465</v>
          </cell>
          <cell r="M1227">
            <v>2958465</v>
          </cell>
          <cell r="N1227">
            <v>7.1209999999999996E-2</v>
          </cell>
        </row>
        <row r="1228">
          <cell r="L1228">
            <v>2958465</v>
          </cell>
          <cell r="M1228">
            <v>2958465</v>
          </cell>
          <cell r="N1228">
            <v>7.1209999999999996E-2</v>
          </cell>
        </row>
        <row r="1229">
          <cell r="L1229">
            <v>2958465</v>
          </cell>
          <cell r="M1229">
            <v>2958465</v>
          </cell>
          <cell r="N1229">
            <v>7.1209999999999996E-2</v>
          </cell>
        </row>
        <row r="1230">
          <cell r="L1230">
            <v>2958465</v>
          </cell>
          <cell r="M1230">
            <v>2958465</v>
          </cell>
          <cell r="N1230">
            <v>7.1209999999999996E-2</v>
          </cell>
        </row>
        <row r="1231">
          <cell r="L1231">
            <v>2958465</v>
          </cell>
          <cell r="M1231">
            <v>2958465</v>
          </cell>
          <cell r="N1231">
            <v>7.1209999999999996E-2</v>
          </cell>
        </row>
        <row r="1232">
          <cell r="L1232">
            <v>2958465</v>
          </cell>
          <cell r="M1232">
            <v>2958465</v>
          </cell>
          <cell r="N1232">
            <v>7.1209999999999996E-2</v>
          </cell>
        </row>
        <row r="1233">
          <cell r="L1233">
            <v>2958465</v>
          </cell>
          <cell r="M1233">
            <v>2958465</v>
          </cell>
          <cell r="N1233">
            <v>7.1209999999999996E-2</v>
          </cell>
        </row>
        <row r="1234">
          <cell r="L1234">
            <v>2958465</v>
          </cell>
          <cell r="M1234">
            <v>2958465</v>
          </cell>
          <cell r="N1234">
            <v>7.1209999999999996E-2</v>
          </cell>
        </row>
        <row r="1235">
          <cell r="L1235">
            <v>2958465</v>
          </cell>
          <cell r="M1235">
            <v>2958465</v>
          </cell>
          <cell r="N1235">
            <v>7.1209999999999996E-2</v>
          </cell>
        </row>
        <row r="1236">
          <cell r="L1236">
            <v>2958465</v>
          </cell>
          <cell r="M1236">
            <v>2958465</v>
          </cell>
          <cell r="N1236">
            <v>7.1209999999999996E-2</v>
          </cell>
        </row>
        <row r="1237">
          <cell r="L1237">
            <v>2958465</v>
          </cell>
          <cell r="M1237">
            <v>2958465</v>
          </cell>
          <cell r="N1237">
            <v>7.1209999999999996E-2</v>
          </cell>
        </row>
        <row r="1238">
          <cell r="L1238">
            <v>2958465</v>
          </cell>
          <cell r="M1238">
            <v>2958465</v>
          </cell>
          <cell r="N1238">
            <v>7.1209999999999996E-2</v>
          </cell>
        </row>
        <row r="1239">
          <cell r="L1239">
            <v>2958465</v>
          </cell>
          <cell r="M1239">
            <v>2958465</v>
          </cell>
          <cell r="N1239">
            <v>7.1209999999999996E-2</v>
          </cell>
        </row>
        <row r="1240">
          <cell r="L1240">
            <v>2958465</v>
          </cell>
          <cell r="M1240">
            <v>2958465</v>
          </cell>
          <cell r="N1240">
            <v>7.1209999999999996E-2</v>
          </cell>
        </row>
        <row r="1241">
          <cell r="L1241">
            <v>2958465</v>
          </cell>
          <cell r="M1241">
            <v>2958465</v>
          </cell>
          <cell r="N1241">
            <v>7.1209999999999996E-2</v>
          </cell>
        </row>
        <row r="1242">
          <cell r="L1242">
            <v>2958465</v>
          </cell>
          <cell r="M1242">
            <v>2958465</v>
          </cell>
          <cell r="N1242">
            <v>7.1209999999999996E-2</v>
          </cell>
        </row>
        <row r="1243">
          <cell r="L1243">
            <v>2958465</v>
          </cell>
          <cell r="M1243">
            <v>2958465</v>
          </cell>
          <cell r="N1243">
            <v>7.1209999999999996E-2</v>
          </cell>
        </row>
        <row r="1244">
          <cell r="L1244">
            <v>2958465</v>
          </cell>
          <cell r="M1244">
            <v>2958465</v>
          </cell>
          <cell r="N1244">
            <v>7.1209999999999996E-2</v>
          </cell>
        </row>
        <row r="1245">
          <cell r="L1245">
            <v>2958465</v>
          </cell>
          <cell r="M1245">
            <v>2958465</v>
          </cell>
          <cell r="N1245">
            <v>7.1209999999999996E-2</v>
          </cell>
        </row>
        <row r="1246">
          <cell r="L1246">
            <v>2958465</v>
          </cell>
          <cell r="M1246">
            <v>2958465</v>
          </cell>
          <cell r="N1246">
            <v>7.1209999999999996E-2</v>
          </cell>
        </row>
        <row r="1247">
          <cell r="L1247">
            <v>2958465</v>
          </cell>
          <cell r="M1247">
            <v>2958465</v>
          </cell>
          <cell r="N1247">
            <v>7.1209999999999996E-2</v>
          </cell>
        </row>
        <row r="1248">
          <cell r="L1248">
            <v>2958465</v>
          </cell>
          <cell r="M1248">
            <v>2958465</v>
          </cell>
          <cell r="N1248">
            <v>7.1209999999999996E-2</v>
          </cell>
        </row>
        <row r="1249">
          <cell r="L1249">
            <v>2958465</v>
          </cell>
          <cell r="M1249">
            <v>2958465</v>
          </cell>
          <cell r="N1249">
            <v>7.1209999999999996E-2</v>
          </cell>
        </row>
        <row r="1250">
          <cell r="L1250">
            <v>2958465</v>
          </cell>
          <cell r="M1250">
            <v>2958465</v>
          </cell>
          <cell r="N1250">
            <v>7.1209999999999996E-2</v>
          </cell>
        </row>
        <row r="1251">
          <cell r="L1251">
            <v>2958465</v>
          </cell>
          <cell r="M1251">
            <v>2958465</v>
          </cell>
          <cell r="N1251">
            <v>7.1209999999999996E-2</v>
          </cell>
        </row>
        <row r="1252">
          <cell r="L1252">
            <v>2958465</v>
          </cell>
          <cell r="M1252">
            <v>2958465</v>
          </cell>
          <cell r="N1252">
            <v>7.1209999999999996E-2</v>
          </cell>
        </row>
        <row r="1253">
          <cell r="L1253">
            <v>2958465</v>
          </cell>
          <cell r="M1253">
            <v>2958465</v>
          </cell>
          <cell r="N1253">
            <v>7.1209999999999996E-2</v>
          </cell>
        </row>
        <row r="1254">
          <cell r="L1254">
            <v>2958465</v>
          </cell>
          <cell r="M1254">
            <v>2958465</v>
          </cell>
          <cell r="N1254">
            <v>7.1209999999999996E-2</v>
          </cell>
        </row>
        <row r="1255">
          <cell r="L1255">
            <v>2958465</v>
          </cell>
          <cell r="M1255">
            <v>2958465</v>
          </cell>
          <cell r="N1255">
            <v>7.1209999999999996E-2</v>
          </cell>
        </row>
        <row r="1256">
          <cell r="L1256">
            <v>2958465</v>
          </cell>
          <cell r="M1256">
            <v>2958465</v>
          </cell>
          <cell r="N1256">
            <v>7.1209999999999996E-2</v>
          </cell>
        </row>
        <row r="1257">
          <cell r="L1257">
            <v>2958465</v>
          </cell>
          <cell r="M1257">
            <v>2958465</v>
          </cell>
          <cell r="N1257">
            <v>7.1209999999999996E-2</v>
          </cell>
        </row>
        <row r="1258">
          <cell r="L1258">
            <v>2958465</v>
          </cell>
          <cell r="M1258">
            <v>2958465</v>
          </cell>
          <cell r="N1258">
            <v>7.1209999999999996E-2</v>
          </cell>
        </row>
        <row r="1259">
          <cell r="L1259">
            <v>2958465</v>
          </cell>
          <cell r="M1259">
            <v>2958465</v>
          </cell>
          <cell r="N1259">
            <v>7.1209999999999996E-2</v>
          </cell>
        </row>
        <row r="1260">
          <cell r="L1260">
            <v>2958465</v>
          </cell>
          <cell r="M1260">
            <v>2958465</v>
          </cell>
          <cell r="N1260">
            <v>7.1209999999999996E-2</v>
          </cell>
        </row>
        <row r="1261">
          <cell r="L1261">
            <v>2958465</v>
          </cell>
          <cell r="M1261">
            <v>2958465</v>
          </cell>
          <cell r="N1261">
            <v>7.1209999999999996E-2</v>
          </cell>
        </row>
        <row r="1262">
          <cell r="L1262">
            <v>2958465</v>
          </cell>
          <cell r="M1262">
            <v>2958465</v>
          </cell>
          <cell r="N1262">
            <v>7.1209999999999996E-2</v>
          </cell>
        </row>
        <row r="1263">
          <cell r="L1263">
            <v>2958465</v>
          </cell>
          <cell r="M1263">
            <v>2958465</v>
          </cell>
          <cell r="N1263">
            <v>7.1209999999999996E-2</v>
          </cell>
        </row>
        <row r="1264">
          <cell r="L1264">
            <v>2958465</v>
          </cell>
          <cell r="M1264">
            <v>2958465</v>
          </cell>
          <cell r="N1264">
            <v>7.1209999999999996E-2</v>
          </cell>
        </row>
        <row r="1265">
          <cell r="L1265">
            <v>2958465</v>
          </cell>
          <cell r="M1265">
            <v>2958465</v>
          </cell>
          <cell r="N1265">
            <v>7.1209999999999996E-2</v>
          </cell>
        </row>
        <row r="1266">
          <cell r="L1266">
            <v>2958465</v>
          </cell>
          <cell r="M1266">
            <v>2958465</v>
          </cell>
          <cell r="N1266">
            <v>7.1209999999999996E-2</v>
          </cell>
        </row>
        <row r="1267">
          <cell r="L1267">
            <v>2958465</v>
          </cell>
          <cell r="M1267">
            <v>2958465</v>
          </cell>
          <cell r="N1267">
            <v>7.1209999999999996E-2</v>
          </cell>
        </row>
        <row r="1268">
          <cell r="L1268">
            <v>2958465</v>
          </cell>
          <cell r="M1268">
            <v>2958465</v>
          </cell>
          <cell r="N1268">
            <v>7.1209999999999996E-2</v>
          </cell>
        </row>
        <row r="1269">
          <cell r="L1269">
            <v>2958465</v>
          </cell>
          <cell r="M1269">
            <v>2958465</v>
          </cell>
          <cell r="N1269">
            <v>7.1209999999999996E-2</v>
          </cell>
        </row>
        <row r="1270">
          <cell r="L1270">
            <v>2958465</v>
          </cell>
          <cell r="M1270">
            <v>2958465</v>
          </cell>
          <cell r="N1270">
            <v>7.1209999999999996E-2</v>
          </cell>
        </row>
        <row r="1271">
          <cell r="L1271">
            <v>2958465</v>
          </cell>
          <cell r="M1271">
            <v>2958465</v>
          </cell>
          <cell r="N1271">
            <v>7.1209999999999996E-2</v>
          </cell>
        </row>
        <row r="1272">
          <cell r="L1272">
            <v>2958465</v>
          </cell>
          <cell r="M1272">
            <v>2958465</v>
          </cell>
          <cell r="N1272">
            <v>7.1209999999999996E-2</v>
          </cell>
        </row>
        <row r="1273">
          <cell r="L1273">
            <v>2958465</v>
          </cell>
          <cell r="M1273">
            <v>2958465</v>
          </cell>
          <cell r="N1273">
            <v>7.1209999999999996E-2</v>
          </cell>
        </row>
        <row r="1274">
          <cell r="L1274">
            <v>2958465</v>
          </cell>
          <cell r="M1274">
            <v>2958465</v>
          </cell>
          <cell r="N1274">
            <v>7.1209999999999996E-2</v>
          </cell>
        </row>
        <row r="1275">
          <cell r="L1275">
            <v>2958465</v>
          </cell>
          <cell r="M1275">
            <v>2958465</v>
          </cell>
          <cell r="N1275">
            <v>7.1209999999999996E-2</v>
          </cell>
        </row>
        <row r="1276">
          <cell r="L1276">
            <v>2958465</v>
          </cell>
          <cell r="M1276">
            <v>2958465</v>
          </cell>
          <cell r="N1276">
            <v>7.1209999999999996E-2</v>
          </cell>
        </row>
        <row r="1277">
          <cell r="L1277">
            <v>2958465</v>
          </cell>
          <cell r="M1277">
            <v>2958465</v>
          </cell>
          <cell r="N1277">
            <v>7.1209999999999996E-2</v>
          </cell>
        </row>
        <row r="1278">
          <cell r="L1278">
            <v>2958465</v>
          </cell>
          <cell r="M1278">
            <v>2958465</v>
          </cell>
          <cell r="N1278">
            <v>7.1209999999999996E-2</v>
          </cell>
        </row>
        <row r="1279">
          <cell r="L1279">
            <v>2958465</v>
          </cell>
          <cell r="M1279">
            <v>2958465</v>
          </cell>
          <cell r="N1279">
            <v>7.1209999999999996E-2</v>
          </cell>
        </row>
        <row r="1280">
          <cell r="L1280">
            <v>2958465</v>
          </cell>
          <cell r="M1280">
            <v>2958465</v>
          </cell>
          <cell r="N1280">
            <v>7.1209999999999996E-2</v>
          </cell>
        </row>
        <row r="1281">
          <cell r="L1281">
            <v>2958465</v>
          </cell>
          <cell r="M1281">
            <v>2958465</v>
          </cell>
          <cell r="N1281">
            <v>7.1209999999999996E-2</v>
          </cell>
        </row>
        <row r="1282">
          <cell r="L1282">
            <v>2958465</v>
          </cell>
          <cell r="M1282">
            <v>2958465</v>
          </cell>
          <cell r="N1282">
            <v>7.1209999999999996E-2</v>
          </cell>
        </row>
        <row r="1283">
          <cell r="L1283">
            <v>2958465</v>
          </cell>
          <cell r="M1283">
            <v>2958465</v>
          </cell>
          <cell r="N1283">
            <v>7.1209999999999996E-2</v>
          </cell>
        </row>
        <row r="1284">
          <cell r="L1284">
            <v>2958465</v>
          </cell>
          <cell r="M1284">
            <v>2958465</v>
          </cell>
          <cell r="N1284">
            <v>7.1209999999999996E-2</v>
          </cell>
        </row>
        <row r="1285">
          <cell r="L1285">
            <v>2958465</v>
          </cell>
          <cell r="M1285">
            <v>2958465</v>
          </cell>
          <cell r="N1285">
            <v>7.1209999999999996E-2</v>
          </cell>
        </row>
        <row r="1286">
          <cell r="L1286">
            <v>2958465</v>
          </cell>
          <cell r="M1286">
            <v>2958465</v>
          </cell>
          <cell r="N1286">
            <v>7.1209999999999996E-2</v>
          </cell>
        </row>
        <row r="1287">
          <cell r="L1287">
            <v>2958465</v>
          </cell>
          <cell r="M1287">
            <v>2958465</v>
          </cell>
          <cell r="N1287">
            <v>7.1209999999999996E-2</v>
          </cell>
        </row>
        <row r="1288">
          <cell r="L1288">
            <v>2958465</v>
          </cell>
          <cell r="M1288">
            <v>2958465</v>
          </cell>
          <cell r="N1288">
            <v>7.1209999999999996E-2</v>
          </cell>
        </row>
        <row r="1289">
          <cell r="L1289">
            <v>2958465</v>
          </cell>
          <cell r="M1289">
            <v>2958465</v>
          </cell>
          <cell r="N1289">
            <v>7.1209999999999996E-2</v>
          </cell>
        </row>
        <row r="1290">
          <cell r="L1290">
            <v>2958465</v>
          </cell>
          <cell r="M1290">
            <v>2958465</v>
          </cell>
          <cell r="N1290">
            <v>7.1209999999999996E-2</v>
          </cell>
        </row>
        <row r="1291">
          <cell r="L1291">
            <v>2958465</v>
          </cell>
          <cell r="M1291">
            <v>2958465</v>
          </cell>
          <cell r="N1291">
            <v>7.1209999999999996E-2</v>
          </cell>
        </row>
        <row r="1292">
          <cell r="L1292">
            <v>2958465</v>
          </cell>
          <cell r="M1292">
            <v>2958465</v>
          </cell>
          <cell r="N1292">
            <v>7.1209999999999996E-2</v>
          </cell>
        </row>
        <row r="1293">
          <cell r="L1293">
            <v>2958465</v>
          </cell>
          <cell r="M1293">
            <v>2958465</v>
          </cell>
          <cell r="N1293">
            <v>7.1209999999999996E-2</v>
          </cell>
        </row>
        <row r="1294">
          <cell r="L1294">
            <v>2958465</v>
          </cell>
          <cell r="M1294">
            <v>2958465</v>
          </cell>
          <cell r="N1294">
            <v>7.1209999999999996E-2</v>
          </cell>
        </row>
        <row r="1295">
          <cell r="L1295">
            <v>2958465</v>
          </cell>
          <cell r="M1295">
            <v>2958465</v>
          </cell>
          <cell r="N1295">
            <v>7.1209999999999996E-2</v>
          </cell>
        </row>
        <row r="1296">
          <cell r="L1296">
            <v>2958465</v>
          </cell>
          <cell r="M1296">
            <v>2958465</v>
          </cell>
          <cell r="N1296">
            <v>7.1209999999999996E-2</v>
          </cell>
        </row>
        <row r="1297">
          <cell r="L1297">
            <v>2958465</v>
          </cell>
          <cell r="M1297">
            <v>2958465</v>
          </cell>
          <cell r="N1297">
            <v>7.1209999999999996E-2</v>
          </cell>
        </row>
        <row r="1298">
          <cell r="L1298">
            <v>2958465</v>
          </cell>
          <cell r="M1298">
            <v>2958465</v>
          </cell>
          <cell r="N1298">
            <v>7.1209999999999996E-2</v>
          </cell>
        </row>
        <row r="1299">
          <cell r="L1299">
            <v>2958465</v>
          </cell>
          <cell r="M1299">
            <v>2958465</v>
          </cell>
          <cell r="N1299">
            <v>7.1209999999999996E-2</v>
          </cell>
        </row>
        <row r="1300">
          <cell r="L1300">
            <v>2958465</v>
          </cell>
          <cell r="M1300">
            <v>2958465</v>
          </cell>
          <cell r="N1300">
            <v>7.1209999999999996E-2</v>
          </cell>
        </row>
        <row r="1301">
          <cell r="L1301">
            <v>2958465</v>
          </cell>
          <cell r="M1301">
            <v>2958465</v>
          </cell>
          <cell r="N1301">
            <v>7.1209999999999996E-2</v>
          </cell>
        </row>
        <row r="1302">
          <cell r="L1302">
            <v>2958465</v>
          </cell>
          <cell r="M1302">
            <v>2958465</v>
          </cell>
          <cell r="N1302">
            <v>7.1209999999999996E-2</v>
          </cell>
        </row>
        <row r="1303">
          <cell r="L1303">
            <v>2958465</v>
          </cell>
          <cell r="M1303">
            <v>2958465</v>
          </cell>
          <cell r="N1303">
            <v>7.1209999999999996E-2</v>
          </cell>
        </row>
        <row r="1304">
          <cell r="L1304">
            <v>2958465</v>
          </cell>
          <cell r="M1304">
            <v>2958465</v>
          </cell>
          <cell r="N1304">
            <v>7.1209999999999996E-2</v>
          </cell>
        </row>
        <row r="1305">
          <cell r="L1305">
            <v>2958465</v>
          </cell>
          <cell r="M1305">
            <v>2958465</v>
          </cell>
          <cell r="N1305">
            <v>7.1209999999999996E-2</v>
          </cell>
        </row>
        <row r="1306">
          <cell r="L1306">
            <v>2958465</v>
          </cell>
          <cell r="M1306">
            <v>2958465</v>
          </cell>
          <cell r="N1306">
            <v>7.1209999999999996E-2</v>
          </cell>
        </row>
        <row r="1307">
          <cell r="L1307">
            <v>2958465</v>
          </cell>
          <cell r="M1307">
            <v>2958465</v>
          </cell>
          <cell r="N1307">
            <v>7.1209999999999996E-2</v>
          </cell>
        </row>
        <row r="1308">
          <cell r="L1308">
            <v>2958465</v>
          </cell>
          <cell r="M1308">
            <v>2958465</v>
          </cell>
          <cell r="N1308">
            <v>7.1209999999999996E-2</v>
          </cell>
        </row>
        <row r="1309">
          <cell r="L1309">
            <v>2958465</v>
          </cell>
          <cell r="M1309">
            <v>2958465</v>
          </cell>
          <cell r="N1309">
            <v>7.1209999999999996E-2</v>
          </cell>
        </row>
        <row r="1310">
          <cell r="L1310">
            <v>2958465</v>
          </cell>
          <cell r="M1310">
            <v>2958465</v>
          </cell>
          <cell r="N1310">
            <v>7.1209999999999996E-2</v>
          </cell>
        </row>
        <row r="1311">
          <cell r="L1311">
            <v>2958465</v>
          </cell>
          <cell r="M1311">
            <v>2958465</v>
          </cell>
          <cell r="N1311">
            <v>7.1209999999999996E-2</v>
          </cell>
        </row>
        <row r="1312">
          <cell r="L1312">
            <v>2958465</v>
          </cell>
          <cell r="M1312">
            <v>2958465</v>
          </cell>
          <cell r="N1312">
            <v>7.1209999999999996E-2</v>
          </cell>
        </row>
        <row r="1313">
          <cell r="L1313">
            <v>2958465</v>
          </cell>
          <cell r="M1313">
            <v>2958465</v>
          </cell>
          <cell r="N1313">
            <v>7.1209999999999996E-2</v>
          </cell>
        </row>
        <row r="1314">
          <cell r="L1314">
            <v>2958465</v>
          </cell>
          <cell r="M1314">
            <v>2958465</v>
          </cell>
          <cell r="N1314">
            <v>7.1209999999999996E-2</v>
          </cell>
        </row>
        <row r="1315">
          <cell r="L1315">
            <v>2958465</v>
          </cell>
          <cell r="M1315">
            <v>2958465</v>
          </cell>
          <cell r="N1315">
            <v>7.1209999999999996E-2</v>
          </cell>
        </row>
        <row r="1316">
          <cell r="L1316">
            <v>2958465</v>
          </cell>
          <cell r="M1316">
            <v>2958465</v>
          </cell>
          <cell r="N1316">
            <v>7.1209999999999996E-2</v>
          </cell>
        </row>
        <row r="1317">
          <cell r="L1317">
            <v>2958465</v>
          </cell>
          <cell r="M1317">
            <v>2958465</v>
          </cell>
          <cell r="N1317">
            <v>7.1209999999999996E-2</v>
          </cell>
        </row>
        <row r="1318">
          <cell r="L1318">
            <v>2958465</v>
          </cell>
          <cell r="M1318">
            <v>2958465</v>
          </cell>
          <cell r="N1318">
            <v>7.1209999999999996E-2</v>
          </cell>
        </row>
        <row r="1319">
          <cell r="L1319">
            <v>2958465</v>
          </cell>
          <cell r="M1319">
            <v>2958465</v>
          </cell>
          <cell r="N1319">
            <v>7.1209999999999996E-2</v>
          </cell>
        </row>
        <row r="1320">
          <cell r="L1320">
            <v>2958465</v>
          </cell>
          <cell r="M1320">
            <v>2958465</v>
          </cell>
          <cell r="N1320">
            <v>7.1209999999999996E-2</v>
          </cell>
        </row>
        <row r="1321">
          <cell r="L1321">
            <v>2958465</v>
          </cell>
          <cell r="M1321">
            <v>2958465</v>
          </cell>
          <cell r="N1321">
            <v>7.1209999999999996E-2</v>
          </cell>
        </row>
        <row r="1322">
          <cell r="L1322">
            <v>2958465</v>
          </cell>
          <cell r="M1322">
            <v>2958465</v>
          </cell>
          <cell r="N1322">
            <v>7.1209999999999996E-2</v>
          </cell>
        </row>
        <row r="1323">
          <cell r="L1323">
            <v>2958465</v>
          </cell>
          <cell r="M1323">
            <v>2958465</v>
          </cell>
          <cell r="N1323">
            <v>7.1209999999999996E-2</v>
          </cell>
        </row>
        <row r="1324">
          <cell r="L1324">
            <v>2958465</v>
          </cell>
          <cell r="M1324">
            <v>2958465</v>
          </cell>
          <cell r="N1324">
            <v>7.1209999999999996E-2</v>
          </cell>
        </row>
        <row r="1325">
          <cell r="L1325">
            <v>2958465</v>
          </cell>
          <cell r="M1325">
            <v>2958465</v>
          </cell>
          <cell r="N1325">
            <v>7.1209999999999996E-2</v>
          </cell>
        </row>
        <row r="1326">
          <cell r="L1326">
            <v>2958465</v>
          </cell>
          <cell r="M1326">
            <v>2958465</v>
          </cell>
          <cell r="N1326">
            <v>7.1209999999999996E-2</v>
          </cell>
        </row>
        <row r="1327">
          <cell r="L1327">
            <v>2958465</v>
          </cell>
          <cell r="M1327">
            <v>2958465</v>
          </cell>
          <cell r="N1327">
            <v>7.1209999999999996E-2</v>
          </cell>
        </row>
        <row r="1328">
          <cell r="L1328">
            <v>2958465</v>
          </cell>
          <cell r="M1328">
            <v>2958465</v>
          </cell>
          <cell r="N1328">
            <v>7.1209999999999996E-2</v>
          </cell>
        </row>
        <row r="1329">
          <cell r="L1329">
            <v>2958465</v>
          </cell>
          <cell r="M1329">
            <v>2958465</v>
          </cell>
          <cell r="N1329">
            <v>7.1209999999999996E-2</v>
          </cell>
        </row>
        <row r="1330">
          <cell r="L1330">
            <v>2958465</v>
          </cell>
          <cell r="M1330">
            <v>2958465</v>
          </cell>
          <cell r="N1330">
            <v>7.1209999999999996E-2</v>
          </cell>
        </row>
        <row r="1331">
          <cell r="L1331">
            <v>2958465</v>
          </cell>
          <cell r="M1331">
            <v>2958465</v>
          </cell>
          <cell r="N1331">
            <v>7.1209999999999996E-2</v>
          </cell>
        </row>
        <row r="1332">
          <cell r="L1332">
            <v>2958465</v>
          </cell>
          <cell r="M1332">
            <v>2958465</v>
          </cell>
          <cell r="N1332">
            <v>7.1209999999999996E-2</v>
          </cell>
        </row>
        <row r="1333">
          <cell r="L1333">
            <v>2958465</v>
          </cell>
          <cell r="M1333">
            <v>2958465</v>
          </cell>
          <cell r="N1333">
            <v>7.1209999999999996E-2</v>
          </cell>
        </row>
        <row r="1334">
          <cell r="L1334">
            <v>2958465</v>
          </cell>
          <cell r="M1334">
            <v>2958465</v>
          </cell>
          <cell r="N1334">
            <v>7.1209999999999996E-2</v>
          </cell>
        </row>
        <row r="1335">
          <cell r="L1335">
            <v>2958465</v>
          </cell>
          <cell r="M1335">
            <v>2958465</v>
          </cell>
          <cell r="N1335">
            <v>7.1209999999999996E-2</v>
          </cell>
        </row>
        <row r="1336">
          <cell r="L1336">
            <v>2958465</v>
          </cell>
          <cell r="M1336">
            <v>2958465</v>
          </cell>
          <cell r="N1336">
            <v>7.1209999999999996E-2</v>
          </cell>
        </row>
        <row r="1337">
          <cell r="L1337">
            <v>2958465</v>
          </cell>
          <cell r="M1337">
            <v>2958465</v>
          </cell>
          <cell r="N1337">
            <v>7.1209999999999996E-2</v>
          </cell>
        </row>
        <row r="1338">
          <cell r="L1338">
            <v>2958465</v>
          </cell>
          <cell r="M1338">
            <v>2958465</v>
          </cell>
          <cell r="N1338">
            <v>7.1209999999999996E-2</v>
          </cell>
        </row>
        <row r="1339">
          <cell r="L1339">
            <v>2958465</v>
          </cell>
          <cell r="M1339">
            <v>2958465</v>
          </cell>
          <cell r="N1339">
            <v>7.1209999999999996E-2</v>
          </cell>
        </row>
        <row r="1340">
          <cell r="L1340">
            <v>2958465</v>
          </cell>
          <cell r="M1340">
            <v>2958465</v>
          </cell>
          <cell r="N1340">
            <v>7.1209999999999996E-2</v>
          </cell>
        </row>
        <row r="1341">
          <cell r="L1341">
            <v>2958465</v>
          </cell>
          <cell r="M1341">
            <v>2958465</v>
          </cell>
          <cell r="N1341">
            <v>7.1209999999999996E-2</v>
          </cell>
        </row>
        <row r="1342">
          <cell r="L1342">
            <v>2958465</v>
          </cell>
          <cell r="M1342">
            <v>2958465</v>
          </cell>
          <cell r="N1342">
            <v>7.1209999999999996E-2</v>
          </cell>
        </row>
        <row r="1343">
          <cell r="L1343">
            <v>2958465</v>
          </cell>
          <cell r="M1343">
            <v>2958465</v>
          </cell>
          <cell r="N1343">
            <v>7.1209999999999996E-2</v>
          </cell>
        </row>
        <row r="1344">
          <cell r="L1344">
            <v>2958465</v>
          </cell>
          <cell r="M1344">
            <v>2958465</v>
          </cell>
          <cell r="N1344">
            <v>7.1209999999999996E-2</v>
          </cell>
        </row>
        <row r="1345">
          <cell r="L1345">
            <v>2958465</v>
          </cell>
          <cell r="M1345">
            <v>2958465</v>
          </cell>
          <cell r="N1345">
            <v>7.1209999999999996E-2</v>
          </cell>
        </row>
        <row r="1346">
          <cell r="L1346">
            <v>2958465</v>
          </cell>
          <cell r="M1346">
            <v>2958465</v>
          </cell>
          <cell r="N1346">
            <v>7.1209999999999996E-2</v>
          </cell>
        </row>
        <row r="1347">
          <cell r="L1347">
            <v>2958465</v>
          </cell>
          <cell r="M1347">
            <v>2958465</v>
          </cell>
          <cell r="N1347">
            <v>7.1209999999999996E-2</v>
          </cell>
        </row>
        <row r="1348">
          <cell r="L1348">
            <v>2958465</v>
          </cell>
          <cell r="M1348">
            <v>2958465</v>
          </cell>
          <cell r="N1348">
            <v>7.1209999999999996E-2</v>
          </cell>
        </row>
        <row r="1349">
          <cell r="L1349">
            <v>2958465</v>
          </cell>
          <cell r="M1349">
            <v>2958465</v>
          </cell>
          <cell r="N1349">
            <v>7.1209999999999996E-2</v>
          </cell>
        </row>
        <row r="1350">
          <cell r="L1350">
            <v>2958465</v>
          </cell>
          <cell r="M1350">
            <v>2958465</v>
          </cell>
          <cell r="N1350">
            <v>7.1209999999999996E-2</v>
          </cell>
        </row>
        <row r="1351">
          <cell r="L1351">
            <v>2958465</v>
          </cell>
          <cell r="M1351">
            <v>2958465</v>
          </cell>
          <cell r="N1351">
            <v>7.1209999999999996E-2</v>
          </cell>
        </row>
        <row r="1352">
          <cell r="L1352">
            <v>2958465</v>
          </cell>
          <cell r="M1352">
            <v>2958465</v>
          </cell>
          <cell r="N1352">
            <v>7.1209999999999996E-2</v>
          </cell>
        </row>
        <row r="1353">
          <cell r="L1353">
            <v>2958465</v>
          </cell>
          <cell r="M1353">
            <v>2958465</v>
          </cell>
          <cell r="N1353">
            <v>7.1209999999999996E-2</v>
          </cell>
        </row>
        <row r="1354">
          <cell r="L1354">
            <v>2958465</v>
          </cell>
          <cell r="M1354">
            <v>2958465</v>
          </cell>
          <cell r="N1354">
            <v>7.1209999999999996E-2</v>
          </cell>
        </row>
        <row r="1355">
          <cell r="L1355">
            <v>2958465</v>
          </cell>
          <cell r="M1355">
            <v>2958465</v>
          </cell>
          <cell r="N1355">
            <v>7.1209999999999996E-2</v>
          </cell>
        </row>
        <row r="1356">
          <cell r="L1356">
            <v>2958465</v>
          </cell>
          <cell r="M1356">
            <v>2958465</v>
          </cell>
          <cell r="N1356">
            <v>7.1209999999999996E-2</v>
          </cell>
        </row>
        <row r="1357">
          <cell r="L1357">
            <v>2958465</v>
          </cell>
          <cell r="M1357">
            <v>2958465</v>
          </cell>
          <cell r="N1357">
            <v>7.1209999999999996E-2</v>
          </cell>
        </row>
        <row r="1358">
          <cell r="L1358">
            <v>2958465</v>
          </cell>
          <cell r="M1358">
            <v>2958465</v>
          </cell>
          <cell r="N1358">
            <v>7.1209999999999996E-2</v>
          </cell>
        </row>
        <row r="1359">
          <cell r="L1359">
            <v>2958465</v>
          </cell>
          <cell r="M1359">
            <v>2958465</v>
          </cell>
          <cell r="N1359">
            <v>7.1209999999999996E-2</v>
          </cell>
        </row>
        <row r="1360">
          <cell r="L1360">
            <v>2958465</v>
          </cell>
          <cell r="M1360">
            <v>2958465</v>
          </cell>
          <cell r="N1360">
            <v>7.1209999999999996E-2</v>
          </cell>
        </row>
        <row r="1361">
          <cell r="L1361">
            <v>2958465</v>
          </cell>
          <cell r="M1361">
            <v>2958465</v>
          </cell>
          <cell r="N1361">
            <v>7.1209999999999996E-2</v>
          </cell>
        </row>
        <row r="1362">
          <cell r="L1362">
            <v>2958465</v>
          </cell>
          <cell r="M1362">
            <v>2958465</v>
          </cell>
          <cell r="N1362">
            <v>7.1209999999999996E-2</v>
          </cell>
        </row>
        <row r="1363">
          <cell r="L1363">
            <v>2958465</v>
          </cell>
          <cell r="M1363">
            <v>2958465</v>
          </cell>
          <cell r="N1363">
            <v>7.1209999999999996E-2</v>
          </cell>
        </row>
        <row r="1364">
          <cell r="L1364">
            <v>2958465</v>
          </cell>
          <cell r="M1364">
            <v>2958465</v>
          </cell>
          <cell r="N1364">
            <v>7.1209999999999996E-2</v>
          </cell>
        </row>
        <row r="1365">
          <cell r="L1365">
            <v>2958465</v>
          </cell>
          <cell r="M1365">
            <v>2958465</v>
          </cell>
          <cell r="N1365">
            <v>7.1209999999999996E-2</v>
          </cell>
        </row>
        <row r="1366">
          <cell r="L1366">
            <v>2958465</v>
          </cell>
          <cell r="M1366">
            <v>2958465</v>
          </cell>
          <cell r="N1366">
            <v>7.1209999999999996E-2</v>
          </cell>
        </row>
        <row r="1367">
          <cell r="L1367">
            <v>2958465</v>
          </cell>
          <cell r="M1367">
            <v>2958465</v>
          </cell>
          <cell r="N1367">
            <v>7.1209999999999996E-2</v>
          </cell>
        </row>
        <row r="1368">
          <cell r="L1368">
            <v>2958465</v>
          </cell>
          <cell r="M1368">
            <v>2958465</v>
          </cell>
          <cell r="N1368">
            <v>7.1209999999999996E-2</v>
          </cell>
        </row>
        <row r="1369">
          <cell r="L1369">
            <v>2958465</v>
          </cell>
          <cell r="M1369">
            <v>2958465</v>
          </cell>
          <cell r="N1369">
            <v>7.1209999999999996E-2</v>
          </cell>
        </row>
        <row r="1370">
          <cell r="L1370">
            <v>2958465</v>
          </cell>
          <cell r="M1370">
            <v>2958465</v>
          </cell>
          <cell r="N1370">
            <v>7.1209999999999996E-2</v>
          </cell>
        </row>
        <row r="1371">
          <cell r="L1371">
            <v>2958465</v>
          </cell>
          <cell r="M1371">
            <v>2958465</v>
          </cell>
          <cell r="N1371">
            <v>7.1209999999999996E-2</v>
          </cell>
        </row>
        <row r="1372">
          <cell r="L1372">
            <v>2958465</v>
          </cell>
          <cell r="M1372">
            <v>2958465</v>
          </cell>
          <cell r="N1372">
            <v>7.1209999999999996E-2</v>
          </cell>
        </row>
        <row r="1373">
          <cell r="L1373">
            <v>2958465</v>
          </cell>
          <cell r="M1373">
            <v>2958465</v>
          </cell>
          <cell r="N1373">
            <v>7.1209999999999996E-2</v>
          </cell>
        </row>
        <row r="1374">
          <cell r="L1374">
            <v>2958465</v>
          </cell>
          <cell r="M1374">
            <v>2958465</v>
          </cell>
          <cell r="N1374">
            <v>7.1209999999999996E-2</v>
          </cell>
        </row>
        <row r="1375">
          <cell r="L1375">
            <v>2958465</v>
          </cell>
          <cell r="M1375">
            <v>2958465</v>
          </cell>
          <cell r="N1375">
            <v>7.1209999999999996E-2</v>
          </cell>
        </row>
        <row r="1376">
          <cell r="L1376">
            <v>2958465</v>
          </cell>
          <cell r="M1376">
            <v>2958465</v>
          </cell>
          <cell r="N1376">
            <v>7.1209999999999996E-2</v>
          </cell>
        </row>
        <row r="1377">
          <cell r="L1377">
            <v>2958465</v>
          </cell>
          <cell r="M1377">
            <v>2958465</v>
          </cell>
          <cell r="N1377">
            <v>7.1209999999999996E-2</v>
          </cell>
        </row>
        <row r="1378">
          <cell r="L1378">
            <v>2958465</v>
          </cell>
          <cell r="M1378">
            <v>2958465</v>
          </cell>
          <cell r="N1378">
            <v>7.1209999999999996E-2</v>
          </cell>
        </row>
        <row r="1379">
          <cell r="L1379">
            <v>2958465</v>
          </cell>
          <cell r="M1379">
            <v>2958465</v>
          </cell>
          <cell r="N1379">
            <v>7.1209999999999996E-2</v>
          </cell>
        </row>
        <row r="1380">
          <cell r="L1380">
            <v>2958465</v>
          </cell>
          <cell r="M1380">
            <v>2958465</v>
          </cell>
          <cell r="N1380">
            <v>7.1209999999999996E-2</v>
          </cell>
        </row>
        <row r="1381">
          <cell r="L1381">
            <v>2958465</v>
          </cell>
          <cell r="M1381">
            <v>2958465</v>
          </cell>
          <cell r="N1381">
            <v>7.1209999999999996E-2</v>
          </cell>
        </row>
        <row r="1382">
          <cell r="L1382">
            <v>2958465</v>
          </cell>
          <cell r="M1382">
            <v>2958465</v>
          </cell>
          <cell r="N1382">
            <v>7.1209999999999996E-2</v>
          </cell>
        </row>
        <row r="1383">
          <cell r="L1383">
            <v>2958465</v>
          </cell>
          <cell r="M1383">
            <v>2958465</v>
          </cell>
          <cell r="N1383">
            <v>7.1209999999999996E-2</v>
          </cell>
        </row>
        <row r="1384">
          <cell r="L1384">
            <v>2958465</v>
          </cell>
          <cell r="M1384">
            <v>2958465</v>
          </cell>
          <cell r="N1384">
            <v>7.1209999999999996E-2</v>
          </cell>
        </row>
        <row r="1385">
          <cell r="L1385">
            <v>2958465</v>
          </cell>
          <cell r="M1385">
            <v>2958465</v>
          </cell>
          <cell r="N1385">
            <v>7.1209999999999996E-2</v>
          </cell>
        </row>
        <row r="1386">
          <cell r="L1386">
            <v>2958465</v>
          </cell>
          <cell r="M1386">
            <v>2958465</v>
          </cell>
          <cell r="N1386">
            <v>7.1209999999999996E-2</v>
          </cell>
        </row>
        <row r="1387">
          <cell r="L1387">
            <v>2958465</v>
          </cell>
          <cell r="M1387">
            <v>2958465</v>
          </cell>
          <cell r="N1387">
            <v>7.1209999999999996E-2</v>
          </cell>
        </row>
        <row r="1388">
          <cell r="L1388">
            <v>2958465</v>
          </cell>
          <cell r="M1388">
            <v>2958465</v>
          </cell>
          <cell r="N1388">
            <v>7.1209999999999996E-2</v>
          </cell>
        </row>
        <row r="1389">
          <cell r="L1389">
            <v>2958465</v>
          </cell>
          <cell r="M1389">
            <v>2958465</v>
          </cell>
          <cell r="N1389">
            <v>7.1209999999999996E-2</v>
          </cell>
        </row>
        <row r="1390">
          <cell r="L1390">
            <v>2958465</v>
          </cell>
          <cell r="M1390">
            <v>2958465</v>
          </cell>
          <cell r="N1390">
            <v>7.1209999999999996E-2</v>
          </cell>
        </row>
        <row r="1391">
          <cell r="L1391">
            <v>2958465</v>
          </cell>
          <cell r="M1391">
            <v>2958465</v>
          </cell>
          <cell r="N1391">
            <v>7.1209999999999996E-2</v>
          </cell>
        </row>
        <row r="1392">
          <cell r="L1392">
            <v>2958465</v>
          </cell>
          <cell r="M1392">
            <v>2958465</v>
          </cell>
          <cell r="N1392">
            <v>7.1209999999999996E-2</v>
          </cell>
        </row>
        <row r="1393">
          <cell r="L1393">
            <v>2958465</v>
          </cell>
          <cell r="M1393">
            <v>2958465</v>
          </cell>
          <cell r="N1393">
            <v>7.1209999999999996E-2</v>
          </cell>
        </row>
        <row r="1394">
          <cell r="L1394">
            <v>2958465</v>
          </cell>
          <cell r="M1394">
            <v>2958465</v>
          </cell>
          <cell r="N1394">
            <v>7.1209999999999996E-2</v>
          </cell>
        </row>
        <row r="1395">
          <cell r="L1395">
            <v>2958465</v>
          </cell>
          <cell r="M1395">
            <v>2958465</v>
          </cell>
          <cell r="N1395">
            <v>7.1209999999999996E-2</v>
          </cell>
        </row>
        <row r="1396">
          <cell r="L1396">
            <v>2958465</v>
          </cell>
          <cell r="M1396">
            <v>2958465</v>
          </cell>
          <cell r="N1396">
            <v>7.1209999999999996E-2</v>
          </cell>
        </row>
        <row r="1397">
          <cell r="L1397">
            <v>2958465</v>
          </cell>
          <cell r="M1397">
            <v>2958465</v>
          </cell>
          <cell r="N1397">
            <v>7.1209999999999996E-2</v>
          </cell>
        </row>
        <row r="1398">
          <cell r="L1398">
            <v>2958465</v>
          </cell>
          <cell r="M1398">
            <v>2958465</v>
          </cell>
          <cell r="N1398">
            <v>7.1209999999999996E-2</v>
          </cell>
        </row>
        <row r="1399">
          <cell r="L1399">
            <v>2958465</v>
          </cell>
          <cell r="M1399">
            <v>2958465</v>
          </cell>
          <cell r="N1399">
            <v>7.1209999999999996E-2</v>
          </cell>
        </row>
        <row r="1400">
          <cell r="L1400">
            <v>2958465</v>
          </cell>
          <cell r="M1400">
            <v>2958465</v>
          </cell>
          <cell r="N1400">
            <v>7.1209999999999996E-2</v>
          </cell>
        </row>
        <row r="1401">
          <cell r="L1401">
            <v>2958465</v>
          </cell>
          <cell r="M1401">
            <v>2958465</v>
          </cell>
        </row>
        <row r="1402">
          <cell r="L1402">
            <v>2958465</v>
          </cell>
          <cell r="M1402">
            <v>2958465</v>
          </cell>
        </row>
        <row r="1403">
          <cell r="L1403">
            <v>2958465</v>
          </cell>
          <cell r="M1403">
            <v>2958465</v>
          </cell>
        </row>
        <row r="1404">
          <cell r="L1404">
            <v>2958465</v>
          </cell>
          <cell r="M1404">
            <v>2958465</v>
          </cell>
        </row>
        <row r="1405">
          <cell r="L1405">
            <v>2958465</v>
          </cell>
          <cell r="M1405">
            <v>2958465</v>
          </cell>
        </row>
        <row r="1406">
          <cell r="L1406">
            <v>2958465</v>
          </cell>
          <cell r="M1406">
            <v>2958465</v>
          </cell>
        </row>
        <row r="1407">
          <cell r="L1407">
            <v>2958465</v>
          </cell>
          <cell r="M1407">
            <v>2958465</v>
          </cell>
        </row>
        <row r="1408">
          <cell r="L1408">
            <v>2958465</v>
          </cell>
          <cell r="M1408">
            <v>2958465</v>
          </cell>
        </row>
        <row r="1409">
          <cell r="L1409">
            <v>2958465</v>
          </cell>
          <cell r="M1409">
            <v>2958465</v>
          </cell>
        </row>
        <row r="1410">
          <cell r="L1410">
            <v>2958465</v>
          </cell>
          <cell r="M1410">
            <v>2958465</v>
          </cell>
        </row>
        <row r="1411">
          <cell r="L1411">
            <v>2958465</v>
          </cell>
          <cell r="M1411">
            <v>2958465</v>
          </cell>
        </row>
        <row r="1412">
          <cell r="L1412">
            <v>2958465</v>
          </cell>
          <cell r="M1412">
            <v>2958465</v>
          </cell>
        </row>
        <row r="1413">
          <cell r="L1413">
            <v>2958465</v>
          </cell>
          <cell r="M1413">
            <v>2958465</v>
          </cell>
        </row>
        <row r="1414">
          <cell r="L1414">
            <v>2958465</v>
          </cell>
          <cell r="M1414">
            <v>2958465</v>
          </cell>
        </row>
        <row r="1415">
          <cell r="L1415">
            <v>2958465</v>
          </cell>
          <cell r="M1415">
            <v>2958465</v>
          </cell>
        </row>
        <row r="1416">
          <cell r="L1416">
            <v>2958465</v>
          </cell>
          <cell r="M1416">
            <v>2958465</v>
          </cell>
        </row>
        <row r="1417">
          <cell r="L1417">
            <v>2958465</v>
          </cell>
          <cell r="M1417">
            <v>2958465</v>
          </cell>
        </row>
        <row r="1418">
          <cell r="L1418">
            <v>2958465</v>
          </cell>
          <cell r="M1418">
            <v>2958465</v>
          </cell>
        </row>
        <row r="1419">
          <cell r="L1419">
            <v>2958465</v>
          </cell>
          <cell r="M1419">
            <v>2958465</v>
          </cell>
        </row>
        <row r="1420">
          <cell r="L1420">
            <v>2958465</v>
          </cell>
          <cell r="M1420">
            <v>2958465</v>
          </cell>
        </row>
        <row r="1421">
          <cell r="L1421">
            <v>2958465</v>
          </cell>
          <cell r="M1421">
            <v>2958465</v>
          </cell>
        </row>
        <row r="1422">
          <cell r="L1422">
            <v>2958465</v>
          </cell>
          <cell r="M1422">
            <v>2958465</v>
          </cell>
        </row>
        <row r="1423">
          <cell r="L1423">
            <v>2958465</v>
          </cell>
          <cell r="M1423">
            <v>2958465</v>
          </cell>
        </row>
        <row r="1424">
          <cell r="L1424">
            <v>2958465</v>
          </cell>
          <cell r="M1424">
            <v>2958465</v>
          </cell>
        </row>
        <row r="1425">
          <cell r="L1425">
            <v>2958465</v>
          </cell>
          <cell r="M1425">
            <v>2958465</v>
          </cell>
        </row>
        <row r="1426">
          <cell r="L1426">
            <v>2958465</v>
          </cell>
          <cell r="M1426">
            <v>2958465</v>
          </cell>
        </row>
        <row r="1427">
          <cell r="L1427">
            <v>2958465</v>
          </cell>
          <cell r="M1427">
            <v>2958465</v>
          </cell>
        </row>
        <row r="1428">
          <cell r="L1428">
            <v>2958465</v>
          </cell>
          <cell r="M1428">
            <v>2958465</v>
          </cell>
        </row>
        <row r="1429">
          <cell r="L1429">
            <v>2958465</v>
          </cell>
          <cell r="M1429">
            <v>2958465</v>
          </cell>
        </row>
        <row r="1430">
          <cell r="L1430">
            <v>2958465</v>
          </cell>
          <cell r="M1430">
            <v>2958465</v>
          </cell>
        </row>
        <row r="1431">
          <cell r="L1431">
            <v>2958465</v>
          </cell>
          <cell r="M1431">
            <v>2958465</v>
          </cell>
        </row>
        <row r="1432">
          <cell r="L1432">
            <v>2958465</v>
          </cell>
          <cell r="M1432">
            <v>2958465</v>
          </cell>
        </row>
        <row r="1433">
          <cell r="L1433">
            <v>2958465</v>
          </cell>
          <cell r="M1433">
            <v>2958465</v>
          </cell>
        </row>
        <row r="1434">
          <cell r="L1434">
            <v>2958465</v>
          </cell>
          <cell r="M1434">
            <v>2958465</v>
          </cell>
        </row>
        <row r="1435">
          <cell r="L1435">
            <v>2958465</v>
          </cell>
          <cell r="M1435">
            <v>2958465</v>
          </cell>
        </row>
        <row r="1436">
          <cell r="L1436">
            <v>2958465</v>
          </cell>
          <cell r="M1436">
            <v>2958465</v>
          </cell>
        </row>
        <row r="1437">
          <cell r="L1437">
            <v>2958465</v>
          </cell>
          <cell r="M1437">
            <v>2958465</v>
          </cell>
        </row>
        <row r="1438">
          <cell r="L1438">
            <v>2958465</v>
          </cell>
          <cell r="M1438">
            <v>2958465</v>
          </cell>
        </row>
        <row r="1439">
          <cell r="L1439">
            <v>2958465</v>
          </cell>
          <cell r="M1439">
            <v>2958465</v>
          </cell>
        </row>
        <row r="1440">
          <cell r="L1440">
            <v>2958465</v>
          </cell>
          <cell r="M1440">
            <v>2958465</v>
          </cell>
        </row>
        <row r="1441">
          <cell r="L1441">
            <v>2958465</v>
          </cell>
          <cell r="M1441">
            <v>2958465</v>
          </cell>
        </row>
        <row r="1442">
          <cell r="L1442">
            <v>2958465</v>
          </cell>
          <cell r="M1442">
            <v>2958465</v>
          </cell>
        </row>
        <row r="1443">
          <cell r="L1443">
            <v>2958465</v>
          </cell>
          <cell r="M1443">
            <v>2958465</v>
          </cell>
        </row>
        <row r="1444">
          <cell r="L1444">
            <v>2958465</v>
          </cell>
          <cell r="M1444">
            <v>2958465</v>
          </cell>
        </row>
        <row r="1445">
          <cell r="L1445">
            <v>2958465</v>
          </cell>
          <cell r="M1445">
            <v>2958465</v>
          </cell>
        </row>
        <row r="1446">
          <cell r="L1446">
            <v>2958465</v>
          </cell>
          <cell r="M1446">
            <v>2958465</v>
          </cell>
        </row>
        <row r="1447">
          <cell r="L1447">
            <v>2958465</v>
          </cell>
          <cell r="M1447">
            <v>2958465</v>
          </cell>
        </row>
        <row r="1448">
          <cell r="L1448">
            <v>2958465</v>
          </cell>
          <cell r="M1448">
            <v>2958465</v>
          </cell>
        </row>
        <row r="1449">
          <cell r="L1449">
            <v>2958465</v>
          </cell>
          <cell r="M1449">
            <v>2958465</v>
          </cell>
        </row>
        <row r="1450">
          <cell r="L1450">
            <v>2958465</v>
          </cell>
          <cell r="M1450">
            <v>2958465</v>
          </cell>
        </row>
        <row r="1451">
          <cell r="L1451">
            <v>2958465</v>
          </cell>
          <cell r="M1451">
            <v>2958465</v>
          </cell>
        </row>
        <row r="1452">
          <cell r="L1452">
            <v>2958465</v>
          </cell>
          <cell r="M1452">
            <v>2958465</v>
          </cell>
        </row>
        <row r="1453">
          <cell r="L1453">
            <v>2958465</v>
          </cell>
          <cell r="M1453">
            <v>2958465</v>
          </cell>
        </row>
        <row r="1454">
          <cell r="L1454">
            <v>2958465</v>
          </cell>
          <cell r="M1454">
            <v>2958465</v>
          </cell>
        </row>
        <row r="1455">
          <cell r="L1455">
            <v>2958465</v>
          </cell>
          <cell r="M1455">
            <v>2958465</v>
          </cell>
        </row>
        <row r="1456">
          <cell r="L1456">
            <v>2958465</v>
          </cell>
          <cell r="M1456">
            <v>2958465</v>
          </cell>
        </row>
        <row r="1457">
          <cell r="L1457">
            <v>2958465</v>
          </cell>
          <cell r="M1457">
            <v>2958465</v>
          </cell>
        </row>
        <row r="1458">
          <cell r="L1458">
            <v>2958465</v>
          </cell>
          <cell r="M1458">
            <v>2958465</v>
          </cell>
        </row>
        <row r="1459">
          <cell r="L1459">
            <v>2958465</v>
          </cell>
          <cell r="M1459">
            <v>2958465</v>
          </cell>
        </row>
        <row r="1460">
          <cell r="L1460">
            <v>2958465</v>
          </cell>
          <cell r="M1460">
            <v>2958465</v>
          </cell>
        </row>
        <row r="1461">
          <cell r="L1461">
            <v>2958465</v>
          </cell>
          <cell r="M1461">
            <v>2958465</v>
          </cell>
        </row>
        <row r="1462">
          <cell r="L1462">
            <v>2958465</v>
          </cell>
          <cell r="M1462">
            <v>2958465</v>
          </cell>
        </row>
        <row r="1463">
          <cell r="L1463">
            <v>2958465</v>
          </cell>
          <cell r="M1463">
            <v>2958465</v>
          </cell>
        </row>
        <row r="1464">
          <cell r="L1464">
            <v>2958465</v>
          </cell>
          <cell r="M1464">
            <v>2958465</v>
          </cell>
        </row>
        <row r="1465">
          <cell r="L1465">
            <v>2958465</v>
          </cell>
          <cell r="M1465">
            <v>2958465</v>
          </cell>
        </row>
        <row r="1466">
          <cell r="L1466">
            <v>2958465</v>
          </cell>
          <cell r="M1466">
            <v>2958465</v>
          </cell>
        </row>
        <row r="1467">
          <cell r="L1467">
            <v>2958465</v>
          </cell>
          <cell r="M1467">
            <v>2958465</v>
          </cell>
        </row>
        <row r="1468">
          <cell r="L1468">
            <v>2958465</v>
          </cell>
          <cell r="M1468">
            <v>2958465</v>
          </cell>
        </row>
        <row r="1469">
          <cell r="L1469">
            <v>2958465</v>
          </cell>
          <cell r="M1469">
            <v>2958465</v>
          </cell>
        </row>
        <row r="1470">
          <cell r="L1470">
            <v>2958465</v>
          </cell>
          <cell r="M1470">
            <v>2958465</v>
          </cell>
        </row>
        <row r="1471">
          <cell r="L1471">
            <v>2958465</v>
          </cell>
          <cell r="M1471">
            <v>2958465</v>
          </cell>
        </row>
        <row r="1472">
          <cell r="L1472">
            <v>2958465</v>
          </cell>
          <cell r="M1472">
            <v>2958465</v>
          </cell>
        </row>
        <row r="1473">
          <cell r="L1473">
            <v>2958465</v>
          </cell>
          <cell r="M1473">
            <v>2958465</v>
          </cell>
        </row>
        <row r="1474">
          <cell r="L1474">
            <v>2958465</v>
          </cell>
          <cell r="M1474">
            <v>2958465</v>
          </cell>
        </row>
        <row r="1475">
          <cell r="L1475">
            <v>2958465</v>
          </cell>
          <cell r="M1475">
            <v>2958465</v>
          </cell>
        </row>
        <row r="1476">
          <cell r="L1476">
            <v>2958465</v>
          </cell>
          <cell r="M1476">
            <v>2958465</v>
          </cell>
        </row>
        <row r="1477">
          <cell r="L1477">
            <v>2958465</v>
          </cell>
          <cell r="M1477">
            <v>2958465</v>
          </cell>
        </row>
        <row r="1478">
          <cell r="L1478">
            <v>2958465</v>
          </cell>
          <cell r="M1478">
            <v>2958465</v>
          </cell>
        </row>
        <row r="1479">
          <cell r="L1479">
            <v>2958465</v>
          </cell>
          <cell r="M1479">
            <v>2958465</v>
          </cell>
        </row>
        <row r="1480">
          <cell r="L1480">
            <v>2958465</v>
          </cell>
          <cell r="M1480">
            <v>2958465</v>
          </cell>
        </row>
        <row r="1481">
          <cell r="L1481">
            <v>2958465</v>
          </cell>
          <cell r="M1481">
            <v>2958465</v>
          </cell>
        </row>
        <row r="1482">
          <cell r="L1482">
            <v>2958465</v>
          </cell>
          <cell r="M1482">
            <v>2958465</v>
          </cell>
        </row>
        <row r="1483">
          <cell r="L1483">
            <v>2958465</v>
          </cell>
          <cell r="M1483">
            <v>2958465</v>
          </cell>
        </row>
        <row r="1484">
          <cell r="L1484">
            <v>2958465</v>
          </cell>
          <cell r="M1484">
            <v>2958465</v>
          </cell>
        </row>
        <row r="1485">
          <cell r="L1485">
            <v>2958465</v>
          </cell>
          <cell r="M1485">
            <v>2958465</v>
          </cell>
        </row>
        <row r="1486">
          <cell r="L1486">
            <v>2958465</v>
          </cell>
          <cell r="M1486">
            <v>2958465</v>
          </cell>
        </row>
        <row r="1487">
          <cell r="L1487">
            <v>2958465</v>
          </cell>
          <cell r="M1487">
            <v>2958465</v>
          </cell>
        </row>
        <row r="1488">
          <cell r="L1488">
            <v>2958465</v>
          </cell>
          <cell r="M1488">
            <v>2958465</v>
          </cell>
        </row>
        <row r="1489">
          <cell r="L1489">
            <v>2958465</v>
          </cell>
          <cell r="M1489">
            <v>2958465</v>
          </cell>
        </row>
        <row r="1490">
          <cell r="L1490">
            <v>2958465</v>
          </cell>
          <cell r="M1490">
            <v>2958465</v>
          </cell>
        </row>
        <row r="1491">
          <cell r="L1491">
            <v>2958465</v>
          </cell>
          <cell r="M1491">
            <v>2958465</v>
          </cell>
        </row>
        <row r="1492">
          <cell r="L1492">
            <v>2958465</v>
          </cell>
          <cell r="M1492">
            <v>2958465</v>
          </cell>
        </row>
        <row r="1493">
          <cell r="L1493">
            <v>2958465</v>
          </cell>
          <cell r="M1493">
            <v>2958465</v>
          </cell>
        </row>
        <row r="1494">
          <cell r="L1494">
            <v>2958465</v>
          </cell>
          <cell r="M1494">
            <v>2958465</v>
          </cell>
        </row>
        <row r="1495">
          <cell r="L1495">
            <v>2958465</v>
          </cell>
          <cell r="M1495">
            <v>2958465</v>
          </cell>
        </row>
        <row r="1496">
          <cell r="L1496">
            <v>2958465</v>
          </cell>
          <cell r="M1496">
            <v>2958465</v>
          </cell>
        </row>
        <row r="1497">
          <cell r="L1497">
            <v>2958465</v>
          </cell>
          <cell r="M1497">
            <v>2958465</v>
          </cell>
        </row>
        <row r="1498">
          <cell r="L1498">
            <v>2958465</v>
          </cell>
          <cell r="M1498">
            <v>2958465</v>
          </cell>
        </row>
        <row r="1499">
          <cell r="L1499">
            <v>2958465</v>
          </cell>
          <cell r="M1499">
            <v>2958465</v>
          </cell>
        </row>
        <row r="1500">
          <cell r="L1500">
            <v>2958465</v>
          </cell>
          <cell r="M1500">
            <v>2958465</v>
          </cell>
        </row>
        <row r="1501">
          <cell r="L1501">
            <v>2958465</v>
          </cell>
          <cell r="M1501">
            <v>2958465</v>
          </cell>
        </row>
        <row r="1502">
          <cell r="L1502">
            <v>2958465</v>
          </cell>
          <cell r="M1502">
            <v>2958465</v>
          </cell>
        </row>
        <row r="1503">
          <cell r="L1503">
            <v>2958465</v>
          </cell>
          <cell r="M1503">
            <v>2958465</v>
          </cell>
        </row>
        <row r="1504">
          <cell r="L1504">
            <v>2958465</v>
          </cell>
          <cell r="M1504">
            <v>2958465</v>
          </cell>
        </row>
        <row r="1505">
          <cell r="L1505">
            <v>2958465</v>
          </cell>
          <cell r="M1505">
            <v>2958465</v>
          </cell>
        </row>
        <row r="1506">
          <cell r="L1506">
            <v>2958465</v>
          </cell>
          <cell r="M1506">
            <v>2958465</v>
          </cell>
        </row>
        <row r="1507">
          <cell r="L1507">
            <v>2958465</v>
          </cell>
          <cell r="M1507">
            <v>2958465</v>
          </cell>
        </row>
        <row r="1508">
          <cell r="L1508">
            <v>2958465</v>
          </cell>
          <cell r="M1508">
            <v>2958465</v>
          </cell>
        </row>
        <row r="1509">
          <cell r="L1509">
            <v>2958465</v>
          </cell>
          <cell r="M1509">
            <v>2958465</v>
          </cell>
        </row>
        <row r="1510">
          <cell r="L1510">
            <v>2958465</v>
          </cell>
          <cell r="M1510">
            <v>2958465</v>
          </cell>
        </row>
        <row r="1511">
          <cell r="L1511">
            <v>2958465</v>
          </cell>
          <cell r="M1511">
            <v>2958465</v>
          </cell>
        </row>
        <row r="1512">
          <cell r="L1512">
            <v>2958465</v>
          </cell>
          <cell r="M1512">
            <v>2958465</v>
          </cell>
        </row>
        <row r="1513">
          <cell r="L1513">
            <v>2958465</v>
          </cell>
          <cell r="M1513">
            <v>2958465</v>
          </cell>
        </row>
        <row r="1514">
          <cell r="L1514">
            <v>2958465</v>
          </cell>
          <cell r="M1514">
            <v>2958465</v>
          </cell>
        </row>
        <row r="1515">
          <cell r="L1515">
            <v>2958465</v>
          </cell>
          <cell r="M1515">
            <v>2958465</v>
          </cell>
        </row>
        <row r="1516">
          <cell r="L1516">
            <v>2958465</v>
          </cell>
          <cell r="M1516">
            <v>2958465</v>
          </cell>
        </row>
        <row r="1517">
          <cell r="L1517">
            <v>2958465</v>
          </cell>
          <cell r="M1517">
            <v>2958465</v>
          </cell>
        </row>
        <row r="1518">
          <cell r="L1518">
            <v>2958465</v>
          </cell>
          <cell r="M1518">
            <v>2958465</v>
          </cell>
        </row>
        <row r="1519">
          <cell r="L1519">
            <v>2958465</v>
          </cell>
          <cell r="M1519">
            <v>2958465</v>
          </cell>
        </row>
        <row r="1520">
          <cell r="L1520">
            <v>2958465</v>
          </cell>
          <cell r="M1520">
            <v>2958465</v>
          </cell>
        </row>
        <row r="1521">
          <cell r="L1521">
            <v>2958465</v>
          </cell>
          <cell r="M1521">
            <v>2958465</v>
          </cell>
        </row>
        <row r="1522">
          <cell r="L1522">
            <v>2958465</v>
          </cell>
          <cell r="M1522">
            <v>2958465</v>
          </cell>
        </row>
        <row r="1523">
          <cell r="L1523">
            <v>2958465</v>
          </cell>
          <cell r="M1523">
            <v>2958465</v>
          </cell>
        </row>
        <row r="1524">
          <cell r="L1524">
            <v>2958465</v>
          </cell>
          <cell r="M1524">
            <v>2958465</v>
          </cell>
        </row>
        <row r="1525">
          <cell r="L1525">
            <v>2958465</v>
          </cell>
          <cell r="M1525">
            <v>2958465</v>
          </cell>
        </row>
        <row r="1526">
          <cell r="L1526">
            <v>2958465</v>
          </cell>
          <cell r="M1526">
            <v>2958465</v>
          </cell>
        </row>
        <row r="1527">
          <cell r="L1527">
            <v>2958465</v>
          </cell>
          <cell r="M1527">
            <v>2958465</v>
          </cell>
        </row>
        <row r="1528">
          <cell r="L1528">
            <v>2958465</v>
          </cell>
          <cell r="M1528">
            <v>2958465</v>
          </cell>
        </row>
        <row r="1529">
          <cell r="L1529">
            <v>2958465</v>
          </cell>
          <cell r="M1529">
            <v>2958465</v>
          </cell>
        </row>
        <row r="1530">
          <cell r="L1530">
            <v>2958465</v>
          </cell>
          <cell r="M1530">
            <v>2958465</v>
          </cell>
        </row>
        <row r="1531">
          <cell r="L1531">
            <v>2958465</v>
          </cell>
          <cell r="M1531">
            <v>2958465</v>
          </cell>
        </row>
        <row r="1532">
          <cell r="L1532">
            <v>2958465</v>
          </cell>
          <cell r="M1532">
            <v>2958465</v>
          </cell>
        </row>
        <row r="1533">
          <cell r="L1533">
            <v>2958465</v>
          </cell>
          <cell r="M1533">
            <v>2958465</v>
          </cell>
        </row>
        <row r="1534">
          <cell r="L1534">
            <v>2958465</v>
          </cell>
          <cell r="M1534">
            <v>2958465</v>
          </cell>
        </row>
        <row r="1535">
          <cell r="L1535">
            <v>2958465</v>
          </cell>
          <cell r="M1535">
            <v>2958465</v>
          </cell>
        </row>
        <row r="1536">
          <cell r="L1536">
            <v>2958465</v>
          </cell>
          <cell r="M1536">
            <v>2958465</v>
          </cell>
        </row>
        <row r="1537">
          <cell r="L1537">
            <v>2958465</v>
          </cell>
          <cell r="M1537">
            <v>2958465</v>
          </cell>
        </row>
        <row r="1538">
          <cell r="L1538">
            <v>2958465</v>
          </cell>
          <cell r="M1538">
            <v>2958465</v>
          </cell>
        </row>
        <row r="1539">
          <cell r="L1539">
            <v>2958465</v>
          </cell>
          <cell r="M1539">
            <v>2958465</v>
          </cell>
        </row>
        <row r="1540">
          <cell r="L1540">
            <v>2958465</v>
          </cell>
          <cell r="M1540">
            <v>2958465</v>
          </cell>
        </row>
        <row r="1541">
          <cell r="L1541">
            <v>2958465</v>
          </cell>
          <cell r="M1541">
            <v>2958465</v>
          </cell>
        </row>
        <row r="1542">
          <cell r="L1542">
            <v>2958465</v>
          </cell>
          <cell r="M1542">
            <v>2958465</v>
          </cell>
        </row>
        <row r="1543">
          <cell r="L1543">
            <v>2958465</v>
          </cell>
          <cell r="M1543">
            <v>2958465</v>
          </cell>
        </row>
        <row r="1544">
          <cell r="L1544">
            <v>2958465</v>
          </cell>
          <cell r="M1544">
            <v>2958465</v>
          </cell>
        </row>
        <row r="1545">
          <cell r="L1545">
            <v>2958465</v>
          </cell>
          <cell r="M1545">
            <v>2958465</v>
          </cell>
        </row>
        <row r="1546">
          <cell r="L1546">
            <v>2958465</v>
          </cell>
          <cell r="M1546">
            <v>2958465</v>
          </cell>
        </row>
        <row r="1547">
          <cell r="L1547">
            <v>2958465</v>
          </cell>
          <cell r="M1547">
            <v>2958465</v>
          </cell>
        </row>
        <row r="1548">
          <cell r="L1548">
            <v>2958465</v>
          </cell>
          <cell r="M1548">
            <v>2958465</v>
          </cell>
        </row>
        <row r="1549">
          <cell r="L1549">
            <v>2958465</v>
          </cell>
          <cell r="M1549">
            <v>2958465</v>
          </cell>
        </row>
        <row r="1550">
          <cell r="L1550">
            <v>2958465</v>
          </cell>
          <cell r="M1550">
            <v>2958465</v>
          </cell>
        </row>
        <row r="1551">
          <cell r="L1551">
            <v>2958465</v>
          </cell>
          <cell r="M1551">
            <v>2958465</v>
          </cell>
        </row>
        <row r="1552">
          <cell r="L1552">
            <v>2958465</v>
          </cell>
          <cell r="M1552">
            <v>2958465</v>
          </cell>
        </row>
        <row r="1553">
          <cell r="L1553">
            <v>2958465</v>
          </cell>
          <cell r="M1553">
            <v>2958465</v>
          </cell>
        </row>
        <row r="1554">
          <cell r="L1554">
            <v>2958465</v>
          </cell>
          <cell r="M1554">
            <v>2958465</v>
          </cell>
        </row>
        <row r="1555">
          <cell r="L1555">
            <v>2958465</v>
          </cell>
          <cell r="M1555">
            <v>2958465</v>
          </cell>
        </row>
        <row r="1556">
          <cell r="L1556">
            <v>2958465</v>
          </cell>
          <cell r="M1556">
            <v>2958465</v>
          </cell>
        </row>
        <row r="1557">
          <cell r="L1557">
            <v>2958465</v>
          </cell>
          <cell r="M1557">
            <v>2958465</v>
          </cell>
        </row>
        <row r="1558">
          <cell r="L1558">
            <v>2958465</v>
          </cell>
          <cell r="M1558">
            <v>2958465</v>
          </cell>
        </row>
        <row r="1559">
          <cell r="L1559">
            <v>2958465</v>
          </cell>
          <cell r="M1559">
            <v>2958465</v>
          </cell>
        </row>
        <row r="1560">
          <cell r="L1560">
            <v>2958465</v>
          </cell>
          <cell r="M1560">
            <v>2958465</v>
          </cell>
        </row>
        <row r="1561">
          <cell r="L1561">
            <v>2958465</v>
          </cell>
          <cell r="M1561">
            <v>2958465</v>
          </cell>
        </row>
        <row r="1562">
          <cell r="L1562">
            <v>2958465</v>
          </cell>
          <cell r="M1562">
            <v>2958465</v>
          </cell>
        </row>
        <row r="1563">
          <cell r="L1563">
            <v>2958465</v>
          </cell>
          <cell r="M1563">
            <v>2958465</v>
          </cell>
        </row>
        <row r="1564">
          <cell r="L1564">
            <v>2958465</v>
          </cell>
          <cell r="M1564">
            <v>2958465</v>
          </cell>
        </row>
        <row r="1565">
          <cell r="L1565">
            <v>2958465</v>
          </cell>
          <cell r="M1565">
            <v>2958465</v>
          </cell>
        </row>
        <row r="1566">
          <cell r="L1566">
            <v>2958465</v>
          </cell>
          <cell r="M1566">
            <v>2958465</v>
          </cell>
        </row>
        <row r="1567">
          <cell r="L1567">
            <v>2958465</v>
          </cell>
          <cell r="M1567">
            <v>2958465</v>
          </cell>
        </row>
        <row r="1568">
          <cell r="L1568">
            <v>2958465</v>
          </cell>
          <cell r="M1568">
            <v>2958465</v>
          </cell>
        </row>
        <row r="1569">
          <cell r="L1569">
            <v>2958465</v>
          </cell>
          <cell r="M1569">
            <v>2958465</v>
          </cell>
        </row>
        <row r="1570">
          <cell r="L1570">
            <v>2958465</v>
          </cell>
          <cell r="M1570">
            <v>2958465</v>
          </cell>
        </row>
        <row r="1571">
          <cell r="L1571">
            <v>2958465</v>
          </cell>
          <cell r="M1571">
            <v>2958465</v>
          </cell>
        </row>
        <row r="1572">
          <cell r="L1572">
            <v>2958465</v>
          </cell>
          <cell r="M1572">
            <v>2958465</v>
          </cell>
        </row>
        <row r="1573">
          <cell r="L1573">
            <v>2958465</v>
          </cell>
          <cell r="M1573">
            <v>2958465</v>
          </cell>
        </row>
        <row r="1574">
          <cell r="L1574">
            <v>2958465</v>
          </cell>
          <cell r="M1574">
            <v>2958465</v>
          </cell>
        </row>
        <row r="1575">
          <cell r="L1575">
            <v>2958465</v>
          </cell>
          <cell r="M1575">
            <v>2958465</v>
          </cell>
        </row>
        <row r="1576">
          <cell r="L1576">
            <v>2958465</v>
          </cell>
          <cell r="M1576">
            <v>2958465</v>
          </cell>
        </row>
        <row r="1577">
          <cell r="L1577">
            <v>2958465</v>
          </cell>
          <cell r="M1577">
            <v>2958465</v>
          </cell>
        </row>
        <row r="1578">
          <cell r="L1578">
            <v>2958465</v>
          </cell>
          <cell r="M1578">
            <v>2958465</v>
          </cell>
        </row>
        <row r="1579">
          <cell r="L1579">
            <v>2958465</v>
          </cell>
          <cell r="M1579">
            <v>2958465</v>
          </cell>
        </row>
        <row r="1580">
          <cell r="L1580">
            <v>2958465</v>
          </cell>
          <cell r="M1580">
            <v>2958465</v>
          </cell>
        </row>
        <row r="1581">
          <cell r="L1581">
            <v>2958465</v>
          </cell>
          <cell r="M1581">
            <v>2958465</v>
          </cell>
        </row>
        <row r="1582">
          <cell r="L1582">
            <v>2958465</v>
          </cell>
          <cell r="M1582">
            <v>2958465</v>
          </cell>
        </row>
        <row r="1583">
          <cell r="L1583">
            <v>2958465</v>
          </cell>
          <cell r="M1583">
            <v>2958465</v>
          </cell>
        </row>
        <row r="1584">
          <cell r="L1584">
            <v>2958465</v>
          </cell>
          <cell r="M1584">
            <v>2958465</v>
          </cell>
        </row>
        <row r="1585">
          <cell r="L1585">
            <v>2958465</v>
          </cell>
          <cell r="M1585">
            <v>2958465</v>
          </cell>
        </row>
        <row r="1586">
          <cell r="L1586">
            <v>2958465</v>
          </cell>
          <cell r="M1586">
            <v>2958465</v>
          </cell>
        </row>
        <row r="1587">
          <cell r="L1587">
            <v>2958465</v>
          </cell>
          <cell r="M1587">
            <v>2958465</v>
          </cell>
        </row>
        <row r="1588">
          <cell r="L1588">
            <v>2958465</v>
          </cell>
          <cell r="M1588">
            <v>2958465</v>
          </cell>
        </row>
        <row r="1589">
          <cell r="L1589">
            <v>2958465</v>
          </cell>
          <cell r="M1589">
            <v>2958465</v>
          </cell>
        </row>
        <row r="1590">
          <cell r="L1590">
            <v>2958465</v>
          </cell>
          <cell r="M1590">
            <v>2958465</v>
          </cell>
        </row>
        <row r="1591">
          <cell r="L1591">
            <v>2958465</v>
          </cell>
          <cell r="M1591">
            <v>2958465</v>
          </cell>
        </row>
        <row r="1592">
          <cell r="L1592">
            <v>2958465</v>
          </cell>
          <cell r="M1592">
            <v>2958465</v>
          </cell>
        </row>
        <row r="1593">
          <cell r="L1593">
            <v>2958465</v>
          </cell>
          <cell r="M1593">
            <v>2958465</v>
          </cell>
        </row>
        <row r="1594">
          <cell r="L1594">
            <v>2958465</v>
          </cell>
          <cell r="M1594">
            <v>2958465</v>
          </cell>
        </row>
        <row r="1595">
          <cell r="L1595">
            <v>2958465</v>
          </cell>
          <cell r="M1595">
            <v>2958465</v>
          </cell>
        </row>
        <row r="1596">
          <cell r="L1596">
            <v>2958465</v>
          </cell>
          <cell r="M1596">
            <v>2958465</v>
          </cell>
        </row>
        <row r="1597">
          <cell r="L1597">
            <v>2958465</v>
          </cell>
          <cell r="M1597">
            <v>2958465</v>
          </cell>
        </row>
        <row r="1598">
          <cell r="L1598">
            <v>2958465</v>
          </cell>
          <cell r="M1598">
            <v>2958465</v>
          </cell>
        </row>
        <row r="1599">
          <cell r="L1599">
            <v>2958465</v>
          </cell>
          <cell r="M1599">
            <v>2958465</v>
          </cell>
        </row>
        <row r="1600">
          <cell r="L1600">
            <v>2958465</v>
          </cell>
          <cell r="M1600">
            <v>2958465</v>
          </cell>
        </row>
        <row r="1601">
          <cell r="L1601">
            <v>2958465</v>
          </cell>
          <cell r="M1601">
            <v>2958465</v>
          </cell>
        </row>
        <row r="1602">
          <cell r="L1602">
            <v>2958465</v>
          </cell>
          <cell r="M1602">
            <v>2958465</v>
          </cell>
        </row>
        <row r="1603">
          <cell r="L1603">
            <v>2958465</v>
          </cell>
          <cell r="M1603">
            <v>2958465</v>
          </cell>
        </row>
        <row r="1604">
          <cell r="L1604">
            <v>2958465</v>
          </cell>
          <cell r="M1604">
            <v>2958465</v>
          </cell>
        </row>
        <row r="1605">
          <cell r="L1605">
            <v>2958465</v>
          </cell>
          <cell r="M1605">
            <v>2958465</v>
          </cell>
        </row>
        <row r="1606">
          <cell r="L1606">
            <v>2958465</v>
          </cell>
          <cell r="M1606">
            <v>2958465</v>
          </cell>
        </row>
        <row r="1607">
          <cell r="L1607">
            <v>2958465</v>
          </cell>
          <cell r="M1607">
            <v>2958465</v>
          </cell>
        </row>
        <row r="1608">
          <cell r="L1608">
            <v>2958465</v>
          </cell>
          <cell r="M1608">
            <v>2958465</v>
          </cell>
        </row>
        <row r="1609">
          <cell r="L1609">
            <v>2958465</v>
          </cell>
          <cell r="M1609">
            <v>2958465</v>
          </cell>
        </row>
        <row r="1610">
          <cell r="L1610">
            <v>2958465</v>
          </cell>
          <cell r="M1610">
            <v>2958465</v>
          </cell>
        </row>
        <row r="1611">
          <cell r="L1611">
            <v>2958465</v>
          </cell>
          <cell r="M1611">
            <v>2958465</v>
          </cell>
        </row>
        <row r="1612">
          <cell r="L1612">
            <v>2958465</v>
          </cell>
          <cell r="M1612">
            <v>2958465</v>
          </cell>
        </row>
        <row r="1613">
          <cell r="L1613">
            <v>2958465</v>
          </cell>
          <cell r="M1613">
            <v>2958465</v>
          </cell>
        </row>
        <row r="1614">
          <cell r="L1614">
            <v>2958465</v>
          </cell>
          <cell r="M1614">
            <v>2958465</v>
          </cell>
        </row>
        <row r="1615">
          <cell r="L1615">
            <v>2958465</v>
          </cell>
          <cell r="M1615">
            <v>2958465</v>
          </cell>
        </row>
        <row r="1616">
          <cell r="L1616">
            <v>2958465</v>
          </cell>
          <cell r="M1616">
            <v>2958465</v>
          </cell>
        </row>
        <row r="1617">
          <cell r="L1617">
            <v>2958465</v>
          </cell>
          <cell r="M1617">
            <v>2958465</v>
          </cell>
        </row>
        <row r="1618">
          <cell r="L1618">
            <v>2958465</v>
          </cell>
          <cell r="M1618">
            <v>2958465</v>
          </cell>
        </row>
        <row r="1619">
          <cell r="L1619">
            <v>2958465</v>
          </cell>
          <cell r="M1619">
            <v>2958465</v>
          </cell>
        </row>
        <row r="1620">
          <cell r="L1620">
            <v>2958465</v>
          </cell>
          <cell r="M1620">
            <v>2958465</v>
          </cell>
        </row>
        <row r="1621">
          <cell r="L1621">
            <v>2958465</v>
          </cell>
          <cell r="M1621">
            <v>2958465</v>
          </cell>
        </row>
        <row r="1622">
          <cell r="L1622">
            <v>2958465</v>
          </cell>
          <cell r="M1622">
            <v>2958465</v>
          </cell>
        </row>
        <row r="1623">
          <cell r="L1623">
            <v>2958465</v>
          </cell>
          <cell r="M1623">
            <v>2958465</v>
          </cell>
        </row>
        <row r="1624">
          <cell r="L1624">
            <v>2958465</v>
          </cell>
          <cell r="M1624">
            <v>2958465</v>
          </cell>
        </row>
        <row r="1625">
          <cell r="L1625">
            <v>2958465</v>
          </cell>
          <cell r="M1625">
            <v>2958465</v>
          </cell>
        </row>
        <row r="1626">
          <cell r="L1626">
            <v>2958465</v>
          </cell>
          <cell r="M1626">
            <v>2958465</v>
          </cell>
        </row>
        <row r="1627">
          <cell r="L1627">
            <v>2958465</v>
          </cell>
          <cell r="M1627">
            <v>2958465</v>
          </cell>
        </row>
        <row r="1628">
          <cell r="L1628">
            <v>2958465</v>
          </cell>
          <cell r="M1628">
            <v>2958465</v>
          </cell>
        </row>
        <row r="1629">
          <cell r="L1629">
            <v>2958465</v>
          </cell>
          <cell r="M1629">
            <v>2958465</v>
          </cell>
        </row>
        <row r="1630">
          <cell r="L1630">
            <v>2958465</v>
          </cell>
          <cell r="M1630">
            <v>2958465</v>
          </cell>
        </row>
        <row r="1631">
          <cell r="L1631">
            <v>2958465</v>
          </cell>
          <cell r="M1631">
            <v>2958465</v>
          </cell>
        </row>
        <row r="1632">
          <cell r="L1632">
            <v>2958465</v>
          </cell>
          <cell r="M1632">
            <v>2958465</v>
          </cell>
        </row>
        <row r="1633">
          <cell r="L1633">
            <v>2958465</v>
          </cell>
          <cell r="M1633">
            <v>2958465</v>
          </cell>
        </row>
        <row r="1634">
          <cell r="L1634">
            <v>2958465</v>
          </cell>
          <cell r="M1634">
            <v>2958465</v>
          </cell>
        </row>
        <row r="1635">
          <cell r="L1635">
            <v>2958465</v>
          </cell>
          <cell r="M1635">
            <v>2958465</v>
          </cell>
        </row>
        <row r="1636">
          <cell r="L1636">
            <v>2958465</v>
          </cell>
          <cell r="M1636">
            <v>2958465</v>
          </cell>
        </row>
        <row r="1637">
          <cell r="L1637">
            <v>2958465</v>
          </cell>
          <cell r="M1637">
            <v>2958465</v>
          </cell>
        </row>
        <row r="1638">
          <cell r="L1638">
            <v>2958465</v>
          </cell>
          <cell r="M1638">
            <v>2958465</v>
          </cell>
        </row>
        <row r="1639">
          <cell r="L1639">
            <v>2958465</v>
          </cell>
          <cell r="M1639">
            <v>2958465</v>
          </cell>
        </row>
        <row r="1640">
          <cell r="L1640">
            <v>2958465</v>
          </cell>
          <cell r="M1640">
            <v>2958465</v>
          </cell>
        </row>
        <row r="1641">
          <cell r="L1641">
            <v>2958465</v>
          </cell>
          <cell r="M1641">
            <v>2958465</v>
          </cell>
        </row>
        <row r="1642">
          <cell r="L1642">
            <v>2958465</v>
          </cell>
          <cell r="M1642">
            <v>2958465</v>
          </cell>
        </row>
        <row r="1643">
          <cell r="L1643">
            <v>2958465</v>
          </cell>
          <cell r="M1643">
            <v>2958465</v>
          </cell>
        </row>
        <row r="1644">
          <cell r="L1644">
            <v>2958465</v>
          </cell>
          <cell r="M1644">
            <v>2958465</v>
          </cell>
        </row>
        <row r="1645">
          <cell r="L1645">
            <v>2958465</v>
          </cell>
          <cell r="M1645">
            <v>2958465</v>
          </cell>
        </row>
        <row r="1646">
          <cell r="L1646">
            <v>2958465</v>
          </cell>
          <cell r="M1646">
            <v>2958465</v>
          </cell>
        </row>
        <row r="1647">
          <cell r="L1647">
            <v>2958465</v>
          </cell>
          <cell r="M1647">
            <v>2958465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v Req Consolidated"/>
      <sheetName val="Depreciation (go here 1st)"/>
      <sheetName val="Return on Rate Base (2nd)"/>
      <sheetName val="Taxes (3rd)"/>
      <sheetName val="O&amp;M Rev &amp; Exp (4th)"/>
      <sheetName val="Revenue Requirements (5th)"/>
      <sheetName val="RECC Factor (6th)"/>
      <sheetName val="Levelzd Annl Capital Csts(7th)"/>
      <sheetName val="Introduction"/>
      <sheetName val="Table of contents"/>
      <sheetName val="Sec 1 Discount Rates"/>
      <sheetName val="Sec 1 AFUDC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 2006"/>
      <sheetName val="Sec 5 LACC&amp;RECC  Description"/>
      <sheetName val="Sec 5 Standard Table Macros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A"/>
      <sheetName val="Sec 9 Multiple Invest Macros"/>
      <sheetName val="Sec 9 Multiple Invest Table"/>
      <sheetName val="Sec 10 Financial Statements"/>
      <sheetName val="Sec 10 Financ Stmnts Balance"/>
      <sheetName val="Sec 10 Financ Stmnts Income"/>
      <sheetName val="Sec 10 Financ Stmnts Cas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Attachment D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cenario"/>
      <sheetName val="PPP Summary"/>
      <sheetName val="RD PPP2"/>
      <sheetName val="PPP Costs"/>
      <sheetName val="CARE Costs"/>
      <sheetName val="PPP Bill Determinants"/>
      <sheetName val="CARE WACOG"/>
      <sheetName val="CARE TP"/>
      <sheetName val="3-Yr Rec TP"/>
      <sheetName val="Cushion Surcharge"/>
      <sheetName val="Omnibus Storage"/>
      <sheetName val="Res Bill"/>
      <sheetName val="CCI Bil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/>
      <sheetData sheetId="32"/>
      <sheetData sheetId="33" refreshError="1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Tables"/>
      <sheetName val="Workpapers"/>
      <sheetName val="SDGE GRC BM"/>
      <sheetName val="GRC RR"/>
      <sheetName val="SDGE NTG Multiplier"/>
      <sheetName val="99BCAP-M Costs"/>
      <sheetName val="CICS Rev Req"/>
      <sheetName val="2008 PPP rate calc"/>
      <sheetName val="Accounts - 10-13-08FC"/>
      <sheetName val="2007 SGIP Budget"/>
      <sheetName val="AL1693-G Att 15-1"/>
      <sheetName val="2007 COC Adjust"/>
      <sheetName val="COC Gas RR Adj"/>
      <sheetName val="Res NGV Rate_Calc"/>
      <sheetName val="SALES"/>
      <sheetName val="COS Ph1 Base Margin"/>
      <sheetName val="SDFFD"/>
      <sheetName val="FF&amp;U"/>
      <sheetName val="Y2007 Margin"/>
      <sheetName val="2007 Escalation per Oct 06 data"/>
      <sheetName val="GPC FC"/>
      <sheetName val="SCG SI Rates"/>
      <sheetName val="Bill Impact -Res"/>
      <sheetName val="Bill Impact - CCI"/>
      <sheetName val="SCG FAR"/>
      <sheetName val="FAR Rev Req Realloc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 10"/>
      <sheetName val="CSIBA"/>
      <sheetName val="BA Procedures"/>
      <sheetName val="Module1"/>
      <sheetName val="Module2"/>
      <sheetName val="Module3"/>
      <sheetName val="Module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REPORTS"/>
      <sheetName val="Summary of Acct Balances"/>
      <sheetName val="ATFA"/>
      <sheetName val="BFBA"/>
      <sheetName val="CARE"/>
      <sheetName val="CEMA (DRTA)"/>
      <sheetName val="CEMA"/>
      <sheetName val="CEA"/>
      <sheetName val="CFCA"/>
      <sheetName val="EVIMA"/>
      <sheetName val="EPSMA"/>
      <sheetName val="EORA"/>
      <sheetName val="HSCRA"/>
      <sheetName val="ICMA"/>
      <sheetName val="ITCSA"/>
      <sheetName val="IAMA"/>
      <sheetName val="NGVFCST Worksheet"/>
      <sheetName val="NGVA"/>
      <sheetName val="NCRMA"/>
      <sheetName val="NFCA"/>
      <sheetName val="NFCTA"/>
      <sheetName val="NSBA"/>
      <sheetName val="PPF&amp;U "/>
      <sheetName val="PPTCA"/>
      <sheetName val="RDDEA"/>
      <sheetName val="RRMA"/>
      <sheetName val="ZRCLMA"/>
      <sheetName val="itcs_fcst_3"/>
      <sheetName val="itcs_fcst_2"/>
      <sheetName val="IR1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OD 1 INPUTS capital"/>
      <sheetName val="MOD 2 INPUTS expenses"/>
      <sheetName val="MOD 3 CALCS afudc"/>
      <sheetName val="MOD 4 CALCS depreciation"/>
      <sheetName val="MOD 5 CALCS return &amp; taxes"/>
      <sheetName val="MOD 6 CALCS lacc"/>
      <sheetName val="MOD 7 CALCS recc"/>
      <sheetName val="MOD 8 CALCS revreq"/>
      <sheetName val="MOD 9 CALCS dcf"/>
      <sheetName val="MOD 10 RPT tabd revreq"/>
      <sheetName val="MOD 11 RPT tabd dcf"/>
      <sheetName val="MOD 14 RPT tabd cash flows"/>
      <sheetName val="MOD 12 RPT sum DCF results"/>
      <sheetName val="MOD 13 RPT sum DCF chart"/>
      <sheetName val="APP 1 Intro"/>
      <sheetName val="APP 1 Part A. Tab Descriptions "/>
      <sheetName val="APP 1 Part B. dcf logic"/>
      <sheetName val=" APP 1 Part C. rev req formula"/>
      <sheetName val="APP 1 Part D. rev req logic"/>
      <sheetName val="APP 1 Part E. afudc logic"/>
      <sheetName val="APP 2 Intro Overheads"/>
      <sheetName val="APP 2 OH worksheet sdge elec"/>
      <sheetName val="APP 2 OH worksheet sdge gas"/>
      <sheetName val="APP 2 OH worksheet socalgas"/>
      <sheetName val="APP 3 escalation and discount"/>
      <sheetName val="APP 3 escalation indices "/>
      <sheetName val="APP 3 escalation %"/>
      <sheetName val="APP 3 discount rates"/>
      <sheetName val="APP 4 Depr Char Intro"/>
      <sheetName val="APP 4 depr char elec"/>
      <sheetName val="APP 4 depr char gas"/>
      <sheetName val="APP 5 financial statement intro"/>
      <sheetName val="APP 5 financial statmnt inputs"/>
      <sheetName val="APP 5 financial statements "/>
      <sheetName val="APP 6 Rev Req Sum Fctrs"/>
      <sheetName val="APP 6 Rev Req Fctrs Graph"/>
      <sheetName val="APP 6 SDGE ElecGen tables"/>
      <sheetName val="APP 6 SDGE ElecTranDist tables"/>
      <sheetName val="APP 6 FERC ElecTranDist tables"/>
      <sheetName val="APP 6 SDGE Gas tables"/>
      <sheetName val="APP 6 SDGE ComPlnt tables"/>
      <sheetName val="APP 6 So Cal Gas tables"/>
      <sheetName val="APP 6 Composite LACC Fctrs"/>
      <sheetName val="APP 7 O&amp;M discussion"/>
      <sheetName val="APP 7 O&amp;M factor logic"/>
      <sheetName val="APP 7 Elelctric O&amp;M Table"/>
      <sheetName val="APP 7 SDGE Gas O&amp;M Table "/>
      <sheetName val="APP 7 SoCal Gas O&amp;M Table"/>
      <sheetName val="APP 7 SDGE Elec O&amp;M + Cap Accts"/>
      <sheetName val="APP 7 SDGE Gas O&amp;M + Cap Accts"/>
      <sheetName val="APP 7 SoCal O&amp;M + Cap Ac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1"/>
      <sheetName val="F2"/>
      <sheetName val="F3_PD_Tables"/>
      <sheetName val="I"/>
      <sheetName val="Options"/>
      <sheetName val="B"/>
      <sheetName val="C"/>
      <sheetName val="D"/>
      <sheetName val="D1a_Margin"/>
      <sheetName val="D1b_EOR"/>
      <sheetName val="D1c_GE_Cap"/>
      <sheetName val="Gas_AC_Cap"/>
      <sheetName val="D2_Bal_Act"/>
      <sheetName val="Acctg - Attach IV"/>
      <sheetName val="F1:I"/>
      <sheetName val="C:D2_Bal_Act"/>
      <sheetName val="D:D2_Bal_Act"/>
    </sheetNames>
    <sheetDataSet>
      <sheetData sheetId="0" refreshError="1"/>
      <sheetData sheetId="1" refreshError="1">
        <row r="1">
          <cell r="A1" t="str">
            <v>CARDPD17.xls</v>
          </cell>
        </row>
        <row r="2">
          <cell r="A2" t="str">
            <v>Sheet F1</v>
          </cell>
          <cell r="B2">
            <v>36802.836688773146</v>
          </cell>
        </row>
        <row r="3">
          <cell r="A3" t="str">
            <v>Rate Tables and</v>
          </cell>
          <cell r="B3">
            <v>36802.836688773146</v>
          </cell>
        </row>
        <row r="4">
          <cell r="A4" t="str">
            <v>Cost Allocation Tables</v>
          </cell>
        </row>
        <row r="5">
          <cell r="A5" t="str">
            <v>TABLE_C3 (Core Cost Allocation)</v>
          </cell>
        </row>
        <row r="6">
          <cell r="A6" t="str">
            <v>TABLE_C4 (Noncore Cost Allocation)</v>
          </cell>
        </row>
        <row r="8">
          <cell r="A8" t="str">
            <v>TABLE_C3a (Core Cost Allocation)</v>
          </cell>
        </row>
        <row r="9">
          <cell r="A9" t="str">
            <v>TABLE_C4a (Noncore Cost Allocation)</v>
          </cell>
        </row>
        <row r="10">
          <cell r="G10" t="str">
            <v>Core Averaging</v>
          </cell>
        </row>
        <row r="11">
          <cell r="D11" t="str">
            <v>TABLE_C3</v>
          </cell>
          <cell r="E11" t="str">
            <v>F:C19.F:R212</v>
          </cell>
          <cell r="U11" t="str">
            <v>TABLE_C4</v>
          </cell>
          <cell r="V11" t="str">
            <v>F:T19.F:AU222</v>
          </cell>
        </row>
        <row r="13">
          <cell r="C13" t="str">
            <v>SOUTHERN CALIFORNIA GAS COMPANY</v>
          </cell>
          <cell r="T13" t="str">
            <v>SOUTHERN CALIFORNIA GAS COMPANY</v>
          </cell>
          <cell r="AS13" t="str">
            <v>SOUTHERN CALIFORNIA GAS COMPANY</v>
          </cell>
        </row>
        <row r="15">
          <cell r="C15" t="str">
            <v>TABLE C3:  CORE REVENUE ALLOCATION</v>
          </cell>
          <cell r="T15" t="str">
            <v>TABLE C4:  RETAIL &amp; WHOLESALE NONCORE REVENUE ALLOCATION</v>
          </cell>
          <cell r="AS15" t="str">
            <v>TABLE C5: DGN &amp; SUMMARY N/C REVENUE ALLOCATION</v>
          </cell>
        </row>
        <row r="16">
          <cell r="C16" t="str">
            <v xml:space="preserve">2001 Financial Plan Rate Forecast </v>
          </cell>
          <cell r="T16" t="str">
            <v xml:space="preserve">2001 Financial Plan Rate Forecast </v>
          </cell>
          <cell r="AS16" t="str">
            <v xml:space="preserve">2001 Financial Plan Rate Forecast </v>
          </cell>
        </row>
        <row r="18">
          <cell r="D18" t="str">
            <v>MARGINAL COST COMPONENTS</v>
          </cell>
          <cell r="G18" t="str">
            <v>LRMC COST ALLOCATION (M$):MARGINAL COST REVENUE</v>
          </cell>
          <cell r="U18" t="str">
            <v>MARGINAL COST COMPONENTS</v>
          </cell>
          <cell r="X18" t="str">
            <v>LRMC COST ALLOCATION (M$):MARGINAL COST REVENUE</v>
          </cell>
          <cell r="AT18" t="str">
            <v>MARGINAL COST COMPONENTS</v>
          </cell>
        </row>
        <row r="20">
          <cell r="G20" t="str">
            <v>CORE</v>
          </cell>
          <cell r="X20" t="str">
            <v>NONCORE RETAIL</v>
          </cell>
          <cell r="AH20" t="str">
            <v>NONCORE WHOLESALE</v>
          </cell>
          <cell r="AW20" t="str">
            <v>INTERNATIONAL</v>
          </cell>
          <cell r="BC20" t="str">
            <v>UNBUNDLED</v>
          </cell>
          <cell r="BG20" t="str">
            <v>UNALLOCATED</v>
          </cell>
        </row>
        <row r="21">
          <cell r="C21" t="str">
            <v>LINE</v>
          </cell>
          <cell r="G21" t="str">
            <v>RESIDEN-</v>
          </cell>
          <cell r="I21" t="str">
            <v>COM/IND</v>
          </cell>
          <cell r="Q21" t="str">
            <v>Total</v>
          </cell>
          <cell r="T21" t="str">
            <v>LINE</v>
          </cell>
          <cell r="X21" t="str">
            <v>COM/IND</v>
          </cell>
          <cell r="Z21" t="str">
            <v>COGEN</v>
          </cell>
          <cell r="AB21" t="str">
            <v>UEG</v>
          </cell>
          <cell r="AD21" t="str">
            <v>EOR</v>
          </cell>
          <cell r="AF21" t="str">
            <v>Total N/C</v>
          </cell>
          <cell r="AH21" t="str">
            <v>Long Beach</v>
          </cell>
          <cell r="AJ21" t="str">
            <v>SDG&amp;E</v>
          </cell>
          <cell r="AL21" t="str">
            <v>Southwest</v>
          </cell>
          <cell r="AN21" t="str">
            <v>Vernon</v>
          </cell>
          <cell r="AP21" t="str">
            <v>Total N/C</v>
          </cell>
          <cell r="AS21" t="str">
            <v>LINE</v>
          </cell>
          <cell r="AW21" t="str">
            <v>DGN</v>
          </cell>
          <cell r="AY21" t="str">
            <v>Rosarito</v>
          </cell>
          <cell r="BA21" t="str">
            <v>Total</v>
          </cell>
          <cell r="BC21" t="str">
            <v>NONCORE</v>
          </cell>
          <cell r="BE21" t="str">
            <v>NONCORE</v>
          </cell>
          <cell r="BG21" t="str">
            <v>COSTS TO</v>
          </cell>
        </row>
        <row r="22">
          <cell r="C22" t="str">
            <v>#</v>
          </cell>
          <cell r="G22" t="str">
            <v>TIAL</v>
          </cell>
          <cell r="I22" t="str">
            <v>G10</v>
          </cell>
          <cell r="K22" t="str">
            <v>G20</v>
          </cell>
          <cell r="M22" t="str">
            <v>NonRes A/C</v>
          </cell>
          <cell r="O22" t="str">
            <v>Gas Engine</v>
          </cell>
          <cell r="Q22" t="str">
            <v>Core</v>
          </cell>
          <cell r="T22" t="str">
            <v>#</v>
          </cell>
          <cell r="X22" t="str">
            <v>G30</v>
          </cell>
          <cell r="Z22" t="str">
            <v>G50</v>
          </cell>
          <cell r="AB22" t="str">
            <v>G60</v>
          </cell>
          <cell r="AD22" t="str">
            <v>G40</v>
          </cell>
          <cell r="AF22" t="str">
            <v>Retail</v>
          </cell>
          <cell r="AL22" t="str">
            <v>Gas</v>
          </cell>
          <cell r="AP22" t="str">
            <v>Wholesale</v>
          </cell>
          <cell r="AS22" t="str">
            <v>#</v>
          </cell>
          <cell r="BA22" t="str">
            <v>International</v>
          </cell>
          <cell r="BC22" t="str">
            <v>STORAGE</v>
          </cell>
          <cell r="BE22" t="str">
            <v>TOTAL</v>
          </cell>
          <cell r="BG22" t="str">
            <v>NSBA (per J.R.)</v>
          </cell>
          <cell r="BI22" t="str">
            <v>TOTAL</v>
          </cell>
        </row>
        <row r="23">
          <cell r="D23" t="str">
            <v>CUSTOMER RELATED</v>
          </cell>
          <cell r="G23" t="str">
            <v>(b)</v>
          </cell>
          <cell r="I23" t="str">
            <v>(c)</v>
          </cell>
          <cell r="K23" t="str">
            <v>(d)</v>
          </cell>
          <cell r="M23" t="str">
            <v>(e)</v>
          </cell>
          <cell r="O23" t="str">
            <v>(f)</v>
          </cell>
          <cell r="Q23" t="str">
            <v>(g)</v>
          </cell>
          <cell r="U23" t="str">
            <v>CUSTOMER RELATED</v>
          </cell>
          <cell r="X23" t="str">
            <v>(b)</v>
          </cell>
          <cell r="Z23" t="str">
            <v>(c)</v>
          </cell>
          <cell r="AB23" t="str">
            <v>(d)</v>
          </cell>
          <cell r="AD23" t="str">
            <v>(e)</v>
          </cell>
          <cell r="AF23" t="str">
            <v>(f)</v>
          </cell>
          <cell r="AH23" t="str">
            <v>(g)</v>
          </cell>
          <cell r="AJ23" t="str">
            <v>(h)</v>
          </cell>
          <cell r="AL23" t="str">
            <v>(i)</v>
          </cell>
          <cell r="AN23" t="str">
            <v>(j)</v>
          </cell>
          <cell r="AP23" t="str">
            <v>(k)</v>
          </cell>
          <cell r="AT23" t="str">
            <v>CUSTOMER RELATED</v>
          </cell>
          <cell r="AW23" t="str">
            <v>(b)</v>
          </cell>
          <cell r="AY23" t="str">
            <v>(c)</v>
          </cell>
          <cell r="BA23" t="str">
            <v>(d)</v>
          </cell>
          <cell r="BC23" t="str">
            <v>(e)</v>
          </cell>
          <cell r="BE23" t="str">
            <v>(f)</v>
          </cell>
          <cell r="BG23" t="str">
            <v>(g)</v>
          </cell>
          <cell r="BI23" t="str">
            <v>(h)</v>
          </cell>
        </row>
        <row r="24">
          <cell r="C24" t="str">
            <v>(  1)</v>
          </cell>
          <cell r="D24" t="str">
            <v>NUMBER OF CUSTOMERS</v>
          </cell>
          <cell r="G24">
            <v>4695661.2994166669</v>
          </cell>
          <cell r="I24">
            <v>200385.13960453312</v>
          </cell>
          <cell r="K24">
            <v>95</v>
          </cell>
          <cell r="M24">
            <v>18</v>
          </cell>
          <cell r="O24">
            <v>698</v>
          </cell>
          <cell r="Q24">
            <v>4896857.4390211999</v>
          </cell>
          <cell r="T24" t="str">
            <v>(  1)</v>
          </cell>
          <cell r="U24" t="str">
            <v>NUMBER OF CUSTOMERS</v>
          </cell>
          <cell r="X24">
            <v>1162.3333333333333</v>
          </cell>
          <cell r="Z24">
            <v>215</v>
          </cell>
          <cell r="AB24">
            <v>23</v>
          </cell>
          <cell r="AD24">
            <v>67</v>
          </cell>
          <cell r="AF24">
            <v>1467.3333333333333</v>
          </cell>
          <cell r="AH24">
            <v>1</v>
          </cell>
          <cell r="AJ24">
            <v>1</v>
          </cell>
          <cell r="AL24">
            <v>1</v>
          </cell>
          <cell r="AN24">
            <v>1</v>
          </cell>
          <cell r="AP24">
            <v>4</v>
          </cell>
          <cell r="AS24" t="str">
            <v>(  1)</v>
          </cell>
          <cell r="AT24" t="str">
            <v>NUMBER OF CUSTOMERS</v>
          </cell>
          <cell r="AW24">
            <v>1</v>
          </cell>
          <cell r="AY24">
            <v>0</v>
          </cell>
          <cell r="BA24">
            <v>1</v>
          </cell>
          <cell r="BC24" t="str">
            <v>N/A</v>
          </cell>
          <cell r="BE24">
            <v>1472.3333333333333</v>
          </cell>
          <cell r="BI24">
            <v>4898329.772354533</v>
          </cell>
        </row>
        <row r="25">
          <cell r="C25" t="str">
            <v>(  2)</v>
          </cell>
          <cell r="D25" t="str">
            <v xml:space="preserve">MARGINAL CUSTOMER COST  </v>
          </cell>
          <cell r="G25">
            <v>6.397265451896221E-2</v>
          </cell>
          <cell r="I25">
            <v>0.2295758324846173</v>
          </cell>
          <cell r="K25">
            <v>1.0876701245906697</v>
          </cell>
          <cell r="M25">
            <v>1.9565794506721623</v>
          </cell>
          <cell r="O25">
            <v>2.1238466480196001</v>
          </cell>
          <cell r="T25" t="str">
            <v>(  2)</v>
          </cell>
          <cell r="U25" t="str">
            <v xml:space="preserve">MARGINAL CUSTOMER COST  </v>
          </cell>
          <cell r="X25">
            <v>4.5846923927942482</v>
          </cell>
          <cell r="Z25">
            <v>5.9127191960192453</v>
          </cell>
          <cell r="AB25">
            <v>40.670444096994324</v>
          </cell>
          <cell r="AD25">
            <v>11.004897875471567</v>
          </cell>
          <cell r="AH25">
            <v>71.361072864184763</v>
          </cell>
          <cell r="AJ25">
            <v>99.436343598851039</v>
          </cell>
          <cell r="AL25">
            <v>43.284317451002657</v>
          </cell>
          <cell r="AN25">
            <v>23.754856253551566</v>
          </cell>
          <cell r="AS25" t="str">
            <v>(  2)</v>
          </cell>
          <cell r="AT25" t="str">
            <v xml:space="preserve">MARGINAL CUSTOMER COST  </v>
          </cell>
          <cell r="AW25">
            <v>22.034113853684932</v>
          </cell>
          <cell r="AY25">
            <v>0</v>
          </cell>
          <cell r="BC25" t="str">
            <v>N/A</v>
          </cell>
        </row>
        <row r="26">
          <cell r="C26" t="str">
            <v>(  3)</v>
          </cell>
          <cell r="D26" t="str">
            <v>MARGINAL CUSTOMER COST REVENUE</v>
          </cell>
          <cell r="G26">
            <v>300393.9180456436</v>
          </cell>
          <cell r="I26">
            <v>46003.585242256944</v>
          </cell>
          <cell r="K26">
            <v>103.32866183611362</v>
          </cell>
          <cell r="M26">
            <v>35.218430112098922</v>
          </cell>
          <cell r="O26">
            <v>1482.4449603176809</v>
          </cell>
          <cell r="Q26">
            <v>348018.49534016644</v>
          </cell>
          <cell r="T26" t="str">
            <v>(  3)</v>
          </cell>
          <cell r="U26" t="str">
            <v>MARGINAL CUSTOMER COST REVENUE</v>
          </cell>
          <cell r="X26">
            <v>5328.9407912245142</v>
          </cell>
          <cell r="Z26">
            <v>1271.2346271441377</v>
          </cell>
          <cell r="AB26">
            <v>935.42021423086942</v>
          </cell>
          <cell r="AD26">
            <v>737.32815765659495</v>
          </cell>
          <cell r="AF26">
            <v>8272.9237902561163</v>
          </cell>
          <cell r="AH26">
            <v>71.361072864184763</v>
          </cell>
          <cell r="AJ26">
            <v>99.436343598851039</v>
          </cell>
          <cell r="AL26">
            <v>43.284317451002657</v>
          </cell>
          <cell r="AN26">
            <v>23.754856253551566</v>
          </cell>
          <cell r="AP26">
            <v>237.83659016759003</v>
          </cell>
          <cell r="AS26" t="str">
            <v>(  3)</v>
          </cell>
          <cell r="AT26" t="str">
            <v>MARGINAL CUSTOMER COST REVENUE</v>
          </cell>
          <cell r="AW26">
            <v>22.034113853684932</v>
          </cell>
          <cell r="AY26">
            <v>0</v>
          </cell>
          <cell r="BA26">
            <v>22.034113853684932</v>
          </cell>
          <cell r="BE26">
            <v>8532.7944942773902</v>
          </cell>
          <cell r="BI26">
            <v>356551.28983444383</v>
          </cell>
        </row>
        <row r="28">
          <cell r="D28" t="str">
            <v>COMMON DISTRIBUTION - MEDIUM PRESSURE</v>
          </cell>
          <cell r="U28" t="str">
            <v>COMMON DISTRIBUTION - MEDIUM PRESSURE</v>
          </cell>
          <cell r="AT28" t="str">
            <v>COMMON DISTRIBUTION - MEDIUM PRESSURE</v>
          </cell>
        </row>
        <row r="29">
          <cell r="C29" t="str">
            <v>(  4)</v>
          </cell>
          <cell r="D29" t="str">
            <v>MEDIUM PRESSURE PEAK DAY DEMAND (MMCFD)</v>
          </cell>
          <cell r="G29">
            <v>2486.13282253937</v>
          </cell>
          <cell r="I29">
            <v>474.72475105110999</v>
          </cell>
          <cell r="K29">
            <v>14.615242238553227</v>
          </cell>
          <cell r="M29">
            <v>0.29527559055118113</v>
          </cell>
          <cell r="O29">
            <v>0.7347913385826772</v>
          </cell>
          <cell r="Q29">
            <v>2976.5028827581668</v>
          </cell>
          <cell r="T29" t="str">
            <v>(  4)</v>
          </cell>
          <cell r="U29" t="str">
            <v>MEDIUM PRESSURE PEAK DAY DEMAND (MMCFD)</v>
          </cell>
          <cell r="X29">
            <v>152.20698147588024</v>
          </cell>
          <cell r="Z29">
            <v>18.506790418880843</v>
          </cell>
          <cell r="AB29">
            <v>0</v>
          </cell>
          <cell r="AD29">
            <v>0.40010133281376731</v>
          </cell>
          <cell r="AF29">
            <v>171.11387322757486</v>
          </cell>
          <cell r="AH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0</v>
          </cell>
          <cell r="AS29" t="str">
            <v>(  4)</v>
          </cell>
          <cell r="AT29" t="str">
            <v>MEDIUM PRESSURE PEAK DAY DEMAND (MMCFD)</v>
          </cell>
          <cell r="AW29">
            <v>0</v>
          </cell>
          <cell r="AY29">
            <v>0</v>
          </cell>
          <cell r="BA29">
            <v>0</v>
          </cell>
          <cell r="BC29" t="str">
            <v>N/A</v>
          </cell>
          <cell r="BE29">
            <v>171.11387322757486</v>
          </cell>
          <cell r="BI29">
            <v>3147.6167559857417</v>
          </cell>
        </row>
        <row r="30">
          <cell r="C30" t="str">
            <v>(  5)</v>
          </cell>
          <cell r="D30" t="str">
            <v xml:space="preserve">MARGINAL DISTRIBUTION COST  </v>
          </cell>
          <cell r="G30">
            <v>82.771299999999997</v>
          </cell>
          <cell r="I30">
            <v>82.771299999999997</v>
          </cell>
          <cell r="K30">
            <v>82.771299999999997</v>
          </cell>
          <cell r="M30">
            <v>82.771299999999997</v>
          </cell>
          <cell r="O30">
            <v>82.771299999999997</v>
          </cell>
          <cell r="T30" t="str">
            <v>(  5)</v>
          </cell>
          <cell r="U30" t="str">
            <v xml:space="preserve">MARGINAL DISTRIBUTION COST  </v>
          </cell>
          <cell r="X30">
            <v>82.771299999999997</v>
          </cell>
          <cell r="Z30">
            <v>82.771299999999997</v>
          </cell>
          <cell r="AB30">
            <v>82.771299999999997</v>
          </cell>
          <cell r="AD30">
            <v>82.771299999999997</v>
          </cell>
          <cell r="AH30">
            <v>82.771299999999997</v>
          </cell>
          <cell r="AJ30">
            <v>82.771299999999997</v>
          </cell>
          <cell r="AL30">
            <v>82.771299999999997</v>
          </cell>
          <cell r="AN30">
            <v>82.771299999999997</v>
          </cell>
          <cell r="AS30" t="str">
            <v>(  5)</v>
          </cell>
          <cell r="AT30" t="str">
            <v xml:space="preserve">MARGINAL DISTRIBUTION COST  </v>
          </cell>
          <cell r="AW30">
            <v>82.771299999999997</v>
          </cell>
          <cell r="AY30">
            <v>82.771299999999997</v>
          </cell>
          <cell r="BC30" t="str">
            <v>N/A</v>
          </cell>
        </row>
        <row r="31">
          <cell r="C31" t="str">
            <v>(  6)</v>
          </cell>
          <cell r="D31" t="str">
            <v>MARGINAL DISTRIBUTION COST REVENUE</v>
          </cell>
          <cell r="G31">
            <v>205780.44569425294</v>
          </cell>
          <cell r="I31">
            <v>39293.584786676736</v>
          </cell>
          <cell r="K31">
            <v>1209.7225998999606</v>
          </cell>
          <cell r="M31">
            <v>24.440344488188977</v>
          </cell>
          <cell r="O31">
            <v>60.81963432322835</v>
          </cell>
          <cell r="Q31">
            <v>246369.01305964106</v>
          </cell>
          <cell r="T31" t="str">
            <v>(  6)</v>
          </cell>
          <cell r="U31" t="str">
            <v>MARGINAL DISTRIBUTION COST REVENUE</v>
          </cell>
          <cell r="X31">
            <v>12598.369725834526</v>
          </cell>
          <cell r="Z31">
            <v>1531.8311017983119</v>
          </cell>
          <cell r="AB31">
            <v>0</v>
          </cell>
          <cell r="AD31">
            <v>33.116907448728178</v>
          </cell>
          <cell r="AF31">
            <v>14163.317735081566</v>
          </cell>
          <cell r="AH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0</v>
          </cell>
          <cell r="AS31" t="str">
            <v>(  6)</v>
          </cell>
          <cell r="AT31" t="str">
            <v>MARGINAL DISTRIBUTION COST REVENUE</v>
          </cell>
          <cell r="AW31">
            <v>0</v>
          </cell>
          <cell r="AY31">
            <v>0</v>
          </cell>
          <cell r="BA31">
            <v>0</v>
          </cell>
          <cell r="BC31" t="str">
            <v>N/A</v>
          </cell>
          <cell r="BE31">
            <v>14163.317735081566</v>
          </cell>
          <cell r="BI31">
            <v>260532.33079472263</v>
          </cell>
        </row>
        <row r="33">
          <cell r="D33" t="str">
            <v>COMMON DISTRIBUTION - HIGH PRESSURE</v>
          </cell>
          <cell r="U33" t="str">
            <v>COMMON DISTRIBUTION - HIGH PRESSURE</v>
          </cell>
          <cell r="AT33" t="str">
            <v>COMMON DISTRIBUTION - HIGH PRESSURE</v>
          </cell>
        </row>
        <row r="34">
          <cell r="C34" t="str">
            <v>(  7)</v>
          </cell>
          <cell r="D34" t="str">
            <v>HIGH PRESSURE PEAK MONTH DEMAND (MMCF)</v>
          </cell>
          <cell r="G34">
            <v>41109.825662775591</v>
          </cell>
          <cell r="I34">
            <v>9591.1390133191398</v>
          </cell>
          <cell r="K34">
            <v>434.41121811023623</v>
          </cell>
          <cell r="M34">
            <v>8.8582677165354333</v>
          </cell>
          <cell r="O34">
            <v>27.224606299212592</v>
          </cell>
          <cell r="Q34">
            <v>51171.458768220713</v>
          </cell>
          <cell r="T34" t="str">
            <v>(  7)</v>
          </cell>
          <cell r="U34" t="str">
            <v>HIGH PRESSURE PEAK MONTH DEMAND (MMCF)</v>
          </cell>
          <cell r="X34">
            <v>10437.364964412442</v>
          </cell>
          <cell r="Z34">
            <v>3100.0413797673127</v>
          </cell>
          <cell r="AB34">
            <v>1333.6126958901937</v>
          </cell>
          <cell r="AD34">
            <v>268.32129049600547</v>
          </cell>
          <cell r="AF34">
            <v>15139.340330565954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P34">
            <v>0</v>
          </cell>
          <cell r="AS34" t="str">
            <v>(  7)</v>
          </cell>
          <cell r="AT34" t="str">
            <v>HIGH PRESSURE PEAK MONTH DEMAND (MMCF)</v>
          </cell>
          <cell r="AW34">
            <v>0</v>
          </cell>
          <cell r="AY34">
            <v>0</v>
          </cell>
          <cell r="BA34">
            <v>0</v>
          </cell>
          <cell r="BC34" t="str">
            <v>N/A</v>
          </cell>
          <cell r="BE34">
            <v>15139.340330565954</v>
          </cell>
          <cell r="BI34">
            <v>66310.799098786665</v>
          </cell>
        </row>
        <row r="35">
          <cell r="C35" t="str">
            <v>(  8)</v>
          </cell>
          <cell r="D35" t="str">
            <v xml:space="preserve">MARGINAL DISTRIBUTION COST  </v>
          </cell>
          <cell r="G35">
            <v>0.69103204035978205</v>
          </cell>
          <cell r="I35">
            <v>0.69103204035978205</v>
          </cell>
          <cell r="K35">
            <v>0.69103204035978205</v>
          </cell>
          <cell r="M35">
            <v>0.69103204035978205</v>
          </cell>
          <cell r="O35">
            <v>0.69103204035978205</v>
          </cell>
          <cell r="T35" t="str">
            <v>(  8)</v>
          </cell>
          <cell r="U35" t="str">
            <v xml:space="preserve">MARGINAL DISTRIBUTION COST  </v>
          </cell>
          <cell r="X35">
            <v>0.69103204035978205</v>
          </cell>
          <cell r="Z35">
            <v>0.69103204035978205</v>
          </cell>
          <cell r="AB35">
            <v>0.69103204035978205</v>
          </cell>
          <cell r="AD35">
            <v>0.69103204035978205</v>
          </cell>
          <cell r="AH35">
            <v>0.69103204035978205</v>
          </cell>
          <cell r="AJ35">
            <v>0.69103204035978205</v>
          </cell>
          <cell r="AL35">
            <v>0.69103204035978205</v>
          </cell>
          <cell r="AN35">
            <v>0.69103204035978205</v>
          </cell>
          <cell r="AS35" t="str">
            <v>(  8)</v>
          </cell>
          <cell r="AT35" t="str">
            <v xml:space="preserve">MARGINAL DISTRIBUTION COST  </v>
          </cell>
          <cell r="AW35">
            <v>0.69103204035978205</v>
          </cell>
          <cell r="AY35">
            <v>0.69103204035978205</v>
          </cell>
          <cell r="BC35" t="str">
            <v>N/A</v>
          </cell>
        </row>
        <row r="36">
          <cell r="C36" t="str">
            <v>(  9)</v>
          </cell>
          <cell r="D36" t="str">
            <v>MARGINAL DISTRIBUTION COST REVENUE</v>
          </cell>
          <cell r="G36">
            <v>28408.206706582747</v>
          </cell>
          <cell r="I36">
            <v>6627.7843617482322</v>
          </cell>
          <cell r="K36">
            <v>300.19207040589487</v>
          </cell>
          <cell r="M36">
            <v>6.1213468142106677</v>
          </cell>
          <cell r="O36">
            <v>18.813075238936651</v>
          </cell>
          <cell r="Q36">
            <v>35361.117560790015</v>
          </cell>
          <cell r="T36" t="str">
            <v>(  9)</v>
          </cell>
          <cell r="U36" t="str">
            <v>MARGINAL DISTRIBUTION COST REVENUE</v>
          </cell>
          <cell r="X36">
            <v>7212.5536073376334</v>
          </cell>
          <cell r="Z36">
            <v>2142.2279198603601</v>
          </cell>
          <cell r="AB36">
            <v>921.56910229071002</v>
          </cell>
          <cell r="AD36">
            <v>185.41860884342447</v>
          </cell>
          <cell r="AF36">
            <v>10461.769238332128</v>
          </cell>
          <cell r="AH36">
            <v>0</v>
          </cell>
          <cell r="AJ36">
            <v>0</v>
          </cell>
          <cell r="AL36">
            <v>0</v>
          </cell>
          <cell r="AN36">
            <v>0</v>
          </cell>
          <cell r="AP36">
            <v>0</v>
          </cell>
          <cell r="AS36" t="str">
            <v>(  9)</v>
          </cell>
          <cell r="AT36" t="str">
            <v>MARGINAL DISTRIBUTION COST REVENUE</v>
          </cell>
          <cell r="AW36">
            <v>0</v>
          </cell>
          <cell r="AY36">
            <v>0</v>
          </cell>
          <cell r="BA36">
            <v>0</v>
          </cell>
          <cell r="BC36" t="str">
            <v>N/A</v>
          </cell>
          <cell r="BE36">
            <v>10461.769238332128</v>
          </cell>
          <cell r="BI36">
            <v>45822.886799122141</v>
          </cell>
        </row>
        <row r="37">
          <cell r="C37" t="str">
            <v>(10)</v>
          </cell>
          <cell r="D37" t="str">
            <v>TOTAL COMMON DISTRIBUTION COST REVENUE</v>
          </cell>
          <cell r="G37">
            <v>234188.65240083568</v>
          </cell>
          <cell r="I37">
            <v>45921.369148424972</v>
          </cell>
          <cell r="K37">
            <v>1509.9146703058555</v>
          </cell>
          <cell r="M37">
            <v>30.561691302399645</v>
          </cell>
          <cell r="O37">
            <v>79.632709562165005</v>
          </cell>
          <cell r="Q37">
            <v>281730.1306204311</v>
          </cell>
          <cell r="T37" t="str">
            <v>(10)</v>
          </cell>
          <cell r="U37" t="str">
            <v>TOTAL COMMON DISTRIBUTION COST REVENUE</v>
          </cell>
          <cell r="X37">
            <v>19810.923333172159</v>
          </cell>
          <cell r="Z37">
            <v>3674.059021658672</v>
          </cell>
          <cell r="AB37">
            <v>921.56910229071002</v>
          </cell>
          <cell r="AD37">
            <v>218.53551629215264</v>
          </cell>
          <cell r="AF37">
            <v>24625.086973413694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P37">
            <v>0</v>
          </cell>
          <cell r="AS37" t="str">
            <v>(10)</v>
          </cell>
          <cell r="AT37" t="str">
            <v>TOTAL COMMON DISTRIBUTION COST REVENUE</v>
          </cell>
          <cell r="AW37">
            <v>0</v>
          </cell>
          <cell r="AY37">
            <v>0</v>
          </cell>
          <cell r="BA37">
            <v>0</v>
          </cell>
          <cell r="BC37" t="str">
            <v>N/A</v>
          </cell>
          <cell r="BE37">
            <v>24625.086973413694</v>
          </cell>
          <cell r="BI37">
            <v>306355.21759384475</v>
          </cell>
        </row>
        <row r="39">
          <cell r="D39" t="str">
            <v>TRANSMISSION</v>
          </cell>
          <cell r="U39" t="str">
            <v>TRANSMISSION</v>
          </cell>
          <cell r="AT39" t="str">
            <v>TRANSMISSION</v>
          </cell>
        </row>
        <row r="40">
          <cell r="C40" t="str">
            <v>(11)</v>
          </cell>
          <cell r="D40" t="str">
            <v>COLD YEAR THROUGHPUT (MDTH)</v>
          </cell>
          <cell r="G40">
            <v>288850.2</v>
          </cell>
          <cell r="I40">
            <v>83645.094582975056</v>
          </cell>
          <cell r="K40">
            <v>4799.8429999999998</v>
          </cell>
          <cell r="M40">
            <v>120</v>
          </cell>
          <cell r="O40">
            <v>1604</v>
          </cell>
          <cell r="Q40">
            <v>379019.13758297509</v>
          </cell>
          <cell r="T40" t="str">
            <v>(11)</v>
          </cell>
          <cell r="U40" t="str">
            <v>COLD YEAR THROUGHPUT (MDTH)</v>
          </cell>
          <cell r="X40">
            <v>146890.07834561594</v>
          </cell>
          <cell r="Z40">
            <v>82734.664586833213</v>
          </cell>
          <cell r="AB40">
            <v>211691.01984332484</v>
          </cell>
          <cell r="AD40">
            <v>48270.731707317071</v>
          </cell>
          <cell r="AF40">
            <v>489586.49448309105</v>
          </cell>
          <cell r="AH40">
            <v>8361.277803976107</v>
          </cell>
          <cell r="AJ40">
            <v>148752.54710213386</v>
          </cell>
          <cell r="AL40">
            <v>9683.0217705310024</v>
          </cell>
          <cell r="AN40">
            <v>5191.6010685934671</v>
          </cell>
          <cell r="AP40">
            <v>171988.44774523444</v>
          </cell>
          <cell r="AS40" t="str">
            <v>(11)</v>
          </cell>
          <cell r="AT40" t="str">
            <v>COLD YEAR THROUGHPUT (MDTH)</v>
          </cell>
          <cell r="AW40">
            <v>3690.2105000000001</v>
          </cell>
          <cell r="AY40">
            <v>0</v>
          </cell>
          <cell r="BA40">
            <v>3690.2105000000001</v>
          </cell>
          <cell r="BC40" t="str">
            <v>N/A</v>
          </cell>
          <cell r="BE40">
            <v>665265.15272832557</v>
          </cell>
          <cell r="BI40">
            <v>1044284.2903113007</v>
          </cell>
        </row>
        <row r="41">
          <cell r="C41" t="str">
            <v>(12)</v>
          </cell>
          <cell r="D41" t="str">
            <v xml:space="preserve">MARGINAL TRANSMISSION COST  </v>
          </cell>
          <cell r="G41">
            <v>6.5269402446814062E-2</v>
          </cell>
          <cell r="I41">
            <v>6.5269402446814062E-2</v>
          </cell>
          <cell r="K41">
            <v>6.5269402446814062E-2</v>
          </cell>
          <cell r="M41">
            <v>6.5269402446814062E-2</v>
          </cell>
          <cell r="O41">
            <v>6.5269402446814062E-2</v>
          </cell>
          <cell r="T41" t="str">
            <v>(12)</v>
          </cell>
          <cell r="U41" t="str">
            <v xml:space="preserve">MARGINAL TRANSMISSION COST  </v>
          </cell>
          <cell r="X41">
            <v>6.5269402446814062E-2</v>
          </cell>
          <cell r="Z41">
            <v>6.5269402446814062E-2</v>
          </cell>
          <cell r="AB41">
            <v>6.5269402446814062E-2</v>
          </cell>
          <cell r="AD41">
            <v>6.5269402446814062E-2</v>
          </cell>
          <cell r="AH41">
            <v>6.5269402446814062E-2</v>
          </cell>
          <cell r="AJ41">
            <v>6.5269402446814062E-2</v>
          </cell>
          <cell r="AL41">
            <v>6.5269402446814062E-2</v>
          </cell>
          <cell r="AN41">
            <v>6.5269402446814062E-2</v>
          </cell>
          <cell r="AS41" t="str">
            <v>(12)</v>
          </cell>
          <cell r="AT41" t="str">
            <v xml:space="preserve">MARGINAL TRANSMISSION COST  </v>
          </cell>
          <cell r="AW41">
            <v>6.5269402446814062E-2</v>
          </cell>
          <cell r="AY41">
            <v>6.5269402446814062E-2</v>
          </cell>
          <cell r="BC41" t="str">
            <v>N/A</v>
          </cell>
        </row>
        <row r="42">
          <cell r="C42" t="str">
            <v>(13)</v>
          </cell>
          <cell r="D42" t="str">
            <v>TOTAL TRANSMISSION COST REVENUE</v>
          </cell>
          <cell r="G42">
            <v>18853.079950642732</v>
          </cell>
          <cell r="I42">
            <v>5459.4653410380261</v>
          </cell>
          <cell r="K42">
            <v>313.28288444852336</v>
          </cell>
          <cell r="M42">
            <v>7.832328293617687</v>
          </cell>
          <cell r="O42">
            <v>104.69212152468975</v>
          </cell>
          <cell r="Q42">
            <v>24738.352625947591</v>
          </cell>
          <cell r="T42" t="str">
            <v>(13)</v>
          </cell>
          <cell r="U42" t="str">
            <v>TOTAL TRANSMISSION COST REVENUE</v>
          </cell>
          <cell r="X42">
            <v>9587.4276389840543</v>
          </cell>
          <cell r="Z42">
            <v>5400.042119220192</v>
          </cell>
          <cell r="AB42">
            <v>13816.946368530471</v>
          </cell>
          <cell r="AD42">
            <v>3150.6018142070661</v>
          </cell>
          <cell r="AF42">
            <v>31955.017940941783</v>
          </cell>
          <cell r="AH42">
            <v>545.73560595733022</v>
          </cell>
          <cell r="AJ42">
            <v>9708.9898617978397</v>
          </cell>
          <cell r="AL42">
            <v>632.00504484204998</v>
          </cell>
          <cell r="AN42">
            <v>338.85269948933694</v>
          </cell>
          <cell r="AP42">
            <v>11225.583212086556</v>
          </cell>
          <cell r="AS42" t="str">
            <v>(13)</v>
          </cell>
          <cell r="AT42" t="str">
            <v>TOTAL TRANSMISSION COST REVENUE</v>
          </cell>
          <cell r="AW42">
            <v>240.85783423795894</v>
          </cell>
          <cell r="AY42">
            <v>0</v>
          </cell>
          <cell r="BA42">
            <v>240.85783423795894</v>
          </cell>
          <cell r="BC42" t="str">
            <v>N/A</v>
          </cell>
          <cell r="BE42">
            <v>43421.458987266305</v>
          </cell>
          <cell r="BI42">
            <v>68159.811613213897</v>
          </cell>
        </row>
        <row r="44">
          <cell r="D44" t="str">
            <v>STORAGE</v>
          </cell>
          <cell r="U44" t="str">
            <v>STORAGE</v>
          </cell>
          <cell r="AT44" t="str">
            <v>STORAGE</v>
          </cell>
        </row>
        <row r="45">
          <cell r="D45" t="str">
            <v>INVENTORY:</v>
          </cell>
          <cell r="U45" t="str">
            <v>INVENTORY:</v>
          </cell>
          <cell r="AT45" t="str">
            <v>INVENTORY:</v>
          </cell>
        </row>
        <row r="46">
          <cell r="C46" t="str">
            <v>(14)</v>
          </cell>
          <cell r="D46" t="str">
            <v>INVENTORY RESERVATION (MMCF)</v>
          </cell>
          <cell r="G46">
            <v>59324.088939349589</v>
          </cell>
          <cell r="I46">
            <v>10003.459041527814</v>
          </cell>
          <cell r="K46">
            <v>672.45201912260802</v>
          </cell>
          <cell r="M46">
            <v>0</v>
          </cell>
          <cell r="O46">
            <v>0</v>
          </cell>
          <cell r="Q46">
            <v>70000</v>
          </cell>
          <cell r="T46" t="str">
            <v>(14)</v>
          </cell>
          <cell r="U46" t="str">
            <v>INVENTORY RESERVATION (MMCF)</v>
          </cell>
          <cell r="X46" t="str">
            <v>N/A</v>
          </cell>
          <cell r="Z46" t="str">
            <v>N/A</v>
          </cell>
          <cell r="AB46" t="str">
            <v>N/A</v>
          </cell>
          <cell r="AD46" t="str">
            <v>N/A</v>
          </cell>
          <cell r="AF46" t="str">
            <v>N/A</v>
          </cell>
          <cell r="AH46">
            <v>0</v>
          </cell>
          <cell r="AJ46">
            <v>0</v>
          </cell>
          <cell r="AL46">
            <v>0</v>
          </cell>
          <cell r="AN46">
            <v>0</v>
          </cell>
          <cell r="AP46">
            <v>0</v>
          </cell>
          <cell r="AS46" t="str">
            <v>(14)</v>
          </cell>
          <cell r="AT46" t="str">
            <v>INVENTORY RESERVATION (MMCF)</v>
          </cell>
          <cell r="AW46">
            <v>0</v>
          </cell>
          <cell r="AY46">
            <v>0</v>
          </cell>
          <cell r="BA46">
            <v>0</v>
          </cell>
          <cell r="BC46">
            <v>30270.533107289084</v>
          </cell>
          <cell r="BE46">
            <v>30270.533107289084</v>
          </cell>
          <cell r="BI46">
            <v>100270.53310728908</v>
          </cell>
        </row>
        <row r="47">
          <cell r="C47" t="str">
            <v>(15)</v>
          </cell>
          <cell r="D47" t="str">
            <v xml:space="preserve">MARGINAL INVENTORY COST  </v>
          </cell>
          <cell r="G47">
            <v>0.19721561000000001</v>
          </cell>
          <cell r="I47">
            <v>0.19721561000000001</v>
          </cell>
          <cell r="K47">
            <v>0.19721561000000001</v>
          </cell>
          <cell r="M47">
            <v>0.19721561000000001</v>
          </cell>
          <cell r="O47">
            <v>0.19721561000000001</v>
          </cell>
          <cell r="T47" t="str">
            <v>(15)</v>
          </cell>
          <cell r="U47" t="str">
            <v xml:space="preserve">MARGINAL INVENTORY COST  </v>
          </cell>
          <cell r="X47" t="str">
            <v>N/A</v>
          </cell>
          <cell r="Z47" t="str">
            <v>N/A</v>
          </cell>
          <cell r="AB47" t="str">
            <v>N/A</v>
          </cell>
          <cell r="AD47" t="str">
            <v>N/A</v>
          </cell>
          <cell r="AF47" t="str">
            <v>N/A</v>
          </cell>
          <cell r="AH47">
            <v>0.19721561000000001</v>
          </cell>
          <cell r="AJ47">
            <v>0.19721561000000001</v>
          </cell>
          <cell r="AL47">
            <v>0.19721561000000001</v>
          </cell>
          <cell r="AN47">
            <v>0.19721561000000001</v>
          </cell>
          <cell r="AS47" t="str">
            <v>(15)</v>
          </cell>
          <cell r="AT47" t="str">
            <v xml:space="preserve">MARGINAL INVENTORY COST  </v>
          </cell>
          <cell r="AW47">
            <v>0.19721561000000001</v>
          </cell>
          <cell r="AY47">
            <v>0.19721561000000001</v>
          </cell>
          <cell r="BC47">
            <v>0.19721561000000001</v>
          </cell>
        </row>
        <row r="48">
          <cell r="C48" t="str">
            <v>(16)</v>
          </cell>
          <cell r="D48" t="str">
            <v>MARGINAL INVENTORY COST REVENUE</v>
          </cell>
          <cell r="G48">
            <v>11699.636387868082</v>
          </cell>
          <cell r="I48">
            <v>1972.8382769849234</v>
          </cell>
          <cell r="K48">
            <v>132.61803514699682</v>
          </cell>
          <cell r="M48">
            <v>0</v>
          </cell>
          <cell r="O48">
            <v>0</v>
          </cell>
          <cell r="Q48">
            <v>13805.092700000003</v>
          </cell>
          <cell r="T48" t="str">
            <v>(16)</v>
          </cell>
          <cell r="U48" t="str">
            <v>MARGINAL INVENTORY COST REVENUE</v>
          </cell>
          <cell r="X48" t="str">
            <v>N/A</v>
          </cell>
          <cell r="Z48" t="str">
            <v>N/A</v>
          </cell>
          <cell r="AB48" t="str">
            <v>N/A</v>
          </cell>
          <cell r="AD48" t="str">
            <v>N/A</v>
          </cell>
          <cell r="AF48" t="str">
            <v>N/A</v>
          </cell>
          <cell r="AH48">
            <v>0</v>
          </cell>
          <cell r="AJ48">
            <v>0</v>
          </cell>
          <cell r="AL48">
            <v>0</v>
          </cell>
          <cell r="AN48">
            <v>0</v>
          </cell>
          <cell r="AP48">
            <v>0</v>
          </cell>
          <cell r="AS48" t="str">
            <v>(16)</v>
          </cell>
          <cell r="AT48" t="str">
            <v>MARGINAL INVENTORY COST REVENUE</v>
          </cell>
          <cell r="AW48">
            <v>0</v>
          </cell>
          <cell r="AY48">
            <v>0</v>
          </cell>
          <cell r="BA48">
            <v>0</v>
          </cell>
          <cell r="BC48">
            <v>5969.8216517792125</v>
          </cell>
          <cell r="BE48">
            <v>5969.8216517792125</v>
          </cell>
          <cell r="BI48">
            <v>19774.914351779214</v>
          </cell>
        </row>
        <row r="49">
          <cell r="D49" t="str">
            <v>INJECTION CAPACITY:</v>
          </cell>
          <cell r="U49" t="str">
            <v>INJECTION CAPACITY:</v>
          </cell>
          <cell r="AT49" t="str">
            <v>INJECTION CAPACITY:</v>
          </cell>
        </row>
        <row r="50">
          <cell r="C50" t="str">
            <v>(17)</v>
          </cell>
          <cell r="D50" t="str">
            <v>INJECTION RESERVATION (MMCFD)</v>
          </cell>
          <cell r="G50">
            <v>277.21536887546534</v>
          </cell>
          <cell r="I50">
            <v>46.745135708073896</v>
          </cell>
          <cell r="K50">
            <v>3.1422991547785419</v>
          </cell>
          <cell r="M50">
            <v>0</v>
          </cell>
          <cell r="O50">
            <v>0</v>
          </cell>
          <cell r="Q50">
            <v>327.10280373831779</v>
          </cell>
          <cell r="T50" t="str">
            <v>(17)</v>
          </cell>
          <cell r="U50" t="str">
            <v>INJECTION RESERVATION (MMCFD)</v>
          </cell>
          <cell r="X50" t="str">
            <v>N/A</v>
          </cell>
          <cell r="Z50" t="str">
            <v>N/A</v>
          </cell>
          <cell r="AB50" t="str">
            <v>N/A</v>
          </cell>
          <cell r="AD50" t="str">
            <v>N/A</v>
          </cell>
          <cell r="AF50" t="str">
            <v>N/A</v>
          </cell>
          <cell r="AH50">
            <v>0</v>
          </cell>
          <cell r="AJ50">
            <v>0</v>
          </cell>
          <cell r="AL50">
            <v>0</v>
          </cell>
          <cell r="AN50">
            <v>0</v>
          </cell>
          <cell r="AP50">
            <v>0</v>
          </cell>
          <cell r="AS50" t="str">
            <v>(17)</v>
          </cell>
          <cell r="AT50" t="str">
            <v>INJECTION RESERVATION (MMCFD)</v>
          </cell>
          <cell r="AW50">
            <v>0</v>
          </cell>
          <cell r="AY50">
            <v>0</v>
          </cell>
          <cell r="BA50">
            <v>0</v>
          </cell>
          <cell r="BC50">
            <v>121</v>
          </cell>
          <cell r="BE50">
            <v>121</v>
          </cell>
          <cell r="BI50">
            <v>448.10280373831779</v>
          </cell>
        </row>
        <row r="51">
          <cell r="C51" t="str">
            <v>(18)</v>
          </cell>
          <cell r="D51" t="str">
            <v xml:space="preserve">MARGINAL INJECTION COST  </v>
          </cell>
          <cell r="G51">
            <v>18.61146119</v>
          </cell>
          <cell r="I51">
            <v>18.61146119</v>
          </cell>
          <cell r="K51">
            <v>18.61146119</v>
          </cell>
          <cell r="M51">
            <v>18.61146119</v>
          </cell>
          <cell r="O51">
            <v>18.61146119</v>
          </cell>
          <cell r="T51" t="str">
            <v>(18)</v>
          </cell>
          <cell r="U51" t="str">
            <v xml:space="preserve">MARGINAL INJECTION COST  </v>
          </cell>
          <cell r="X51" t="str">
            <v>N/A</v>
          </cell>
          <cell r="Z51" t="str">
            <v>N/A</v>
          </cell>
          <cell r="AB51" t="str">
            <v>N/A</v>
          </cell>
          <cell r="AD51" t="str">
            <v>N/A</v>
          </cell>
          <cell r="AF51" t="str">
            <v>N/A</v>
          </cell>
          <cell r="AH51">
            <v>18.61146119</v>
          </cell>
          <cell r="AJ51">
            <v>18.61146119</v>
          </cell>
          <cell r="AL51">
            <v>18.61146119</v>
          </cell>
          <cell r="AN51">
            <v>18.61146119</v>
          </cell>
          <cell r="AS51" t="str">
            <v>(18)</v>
          </cell>
          <cell r="AT51" t="str">
            <v xml:space="preserve">MARGINAL INJECTION COST  </v>
          </cell>
          <cell r="AW51">
            <v>18.61146119</v>
          </cell>
          <cell r="AY51">
            <v>18.61146119</v>
          </cell>
          <cell r="BC51">
            <v>18.61146119</v>
          </cell>
        </row>
        <row r="52">
          <cell r="C52" t="str">
            <v>(19)</v>
          </cell>
          <cell r="D52" t="str">
            <v>MARGINAL INJECTION CAPACITY COST REVENUE</v>
          </cell>
          <cell r="G52">
            <v>5159.383079097257</v>
          </cell>
          <cell r="I52">
            <v>869.9952790521005</v>
          </cell>
          <cell r="K52">
            <v>58.482778766530636</v>
          </cell>
          <cell r="M52">
            <v>0</v>
          </cell>
          <cell r="O52">
            <v>0</v>
          </cell>
          <cell r="Q52">
            <v>6087.861136915888</v>
          </cell>
          <cell r="T52" t="str">
            <v>(19)</v>
          </cell>
          <cell r="U52" t="str">
            <v>MARGINAL INJECTION CAPACITY COST REVENUE</v>
          </cell>
          <cell r="X52" t="str">
            <v>N/A</v>
          </cell>
          <cell r="Z52" t="str">
            <v>N/A</v>
          </cell>
          <cell r="AB52" t="str">
            <v>N/A</v>
          </cell>
          <cell r="AD52" t="str">
            <v>N/A</v>
          </cell>
          <cell r="AF52" t="str">
            <v>N/A</v>
          </cell>
          <cell r="AH52">
            <v>0</v>
          </cell>
          <cell r="AJ52">
            <v>0</v>
          </cell>
          <cell r="AL52">
            <v>0</v>
          </cell>
          <cell r="AN52">
            <v>0</v>
          </cell>
          <cell r="AP52">
            <v>0</v>
          </cell>
          <cell r="AS52" t="str">
            <v>(19)</v>
          </cell>
          <cell r="AT52" t="str">
            <v>MARGINAL INJECTION CAPACITY COST REVENUE</v>
          </cell>
          <cell r="AW52">
            <v>0</v>
          </cell>
          <cell r="AY52">
            <v>0</v>
          </cell>
          <cell r="BA52">
            <v>0</v>
          </cell>
          <cell r="BC52">
            <v>2251.9868039900002</v>
          </cell>
          <cell r="BE52">
            <v>2251.9868039900002</v>
          </cell>
          <cell r="BI52">
            <v>8339.8479409058891</v>
          </cell>
        </row>
        <row r="53">
          <cell r="D53" t="str">
            <v>VARIABLE INJECTION COST:</v>
          </cell>
          <cell r="U53" t="str">
            <v>VARIABLE INJECTION COST:</v>
          </cell>
          <cell r="AT53" t="str">
            <v>VARIABLE INJECTION COST:</v>
          </cell>
        </row>
        <row r="54">
          <cell r="C54" t="str">
            <v>(20)</v>
          </cell>
          <cell r="D54" t="str">
            <v>INJECTIONS (MDTH)</v>
          </cell>
          <cell r="G54">
            <v>59993.197057807418</v>
          </cell>
          <cell r="I54">
            <v>10116.286659735146</v>
          </cell>
          <cell r="K54">
            <v>680.0365115828007</v>
          </cell>
          <cell r="M54">
            <v>7.1374300977103529</v>
          </cell>
          <cell r="O54">
            <v>323.34234077693452</v>
          </cell>
          <cell r="Q54">
            <v>71120</v>
          </cell>
          <cell r="T54" t="str">
            <v>(20)</v>
          </cell>
          <cell r="U54" t="str">
            <v>INJECTIONS (MDTH)</v>
          </cell>
          <cell r="X54" t="str">
            <v>N/A</v>
          </cell>
          <cell r="Z54" t="str">
            <v>N/A</v>
          </cell>
          <cell r="AB54" t="str">
            <v>N/A</v>
          </cell>
          <cell r="AD54" t="str">
            <v>N/A</v>
          </cell>
          <cell r="AF54" t="str">
            <v>N/A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P54">
            <v>0</v>
          </cell>
          <cell r="AS54" t="str">
            <v>(20)</v>
          </cell>
          <cell r="AT54" t="str">
            <v>INJECTIONS (MDTH)</v>
          </cell>
          <cell r="AW54">
            <v>0</v>
          </cell>
          <cell r="AY54">
            <v>0</v>
          </cell>
          <cell r="BA54">
            <v>0</v>
          </cell>
          <cell r="BC54">
            <v>30754.86163700571</v>
          </cell>
          <cell r="BE54">
            <v>30754.86163700571</v>
          </cell>
          <cell r="BI54">
            <v>101874.86163700571</v>
          </cell>
        </row>
        <row r="55">
          <cell r="C55" t="str">
            <v>(21)</v>
          </cell>
          <cell r="D55" t="str">
            <v xml:space="preserve">VARIABLE O&amp;M COST  </v>
          </cell>
          <cell r="G55">
            <v>1.1646689999999999E-2</v>
          </cell>
          <cell r="I55">
            <v>1.1646689999999999E-2</v>
          </cell>
          <cell r="K55">
            <v>1.1646689999999999E-2</v>
          </cell>
          <cell r="M55">
            <v>5.8233449999999997E-3</v>
          </cell>
          <cell r="O55">
            <v>5.8233449999999997E-3</v>
          </cell>
          <cell r="T55" t="str">
            <v>(21)</v>
          </cell>
          <cell r="U55" t="str">
            <v xml:space="preserve">VARIABLE O&amp;M COST  </v>
          </cell>
          <cell r="X55" t="str">
            <v>N/A</v>
          </cell>
          <cell r="Z55" t="str">
            <v>N/A</v>
          </cell>
          <cell r="AB55" t="str">
            <v>N/A</v>
          </cell>
          <cell r="AD55" t="str">
            <v>N/A</v>
          </cell>
          <cell r="AF55" t="str">
            <v>N/A</v>
          </cell>
          <cell r="AH55">
            <v>1.1646689999999999E-2</v>
          </cell>
          <cell r="AJ55">
            <v>1.1646689999999999E-2</v>
          </cell>
          <cell r="AL55">
            <v>1.1646689999999999E-2</v>
          </cell>
          <cell r="AN55">
            <v>1.1646689999999999E-2</v>
          </cell>
          <cell r="AS55" t="str">
            <v>(21)</v>
          </cell>
          <cell r="AT55" t="str">
            <v xml:space="preserve">VARIABLE O&amp;M COST  </v>
          </cell>
          <cell r="AW55">
            <v>1.1646689999999999E-2</v>
          </cell>
          <cell r="AY55">
            <v>1.1646689999999999E-2</v>
          </cell>
          <cell r="BC55">
            <v>1.1646689999999999E-2</v>
          </cell>
        </row>
        <row r="56">
          <cell r="C56" t="str">
            <v>(22)</v>
          </cell>
          <cell r="D56" t="str">
            <v>TOTAL VARIABLE INJECTION COST REVENUE</v>
          </cell>
          <cell r="G56">
            <v>698.72216824119505</v>
          </cell>
          <cell r="I56">
            <v>117.82125467707073</v>
          </cell>
          <cell r="K56">
            <v>7.9201744390862885</v>
          </cell>
          <cell r="M56">
            <v>4.1563717872351094E-2</v>
          </cell>
          <cell r="O56">
            <v>1.8829340034516577</v>
          </cell>
          <cell r="Q56">
            <v>826.38809507867609</v>
          </cell>
          <cell r="T56" t="str">
            <v>(22)</v>
          </cell>
          <cell r="U56" t="str">
            <v>TOTAL VARIABLE INJECTION COST REVENUE</v>
          </cell>
          <cell r="X56" t="str">
            <v>N/A</v>
          </cell>
          <cell r="Z56" t="str">
            <v>N/A</v>
          </cell>
          <cell r="AB56" t="str">
            <v>N/A</v>
          </cell>
          <cell r="AD56" t="str">
            <v>N/A</v>
          </cell>
          <cell r="AF56" t="str">
            <v>N/A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P56">
            <v>0</v>
          </cell>
          <cell r="AS56" t="str">
            <v>(22)</v>
          </cell>
          <cell r="AT56" t="str">
            <v>TOTAL VARIABLE INJECTION COST REVENUE</v>
          </cell>
          <cell r="AW56">
            <v>0</v>
          </cell>
          <cell r="AY56">
            <v>0</v>
          </cell>
          <cell r="BA56">
            <v>0</v>
          </cell>
          <cell r="BC56">
            <v>358.192339479098</v>
          </cell>
          <cell r="BE56">
            <v>358.192339479098</v>
          </cell>
          <cell r="BI56">
            <v>1184.580434557774</v>
          </cell>
        </row>
        <row r="57">
          <cell r="D57" t="str">
            <v>WITHDRAWAL CAPACITY:</v>
          </cell>
          <cell r="U57" t="str">
            <v>WITHDRAWAL CAPACITY:</v>
          </cell>
          <cell r="AT57" t="str">
            <v>WITHDRAWAL CAPACITY:</v>
          </cell>
        </row>
        <row r="58">
          <cell r="C58" t="str">
            <v>(23)</v>
          </cell>
          <cell r="D58" t="str">
            <v>WITHDRAWAL RESERVATION (MMCFD)</v>
          </cell>
          <cell r="G58">
            <v>1616.2144641216985</v>
          </cell>
          <cell r="I58">
            <v>308.61464929363251</v>
          </cell>
          <cell r="K58">
            <v>9.5012485609939894</v>
          </cell>
          <cell r="M58">
            <v>0.19195622857488659</v>
          </cell>
          <cell r="O58">
            <v>0.4776817951004147</v>
          </cell>
          <cell r="Q58">
            <v>1935</v>
          </cell>
          <cell r="T58" t="str">
            <v>(23)</v>
          </cell>
          <cell r="U58" t="str">
            <v>WITHDRAWAL RESERVATION (MMCFD)</v>
          </cell>
          <cell r="X58" t="str">
            <v>N/A</v>
          </cell>
          <cell r="Z58" t="str">
            <v>N/A</v>
          </cell>
          <cell r="AB58" t="str">
            <v>N/A</v>
          </cell>
          <cell r="AD58" t="str">
            <v>N/A</v>
          </cell>
          <cell r="AF58" t="str">
            <v>N/A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P58">
            <v>0</v>
          </cell>
          <cell r="AS58" t="str">
            <v>(23)</v>
          </cell>
          <cell r="AT58" t="str">
            <v>WITHDRAWAL RESERVATION (MMCFD)</v>
          </cell>
          <cell r="AW58">
            <v>0</v>
          </cell>
          <cell r="AY58">
            <v>0</v>
          </cell>
          <cell r="BA58">
            <v>0</v>
          </cell>
          <cell r="BC58">
            <v>935</v>
          </cell>
          <cell r="BE58">
            <v>935</v>
          </cell>
          <cell r="BI58">
            <v>2870</v>
          </cell>
        </row>
        <row r="59">
          <cell r="C59" t="str">
            <v>(24)</v>
          </cell>
          <cell r="D59" t="str">
            <v xml:space="preserve">MARGINAL WITHDRAWAL COST  </v>
          </cell>
          <cell r="G59">
            <v>10.68945555</v>
          </cell>
          <cell r="I59">
            <v>10.68945555</v>
          </cell>
          <cell r="K59">
            <v>10.68945555</v>
          </cell>
          <cell r="M59">
            <v>10.68945555</v>
          </cell>
          <cell r="O59">
            <v>10.68945555</v>
          </cell>
          <cell r="T59" t="str">
            <v>(24)</v>
          </cell>
          <cell r="U59" t="str">
            <v xml:space="preserve">MARGINAL WITHDRAWAL COST  </v>
          </cell>
          <cell r="X59" t="str">
            <v>N/A</v>
          </cell>
          <cell r="Z59" t="str">
            <v>N/A</v>
          </cell>
          <cell r="AB59" t="str">
            <v>N/A</v>
          </cell>
          <cell r="AD59" t="str">
            <v>N/A</v>
          </cell>
          <cell r="AF59" t="str">
            <v>N/A</v>
          </cell>
          <cell r="AH59">
            <v>10.68945555</v>
          </cell>
          <cell r="AJ59">
            <v>10.68945555</v>
          </cell>
          <cell r="AL59">
            <v>10.68945555</v>
          </cell>
          <cell r="AN59">
            <v>10.68945555</v>
          </cell>
          <cell r="AS59" t="str">
            <v>(24)</v>
          </cell>
          <cell r="AT59" t="str">
            <v xml:space="preserve">MARGINAL WITHDRAWAL COST  </v>
          </cell>
          <cell r="AW59">
            <v>10.68945555</v>
          </cell>
          <cell r="AY59">
            <v>10.68945555</v>
          </cell>
          <cell r="BC59">
            <v>10.68945555</v>
          </cell>
        </row>
        <row r="60">
          <cell r="C60" t="str">
            <v>(25)</v>
          </cell>
          <cell r="D60" t="str">
            <v>MARGINAL WITHDRAWAL CAP. COST REVENUE</v>
          </cell>
          <cell r="G60">
            <v>17276.452673495965</v>
          </cell>
          <cell r="I60">
            <v>3298.9225757031236</v>
          </cell>
          <cell r="K60">
            <v>101.56317416224671</v>
          </cell>
          <cell r="M60">
            <v>2.0519075728968899</v>
          </cell>
          <cell r="O60">
            <v>5.1061583157700907</v>
          </cell>
          <cell r="Q60">
            <v>20684.096489250001</v>
          </cell>
          <cell r="T60" t="str">
            <v>(25)</v>
          </cell>
          <cell r="U60" t="str">
            <v>MARGINAL WITHDRAWAL CAP. COST REVENUE</v>
          </cell>
          <cell r="X60" t="str">
            <v>N/A</v>
          </cell>
          <cell r="Z60" t="str">
            <v>N/A</v>
          </cell>
          <cell r="AB60" t="str">
            <v>N/A</v>
          </cell>
          <cell r="AD60" t="str">
            <v>N/A</v>
          </cell>
          <cell r="AF60" t="str">
            <v>N/A</v>
          </cell>
          <cell r="AH60">
            <v>0</v>
          </cell>
          <cell r="AJ60">
            <v>0</v>
          </cell>
          <cell r="AL60">
            <v>0</v>
          </cell>
          <cell r="AN60">
            <v>0</v>
          </cell>
          <cell r="AP60">
            <v>0</v>
          </cell>
          <cell r="AS60" t="str">
            <v>(25)</v>
          </cell>
          <cell r="AT60" t="str">
            <v>MARGINAL WITHDRAWAL CAP. COST REVENUE</v>
          </cell>
          <cell r="AW60">
            <v>0</v>
          </cell>
          <cell r="AY60">
            <v>0</v>
          </cell>
          <cell r="BA60">
            <v>0</v>
          </cell>
          <cell r="BC60">
            <v>9994.6409392499991</v>
          </cell>
          <cell r="BE60">
            <v>9994.6409392499991</v>
          </cell>
          <cell r="BI60">
            <v>30678.737428500001</v>
          </cell>
        </row>
        <row r="61">
          <cell r="D61" t="str">
            <v>VARIABLE WITHDRAWAL COST:</v>
          </cell>
          <cell r="U61" t="str">
            <v>VARIABLE WITHDRAWAL COST:</v>
          </cell>
          <cell r="AT61" t="str">
            <v>VARIABLE WITHDRAWAL COST:</v>
          </cell>
        </row>
        <row r="62">
          <cell r="C62" t="str">
            <v>(26)</v>
          </cell>
          <cell r="D62" t="str">
            <v>WITHDRAWALS (MDTH)</v>
          </cell>
          <cell r="G62">
            <v>59993.197057807418</v>
          </cell>
          <cell r="I62">
            <v>10116.286659735146</v>
          </cell>
          <cell r="K62">
            <v>680.0365115828007</v>
          </cell>
          <cell r="M62">
            <v>7.1374300977103529</v>
          </cell>
          <cell r="O62">
            <v>323.34234077693452</v>
          </cell>
          <cell r="Q62">
            <v>71120</v>
          </cell>
          <cell r="T62" t="str">
            <v>(26)</v>
          </cell>
          <cell r="U62" t="str">
            <v>WITHDRAWALS (MDTH)</v>
          </cell>
          <cell r="X62" t="str">
            <v>N/A</v>
          </cell>
          <cell r="Z62" t="str">
            <v>N/A</v>
          </cell>
          <cell r="AB62" t="str">
            <v>N/A</v>
          </cell>
          <cell r="AD62" t="str">
            <v>N/A</v>
          </cell>
          <cell r="AF62" t="str">
            <v>N/A</v>
          </cell>
          <cell r="AH62">
            <v>0</v>
          </cell>
          <cell r="AJ62">
            <v>0</v>
          </cell>
          <cell r="AL62">
            <v>0</v>
          </cell>
          <cell r="AN62">
            <v>0</v>
          </cell>
          <cell r="AP62">
            <v>0</v>
          </cell>
          <cell r="AS62" t="str">
            <v>(26)</v>
          </cell>
          <cell r="AT62" t="str">
            <v>WITHDRAWALS (MDTH)</v>
          </cell>
          <cell r="AW62">
            <v>0</v>
          </cell>
          <cell r="AY62">
            <v>0</v>
          </cell>
          <cell r="BA62">
            <v>0</v>
          </cell>
          <cell r="BC62">
            <v>30754.86163700571</v>
          </cell>
          <cell r="BE62">
            <v>30754.86163700571</v>
          </cell>
          <cell r="BI62">
            <v>101874.86163700571</v>
          </cell>
        </row>
        <row r="63">
          <cell r="C63" t="str">
            <v>(27)</v>
          </cell>
          <cell r="D63" t="str">
            <v xml:space="preserve">VARIABLE O&amp;M COST  </v>
          </cell>
          <cell r="G63">
            <v>1.6221090000000001E-2</v>
          </cell>
          <cell r="I63">
            <v>1.6221090000000001E-2</v>
          </cell>
          <cell r="K63">
            <v>1.6221090000000001E-2</v>
          </cell>
          <cell r="M63">
            <v>8.1105450000000003E-3</v>
          </cell>
          <cell r="O63">
            <v>8.1105450000000003E-3</v>
          </cell>
          <cell r="T63" t="str">
            <v>(27)</v>
          </cell>
          <cell r="U63" t="str">
            <v xml:space="preserve">VARIABLE O&amp;M COST  </v>
          </cell>
          <cell r="X63" t="str">
            <v>N/A</v>
          </cell>
          <cell r="Z63" t="str">
            <v>N/A</v>
          </cell>
          <cell r="AB63" t="str">
            <v>N/A</v>
          </cell>
          <cell r="AD63" t="str">
            <v>N/A</v>
          </cell>
          <cell r="AF63" t="str">
            <v>N/A</v>
          </cell>
          <cell r="AH63">
            <v>1.6221090000000001E-2</v>
          </cell>
          <cell r="AJ63">
            <v>1.6221090000000001E-2</v>
          </cell>
          <cell r="AL63">
            <v>1.6221090000000001E-2</v>
          </cell>
          <cell r="AN63">
            <v>1.6221090000000001E-2</v>
          </cell>
          <cell r="AS63" t="str">
            <v>(27)</v>
          </cell>
          <cell r="AT63" t="str">
            <v xml:space="preserve">VARIABLE O&amp;M COST  </v>
          </cell>
          <cell r="AW63">
            <v>1.6221090000000001E-2</v>
          </cell>
          <cell r="AY63">
            <v>1.6221090000000001E-2</v>
          </cell>
          <cell r="BC63">
            <v>1.6221090000000001E-2</v>
          </cell>
        </row>
        <row r="64">
          <cell r="C64" t="str">
            <v>(28)</v>
          </cell>
          <cell r="D64" t="str">
            <v>TOTAL VARIABLE WITHDRAWAL COST REVENUE</v>
          </cell>
          <cell r="G64">
            <v>973.15504886242934</v>
          </cell>
          <cell r="I64">
            <v>164.09719637336318</v>
          </cell>
          <cell r="K64">
            <v>11.030933457670653</v>
          </cell>
          <cell r="M64">
            <v>5.7888447991834215E-2</v>
          </cell>
          <cell r="O64">
            <v>2.6224826052766623</v>
          </cell>
          <cell r="Q64">
            <v>1150.9635497467318</v>
          </cell>
          <cell r="T64" t="str">
            <v>(28)</v>
          </cell>
          <cell r="U64" t="str">
            <v>TOTAL VARIABLE WITHDRAWAL COST REVENUE</v>
          </cell>
          <cell r="X64" t="str">
            <v>N/A</v>
          </cell>
          <cell r="Z64" t="str">
            <v>N/A</v>
          </cell>
          <cell r="AB64" t="str">
            <v>N/A</v>
          </cell>
          <cell r="AD64" t="str">
            <v>N/A</v>
          </cell>
          <cell r="AF64" t="str">
            <v>N/A</v>
          </cell>
          <cell r="AH64">
            <v>0</v>
          </cell>
          <cell r="AJ64">
            <v>0</v>
          </cell>
          <cell r="AL64">
            <v>0</v>
          </cell>
          <cell r="AN64">
            <v>0</v>
          </cell>
          <cell r="AP64">
            <v>0</v>
          </cell>
          <cell r="AS64" t="str">
            <v>(28)</v>
          </cell>
          <cell r="AT64" t="str">
            <v>TOTAL VARIABLE WITHDRAWAL COST REVENUE</v>
          </cell>
          <cell r="AW64">
            <v>0</v>
          </cell>
          <cell r="AY64">
            <v>0</v>
          </cell>
          <cell r="BA64">
            <v>0</v>
          </cell>
          <cell r="BC64">
            <v>498.87737855141694</v>
          </cell>
          <cell r="BE64">
            <v>498.87737855141694</v>
          </cell>
          <cell r="BI64">
            <v>1649.8409282981488</v>
          </cell>
        </row>
        <row r="65">
          <cell r="C65" t="str">
            <v>(29)</v>
          </cell>
          <cell r="D65" t="str">
            <v>SUBTOTAL - SEASONAL STORAGE</v>
          </cell>
          <cell r="G65">
            <v>35807.349357564934</v>
          </cell>
          <cell r="I65">
            <v>6423.6745827905806</v>
          </cell>
          <cell r="K65">
            <v>311.61509597253109</v>
          </cell>
          <cell r="M65">
            <v>2.1513597387610748</v>
          </cell>
          <cell r="O65">
            <v>9.6115749244984112</v>
          </cell>
          <cell r="Q65">
            <v>42554.401970991312</v>
          </cell>
          <cell r="T65" t="str">
            <v>(29)</v>
          </cell>
          <cell r="U65" t="str">
            <v>SUBTOTAL - SEASONAL STORAGE</v>
          </cell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H65">
            <v>0</v>
          </cell>
          <cell r="AJ65">
            <v>0</v>
          </cell>
          <cell r="AL65">
            <v>0</v>
          </cell>
          <cell r="AN65">
            <v>0</v>
          </cell>
          <cell r="AP65">
            <v>0</v>
          </cell>
          <cell r="AS65" t="str">
            <v>(29)</v>
          </cell>
          <cell r="AT65" t="str">
            <v>SUBTOTAL - SEASONAL STORAGE</v>
          </cell>
          <cell r="AW65">
            <v>0</v>
          </cell>
          <cell r="AY65">
            <v>0</v>
          </cell>
          <cell r="BA65">
            <v>0</v>
          </cell>
          <cell r="BC65">
            <v>19073.519113049726</v>
          </cell>
          <cell r="BE65">
            <v>19073.519113049726</v>
          </cell>
          <cell r="BI65">
            <v>61627.921084041038</v>
          </cell>
        </row>
        <row r="68">
          <cell r="C68" t="str">
            <v>(30)</v>
          </cell>
          <cell r="D68" t="str">
            <v>MARGINAL LOAD BALANCING COST REVENUE</v>
          </cell>
          <cell r="G68">
            <v>356.27909724648225</v>
          </cell>
          <cell r="I68">
            <v>110.20253521949208</v>
          </cell>
          <cell r="K68">
            <v>6.5545118422666837</v>
          </cell>
          <cell r="M68">
            <v>0.16786798632028038</v>
          </cell>
          <cell r="O68">
            <v>2.2438354171477477</v>
          </cell>
          <cell r="Q68">
            <v>475.44784771170902</v>
          </cell>
          <cell r="T68" t="str">
            <v>(30)</v>
          </cell>
          <cell r="U68" t="str">
            <v>MARGINAL LOAD BALANCING COST REVENUE</v>
          </cell>
          <cell r="X68">
            <v>1989.1764852721603</v>
          </cell>
          <cell r="Z68">
            <v>1129.7275029210687</v>
          </cell>
          <cell r="AB68">
            <v>4730.9942238059539</v>
          </cell>
          <cell r="AD68">
            <v>1422.4027665495496</v>
          </cell>
          <cell r="AF68">
            <v>9272.3009785487338</v>
          </cell>
          <cell r="AH68">
            <v>150.89077403441399</v>
          </cell>
          <cell r="AJ68">
            <v>652.47896599214459</v>
          </cell>
          <cell r="AL68">
            <v>128.18312957277618</v>
          </cell>
          <cell r="AN68">
            <v>29.771895223367846</v>
          </cell>
          <cell r="AP68">
            <v>961.32476482270272</v>
          </cell>
          <cell r="AS68" t="str">
            <v>(30)</v>
          </cell>
          <cell r="AT68" t="str">
            <v>MARGINAL LOAD BALANCING COST REVENUE</v>
          </cell>
          <cell r="AW68">
            <v>42.205742230241412</v>
          </cell>
          <cell r="AY68">
            <v>0</v>
          </cell>
          <cell r="BA68">
            <v>42.205742230241412</v>
          </cell>
          <cell r="BC68" t="str">
            <v>N/A</v>
          </cell>
          <cell r="BE68">
            <v>10275.831485601677</v>
          </cell>
          <cell r="BI68">
            <v>10751.279333313385</v>
          </cell>
        </row>
        <row r="70">
          <cell r="C70" t="str">
            <v>(31)</v>
          </cell>
          <cell r="D70" t="str">
            <v>COMPANY USE GAS:  TRANSMISSION</v>
          </cell>
          <cell r="G70">
            <v>2710.8383419905581</v>
          </cell>
          <cell r="I70">
            <v>838.50346586818625</v>
          </cell>
          <cell r="K70">
            <v>49.871637579555276</v>
          </cell>
          <cell r="M70">
            <v>1.277265428218314</v>
          </cell>
          <cell r="O70">
            <v>17.072781223851464</v>
          </cell>
          <cell r="Q70">
            <v>3617.5634920903694</v>
          </cell>
          <cell r="T70" t="str">
            <v>(31)</v>
          </cell>
          <cell r="U70" t="str">
            <v>COMPANY USE GAS:  TRANSMISSION</v>
          </cell>
          <cell r="X70">
            <v>1550.5545037247352</v>
          </cell>
          <cell r="Z70">
            <v>880.61772326666755</v>
          </cell>
          <cell r="AB70">
            <v>2253.2135092512995</v>
          </cell>
          <cell r="AD70">
            <v>513.78780670464744</v>
          </cell>
          <cell r="AF70">
            <v>5198.1735429473501</v>
          </cell>
          <cell r="AH70">
            <v>82.429064349486708</v>
          </cell>
          <cell r="AJ70">
            <v>1531.2801138951891</v>
          </cell>
          <cell r="AL70">
            <v>97.100010434196065</v>
          </cell>
          <cell r="AN70">
            <v>54.676480073996551</v>
          </cell>
          <cell r="AP70">
            <v>1765.4856687528684</v>
          </cell>
          <cell r="AS70" t="str">
            <v>(31)</v>
          </cell>
          <cell r="AT70" t="str">
            <v>COMPANY USE GAS:  TRANSMISSION</v>
          </cell>
          <cell r="AW70">
            <v>38.575930245837199</v>
          </cell>
          <cell r="AY70">
            <v>0</v>
          </cell>
          <cell r="BA70">
            <v>38.575930245837199</v>
          </cell>
          <cell r="BC70" t="str">
            <v>N/A</v>
          </cell>
          <cell r="BE70">
            <v>7002.2351419460556</v>
          </cell>
          <cell r="BI70">
            <v>10619.798634036426</v>
          </cell>
        </row>
        <row r="72">
          <cell r="C72" t="str">
            <v>(32)</v>
          </cell>
          <cell r="D72" t="str">
            <v>SYSTEM MARGINAL COST REVENUE</v>
          </cell>
          <cell r="G72">
            <v>592310.11719392403</v>
          </cell>
          <cell r="I72">
            <v>104756.8003155982</v>
          </cell>
          <cell r="K72">
            <v>2294.5674619848451</v>
          </cell>
          <cell r="M72">
            <v>77.20894286141592</v>
          </cell>
          <cell r="O72">
            <v>1695.6979829700333</v>
          </cell>
          <cell r="Q72">
            <v>701134.39189733856</v>
          </cell>
          <cell r="T72" t="str">
            <v>(32)</v>
          </cell>
          <cell r="U72" t="str">
            <v>SYSTEM MARGINAL COST REVENUE</v>
          </cell>
          <cell r="X72">
            <v>38267.022752377627</v>
          </cell>
          <cell r="Z72">
            <v>12355.680994210737</v>
          </cell>
          <cell r="AB72">
            <v>22658.143418109303</v>
          </cell>
          <cell r="AD72">
            <v>6042.6560614100108</v>
          </cell>
          <cell r="AF72">
            <v>79323.503226107685</v>
          </cell>
          <cell r="AH72">
            <v>850.41651720541563</v>
          </cell>
          <cell r="AJ72">
            <v>11992.185285284024</v>
          </cell>
          <cell r="AL72">
            <v>900.57250230002478</v>
          </cell>
          <cell r="AN72">
            <v>447.05593104025291</v>
          </cell>
          <cell r="AP72">
            <v>14190.230235829718</v>
          </cell>
          <cell r="AS72" t="str">
            <v>(32)</v>
          </cell>
          <cell r="AT72" t="str">
            <v>SYSTEM MARGINAL COST REVENUE</v>
          </cell>
          <cell r="AW72">
            <v>343.67362056772248</v>
          </cell>
          <cell r="AY72">
            <v>0</v>
          </cell>
          <cell r="BA72">
            <v>343.67362056772248</v>
          </cell>
          <cell r="BC72">
            <v>19073.519113049726</v>
          </cell>
          <cell r="BE72">
            <v>112930.92619555484</v>
          </cell>
          <cell r="BI72">
            <v>814065.31809289334</v>
          </cell>
        </row>
        <row r="74">
          <cell r="C74" t="str">
            <v>(33)</v>
          </cell>
          <cell r="D74" t="str">
            <v>SCALED LRMC REVENUE</v>
          </cell>
          <cell r="G74">
            <v>1013720.1898063582</v>
          </cell>
          <cell r="I74">
            <v>179287.97840315584</v>
          </cell>
          <cell r="K74">
            <v>3927.0802499650958</v>
          </cell>
          <cell r="M74">
            <v>132.14068431418934</v>
          </cell>
          <cell r="O74">
            <v>2902.1339181141275</v>
          </cell>
          <cell r="Q74">
            <v>1199969.5230619074</v>
          </cell>
          <cell r="T74" t="str">
            <v>(33)</v>
          </cell>
          <cell r="U74" t="str">
            <v>SCALED LRMC REVENUE</v>
          </cell>
          <cell r="X74">
            <v>65455.524539214057</v>
          </cell>
          <cell r="Z74">
            <v>21134.321991773246</v>
          </cell>
          <cell r="AB74">
            <v>38756.625309319003</v>
          </cell>
          <cell r="AD74">
            <v>20114.115079860137</v>
          </cell>
          <cell r="AF74">
            <v>145460.58692016645</v>
          </cell>
          <cell r="AH74">
            <v>1454.6326107126656</v>
          </cell>
          <cell r="AJ74">
            <v>20512.564651268538</v>
          </cell>
          <cell r="AL74">
            <v>1540.4241376467712</v>
          </cell>
          <cell r="AN74">
            <v>764.6866246679283</v>
          </cell>
          <cell r="AP74">
            <v>24272.308024295904</v>
          </cell>
          <cell r="AS74" t="str">
            <v>(33)</v>
          </cell>
          <cell r="AT74" t="str">
            <v>SCALED LRMC REVENUE</v>
          </cell>
          <cell r="AW74">
            <v>587.85177122652976</v>
          </cell>
          <cell r="AY74">
            <v>0</v>
          </cell>
          <cell r="BA74">
            <v>587.85177122652976</v>
          </cell>
          <cell r="BC74">
            <v>20749.935025553226</v>
          </cell>
          <cell r="BE74">
            <v>191070.68174124209</v>
          </cell>
          <cell r="BG74">
            <v>11875.210819528864</v>
          </cell>
          <cell r="BI74">
            <v>1402915.4156226784</v>
          </cell>
        </row>
        <row r="76">
          <cell r="C76" t="str">
            <v>(34a)</v>
          </cell>
          <cell r="D76" t="str">
            <v>MARKETING(excluding DSM)</v>
          </cell>
          <cell r="G76">
            <v>14202</v>
          </cell>
          <cell r="I76">
            <v>4329.7335851792041</v>
          </cell>
          <cell r="K76">
            <v>135.26641482079629</v>
          </cell>
          <cell r="M76">
            <v>3</v>
          </cell>
          <cell r="O76">
            <v>33</v>
          </cell>
          <cell r="Q76">
            <v>18703</v>
          </cell>
          <cell r="T76" t="str">
            <v>(34a)</v>
          </cell>
          <cell r="U76" t="str">
            <v>MARKETING(excluding DSM)</v>
          </cell>
          <cell r="X76">
            <v>3008</v>
          </cell>
          <cell r="Z76">
            <v>664</v>
          </cell>
          <cell r="AB76">
            <v>937</v>
          </cell>
          <cell r="AD76">
            <v>375</v>
          </cell>
          <cell r="AF76">
            <v>4984</v>
          </cell>
          <cell r="AH76">
            <v>60.4</v>
          </cell>
          <cell r="AJ76">
            <v>60.4</v>
          </cell>
          <cell r="AL76">
            <v>60.4</v>
          </cell>
          <cell r="AN76">
            <v>60.4</v>
          </cell>
          <cell r="AP76">
            <v>241.6</v>
          </cell>
          <cell r="AS76" t="str">
            <v>(34a)</v>
          </cell>
          <cell r="AT76" t="str">
            <v>MARKETING(excluding DSM)</v>
          </cell>
          <cell r="AW76">
            <v>60.4</v>
          </cell>
          <cell r="AY76">
            <v>0</v>
          </cell>
          <cell r="BA76">
            <v>60.4</v>
          </cell>
          <cell r="BC76">
            <v>148</v>
          </cell>
          <cell r="BE76">
            <v>5434</v>
          </cell>
          <cell r="BI76">
            <v>24137</v>
          </cell>
        </row>
        <row r="77">
          <cell r="C77" t="str">
            <v>(34b)</v>
          </cell>
          <cell r="D77" t="str">
            <v>SDG&amp;E Moreno Credit</v>
          </cell>
          <cell r="G77">
            <v>438.34901539978853</v>
          </cell>
          <cell r="I77">
            <v>77.527023330821095</v>
          </cell>
          <cell r="K77">
            <v>1.6981330531623178</v>
          </cell>
          <cell r="M77">
            <v>5.7139770368432562E-2</v>
          </cell>
          <cell r="O77">
            <v>1.2549296722665306</v>
          </cell>
          <cell r="Q77">
            <v>518.88624122640692</v>
          </cell>
          <cell r="T77" t="str">
            <v>(34b)</v>
          </cell>
          <cell r="U77" t="str">
            <v>SDG&amp;E Moreno Credit</v>
          </cell>
          <cell r="X77">
            <v>28.320150642123981</v>
          </cell>
          <cell r="Z77">
            <v>9.1440285100396324</v>
          </cell>
          <cell r="AB77">
            <v>16.768538253523683</v>
          </cell>
          <cell r="AD77" t="str">
            <v>N/A</v>
          </cell>
          <cell r="AF77">
            <v>54.232717405687296</v>
          </cell>
          <cell r="AH77">
            <v>0.62936497651392009</v>
          </cell>
          <cell r="AJ77">
            <v>-575</v>
          </cell>
          <cell r="AL77">
            <v>0.66648375271647176</v>
          </cell>
          <cell r="AN77">
            <v>0.33085122389690774</v>
          </cell>
          <cell r="AP77">
            <v>-573.37330004687271</v>
          </cell>
          <cell r="AS77" t="str">
            <v>(34b)</v>
          </cell>
          <cell r="AT77" t="str">
            <v>SDG&amp;E Moreno Credit</v>
          </cell>
          <cell r="AW77">
            <v>0.25434141477853356</v>
          </cell>
          <cell r="AY77">
            <v>0</v>
          </cell>
          <cell r="BA77">
            <v>0.25434141477853356</v>
          </cell>
          <cell r="BC77" t="str">
            <v>N/A</v>
          </cell>
          <cell r="BE77">
            <v>-518.88624122640692</v>
          </cell>
          <cell r="BG77" t="str">
            <v>N/A</v>
          </cell>
          <cell r="BI77">
            <v>0</v>
          </cell>
        </row>
        <row r="78">
          <cell r="C78" t="str">
            <v>(35)</v>
          </cell>
          <cell r="D78" t="str">
            <v>MARGINAL COST REVENUE W/MKTG &amp; ARCO</v>
          </cell>
          <cell r="G78">
            <v>1028360.538821758</v>
          </cell>
          <cell r="I78">
            <v>183695.23901166586</v>
          </cell>
          <cell r="K78">
            <v>4064.0447978390544</v>
          </cell>
          <cell r="M78">
            <v>135.19782408455777</v>
          </cell>
          <cell r="O78">
            <v>2936.3888477863939</v>
          </cell>
          <cell r="Q78">
            <v>1219191.4093031338</v>
          </cell>
          <cell r="T78" t="str">
            <v>(35)</v>
          </cell>
          <cell r="U78" t="str">
            <v>MARGINAL COST REVENUE W/MKTG &amp; ARCO</v>
          </cell>
          <cell r="X78">
            <v>68491.844689856182</v>
          </cell>
          <cell r="Z78">
            <v>21807.466020283286</v>
          </cell>
          <cell r="AB78">
            <v>39710.393847572523</v>
          </cell>
          <cell r="AD78">
            <v>20489.115079860137</v>
          </cell>
          <cell r="AF78">
            <v>150498.81963757213</v>
          </cell>
          <cell r="AH78">
            <v>1515.6619756891796</v>
          </cell>
          <cell r="AJ78">
            <v>19997.964651268539</v>
          </cell>
          <cell r="AL78">
            <v>1601.4906213994877</v>
          </cell>
          <cell r="AN78">
            <v>825.41747589182523</v>
          </cell>
          <cell r="AP78">
            <v>23940.534724249032</v>
          </cell>
          <cell r="AS78" t="str">
            <v>(35)</v>
          </cell>
          <cell r="AT78" t="str">
            <v>MARGINAL COST REVENUE W/MKTG &amp; ARCO</v>
          </cell>
          <cell r="AW78">
            <v>648.50611264130828</v>
          </cell>
          <cell r="AY78">
            <v>0</v>
          </cell>
          <cell r="BA78">
            <v>648.50611264130828</v>
          </cell>
          <cell r="BC78">
            <v>20897.935025553226</v>
          </cell>
          <cell r="BE78">
            <v>195985.79550001569</v>
          </cell>
          <cell r="BG78">
            <v>11875.210819528864</v>
          </cell>
          <cell r="BI78">
            <v>1427052.4156226784</v>
          </cell>
        </row>
        <row r="80">
          <cell r="C80" t="str">
            <v>(36)</v>
          </cell>
          <cell r="D80" t="str">
            <v xml:space="preserve">  UNCOLLECTIBLES</v>
          </cell>
          <cell r="G80">
            <v>5022.4859887944804</v>
          </cell>
          <cell r="I80">
            <v>897.16274527746839</v>
          </cell>
          <cell r="K80">
            <v>19.848688552719366</v>
          </cell>
          <cell r="M80">
            <v>0.66030263856505866</v>
          </cell>
          <cell r="O80">
            <v>14.341246371196808</v>
          </cell>
          <cell r="Q80">
            <v>5954.4989716344289</v>
          </cell>
          <cell r="T80" t="str">
            <v>(36)</v>
          </cell>
          <cell r="U80" t="str">
            <v xml:space="preserve">  UNCOLLECTIBLES</v>
          </cell>
          <cell r="X80">
            <v>334.51237899076415</v>
          </cell>
          <cell r="Z80">
            <v>106.5070939648031</v>
          </cell>
          <cell r="AB80">
            <v>193.94452546521973</v>
          </cell>
          <cell r="AD80">
            <v>0</v>
          </cell>
          <cell r="AF80">
            <v>634.96399842078699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P80">
            <v>0</v>
          </cell>
          <cell r="AS80" t="str">
            <v>(36)</v>
          </cell>
          <cell r="AT80" t="str">
            <v xml:space="preserve">  UNCOLLECTIBLES</v>
          </cell>
          <cell r="AW80">
            <v>0</v>
          </cell>
          <cell r="AY80">
            <v>0</v>
          </cell>
          <cell r="BA80">
            <v>0</v>
          </cell>
          <cell r="BC80">
            <v>102.06496836297875</v>
          </cell>
          <cell r="BE80">
            <v>737.02896678376578</v>
          </cell>
          <cell r="BI80">
            <v>6691.527938418194</v>
          </cell>
        </row>
        <row r="82">
          <cell r="C82" t="str">
            <v>(37)</v>
          </cell>
          <cell r="D82" t="str">
            <v>TOTAL ALLOCATED MARGIN (M$)</v>
          </cell>
          <cell r="G82">
            <v>1033383.0248105525</v>
          </cell>
          <cell r="I82">
            <v>184592.40175694332</v>
          </cell>
          <cell r="K82">
            <v>4083.8934863917739</v>
          </cell>
          <cell r="M82">
            <v>135.85812672312284</v>
          </cell>
          <cell r="O82">
            <v>2950.7300941575909</v>
          </cell>
          <cell r="Q82">
            <v>1225145.9082747684</v>
          </cell>
          <cell r="T82" t="str">
            <v>(37)</v>
          </cell>
          <cell r="U82" t="str">
            <v>TOTAL ALLOCATED MARGIN (M$)</v>
          </cell>
          <cell r="X82">
            <v>68826.357068846948</v>
          </cell>
          <cell r="Z82">
            <v>21913.973114248089</v>
          </cell>
          <cell r="AB82">
            <v>39904.338373037739</v>
          </cell>
          <cell r="AD82">
            <v>20489.115079860137</v>
          </cell>
          <cell r="AF82">
            <v>151133.78363599291</v>
          </cell>
          <cell r="AH82">
            <v>1515.6619756891796</v>
          </cell>
          <cell r="AJ82">
            <v>19997.964651268539</v>
          </cell>
          <cell r="AL82">
            <v>1601.4906213994877</v>
          </cell>
          <cell r="AN82">
            <v>825.41747589182523</v>
          </cell>
          <cell r="AP82">
            <v>23940.534724249032</v>
          </cell>
          <cell r="AS82" t="str">
            <v>(37)</v>
          </cell>
          <cell r="AT82" t="str">
            <v>TOTAL ALLOCATED MARGIN (M$)</v>
          </cell>
          <cell r="AW82">
            <v>648.50611264130828</v>
          </cell>
          <cell r="AY82">
            <v>0</v>
          </cell>
          <cell r="BA82">
            <v>648.50611264130828</v>
          </cell>
          <cell r="BC82">
            <v>20999.999993916204</v>
          </cell>
          <cell r="BE82">
            <v>196722.82446679944</v>
          </cell>
          <cell r="BG82">
            <v>11875.210819528864</v>
          </cell>
          <cell r="BI82">
            <v>1433743.9435610967</v>
          </cell>
        </row>
        <row r="84">
          <cell r="C84" t="str">
            <v>(38)</v>
          </cell>
          <cell r="D84" t="str">
            <v>TOTAL ALLOCATED MARGIN (¢/th)</v>
          </cell>
          <cell r="G84">
            <v>40.574914632281434</v>
          </cell>
          <cell r="I84">
            <v>23.431973616611657</v>
          </cell>
          <cell r="K84">
            <v>8.7160695869358271</v>
          </cell>
          <cell r="M84">
            <v>11.321510560260236</v>
          </cell>
          <cell r="O84">
            <v>18.396072906219395</v>
          </cell>
          <cell r="Q84">
            <v>36.047202225658417</v>
          </cell>
          <cell r="T84" t="str">
            <v>(38)</v>
          </cell>
          <cell r="U84" t="str">
            <v>TOTAL ALLOCATED MARGIN (¢/th)</v>
          </cell>
          <cell r="X84">
            <v>4.7246284164294936</v>
          </cell>
          <cell r="Z84">
            <v>2.6487051375241304</v>
          </cell>
          <cell r="AB84">
            <v>1.8850274519236307</v>
          </cell>
          <cell r="AD84">
            <v>4.2446249218041823</v>
          </cell>
          <cell r="AF84">
            <v>3.094643969322421</v>
          </cell>
          <cell r="AH84">
            <v>1.9476213783989667</v>
          </cell>
          <cell r="AJ84">
            <v>1.3832914789189987</v>
          </cell>
          <cell r="AL84">
            <v>1.746978945805385</v>
          </cell>
          <cell r="AN84">
            <v>1.5990264933975693</v>
          </cell>
          <cell r="AP84">
            <v>1.436323273685459</v>
          </cell>
          <cell r="AS84" t="str">
            <v>(38)</v>
          </cell>
          <cell r="AT84" t="str">
            <v>TOTAL ALLOCATED MARGIN (¢/th)</v>
          </cell>
          <cell r="AW84">
            <v>1.780656765488227</v>
          </cell>
          <cell r="AY84">
            <v>0</v>
          </cell>
          <cell r="BA84">
            <v>1.780656765488227</v>
          </cell>
          <cell r="BE84">
            <v>2.9865615153685714</v>
          </cell>
        </row>
        <row r="86">
          <cell r="C86" t="str">
            <v>(39)</v>
          </cell>
          <cell r="D86" t="str">
            <v>AVERAGE YEAR THROUGHPUT, MDth</v>
          </cell>
          <cell r="G86">
            <v>254685.2</v>
          </cell>
          <cell r="I86">
            <v>78778</v>
          </cell>
          <cell r="K86">
            <v>4685.4760000000006</v>
          </cell>
          <cell r="M86">
            <v>120</v>
          </cell>
          <cell r="O86">
            <v>1604</v>
          </cell>
          <cell r="Q86">
            <v>339872.67600000004</v>
          </cell>
          <cell r="T86" t="str">
            <v>(39)</v>
          </cell>
          <cell r="U86" t="str">
            <v>AVERAGE YEAR THROUGHPUT, MDth</v>
          </cell>
          <cell r="X86">
            <v>145675.70399718449</v>
          </cell>
          <cell r="Z86">
            <v>82734.664586833213</v>
          </cell>
          <cell r="AB86">
            <v>211691.01984332484</v>
          </cell>
          <cell r="AD86">
            <v>48270.731707317071</v>
          </cell>
          <cell r="AF86">
            <v>488372.12013465958</v>
          </cell>
          <cell r="AH86">
            <v>7782.1181904211935</v>
          </cell>
          <cell r="AJ86">
            <v>144567.97396667517</v>
          </cell>
          <cell r="AL86">
            <v>9167.200470531001</v>
          </cell>
          <cell r="AN86">
            <v>5162</v>
          </cell>
          <cell r="AP86">
            <v>166679.29262762738</v>
          </cell>
          <cell r="AS86" t="str">
            <v>(39)</v>
          </cell>
          <cell r="AT86" t="str">
            <v>AVERAGE YEAR THROUGHPUT, MDth</v>
          </cell>
          <cell r="AW86">
            <v>3641.9489999999996</v>
          </cell>
          <cell r="AY86">
            <v>0</v>
          </cell>
          <cell r="BA86">
            <v>3641.9489999999996</v>
          </cell>
          <cell r="BC86" t="str">
            <v>N/A</v>
          </cell>
          <cell r="BE86">
            <v>658693.36176228698</v>
          </cell>
          <cell r="BG86">
            <v>0</v>
          </cell>
          <cell r="BI86">
            <v>998566.03776228707</v>
          </cell>
        </row>
        <row r="87">
          <cell r="G87">
            <v>1011637.7999328155</v>
          </cell>
          <cell r="I87">
            <v>180745.97226354943</v>
          </cell>
          <cell r="K87">
            <v>3999.579742456433</v>
          </cell>
          <cell r="M87">
            <v>133.02175102602578</v>
          </cell>
          <cell r="O87">
            <v>3227.1656778260972</v>
          </cell>
          <cell r="Q87">
            <v>1199743.5393676732</v>
          </cell>
          <cell r="X87">
            <v>67438.058197737497</v>
          </cell>
          <cell r="Z87">
            <v>21464.863116795117</v>
          </cell>
          <cell r="AB87">
            <v>39079.343271278085</v>
          </cell>
          <cell r="AD87">
            <v>20527.1896916068</v>
          </cell>
          <cell r="AF87">
            <v>148509.45427741751</v>
          </cell>
          <cell r="AH87">
            <v>1484.6670101922077</v>
          </cell>
          <cell r="AJ87">
            <v>19560.10330682381</v>
          </cell>
          <cell r="AL87">
            <v>1568.6466738262354</v>
          </cell>
          <cell r="AN87">
            <v>809.09947958428722</v>
          </cell>
          <cell r="AP87">
            <v>23422.516470426541</v>
          </cell>
          <cell r="AW87">
            <v>635.96906030775926</v>
          </cell>
          <cell r="AY87">
            <v>0</v>
          </cell>
          <cell r="BA87">
            <v>635.96906030775926</v>
          </cell>
          <cell r="BC87">
            <v>20999.999622583884</v>
          </cell>
          <cell r="BE87">
            <v>193567.93943073569</v>
          </cell>
          <cell r="BG87">
            <v>11186.65718848343</v>
          </cell>
          <cell r="BI87">
            <v>1404498.1359868925</v>
          </cell>
        </row>
        <row r="89">
          <cell r="D89" t="str">
            <v>Page 1</v>
          </cell>
          <cell r="I89" t="str">
            <v xml:space="preserve">    Core Scaling Factor = </v>
          </cell>
          <cell r="K89">
            <v>1.7114686384370219</v>
          </cell>
          <cell r="U89" t="str">
            <v>Page 1</v>
          </cell>
          <cell r="AB89" t="str">
            <v>Noncore Scaling Factor =</v>
          </cell>
          <cell r="AD89">
            <v>1.7104943063580023</v>
          </cell>
          <cell r="AT89" t="str">
            <v>Page 1</v>
          </cell>
        </row>
        <row r="93">
          <cell r="C93" t="str">
            <v>SOUTHERN CALIFORNIA GAS COMPANY</v>
          </cell>
          <cell r="T93" t="str">
            <v>SOUTHERN CALIFORNIA GAS COMPANY</v>
          </cell>
          <cell r="AS93" t="str">
            <v>SOUTHERN CALIFORNIA GAS COMPANY</v>
          </cell>
        </row>
        <row r="95">
          <cell r="C95" t="str">
            <v>TABLE C3:  CORE REVENUE ALLOCATION</v>
          </cell>
          <cell r="T95" t="str">
            <v>TABLE C4:  RETAIL &amp; WHOLESALE NONCORE REVENUE ALLOCATION</v>
          </cell>
          <cell r="AS95" t="str">
            <v>TABLE C5:  DGN &amp; SUMMARY N/C REVENUE ALLOCATION</v>
          </cell>
        </row>
        <row r="97">
          <cell r="D97" t="str">
            <v>OTHER COST COMPONENTS</v>
          </cell>
          <cell r="U97" t="str">
            <v>OTHER COST COMPONENTS</v>
          </cell>
          <cell r="AT97" t="str">
            <v>OTHER COST COMPONENTS</v>
          </cell>
        </row>
        <row r="98">
          <cell r="G98" t="str">
            <v>Residential</v>
          </cell>
          <cell r="I98" t="str">
            <v>G-10</v>
          </cell>
          <cell r="K98" t="str">
            <v>G-20</v>
          </cell>
          <cell r="M98" t="str">
            <v>NonRes A/C</v>
          </cell>
          <cell r="O98" t="str">
            <v>Gas Engine</v>
          </cell>
          <cell r="Q98" t="str">
            <v>Total</v>
          </cell>
          <cell r="X98" t="str">
            <v>Com/Ind</v>
          </cell>
          <cell r="Z98" t="str">
            <v>Cogen</v>
          </cell>
          <cell r="AB98" t="str">
            <v>UEG</v>
          </cell>
          <cell r="AD98" t="str">
            <v>EOR</v>
          </cell>
          <cell r="AF98" t="str">
            <v>Total Retail</v>
          </cell>
          <cell r="AH98" t="str">
            <v>Wholesale</v>
          </cell>
          <cell r="AJ98" t="str">
            <v>Wholesale</v>
          </cell>
          <cell r="AL98" t="str">
            <v>Wholesale</v>
          </cell>
          <cell r="AN98" t="str">
            <v>Wholesale</v>
          </cell>
          <cell r="AP98" t="str">
            <v>Total</v>
          </cell>
          <cell r="AW98" t="str">
            <v>International</v>
          </cell>
          <cell r="AY98" t="str">
            <v>International</v>
          </cell>
          <cell r="BA98" t="str">
            <v>Total</v>
          </cell>
          <cell r="BC98" t="str">
            <v>Unbundled</v>
          </cell>
          <cell r="BE98" t="str">
            <v>Total</v>
          </cell>
          <cell r="BG98" t="str">
            <v>Unallocated</v>
          </cell>
          <cell r="BI98" t="str">
            <v>Total</v>
          </cell>
        </row>
        <row r="99">
          <cell r="Q99" t="str">
            <v>Core</v>
          </cell>
          <cell r="AF99" t="str">
            <v>Non-Core</v>
          </cell>
          <cell r="AH99" t="str">
            <v>Long Beach</v>
          </cell>
          <cell r="AJ99" t="str">
            <v xml:space="preserve">SDG&amp;E </v>
          </cell>
          <cell r="AL99" t="str">
            <v>Southwest</v>
          </cell>
          <cell r="AN99" t="str">
            <v>Vernon</v>
          </cell>
          <cell r="AP99" t="str">
            <v>Wholesale</v>
          </cell>
          <cell r="AW99" t="str">
            <v>DGN</v>
          </cell>
          <cell r="AY99" t="str">
            <v>Rosarito</v>
          </cell>
          <cell r="BA99" t="str">
            <v>International</v>
          </cell>
          <cell r="BC99" t="str">
            <v>Noncore</v>
          </cell>
          <cell r="BE99" t="str">
            <v>Noncore</v>
          </cell>
          <cell r="BG99" t="str">
            <v>Costs to</v>
          </cell>
          <cell r="BI99" t="str">
            <v>System</v>
          </cell>
        </row>
        <row r="100">
          <cell r="C100" t="str">
            <v>Line</v>
          </cell>
          <cell r="D100" t="str">
            <v>Forecast Period Costs</v>
          </cell>
          <cell r="G100" t="str">
            <v>Cost</v>
          </cell>
          <cell r="I100" t="str">
            <v>Cost</v>
          </cell>
          <cell r="K100" t="str">
            <v>Cost</v>
          </cell>
          <cell r="M100" t="str">
            <v>Cost</v>
          </cell>
          <cell r="O100" t="str">
            <v>Cost</v>
          </cell>
          <cell r="Q100" t="str">
            <v>Cost</v>
          </cell>
          <cell r="T100" t="str">
            <v>Line</v>
          </cell>
          <cell r="U100" t="str">
            <v>Forecast Period Costs</v>
          </cell>
          <cell r="X100" t="str">
            <v>Cost</v>
          </cell>
          <cell r="Z100" t="str">
            <v>Cost</v>
          </cell>
          <cell r="AB100" t="str">
            <v>Cost</v>
          </cell>
          <cell r="AD100" t="str">
            <v>Cost</v>
          </cell>
          <cell r="AF100" t="str">
            <v>Cost</v>
          </cell>
          <cell r="AH100" t="str">
            <v>Cost</v>
          </cell>
          <cell r="AJ100" t="str">
            <v>Cost</v>
          </cell>
          <cell r="AL100" t="str">
            <v>Gas</v>
          </cell>
          <cell r="AN100" t="str">
            <v>Cost</v>
          </cell>
          <cell r="AP100" t="str">
            <v>Cost</v>
          </cell>
          <cell r="AS100" t="str">
            <v>Line</v>
          </cell>
          <cell r="AT100" t="str">
            <v>Forecast Period Costs</v>
          </cell>
          <cell r="AW100" t="str">
            <v>Cost</v>
          </cell>
          <cell r="AY100" t="str">
            <v>Cost</v>
          </cell>
          <cell r="BA100" t="str">
            <v>Cost</v>
          </cell>
          <cell r="BC100" t="str">
            <v>Storage</v>
          </cell>
          <cell r="BE100" t="str">
            <v>Cost</v>
          </cell>
          <cell r="BG100" t="str">
            <v>NSBA (per J.R.)</v>
          </cell>
          <cell r="BI100" t="str">
            <v>Cost</v>
          </cell>
        </row>
        <row r="101">
          <cell r="D101" t="str">
            <v>TRANSPORTATION REVENUE REQ.</v>
          </cell>
          <cell r="G101" t="str">
            <v>(b)</v>
          </cell>
          <cell r="I101" t="str">
            <v>(c)</v>
          </cell>
          <cell r="K101" t="str">
            <v>(d)</v>
          </cell>
          <cell r="M101" t="str">
            <v>(e)</v>
          </cell>
          <cell r="O101" t="str">
            <v>(f)</v>
          </cell>
          <cell r="Q101" t="str">
            <v>(g)</v>
          </cell>
          <cell r="U101" t="str">
            <v>TRANSPORTATION REVENUE REQ.</v>
          </cell>
          <cell r="X101" t="str">
            <v>(b)</v>
          </cell>
          <cell r="Z101" t="str">
            <v>(c)</v>
          </cell>
          <cell r="AB101" t="str">
            <v>(d)</v>
          </cell>
          <cell r="AD101" t="str">
            <v>(e)</v>
          </cell>
          <cell r="AF101" t="str">
            <v>(f)</v>
          </cell>
          <cell r="AH101" t="str">
            <v>(g)</v>
          </cell>
          <cell r="AJ101" t="str">
            <v>(h)</v>
          </cell>
          <cell r="AL101" t="str">
            <v>(i)</v>
          </cell>
          <cell r="AN101" t="str">
            <v>(j)</v>
          </cell>
          <cell r="AP101" t="str">
            <v>(k)</v>
          </cell>
          <cell r="AT101" t="str">
            <v>TRANSPORTATION REVENUE REQ.</v>
          </cell>
          <cell r="AW101" t="str">
            <v>(b)</v>
          </cell>
          <cell r="AY101" t="str">
            <v>(c)</v>
          </cell>
          <cell r="BA101" t="str">
            <v>(d)</v>
          </cell>
          <cell r="BC101" t="str">
            <v>(e)</v>
          </cell>
          <cell r="BE101" t="str">
            <v>(f)</v>
          </cell>
          <cell r="BG101" t="str">
            <v>(g)</v>
          </cell>
          <cell r="BI101" t="str">
            <v>(h)</v>
          </cell>
        </row>
        <row r="102">
          <cell r="C102" t="str">
            <v>(40a)</v>
          </cell>
          <cell r="D102" t="str">
            <v>Subtotal - Margin - Base</v>
          </cell>
          <cell r="G102">
            <v>1033383.0248105525</v>
          </cell>
          <cell r="I102">
            <v>184592.40175694332</v>
          </cell>
          <cell r="K102">
            <v>4083.8934863917739</v>
          </cell>
          <cell r="M102">
            <v>135.85812672312284</v>
          </cell>
          <cell r="O102">
            <v>2950.7300941575909</v>
          </cell>
          <cell r="Q102">
            <v>1225145.9082747684</v>
          </cell>
          <cell r="T102" t="str">
            <v>(40a)</v>
          </cell>
          <cell r="U102" t="str">
            <v>Subtotal - Margin - Base</v>
          </cell>
          <cell r="X102">
            <v>68826.357068846948</v>
          </cell>
          <cell r="Z102">
            <v>21913.973114248089</v>
          </cell>
          <cell r="AB102">
            <v>39904.338373037739</v>
          </cell>
          <cell r="AD102">
            <v>20489.115079860137</v>
          </cell>
          <cell r="AF102">
            <v>151133.78363599291</v>
          </cell>
          <cell r="AH102">
            <v>1515.6619756891796</v>
          </cell>
          <cell r="AJ102">
            <v>19997.964651268539</v>
          </cell>
          <cell r="AL102">
            <v>1601.4906213994877</v>
          </cell>
          <cell r="AN102">
            <v>825.41747589182523</v>
          </cell>
          <cell r="AP102">
            <v>23940.534724249032</v>
          </cell>
          <cell r="AS102" t="str">
            <v>(40a)</v>
          </cell>
          <cell r="AT102" t="str">
            <v>Subtotal - Margin - Base</v>
          </cell>
          <cell r="AW102">
            <v>648.50611264130828</v>
          </cell>
          <cell r="AY102">
            <v>0</v>
          </cell>
          <cell r="BA102">
            <v>648.50611264130828</v>
          </cell>
          <cell r="BC102">
            <v>20999.999993916204</v>
          </cell>
          <cell r="BE102">
            <v>196722.82446679944</v>
          </cell>
          <cell r="BG102">
            <v>11875.210819528864</v>
          </cell>
          <cell r="BI102">
            <v>1433743.9435610967</v>
          </cell>
        </row>
        <row r="104">
          <cell r="D104" t="str">
            <v>Other Operating Costs and Revenues</v>
          </cell>
          <cell r="U104" t="str">
            <v>Other Operating Costs and Revenues</v>
          </cell>
          <cell r="AT104" t="str">
            <v>Other Operating Costs and Revenues</v>
          </cell>
        </row>
        <row r="105">
          <cell r="C105" t="str">
            <v>(40b)</v>
          </cell>
          <cell r="D105" t="str">
            <v xml:space="preserve">  Exchange Revenues &amp; Interutility Transactions</v>
          </cell>
          <cell r="G105">
            <v>89.463404756736196</v>
          </cell>
          <cell r="I105">
            <v>25.906767426826018</v>
          </cell>
          <cell r="K105">
            <v>1.4866193517532165</v>
          </cell>
          <cell r="M105">
            <v>3.7166699454625071E-2</v>
          </cell>
          <cell r="O105">
            <v>0.49679488271015515</v>
          </cell>
          <cell r="Q105">
            <v>117.39075311748022</v>
          </cell>
          <cell r="T105" t="str">
            <v>(40b)</v>
          </cell>
          <cell r="U105" t="str">
            <v xml:space="preserve">  Exchange Revenues &amp; Interutility Transactions</v>
          </cell>
          <cell r="X105">
            <v>45.495161622815324</v>
          </cell>
          <cell r="Z105">
            <v>25.624786776483685</v>
          </cell>
          <cell r="AB105">
            <v>65.565470931332726</v>
          </cell>
          <cell r="AD105">
            <v>0</v>
          </cell>
          <cell r="AF105">
            <v>136.68541933063173</v>
          </cell>
          <cell r="AH105">
            <v>2.5896758266417295</v>
          </cell>
          <cell r="AJ105">
            <v>46.072010093791405</v>
          </cell>
          <cell r="AL105">
            <v>2.9990496663159774</v>
          </cell>
          <cell r="AN105">
            <v>1.6079556383726981</v>
          </cell>
          <cell r="AP105">
            <v>53.268691225121813</v>
          </cell>
          <cell r="AS105" t="str">
            <v>(40b)</v>
          </cell>
          <cell r="AT105" t="str">
            <v xml:space="preserve">  Exchange Revenues &amp; Interutility Transactions</v>
          </cell>
          <cell r="AW105">
            <v>1.1429412048150145</v>
          </cell>
          <cell r="AY105">
            <v>0</v>
          </cell>
          <cell r="BA105">
            <v>1.1429412048150145</v>
          </cell>
          <cell r="BC105" t="str">
            <v>N/A</v>
          </cell>
          <cell r="BE105">
            <v>191.09705176056855</v>
          </cell>
          <cell r="BI105">
            <v>308.48780487804879</v>
          </cell>
        </row>
        <row r="106">
          <cell r="C106" t="str">
            <v>(40c)</v>
          </cell>
          <cell r="D106" t="str">
            <v xml:space="preserve">  Schedule IB Service Revenue Credit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T106" t="str">
            <v>(40c)</v>
          </cell>
          <cell r="U106" t="str">
            <v xml:space="preserve">  Schedule IB Service Revenue Credit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H106">
            <v>0</v>
          </cell>
          <cell r="AJ106">
            <v>0</v>
          </cell>
          <cell r="AL106">
            <v>0</v>
          </cell>
          <cell r="AN106">
            <v>0</v>
          </cell>
          <cell r="AP106">
            <v>0</v>
          </cell>
          <cell r="AS106" t="str">
            <v>(40c)</v>
          </cell>
          <cell r="AT106" t="str">
            <v xml:space="preserve">  Schedule IB Service Revenue Credit</v>
          </cell>
          <cell r="AW106">
            <v>0</v>
          </cell>
          <cell r="AY106">
            <v>0</v>
          </cell>
          <cell r="BA106">
            <v>0</v>
          </cell>
          <cell r="BC106" t="str">
            <v>N/A</v>
          </cell>
          <cell r="BE106">
            <v>0</v>
          </cell>
          <cell r="BI106">
            <v>0</v>
          </cell>
        </row>
        <row r="107">
          <cell r="C107" t="str">
            <v>(41)</v>
          </cell>
          <cell r="D107" t="str">
            <v xml:space="preserve">  Core Brokerage Fee Adjustment</v>
          </cell>
          <cell r="G107">
            <v>-4876.7788703432479</v>
          </cell>
          <cell r="I107">
            <v>-1508.4617631801941</v>
          </cell>
          <cell r="K107">
            <v>-89.718720814167455</v>
          </cell>
          <cell r="M107">
            <v>-2.2977914085356734</v>
          </cell>
          <cell r="O107">
            <v>-30.713811827426834</v>
          </cell>
          <cell r="Q107">
            <v>-6507.9709575735715</v>
          </cell>
          <cell r="T107" t="str">
            <v>(41)</v>
          </cell>
          <cell r="U107" t="str">
            <v xml:space="preserve">  Core Brokerage Fee Adjustment</v>
          </cell>
          <cell r="X107" t="str">
            <v>N/A</v>
          </cell>
          <cell r="Z107" t="str">
            <v>N/A</v>
          </cell>
          <cell r="AB107" t="str">
            <v>N/A</v>
          </cell>
          <cell r="AD107" t="str">
            <v>N/A</v>
          </cell>
          <cell r="AF107" t="str">
            <v>N/A</v>
          </cell>
          <cell r="AH107" t="str">
            <v>N/A</v>
          </cell>
          <cell r="AJ107" t="str">
            <v>N/A</v>
          </cell>
          <cell r="AL107" t="str">
            <v>N/A</v>
          </cell>
          <cell r="AN107" t="str">
            <v>N/A</v>
          </cell>
          <cell r="AP107">
            <v>0</v>
          </cell>
          <cell r="AS107" t="str">
            <v>(41)</v>
          </cell>
          <cell r="AT107" t="str">
            <v xml:space="preserve">  Core Brokerage Fee Adjustment</v>
          </cell>
          <cell r="AW107" t="str">
            <v>N/A</v>
          </cell>
          <cell r="AY107" t="str">
            <v>N/A</v>
          </cell>
          <cell r="BA107" t="str">
            <v>N/A</v>
          </cell>
          <cell r="BC107" t="str">
            <v>N/A</v>
          </cell>
          <cell r="BE107" t="str">
            <v>N/A</v>
          </cell>
          <cell r="BI107">
            <v>-6507.9709575735715</v>
          </cell>
        </row>
        <row r="108">
          <cell r="C108" t="str">
            <v>(42)</v>
          </cell>
          <cell r="D108" t="str">
            <v xml:space="preserve">  Noncore Brokerage Fee Adjustment</v>
          </cell>
          <cell r="G108" t="str">
            <v>N/A</v>
          </cell>
          <cell r="I108" t="str">
            <v>N/A</v>
          </cell>
          <cell r="K108" t="str">
            <v>N/A</v>
          </cell>
          <cell r="M108" t="str">
            <v>N/A</v>
          </cell>
          <cell r="O108" t="str">
            <v>N/A</v>
          </cell>
          <cell r="Q108" t="str">
            <v>N/A</v>
          </cell>
          <cell r="T108" t="str">
            <v>(42)</v>
          </cell>
          <cell r="U108" t="str">
            <v xml:space="preserve">  Noncore Brokerage Fee Adjustment</v>
          </cell>
          <cell r="X108">
            <v>-19.885707675938555</v>
          </cell>
          <cell r="Z108">
            <v>-11.293834932641813</v>
          </cell>
          <cell r="AB108">
            <v>-28.897239709286222</v>
          </cell>
          <cell r="AD108" t="str">
            <v>N/A</v>
          </cell>
          <cell r="AF108">
            <v>-60.076782317866588</v>
          </cell>
          <cell r="AH108">
            <v>-1.0623111691796645</v>
          </cell>
          <cell r="AJ108">
            <v>-19.734495119787166</v>
          </cell>
          <cell r="AL108">
            <v>-1.2513841619548935</v>
          </cell>
          <cell r="AN108">
            <v>-0.70464751641206247</v>
          </cell>
          <cell r="AP108">
            <v>-22.752837967333786</v>
          </cell>
          <cell r="AS108" t="str">
            <v>(42)</v>
          </cell>
          <cell r="AT108" t="str">
            <v xml:space="preserve">  Noncore Brokerage Fee Adjustment</v>
          </cell>
          <cell r="AW108">
            <v>-0.49715039088519841</v>
          </cell>
          <cell r="AY108">
            <v>0</v>
          </cell>
          <cell r="BA108">
            <v>-0.49715039088519841</v>
          </cell>
          <cell r="BC108" t="str">
            <v>N/A</v>
          </cell>
          <cell r="BE108">
            <v>-83.326770676085573</v>
          </cell>
          <cell r="BI108">
            <v>-83.326770676085573</v>
          </cell>
        </row>
        <row r="109">
          <cell r="C109" t="str">
            <v>(43a)</v>
          </cell>
          <cell r="D109" t="str">
            <v xml:space="preserve">  Marketing Exclusions:  DSM &amp; DAP</v>
          </cell>
          <cell r="G109">
            <v>34100.493349783414</v>
          </cell>
          <cell r="I109">
            <v>16016.741675872614</v>
          </cell>
          <cell r="K109">
            <v>162.41428203149903</v>
          </cell>
          <cell r="M109">
            <v>2.4359816240186642</v>
          </cell>
          <cell r="O109">
            <v>88.843225552057021</v>
          </cell>
          <cell r="Q109">
            <v>50370.928514863597</v>
          </cell>
          <cell r="T109" t="str">
            <v>(43a)</v>
          </cell>
          <cell r="U109" t="str">
            <v xml:space="preserve">  Marketing Exclusions:  DSM &amp; DAP</v>
          </cell>
          <cell r="X109">
            <v>99.513772102598594</v>
          </cell>
          <cell r="Z109">
            <v>0</v>
          </cell>
          <cell r="AB109">
            <v>0</v>
          </cell>
          <cell r="AD109">
            <v>0</v>
          </cell>
          <cell r="AF109">
            <v>99.513772102598594</v>
          </cell>
          <cell r="AH109">
            <v>0</v>
          </cell>
          <cell r="AJ109">
            <v>0</v>
          </cell>
          <cell r="AL109">
            <v>0</v>
          </cell>
          <cell r="AN109">
            <v>0</v>
          </cell>
          <cell r="AP109">
            <v>0</v>
          </cell>
          <cell r="AS109" t="str">
            <v>(43a)</v>
          </cell>
          <cell r="AT109" t="str">
            <v xml:space="preserve">  Marketing Exclusions:  DSM &amp; DAP</v>
          </cell>
          <cell r="AW109">
            <v>0</v>
          </cell>
          <cell r="AY109">
            <v>0</v>
          </cell>
          <cell r="BA109">
            <v>0</v>
          </cell>
          <cell r="BC109" t="str">
            <v>N/A</v>
          </cell>
          <cell r="BE109">
            <v>99.513772102598594</v>
          </cell>
          <cell r="BI109">
            <v>50470.442286966201</v>
          </cell>
        </row>
        <row r="110">
          <cell r="C110" t="str">
            <v>(43b)</v>
          </cell>
          <cell r="D110" t="str">
            <v xml:space="preserve">  RD&amp;D "Common Good"</v>
          </cell>
          <cell r="G110">
            <v>382.89125704578066</v>
          </cell>
          <cell r="I110">
            <v>67.718686195935675</v>
          </cell>
          <cell r="K110">
            <v>1.483293623377494</v>
          </cell>
          <cell r="M110">
            <v>4.991072806157134E-2</v>
          </cell>
          <cell r="O110">
            <v>1.0961621512482431</v>
          </cell>
          <cell r="Q110">
            <v>453.23930974440356</v>
          </cell>
          <cell r="T110" t="str">
            <v>(43b)</v>
          </cell>
          <cell r="U110" t="str">
            <v xml:space="preserve">  RD&amp;D "Common Good"</v>
          </cell>
          <cell r="X110">
            <v>24.737224672899206</v>
          </cell>
          <cell r="Z110">
            <v>7.9871710615760172</v>
          </cell>
          <cell r="AB110">
            <v>14.64706538659888</v>
          </cell>
          <cell r="AD110">
            <v>0</v>
          </cell>
          <cell r="AF110">
            <v>47.371461121074105</v>
          </cell>
          <cell r="AH110">
            <v>0.54706713105460514</v>
          </cell>
          <cell r="AJ110">
            <v>7.7144908011128219</v>
          </cell>
          <cell r="AL110">
            <v>0.57933213333971201</v>
          </cell>
          <cell r="AN110">
            <v>0.28758802382957654</v>
          </cell>
          <cell r="AP110">
            <v>9.1284780893367152</v>
          </cell>
          <cell r="AS110" t="str">
            <v>(43b)</v>
          </cell>
          <cell r="AT110" t="str">
            <v xml:space="preserve">  RD&amp;D "Common Good"</v>
          </cell>
          <cell r="AW110">
            <v>0.22108289034762363</v>
          </cell>
          <cell r="AY110">
            <v>0</v>
          </cell>
          <cell r="BA110">
            <v>0.22108289034762363</v>
          </cell>
          <cell r="BC110" t="str">
            <v>N/A</v>
          </cell>
          <cell r="BE110">
            <v>56.721022100758447</v>
          </cell>
          <cell r="BI110">
            <v>509.96033184516199</v>
          </cell>
        </row>
        <row r="111">
          <cell r="C111" t="str">
            <v>(44)</v>
          </cell>
          <cell r="D111" t="str">
            <v xml:space="preserve">  Fuel Cell Equipment Revenues</v>
          </cell>
          <cell r="G111">
            <v>-291.7631139398236</v>
          </cell>
          <cell r="I111">
            <v>-51.601634649175558</v>
          </cell>
          <cell r="K111">
            <v>-1.1302696483141614</v>
          </cell>
          <cell r="M111">
            <v>-3.8031971663710938E-2</v>
          </cell>
          <cell r="O111">
            <v>-0.8352754907457286</v>
          </cell>
          <cell r="Q111">
            <v>-345.36832569972279</v>
          </cell>
          <cell r="T111" t="str">
            <v>(44)</v>
          </cell>
          <cell r="U111" t="str">
            <v xml:space="preserve">  Fuel Cell Equipment Revenues</v>
          </cell>
          <cell r="X111">
            <v>-18.849763654778759</v>
          </cell>
          <cell r="Z111">
            <v>-6.086223849756994</v>
          </cell>
          <cell r="AB111">
            <v>-11.161062909209587</v>
          </cell>
          <cell r="AD111">
            <v>0</v>
          </cell>
          <cell r="AF111">
            <v>-36.097050413745336</v>
          </cell>
          <cell r="AH111">
            <v>-0.41890247018096505</v>
          </cell>
          <cell r="AJ111">
            <v>-5.9071712945809027</v>
          </cell>
          <cell r="AL111">
            <v>-0.44360855905084567</v>
          </cell>
          <cell r="AN111">
            <v>-0.22021307210402863</v>
          </cell>
          <cell r="AP111">
            <v>-6.9898953959167427</v>
          </cell>
          <cell r="AS111" t="str">
            <v>(44)</v>
          </cell>
          <cell r="AT111" t="str">
            <v xml:space="preserve">  Fuel Cell Equipment Revenues</v>
          </cell>
          <cell r="AW111">
            <v>-0.16928849061509954</v>
          </cell>
          <cell r="AY111">
            <v>0</v>
          </cell>
          <cell r="BA111">
            <v>-0.16928849061509954</v>
          </cell>
          <cell r="BC111" t="str">
            <v>N/A</v>
          </cell>
          <cell r="BE111">
            <v>-43.256234300277178</v>
          </cell>
          <cell r="BI111">
            <v>-388.62455999999997</v>
          </cell>
        </row>
        <row r="112">
          <cell r="C112" t="str">
            <v>(45)</v>
          </cell>
          <cell r="D112" t="str">
            <v xml:space="preserve">  Company Use Gas:  Storage</v>
          </cell>
          <cell r="G112">
            <v>2858.2202833798156</v>
          </cell>
          <cell r="I112">
            <v>581.29521613191412</v>
          </cell>
          <cell r="K112">
            <v>37.384424153275113</v>
          </cell>
          <cell r="M112">
            <v>0.58870433130850941</v>
          </cell>
          <cell r="O112">
            <v>16.046100669568169</v>
          </cell>
          <cell r="Q112">
            <v>3493.5347286658807</v>
          </cell>
          <cell r="T112" t="str">
            <v>(45)</v>
          </cell>
          <cell r="U112" t="str">
            <v xml:space="preserve">  Company Use Gas:  Storage</v>
          </cell>
          <cell r="X112">
            <v>403.83216164237137</v>
          </cell>
          <cell r="Z112">
            <v>229.3513436084246</v>
          </cell>
          <cell r="AB112">
            <v>586.83527724884198</v>
          </cell>
          <cell r="AD112">
            <v>133.81280058754038</v>
          </cell>
          <cell r="AF112">
            <v>1353.8315830871782</v>
          </cell>
          <cell r="AH112">
            <v>21.468131019224575</v>
          </cell>
          <cell r="AJ112">
            <v>398.81226812008259</v>
          </cell>
          <cell r="AL112">
            <v>25.289086591244011</v>
          </cell>
          <cell r="AN112">
            <v>14.24014511340124</v>
          </cell>
          <cell r="AP112">
            <v>459.80963084395245</v>
          </cell>
          <cell r="AS112" t="str">
            <v>(45)</v>
          </cell>
          <cell r="AT112" t="str">
            <v xml:space="preserve">  Company Use Gas:  Storage</v>
          </cell>
          <cell r="AW112">
            <v>10.046858244015212</v>
          </cell>
          <cell r="AY112">
            <v>0</v>
          </cell>
          <cell r="BA112">
            <v>10.046858244015212</v>
          </cell>
          <cell r="BC112" t="str">
            <v>N/A</v>
          </cell>
          <cell r="BE112">
            <v>1823.6880721751459</v>
          </cell>
          <cell r="BI112">
            <v>5317.2228008410275</v>
          </cell>
        </row>
        <row r="113">
          <cell r="C113" t="str">
            <v>(46)</v>
          </cell>
          <cell r="D113" t="str">
            <v xml:space="preserve">  Other Company Use Gas</v>
          </cell>
          <cell r="G113">
            <v>205.82680020362849</v>
          </cell>
          <cell r="I113">
            <v>63.665354981135316</v>
          </cell>
          <cell r="K113">
            <v>3.7866218080630372</v>
          </cell>
          <cell r="M113">
            <v>9.6979392695120945E-2</v>
          </cell>
          <cell r="O113">
            <v>1.2962912156914499</v>
          </cell>
          <cell r="Q113">
            <v>274.67204760121336</v>
          </cell>
          <cell r="T113" t="str">
            <v>(46)</v>
          </cell>
          <cell r="U113" t="str">
            <v xml:space="preserve">  Other Company Use Gas</v>
          </cell>
          <cell r="X113">
            <v>117.72951086734297</v>
          </cell>
          <cell r="Z113">
            <v>66.862979387213457</v>
          </cell>
          <cell r="AB113">
            <v>171.08055452847032</v>
          </cell>
          <cell r="AD113">
            <v>39.010552049372727</v>
          </cell>
          <cell r="AF113">
            <v>394.68359683239947</v>
          </cell>
          <cell r="AH113">
            <v>6.2586212892265971</v>
          </cell>
          <cell r="AJ113">
            <v>116.26605732124187</v>
          </cell>
          <cell r="AL113">
            <v>7.3725475023103106</v>
          </cell>
          <cell r="AN113">
            <v>4.1514408165573142</v>
          </cell>
          <cell r="AP113">
            <v>134.04866692933609</v>
          </cell>
          <cell r="AS113" t="str">
            <v>(46)</v>
          </cell>
          <cell r="AT113" t="str">
            <v xml:space="preserve">  Other Company Use Gas</v>
          </cell>
          <cell r="AW113">
            <v>2.928968564591262</v>
          </cell>
          <cell r="AY113">
            <v>0</v>
          </cell>
          <cell r="BA113">
            <v>2.928968564591262</v>
          </cell>
          <cell r="BC113" t="str">
            <v>N/A</v>
          </cell>
          <cell r="BE113">
            <v>531.66123232632685</v>
          </cell>
          <cell r="BI113">
            <v>806.33327992754016</v>
          </cell>
        </row>
        <row r="114">
          <cell r="C114" t="str">
            <v>(47)</v>
          </cell>
          <cell r="D114" t="str">
            <v xml:space="preserve">  Unaccounted For Gas </v>
          </cell>
          <cell r="G114">
            <v>23101.748599156228</v>
          </cell>
          <cell r="I114">
            <v>686.29993933648143</v>
          </cell>
          <cell r="K114">
            <v>-121.64017130343336</v>
          </cell>
          <cell r="M114">
            <v>0.59391061867034534</v>
          </cell>
          <cell r="O114">
            <v>7.9386052695602825</v>
          </cell>
          <cell r="Q114">
            <v>23674.940883077503</v>
          </cell>
          <cell r="T114" t="str">
            <v>(47)</v>
          </cell>
          <cell r="U114" t="str">
            <v xml:space="preserve">  Unaccounted For Gas </v>
          </cell>
          <cell r="X114">
            <v>775.16495011738959</v>
          </cell>
          <cell r="Z114">
            <v>1567.2767439905722</v>
          </cell>
          <cell r="AB114">
            <v>2751.4287010537319</v>
          </cell>
          <cell r="AD114">
            <v>2079.3355246874285</v>
          </cell>
          <cell r="AF114">
            <v>7173.2059198491224</v>
          </cell>
          <cell r="AH114">
            <v>128.20556560357895</v>
          </cell>
          <cell r="AJ114">
            <v>1638.877326227589</v>
          </cell>
          <cell r="AL114">
            <v>158.00306000194567</v>
          </cell>
          <cell r="AN114">
            <v>25.423801028390255</v>
          </cell>
          <cell r="AP114">
            <v>1950.5097528615038</v>
          </cell>
          <cell r="AS114" t="str">
            <v>(47)</v>
          </cell>
          <cell r="AT114" t="str">
            <v xml:space="preserve">  Unaccounted For Gas </v>
          </cell>
          <cell r="AW114">
            <v>17.937269804638682</v>
          </cell>
          <cell r="AY114">
            <v>0</v>
          </cell>
          <cell r="BA114">
            <v>17.937269804638682</v>
          </cell>
          <cell r="BC114" t="str">
            <v>N/A</v>
          </cell>
          <cell r="BE114">
            <v>9141.6529425152657</v>
          </cell>
          <cell r="BI114">
            <v>32816.593825592769</v>
          </cell>
        </row>
        <row r="115">
          <cell r="C115" t="str">
            <v>(48)</v>
          </cell>
          <cell r="D115" t="str">
            <v xml:space="preserve">  Carrying Cost Storage Inv.:  Load Balancing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T115" t="str">
            <v>(48)</v>
          </cell>
          <cell r="U115" t="str">
            <v xml:space="preserve">  Carrying Cost Storage Inv.:  Load Balancing</v>
          </cell>
          <cell r="X115">
            <v>21.393631263698836</v>
          </cell>
          <cell r="Z115">
            <v>12.150240969013753</v>
          </cell>
          <cell r="AB115">
            <v>31.088503409271148</v>
          </cell>
          <cell r="AD115">
            <v>0</v>
          </cell>
          <cell r="AF115">
            <v>64.632375641983742</v>
          </cell>
          <cell r="AH115">
            <v>1.0415133010952551</v>
          </cell>
          <cell r="AJ115">
            <v>19.348134288684641</v>
          </cell>
          <cell r="AL115">
            <v>1.2268846334943628</v>
          </cell>
          <cell r="AN115">
            <v>0.73448557787867774</v>
          </cell>
          <cell r="AP115">
            <v>22.351017801152935</v>
          </cell>
          <cell r="AS115" t="str">
            <v>(48)</v>
          </cell>
          <cell r="AT115" t="str">
            <v xml:space="preserve">  Carrying Cost Storage Inv.:  Load Balancing</v>
          </cell>
          <cell r="AW115">
            <v>0.5210831517122948</v>
          </cell>
          <cell r="AY115">
            <v>0</v>
          </cell>
          <cell r="BA115">
            <v>0.5210831517122948</v>
          </cell>
          <cell r="BC115" t="str">
            <v>N/A</v>
          </cell>
          <cell r="BE115">
            <v>87.504476594848967</v>
          </cell>
          <cell r="BI115">
            <v>87.504476594848967</v>
          </cell>
        </row>
        <row r="116">
          <cell r="C116" t="str">
            <v>(49)</v>
          </cell>
          <cell r="D116" t="str">
            <v xml:space="preserve">  Well Incidents &amp; Surface Leaks</v>
          </cell>
          <cell r="G116">
            <v>128.04786589605351</v>
          </cell>
          <cell r="I116">
            <v>21.591930103735386</v>
          </cell>
          <cell r="K116">
            <v>1.4514516363525325</v>
          </cell>
          <cell r="M116">
            <v>0</v>
          </cell>
          <cell r="O116">
            <v>0</v>
          </cell>
          <cell r="Q116">
            <v>151.09124763614142</v>
          </cell>
          <cell r="T116" t="str">
            <v>(49)</v>
          </cell>
          <cell r="U116" t="str">
            <v xml:space="preserve">  Well Incidents &amp; Surface Leaks</v>
          </cell>
          <cell r="X116">
            <v>1.9608733708208095</v>
          </cell>
          <cell r="Z116">
            <v>1.11365310879327</v>
          </cell>
          <cell r="AB116">
            <v>2.8494750480883071</v>
          </cell>
          <cell r="AD116">
            <v>0</v>
          </cell>
          <cell r="AF116">
            <v>5.9240015277023872</v>
          </cell>
          <cell r="AH116">
            <v>9.5461853684406447E-2</v>
          </cell>
          <cell r="AJ116">
            <v>1.7733895117713305</v>
          </cell>
          <cell r="AL116">
            <v>0.11245241059055264</v>
          </cell>
          <cell r="AN116">
            <v>6.7320652261500427E-2</v>
          </cell>
          <cell r="AP116">
            <v>2.0486244283077903</v>
          </cell>
          <cell r="AS116" t="str">
            <v>(49)</v>
          </cell>
          <cell r="AT116" t="str">
            <v xml:space="preserve">  Well Incidents &amp; Surface Leaks</v>
          </cell>
          <cell r="AW116">
            <v>4.7760852918400702E-2</v>
          </cell>
          <cell r="AY116">
            <v>0</v>
          </cell>
          <cell r="BA116">
            <v>4.7760852918400702E-2</v>
          </cell>
          <cell r="BC116">
            <v>0</v>
          </cell>
          <cell r="BE116">
            <v>8.0203868089285777</v>
          </cell>
          <cell r="BI116">
            <v>159.11163444507</v>
          </cell>
        </row>
        <row r="117">
          <cell r="C117" t="str">
            <v>(50)</v>
          </cell>
          <cell r="D117" t="str">
            <v>Subtotal Other Operating Costs and Revenues</v>
          </cell>
          <cell r="G117">
            <v>55698.149575938587</v>
          </cell>
          <cell r="I117">
            <v>15903.156172219271</v>
          </cell>
          <cell r="K117">
            <v>-4.4824691615945635</v>
          </cell>
          <cell r="M117">
            <v>1.4668300140094517</v>
          </cell>
          <cell r="O117">
            <v>84.168092422662767</v>
          </cell>
          <cell r="Q117">
            <v>71682.458201432921</v>
          </cell>
          <cell r="T117" t="str">
            <v>(50)</v>
          </cell>
          <cell r="U117" t="str">
            <v>Subtotal Other Operating Costs and Revenues</v>
          </cell>
          <cell r="X117">
            <v>1451.0918143292192</v>
          </cell>
          <cell r="Z117">
            <v>1892.9868601196781</v>
          </cell>
          <cell r="AB117">
            <v>3583.4367449878391</v>
          </cell>
          <cell r="AD117">
            <v>2252.1588773243416</v>
          </cell>
          <cell r="AF117">
            <v>9179.6742967610789</v>
          </cell>
          <cell r="AH117">
            <v>158.72482238514547</v>
          </cell>
          <cell r="AJ117">
            <v>2203.2220099499054</v>
          </cell>
          <cell r="AL117">
            <v>193.88742021823487</v>
          </cell>
          <cell r="AN117">
            <v>45.587876262175172</v>
          </cell>
          <cell r="AP117">
            <v>2601.4221288154608</v>
          </cell>
          <cell r="AS117" t="str">
            <v>(50)</v>
          </cell>
          <cell r="AT117" t="str">
            <v>Subtotal Other Operating Costs and Revenues</v>
          </cell>
          <cell r="AW117">
            <v>32.179525831538193</v>
          </cell>
          <cell r="AY117">
            <v>0</v>
          </cell>
          <cell r="BA117">
            <v>32.179525831538193</v>
          </cell>
          <cell r="BC117">
            <v>0</v>
          </cell>
          <cell r="BE117">
            <v>11813.275951408079</v>
          </cell>
          <cell r="BG117">
            <v>0</v>
          </cell>
          <cell r="BI117">
            <v>83495.734152841018</v>
          </cell>
        </row>
        <row r="119">
          <cell r="D119" t="str">
            <v>Transition Costs</v>
          </cell>
          <cell r="U119" t="str">
            <v>Transition Costs</v>
          </cell>
          <cell r="AT119" t="str">
            <v>Transition Costs</v>
          </cell>
        </row>
        <row r="120">
          <cell r="C120" t="str">
            <v>(51)</v>
          </cell>
          <cell r="D120" t="str">
            <v xml:space="preserve">  MPO Transition Cost Adjustment</v>
          </cell>
          <cell r="G120">
            <v>2.7336973238917168E-6</v>
          </cell>
          <cell r="I120">
            <v>8.4557409610586594E-7</v>
          </cell>
          <cell r="K120">
            <v>5.0292177175426239E-8</v>
          </cell>
          <cell r="M120">
            <v>1.2880358924154447E-9</v>
          </cell>
          <cell r="O120">
            <v>1.7216746428619777E-8</v>
          </cell>
          <cell r="Q120">
            <v>3.6480683794940443E-6</v>
          </cell>
          <cell r="T120" t="str">
            <v>(51)</v>
          </cell>
          <cell r="U120" t="str">
            <v xml:space="preserve">  MPO Transition Cost Adjustment</v>
          </cell>
          <cell r="X120">
            <v>1.563629461677181E-6</v>
          </cell>
          <cell r="Z120">
            <v>8.8804347945661839E-7</v>
          </cell>
          <cell r="AB120">
            <v>2.2722135971686046E-6</v>
          </cell>
          <cell r="AD120">
            <v>0</v>
          </cell>
          <cell r="AF120">
            <v>4.7238865383024042E-6</v>
          </cell>
          <cell r="AH120">
            <v>8.3124142495943359E-8</v>
          </cell>
          <cell r="AJ120">
            <v>1.5441925417102065E-6</v>
          </cell>
          <cell r="AL120">
            <v>9.7918800454514194E-8</v>
          </cell>
          <cell r="AN120">
            <v>5.5137536216323643E-8</v>
          </cell>
          <cell r="AP120">
            <v>1.7803730208769877E-6</v>
          </cell>
          <cell r="AS120" t="str">
            <v>(51)</v>
          </cell>
          <cell r="AT120" t="str">
            <v xml:space="preserve">  MPO Transition Cost Adjustment</v>
          </cell>
          <cell r="AW120">
            <v>3.8901219466389707E-8</v>
          </cell>
          <cell r="AY120">
            <v>0</v>
          </cell>
          <cell r="BA120">
            <v>3.8901219466389707E-8</v>
          </cell>
          <cell r="BE120">
            <v>6.5431607786457814E-6</v>
          </cell>
          <cell r="BI120">
            <v>1.0191229158139826E-5</v>
          </cell>
        </row>
        <row r="121">
          <cell r="C121" t="str">
            <v>(52)</v>
          </cell>
          <cell r="D121" t="str">
            <v xml:space="preserve">  Pitco/Popco Transition Costs</v>
          </cell>
          <cell r="G121">
            <v>-7112.340734852748</v>
          </cell>
          <cell r="I121">
            <v>-2199.954997032532</v>
          </cell>
          <cell r="K121">
            <v>-130.84663662032548</v>
          </cell>
          <cell r="M121">
            <v>-3.3511208667890005</v>
          </cell>
          <cell r="O121">
            <v>-44.793315586079636</v>
          </cell>
          <cell r="Q121">
            <v>-9491.2868049584758</v>
          </cell>
          <cell r="T121" t="str">
            <v>(52)</v>
          </cell>
          <cell r="U121" t="str">
            <v xml:space="preserve">  Pitco/Popco Transition Costs</v>
          </cell>
          <cell r="X121">
            <v>-4068.1407620761897</v>
          </cell>
          <cell r="Z121">
            <v>-2310.4488408643806</v>
          </cell>
          <cell r="AB121">
            <v>-5911.6849492400843</v>
          </cell>
          <cell r="AD121">
            <v>0</v>
          </cell>
          <cell r="AF121">
            <v>-12290.274552180654</v>
          </cell>
          <cell r="AH121">
            <v>-216.26652649385272</v>
          </cell>
          <cell r="AJ121">
            <v>-4017.5711556925598</v>
          </cell>
          <cell r="AL121">
            <v>-254.75822326559265</v>
          </cell>
          <cell r="AN121">
            <v>-143.45294975542467</v>
          </cell>
          <cell r="AP121">
            <v>-4632.0488552074294</v>
          </cell>
          <cell r="AS121" t="str">
            <v>(52)</v>
          </cell>
          <cell r="AT121" t="str">
            <v xml:space="preserve">  Pitco/Popco Transition Costs</v>
          </cell>
          <cell r="AW121">
            <v>-101.21044690213466</v>
          </cell>
          <cell r="AY121">
            <v>0</v>
          </cell>
          <cell r="BA121">
            <v>-101.21044690213466</v>
          </cell>
          <cell r="BE121">
            <v>-17023.533854290217</v>
          </cell>
          <cell r="BI121">
            <v>-26514.820659248693</v>
          </cell>
        </row>
        <row r="122">
          <cell r="C122" t="str">
            <v>(53)</v>
          </cell>
          <cell r="D122" t="str">
            <v xml:space="preserve">  Interstate Trans. Cost Surcharge Accunt (ITCS) 1</v>
          </cell>
          <cell r="G122">
            <v>8661.776011546046</v>
          </cell>
          <cell r="I122">
            <v>2679.2188577804063</v>
          </cell>
          <cell r="K122">
            <v>159.35179436997015</v>
          </cell>
          <cell r="M122">
            <v>4.0811681298541309</v>
          </cell>
          <cell r="O122">
            <v>54.551614002383552</v>
          </cell>
          <cell r="Q122">
            <v>11558.979445828658</v>
          </cell>
          <cell r="T122" t="str">
            <v>(53)</v>
          </cell>
          <cell r="U122" t="str">
            <v xml:space="preserve">  Interstate Trans. Cost Surcharge Accunt (ITCS) 1</v>
          </cell>
          <cell r="X122">
            <v>1340.7954971100353</v>
          </cell>
          <cell r="Z122">
            <v>761.48776143947089</v>
          </cell>
          <cell r="AB122">
            <v>1948.3987953821497</v>
          </cell>
          <cell r="AD122">
            <v>0</v>
          </cell>
          <cell r="AF122">
            <v>4050.6820539316541</v>
          </cell>
          <cell r="AH122">
            <v>71.278060877765483</v>
          </cell>
          <cell r="AJ122">
            <v>1324.1285466539775</v>
          </cell>
          <cell r="AL122">
            <v>83.964321439048121</v>
          </cell>
          <cell r="AN122">
            <v>47.279846084053318</v>
          </cell>
          <cell r="AP122">
            <v>1526.6507750548444</v>
          </cell>
          <cell r="AS122" t="str">
            <v>(53)</v>
          </cell>
          <cell r="AT122" t="str">
            <v xml:space="preserve">  Interstate Trans. Cost Surcharge Accunt (ITCS) 1</v>
          </cell>
          <cell r="AW122">
            <v>33.357378567603988</v>
          </cell>
          <cell r="AY122">
            <v>0</v>
          </cell>
          <cell r="BA122">
            <v>33.357378567603988</v>
          </cell>
          <cell r="BE122">
            <v>5610.690207554102</v>
          </cell>
          <cell r="BI122">
            <v>17169.669653382763</v>
          </cell>
        </row>
        <row r="123">
          <cell r="C123" t="str">
            <v>(54)</v>
          </cell>
          <cell r="D123" t="str">
            <v>Subtotal Transition Costs</v>
          </cell>
          <cell r="G123">
            <v>1549.4352794269953</v>
          </cell>
          <cell r="I123">
            <v>479.26386159344838</v>
          </cell>
          <cell r="K123">
            <v>28.505157799936853</v>
          </cell>
          <cell r="M123">
            <v>0.73004726435316636</v>
          </cell>
          <cell r="O123">
            <v>9.7582984335206646</v>
          </cell>
          <cell r="Q123">
            <v>2067.6926445182507</v>
          </cell>
          <cell r="T123" t="str">
            <v>(54)</v>
          </cell>
          <cell r="U123" t="str">
            <v>Subtotal Transition Costs</v>
          </cell>
          <cell r="X123">
            <v>-2727.3452634025248</v>
          </cell>
          <cell r="Z123">
            <v>-1548.9610785368664</v>
          </cell>
          <cell r="AB123">
            <v>-3963.2861515857212</v>
          </cell>
          <cell r="AD123">
            <v>0</v>
          </cell>
          <cell r="AF123">
            <v>-8239.5924935251132</v>
          </cell>
          <cell r="AH123">
            <v>-144.98846553296309</v>
          </cell>
          <cell r="AJ123">
            <v>-2693.4426074943899</v>
          </cell>
          <cell r="AL123">
            <v>-170.79390172862571</v>
          </cell>
          <cell r="AN123">
            <v>-96.173103616233803</v>
          </cell>
          <cell r="AP123">
            <v>-3105.3980783722118</v>
          </cell>
          <cell r="AS123" t="str">
            <v>(54)</v>
          </cell>
          <cell r="AT123" t="str">
            <v>Subtotal Transition Costs</v>
          </cell>
          <cell r="AW123">
            <v>-67.853068295629456</v>
          </cell>
          <cell r="AY123">
            <v>0</v>
          </cell>
          <cell r="BA123">
            <v>-67.853068295629456</v>
          </cell>
          <cell r="BC123" t="str">
            <v>N/A</v>
          </cell>
          <cell r="BE123">
            <v>-11412.843640192954</v>
          </cell>
          <cell r="BG123">
            <v>0</v>
          </cell>
          <cell r="BI123">
            <v>-9345.1509956746995</v>
          </cell>
        </row>
        <row r="124">
          <cell r="D124" t="str">
            <v xml:space="preserve">    ¹ Average Year Throughput, Core 10% of PL Demand Cap</v>
          </cell>
          <cell r="U124" t="str">
            <v xml:space="preserve">    ¹ Average Year Throughput, Core 10% of PL Demand Cap</v>
          </cell>
          <cell r="AT124" t="str">
            <v xml:space="preserve">    ¹ Average Year Throughput, Core 10% of PL Demand Cap</v>
          </cell>
        </row>
        <row r="126">
          <cell r="D126" t="str">
            <v>Balancing, Tracking &amp; Memorandum Accounts:</v>
          </cell>
          <cell r="U126" t="str">
            <v>Balancing, Tracking &amp; Memorandum Accounts:</v>
          </cell>
          <cell r="AT126" t="str">
            <v>Balancing, Tracking &amp; Memorandum Accounts:</v>
          </cell>
        </row>
        <row r="127">
          <cell r="C127" t="str">
            <v>(55)</v>
          </cell>
          <cell r="D127" t="str">
            <v xml:space="preserve">  Pitas Point F&amp;U Account     (PPF&amp;UA)</v>
          </cell>
          <cell r="G127">
            <v>0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  <cell r="T127" t="str">
            <v>(55)</v>
          </cell>
          <cell r="U127" t="str">
            <v xml:space="preserve">  Pitas Point F&amp;U Account     (PPF&amp;UA)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H127">
            <v>0</v>
          </cell>
          <cell r="AJ127">
            <v>0</v>
          </cell>
          <cell r="AL127">
            <v>0</v>
          </cell>
          <cell r="AN127">
            <v>0</v>
          </cell>
          <cell r="AP127">
            <v>0</v>
          </cell>
          <cell r="AS127" t="str">
            <v>(55)</v>
          </cell>
          <cell r="AT127" t="str">
            <v xml:space="preserve">  Pitas Point F&amp;U Account     (PPF&amp;UA)</v>
          </cell>
          <cell r="AW127">
            <v>0</v>
          </cell>
          <cell r="AY127">
            <v>0</v>
          </cell>
          <cell r="BA127">
            <v>0</v>
          </cell>
          <cell r="BC127" t="str">
            <v>N/A</v>
          </cell>
          <cell r="BE127">
            <v>0</v>
          </cell>
          <cell r="BI127">
            <v>0</v>
          </cell>
        </row>
        <row r="128">
          <cell r="C128" t="str">
            <v>(56)</v>
          </cell>
          <cell r="D128" t="str">
            <v xml:space="preserve">  NGV Account                                       (NGVA)</v>
          </cell>
          <cell r="G128">
            <v>1442.9258932116411</v>
          </cell>
          <cell r="I128">
            <v>446.31889098945152</v>
          </cell>
          <cell r="K128">
            <v>26.545691082252553</v>
          </cell>
          <cell r="M128">
            <v>0.67986324759113181</v>
          </cell>
          <cell r="O128">
            <v>9.0875054094681289</v>
          </cell>
          <cell r="Q128">
            <v>1925.5578439404046</v>
          </cell>
          <cell r="T128" t="str">
            <v>(56)</v>
          </cell>
          <cell r="U128" t="str">
            <v xml:space="preserve">  NGV Account                                       (NGVA)</v>
          </cell>
          <cell r="X128">
            <v>825.32964345541905</v>
          </cell>
          <cell r="Z128">
            <v>468.73548128639533</v>
          </cell>
          <cell r="AB128">
            <v>1199.3412019713464</v>
          </cell>
          <cell r="AD128">
            <v>0</v>
          </cell>
          <cell r="AF128">
            <v>2493.4063267131605</v>
          </cell>
          <cell r="AH128">
            <v>43.875368538481901</v>
          </cell>
          <cell r="AJ128">
            <v>0</v>
          </cell>
          <cell r="AL128">
            <v>51.684424377641484</v>
          </cell>
          <cell r="AN128">
            <v>29.103214170457807</v>
          </cell>
          <cell r="AP128">
            <v>124.66300708658119</v>
          </cell>
          <cell r="AS128" t="str">
            <v>(56)</v>
          </cell>
          <cell r="AT128" t="str">
            <v xml:space="preserve">  NGV Account                                       (NGVA)</v>
          </cell>
          <cell r="AW128">
            <v>20.80530540789853</v>
          </cell>
          <cell r="AY128">
            <v>0</v>
          </cell>
          <cell r="BA128">
            <v>20.80530540789853</v>
          </cell>
          <cell r="BC128" t="str">
            <v>N/A</v>
          </cell>
          <cell r="BE128">
            <v>2638.87463920764</v>
          </cell>
          <cell r="BI128">
            <v>4564.4324831480444</v>
          </cell>
        </row>
        <row r="129">
          <cell r="D129" t="str">
            <v xml:space="preserve">  Noncore Storage Balancing Account  (NSBA)</v>
          </cell>
          <cell r="U129" t="str">
            <v xml:space="preserve">  Noncore Storage Balancing Account  (NSBA)</v>
          </cell>
          <cell r="AT129" t="str">
            <v xml:space="preserve">  Noncore Storage Balancing Account  (NSBA)</v>
          </cell>
        </row>
        <row r="130">
          <cell r="C130" t="str">
            <v>(57)</v>
          </cell>
          <cell r="D130" t="str">
            <v xml:space="preserve">    Subscribed Storage Revenue Account</v>
          </cell>
          <cell r="G130" t="str">
            <v>N/A</v>
          </cell>
          <cell r="I130" t="str">
            <v>N/A</v>
          </cell>
          <cell r="K130" t="str">
            <v>N/A</v>
          </cell>
          <cell r="M130" t="str">
            <v>N/A</v>
          </cell>
          <cell r="O130" t="str">
            <v>N/A</v>
          </cell>
          <cell r="Q130" t="str">
            <v>N/A</v>
          </cell>
          <cell r="T130" t="str">
            <v>(57)</v>
          </cell>
          <cell r="U130" t="str">
            <v xml:space="preserve">    Subscribed Storage Revenue Account</v>
          </cell>
          <cell r="X130">
            <v>99.015251963950845</v>
          </cell>
          <cell r="Z130">
            <v>56.234453896145794</v>
          </cell>
          <cell r="AB130">
            <v>143.88562466598847</v>
          </cell>
          <cell r="AD130" t="str">
            <v>N/A</v>
          </cell>
          <cell r="AF130">
            <v>299.13533052608511</v>
          </cell>
          <cell r="AH130">
            <v>5.2637521326151786</v>
          </cell>
          <cell r="AJ130">
            <v>97.784428693411542</v>
          </cell>
          <cell r="AL130">
            <v>6.2006088633121594</v>
          </cell>
          <cell r="AN130">
            <v>3.4915286357388182</v>
          </cell>
          <cell r="AP130">
            <v>112.74031832507769</v>
          </cell>
          <cell r="AS130" t="str">
            <v>(57)</v>
          </cell>
          <cell r="AT130" t="str">
            <v xml:space="preserve">    Subscribed Storage Revenue Account</v>
          </cell>
          <cell r="AW130">
            <v>2.4633803222395105</v>
          </cell>
          <cell r="AY130">
            <v>0</v>
          </cell>
          <cell r="BA130">
            <v>2.4633803222395105</v>
          </cell>
          <cell r="BC130" t="str">
            <v>N/A</v>
          </cell>
          <cell r="BE130">
            <v>414.33902917340231</v>
          </cell>
          <cell r="BI130">
            <v>414.33902917340231</v>
          </cell>
        </row>
        <row r="131">
          <cell r="C131" t="str">
            <v>(58)</v>
          </cell>
          <cell r="D131" t="str">
            <v xml:space="preserve">    Storage Transition and Bypass Subaccount</v>
          </cell>
          <cell r="G131">
            <v>1016.9532308615806</v>
          </cell>
          <cell r="I131">
            <v>314.5590777195282</v>
          </cell>
          <cell r="K131">
            <v>18.709017863324583</v>
          </cell>
          <cell r="M131">
            <v>0.47915775122932014</v>
          </cell>
          <cell r="O131">
            <v>6.4047419414319124</v>
          </cell>
          <cell r="Q131">
            <v>1357.1052261370944</v>
          </cell>
          <cell r="T131" t="str">
            <v>(58)</v>
          </cell>
          <cell r="U131" t="str">
            <v xml:space="preserve">    Storage Transition and Bypass Subaccount</v>
          </cell>
          <cell r="X131">
            <v>581.68035613365839</v>
          </cell>
          <cell r="Z131">
            <v>330.35796526782559</v>
          </cell>
          <cell r="AB131">
            <v>845.27827519640766</v>
          </cell>
          <cell r="AD131">
            <v>0</v>
          </cell>
          <cell r="AF131">
            <v>1757.3165965978915</v>
          </cell>
          <cell r="AH131">
            <v>30.922723059005484</v>
          </cell>
          <cell r="AJ131">
            <v>574.44969515826085</v>
          </cell>
          <cell r="AL131">
            <v>36.426432295199106</v>
          </cell>
          <cell r="AN131">
            <v>20.511523023007058</v>
          </cell>
          <cell r="AP131">
            <v>662.31037353547254</v>
          </cell>
          <cell r="AS131" t="str">
            <v>(58)</v>
          </cell>
          <cell r="AT131" t="str">
            <v xml:space="preserve">    Storage Transition and Bypass Subaccount</v>
          </cell>
          <cell r="AW131">
            <v>14.471507315404404</v>
          </cell>
          <cell r="AY131">
            <v>0</v>
          </cell>
          <cell r="BA131">
            <v>14.471507315404404</v>
          </cell>
          <cell r="BC131" t="str">
            <v>N/A</v>
          </cell>
          <cell r="BE131">
            <v>2434.0984774487683</v>
          </cell>
          <cell r="BI131">
            <v>3791.203703585863</v>
          </cell>
        </row>
        <row r="132">
          <cell r="C132" t="str">
            <v>(59)</v>
          </cell>
          <cell r="D132" t="str">
            <v xml:space="preserve">  Zone Rate Credit Limitation Memo Acct(ZRCLMA)</v>
          </cell>
          <cell r="G132">
            <v>-1333.6716613062865</v>
          </cell>
          <cell r="I132">
            <v>-235.87504561279158</v>
          </cell>
          <cell r="K132">
            <v>-5.1665495998994722</v>
          </cell>
          <cell r="M132">
            <v>-0.17384707116183465</v>
          </cell>
          <cell r="O132">
            <v>-3.8181085893573226</v>
          </cell>
          <cell r="Q132">
            <v>-1578.7052121794968</v>
          </cell>
          <cell r="T132" t="str">
            <v>(59)</v>
          </cell>
          <cell r="U132" t="str">
            <v xml:space="preserve">  Zone Rate Credit Limitation Memo Acct(ZRCLMA)</v>
          </cell>
          <cell r="X132">
            <v>-86.163721209407797</v>
          </cell>
          <cell r="Z132">
            <v>-27.820597892513227</v>
          </cell>
          <cell r="AB132">
            <v>-51.018078025927601</v>
          </cell>
          <cell r="AD132">
            <v>0</v>
          </cell>
          <cell r="AF132">
            <v>-165.00239712784861</v>
          </cell>
          <cell r="AH132">
            <v>-1.905522563113587</v>
          </cell>
          <cell r="AJ132">
            <v>-26.870808809358735</v>
          </cell>
          <cell r="AL132">
            <v>-2.0179067411479386</v>
          </cell>
          <cell r="AN132">
            <v>-1.0017152140580847</v>
          </cell>
          <cell r="AP132">
            <v>-31.795953327678344</v>
          </cell>
          <cell r="AS132" t="str">
            <v>(59)</v>
          </cell>
          <cell r="AT132" t="str">
            <v xml:space="preserve">  Zone Rate Credit Limitation Memo Acct(ZRCLMA)</v>
          </cell>
          <cell r="AW132">
            <v>-0.7700671671932604</v>
          </cell>
          <cell r="AY132">
            <v>0</v>
          </cell>
          <cell r="BA132">
            <v>-0.7700671671932604</v>
          </cell>
          <cell r="BC132" t="str">
            <v>N/A</v>
          </cell>
          <cell r="BE132">
            <v>-197.5684176227202</v>
          </cell>
          <cell r="BI132">
            <v>-1776.2736298022171</v>
          </cell>
        </row>
        <row r="133">
          <cell r="C133" t="str">
            <v>(60)</v>
          </cell>
          <cell r="D133" t="str">
            <v xml:space="preserve">  N/C Brokerage Fee Balancing Account (BFBA)</v>
          </cell>
          <cell r="G133" t="str">
            <v>N/A</v>
          </cell>
          <cell r="I133" t="str">
            <v>N/A</v>
          </cell>
          <cell r="K133" t="str">
            <v>N/A</v>
          </cell>
          <cell r="M133" t="str">
            <v>N/A</v>
          </cell>
          <cell r="O133" t="str">
            <v>N/A</v>
          </cell>
          <cell r="Q133" t="str">
            <v>N/A</v>
          </cell>
          <cell r="T133" t="str">
            <v>(60)</v>
          </cell>
          <cell r="U133" t="str">
            <v xml:space="preserve">  N/C Brokerage Fee Balancing Account (BFBA)</v>
          </cell>
          <cell r="X133">
            <v>147.52517799224077</v>
          </cell>
          <cell r="Z133">
            <v>83.785049836016611</v>
          </cell>
          <cell r="AB133">
            <v>214.37861307571958</v>
          </cell>
          <cell r="AD133" t="str">
            <v>N/A</v>
          </cell>
          <cell r="AF133">
            <v>445.68884090397694</v>
          </cell>
          <cell r="AH133">
            <v>7.842589448278229</v>
          </cell>
          <cell r="AJ133">
            <v>145.69134513859706</v>
          </cell>
          <cell r="AL133">
            <v>9.2384345651458784</v>
          </cell>
          <cell r="AN133">
            <v>5.2021115256052326</v>
          </cell>
          <cell r="AP133">
            <v>167.97448067762639</v>
          </cell>
          <cell r="AS133" t="str">
            <v>(60)</v>
          </cell>
          <cell r="AT133" t="str">
            <v xml:space="preserve">  N/C Brokerage Fee Balancing Account (BFBA)</v>
          </cell>
          <cell r="AW133">
            <v>3.6702489090597537</v>
          </cell>
          <cell r="AY133">
            <v>0</v>
          </cell>
          <cell r="BA133">
            <v>3.6702489090597537</v>
          </cell>
          <cell r="BC133" t="str">
            <v>N/A</v>
          </cell>
          <cell r="BE133">
            <v>617.33357049066308</v>
          </cell>
          <cell r="BI133">
            <v>617.33357049066308</v>
          </cell>
        </row>
        <row r="134">
          <cell r="C134" t="str">
            <v>(61)</v>
          </cell>
          <cell r="D134" t="str">
            <v xml:space="preserve">  Interim Zone Rate Credit Account        (IZRCA)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T134" t="str">
            <v>(61)</v>
          </cell>
          <cell r="U134" t="str">
            <v xml:space="preserve">  Interim Zone Rate Credit Account        (IZRCA)</v>
          </cell>
          <cell r="X134">
            <v>0</v>
          </cell>
          <cell r="Z134">
            <v>0</v>
          </cell>
          <cell r="AB134">
            <v>0</v>
          </cell>
          <cell r="AD134">
            <v>0</v>
          </cell>
          <cell r="AF134">
            <v>0</v>
          </cell>
          <cell r="AH134">
            <v>0</v>
          </cell>
          <cell r="AJ134">
            <v>0</v>
          </cell>
          <cell r="AL134">
            <v>0</v>
          </cell>
          <cell r="AN134">
            <v>0</v>
          </cell>
          <cell r="AP134">
            <v>0</v>
          </cell>
          <cell r="AS134" t="str">
            <v>(61)</v>
          </cell>
          <cell r="AT134" t="str">
            <v xml:space="preserve">  Interim Zone Rate Credit Account        (IZRCA)</v>
          </cell>
          <cell r="AW134">
            <v>0</v>
          </cell>
          <cell r="AY134">
            <v>0</v>
          </cell>
          <cell r="BA134">
            <v>0</v>
          </cell>
          <cell r="BC134" t="str">
            <v>N/A</v>
          </cell>
          <cell r="BE134">
            <v>0</v>
          </cell>
          <cell r="BI134">
            <v>0</v>
          </cell>
        </row>
        <row r="135">
          <cell r="C135" t="str">
            <v>(62)</v>
          </cell>
          <cell r="D135" t="str">
            <v xml:space="preserve">  Hazardous Substan. Cost Recov. Acct (HSCRA)</v>
          </cell>
          <cell r="G135">
            <v>1794.8820206247051</v>
          </cell>
          <cell r="I135">
            <v>555.18426599100781</v>
          </cell>
          <cell r="K135">
            <v>33.020672698957618</v>
          </cell>
          <cell r="M135">
            <v>0.84569438065095504</v>
          </cell>
          <cell r="O135">
            <v>11.304114888034434</v>
          </cell>
          <cell r="Q135">
            <v>2395.2367685833556</v>
          </cell>
          <cell r="T135" t="str">
            <v>(62)</v>
          </cell>
          <cell r="U135" t="str">
            <v xml:space="preserve">  Hazardous Substan. Cost Recov. Acct (HSCRA)</v>
          </cell>
          <cell r="X135">
            <v>1026.6427022315902</v>
          </cell>
          <cell r="Z135">
            <v>583.0686743843869</v>
          </cell>
          <cell r="AB135">
            <v>1491.8825492980802</v>
          </cell>
          <cell r="AD135">
            <v>0</v>
          </cell>
          <cell r="AF135">
            <v>3101.5939259140573</v>
          </cell>
          <cell r="AH135">
            <v>54.577376779011885</v>
          </cell>
          <cell r="AJ135">
            <v>1013.8808730853485</v>
          </cell>
          <cell r="AL135">
            <v>64.29120476539903</v>
          </cell>
          <cell r="AN135">
            <v>36.2020226421171</v>
          </cell>
          <cell r="AP135">
            <v>1168.9514772718765</v>
          </cell>
          <cell r="AS135" t="str">
            <v>(62)</v>
          </cell>
          <cell r="AT135" t="str">
            <v xml:space="preserve">  Hazardous Substan. Cost Recov. Acct (HSCRA)</v>
          </cell>
          <cell r="AW135">
            <v>25.541635056070458</v>
          </cell>
          <cell r="AY135">
            <v>0</v>
          </cell>
          <cell r="BA135">
            <v>25.541635056070458</v>
          </cell>
          <cell r="BC135" t="str">
            <v>N/A</v>
          </cell>
          <cell r="BE135">
            <v>4296.0870382420044</v>
          </cell>
          <cell r="BI135">
            <v>6691.3238068253595</v>
          </cell>
        </row>
        <row r="136">
          <cell r="C136" t="str">
            <v>(63)</v>
          </cell>
          <cell r="D136" t="str">
            <v xml:space="preserve">  Conservation Expense Account            (CEA)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T136" t="str">
            <v>(63)</v>
          </cell>
          <cell r="U136" t="str">
            <v xml:space="preserve">  Conservation Expense Account            (CEA)</v>
          </cell>
          <cell r="X136">
            <v>0</v>
          </cell>
          <cell r="Z136">
            <v>0</v>
          </cell>
          <cell r="AB136">
            <v>0</v>
          </cell>
          <cell r="AD136">
            <v>0</v>
          </cell>
          <cell r="AF136">
            <v>0</v>
          </cell>
          <cell r="AH136">
            <v>0</v>
          </cell>
          <cell r="AJ136">
            <v>0</v>
          </cell>
          <cell r="AL136">
            <v>0</v>
          </cell>
          <cell r="AN136">
            <v>0</v>
          </cell>
          <cell r="AP136">
            <v>0</v>
          </cell>
          <cell r="AS136" t="str">
            <v>(63)</v>
          </cell>
          <cell r="AT136" t="str">
            <v xml:space="preserve">  Conservation Expense Account            (CEA)</v>
          </cell>
          <cell r="AW136">
            <v>0</v>
          </cell>
          <cell r="AY136">
            <v>0</v>
          </cell>
          <cell r="BA136">
            <v>0</v>
          </cell>
          <cell r="BC136" t="str">
            <v>N/A</v>
          </cell>
          <cell r="BE136">
            <v>0</v>
          </cell>
          <cell r="BI136">
            <v>0</v>
          </cell>
        </row>
        <row r="137">
          <cell r="C137" t="str">
            <v>(64)</v>
          </cell>
          <cell r="D137" t="str">
            <v xml:space="preserve">  R D &amp; D Expense Account                  (RDDEA)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T137" t="str">
            <v>(64)</v>
          </cell>
          <cell r="U137" t="str">
            <v xml:space="preserve">  R D &amp; D Expense Account                  (RDDEA)</v>
          </cell>
          <cell r="X137">
            <v>0</v>
          </cell>
          <cell r="Z137">
            <v>0</v>
          </cell>
          <cell r="AB137">
            <v>0</v>
          </cell>
          <cell r="AD137">
            <v>0</v>
          </cell>
          <cell r="AF137">
            <v>0</v>
          </cell>
          <cell r="AH137">
            <v>0</v>
          </cell>
          <cell r="AJ137">
            <v>0</v>
          </cell>
          <cell r="AL137">
            <v>0</v>
          </cell>
          <cell r="AN137">
            <v>0</v>
          </cell>
          <cell r="AP137">
            <v>0</v>
          </cell>
          <cell r="AS137" t="str">
            <v>(64)</v>
          </cell>
          <cell r="AT137" t="str">
            <v xml:space="preserve">  R D &amp; D Expense Account                  (RDDEA)</v>
          </cell>
          <cell r="AW137">
            <v>0</v>
          </cell>
          <cell r="AY137">
            <v>0</v>
          </cell>
          <cell r="BA137">
            <v>0</v>
          </cell>
          <cell r="BC137" t="str">
            <v>N/A</v>
          </cell>
          <cell r="BE137">
            <v>0</v>
          </cell>
          <cell r="BI137">
            <v>0</v>
          </cell>
        </row>
        <row r="138">
          <cell r="C138" t="str">
            <v>(65)</v>
          </cell>
          <cell r="D138" t="str">
            <v xml:space="preserve">  Core Fixed Cost Account                      (CFCA)</v>
          </cell>
          <cell r="G138">
            <v>-59681.009226900038</v>
          </cell>
          <cell r="I138">
            <v>-18460.242467472515</v>
          </cell>
          <cell r="K138">
            <v>-1097.9591134012446</v>
          </cell>
          <cell r="M138">
            <v>-28.119895098843607</v>
          </cell>
          <cell r="O138">
            <v>-375.86926448787625</v>
          </cell>
          <cell r="Q138">
            <v>-79643.199967360502</v>
          </cell>
          <cell r="T138" t="str">
            <v>(65)</v>
          </cell>
          <cell r="U138" t="str">
            <v xml:space="preserve">  Core Fixed Cost Account                      (CFCA)</v>
          </cell>
          <cell r="X138">
            <v>0</v>
          </cell>
          <cell r="Z138">
            <v>0</v>
          </cell>
          <cell r="AB138">
            <v>0</v>
          </cell>
          <cell r="AD138" t="str">
            <v>N/A</v>
          </cell>
          <cell r="AF138">
            <v>0</v>
          </cell>
          <cell r="AH138" t="str">
            <v>N/A</v>
          </cell>
          <cell r="AJ138" t="str">
            <v>N/A</v>
          </cell>
          <cell r="AL138" t="str">
            <v>N/A</v>
          </cell>
          <cell r="AN138" t="str">
            <v>N/A</v>
          </cell>
          <cell r="AP138">
            <v>0</v>
          </cell>
          <cell r="AS138" t="str">
            <v>(65)</v>
          </cell>
          <cell r="AT138" t="str">
            <v xml:space="preserve">  Core Fixed Cost Account                      (CFCA)</v>
          </cell>
          <cell r="AW138">
            <v>0</v>
          </cell>
          <cell r="AY138" t="str">
            <v>N/A</v>
          </cell>
          <cell r="BA138" t="str">
            <v>N/A</v>
          </cell>
          <cell r="BC138" t="str">
            <v>N/A</v>
          </cell>
          <cell r="BE138">
            <v>0</v>
          </cell>
          <cell r="BI138">
            <v>-79643.199967360502</v>
          </cell>
        </row>
        <row r="139">
          <cell r="C139" t="str">
            <v>(66)</v>
          </cell>
          <cell r="D139" t="str">
            <v xml:space="preserve">  Economic Practicality Shortfall Memo. Acct (EPSMA)</v>
          </cell>
          <cell r="G139" t="str">
            <v>N/A</v>
          </cell>
          <cell r="I139" t="str">
            <v>N/A</v>
          </cell>
          <cell r="K139" t="str">
            <v>N/A</v>
          </cell>
          <cell r="M139" t="str">
            <v>N/A</v>
          </cell>
          <cell r="O139" t="str">
            <v>N/A</v>
          </cell>
          <cell r="Q139" t="str">
            <v>N/A</v>
          </cell>
          <cell r="T139" t="str">
            <v>(66)</v>
          </cell>
          <cell r="U139" t="str">
            <v xml:space="preserve">  Economic Practicality Shortfall Memo. Acct (EPSMA)</v>
          </cell>
          <cell r="X139">
            <v>-4753.8927573339615</v>
          </cell>
          <cell r="Z139" t="str">
            <v>N/A</v>
          </cell>
          <cell r="AB139" t="str">
            <v>N/A</v>
          </cell>
          <cell r="AD139" t="str">
            <v>N/A</v>
          </cell>
          <cell r="AF139">
            <v>-4753.8927573339615</v>
          </cell>
          <cell r="AH139" t="str">
            <v>N/A</v>
          </cell>
          <cell r="AJ139" t="str">
            <v>N/A</v>
          </cell>
          <cell r="AL139" t="str">
            <v>N/A</v>
          </cell>
          <cell r="AN139" t="str">
            <v>N/A</v>
          </cell>
          <cell r="AP139">
            <v>0</v>
          </cell>
          <cell r="AS139" t="str">
            <v>(66)</v>
          </cell>
          <cell r="AT139" t="str">
            <v xml:space="preserve">  Economic Practicality Shortfall Memo. Acct (EPSMA)</v>
          </cell>
          <cell r="AW139">
            <v>0</v>
          </cell>
          <cell r="AY139" t="str">
            <v>N/A</v>
          </cell>
          <cell r="BA139" t="str">
            <v>N/A</v>
          </cell>
          <cell r="BC139" t="str">
            <v>N/A</v>
          </cell>
          <cell r="BE139">
            <v>-4753.8927573339615</v>
          </cell>
          <cell r="BI139">
            <v>-4753.8927573339615</v>
          </cell>
        </row>
        <row r="140">
          <cell r="C140" t="str">
            <v>(67)</v>
          </cell>
          <cell r="D140" t="str">
            <v xml:space="preserve">  Enhanced Oil Recovery Account-Core(EORA)</v>
          </cell>
          <cell r="G140">
            <v>-726.30929986857745</v>
          </cell>
          <cell r="I140">
            <v>-128.45608421168296</v>
          </cell>
          <cell r="K140">
            <v>-2.8136708093233418</v>
          </cell>
          <cell r="M140">
            <v>-9.4676034741625142E-2</v>
          </cell>
          <cell r="O140">
            <v>-2.0793182136314825</v>
          </cell>
          <cell r="Q140">
            <v>-859.75304913795708</v>
          </cell>
          <cell r="T140" t="str">
            <v>(67)</v>
          </cell>
          <cell r="U140" t="str">
            <v xml:space="preserve">  Enhanced Oil Recovery Account-Core(EORA)</v>
          </cell>
          <cell r="X140" t="str">
            <v>N/A</v>
          </cell>
          <cell r="Z140" t="str">
            <v>N/A</v>
          </cell>
          <cell r="AB140" t="str">
            <v>N/A</v>
          </cell>
          <cell r="AD140" t="str">
            <v>N/A</v>
          </cell>
          <cell r="AF140" t="str">
            <v>N/A</v>
          </cell>
          <cell r="AH140" t="str">
            <v>N/A</v>
          </cell>
          <cell r="AJ140" t="str">
            <v>N/A</v>
          </cell>
          <cell r="AL140" t="str">
            <v>N/A</v>
          </cell>
          <cell r="AN140" t="str">
            <v>N/A</v>
          </cell>
          <cell r="AP140">
            <v>0</v>
          </cell>
          <cell r="AS140" t="str">
            <v>(67)</v>
          </cell>
          <cell r="AT140" t="str">
            <v xml:space="preserve">  Enhanced Oil Recovery Account-Core(EORA)</v>
          </cell>
          <cell r="AW140">
            <v>0</v>
          </cell>
          <cell r="AY140" t="str">
            <v>N/A</v>
          </cell>
          <cell r="BA140" t="str">
            <v>N/A</v>
          </cell>
          <cell r="BC140" t="str">
            <v>N/A</v>
          </cell>
          <cell r="BE140">
            <v>0</v>
          </cell>
          <cell r="BI140">
            <v>-859.75304913795708</v>
          </cell>
        </row>
        <row r="141">
          <cell r="C141" t="str">
            <v>(68)</v>
          </cell>
          <cell r="D141" t="str">
            <v xml:space="preserve">  Enhanced Oil Recovery Account-N/C (EORA)</v>
          </cell>
          <cell r="G141" t="str">
            <v>N/A</v>
          </cell>
          <cell r="I141" t="str">
            <v>N/A</v>
          </cell>
          <cell r="K141" t="str">
            <v>N/A</v>
          </cell>
          <cell r="M141" t="str">
            <v>N/A</v>
          </cell>
          <cell r="O141" t="str">
            <v>N/A</v>
          </cell>
          <cell r="Q141" t="str">
            <v>N/A</v>
          </cell>
          <cell r="T141" t="str">
            <v>(68)</v>
          </cell>
          <cell r="U141" t="str">
            <v xml:space="preserve">  Enhanced Oil Recovery Account-N/C (EORA)</v>
          </cell>
          <cell r="X141">
            <v>-38.214051772203334</v>
          </cell>
          <cell r="Z141">
            <v>-12.338577689957896</v>
          </cell>
          <cell r="AB141">
            <v>-22.62677896957215</v>
          </cell>
          <cell r="AD141" t="str">
            <v>N/A</v>
          </cell>
          <cell r="AF141">
            <v>-73.179408431733378</v>
          </cell>
          <cell r="AH141">
            <v>-0.84510901871278021</v>
          </cell>
          <cell r="AJ141">
            <v>-11.917341365819469</v>
          </cell>
          <cell r="AL141">
            <v>-0.89495197741396859</v>
          </cell>
          <cell r="AN141">
            <v>-0.4442658292111904</v>
          </cell>
          <cell r="AP141">
            <v>-14.101668191157408</v>
          </cell>
          <cell r="AS141" t="str">
            <v>(68)</v>
          </cell>
          <cell r="AT141" t="str">
            <v xml:space="preserve">  Enhanced Oil Recovery Account-N/C (EORA)</v>
          </cell>
          <cell r="AW141">
            <v>-0.34152873369615067</v>
          </cell>
          <cell r="AY141">
            <v>0</v>
          </cell>
          <cell r="BA141">
            <v>-0.34152873369615067</v>
          </cell>
          <cell r="BC141" t="str">
            <v>N/A</v>
          </cell>
          <cell r="BE141">
            <v>-87.622605356586945</v>
          </cell>
          <cell r="BI141">
            <v>-87.622605356586945</v>
          </cell>
        </row>
        <row r="142">
          <cell r="C142" t="str">
            <v>(69)</v>
          </cell>
          <cell r="D142" t="str">
            <v xml:space="preserve">  Minimum Purchase Obligation               (MPO)</v>
          </cell>
          <cell r="G142" t="str">
            <v>N/A</v>
          </cell>
          <cell r="I142" t="str">
            <v>N/A</v>
          </cell>
          <cell r="K142" t="str">
            <v>N/A</v>
          </cell>
          <cell r="M142" t="str">
            <v>N/A</v>
          </cell>
          <cell r="O142" t="str">
            <v>N/A</v>
          </cell>
          <cell r="Q142" t="str">
            <v>N/A</v>
          </cell>
          <cell r="T142" t="str">
            <v>(69)</v>
          </cell>
          <cell r="U142" t="str">
            <v xml:space="preserve">  Minimum Purchase Obligation               (MPO)</v>
          </cell>
          <cell r="X142">
            <v>391.72678600064461</v>
          </cell>
          <cell r="Z142">
            <v>222.4762493687204</v>
          </cell>
          <cell r="AB142">
            <v>569.24415364436481</v>
          </cell>
          <cell r="AD142" t="str">
            <v>N/A</v>
          </cell>
          <cell r="AF142">
            <v>1183.4471890137297</v>
          </cell>
          <cell r="AH142">
            <v>20.824596860735067</v>
          </cell>
          <cell r="AJ142">
            <v>386.85737008400673</v>
          </cell>
          <cell r="AL142">
            <v>24.531014496198065</v>
          </cell>
          <cell r="AN142">
            <v>13.813278899751118</v>
          </cell>
          <cell r="AP142">
            <v>446.02626034069101</v>
          </cell>
          <cell r="AS142" t="str">
            <v>(69)</v>
          </cell>
          <cell r="AT142" t="str">
            <v xml:space="preserve">  Minimum Purchase Obligation               (MPO)</v>
          </cell>
          <cell r="AW142">
            <v>9.7456910646396135</v>
          </cell>
          <cell r="AY142">
            <v>0</v>
          </cell>
          <cell r="BA142">
            <v>9.7456910646396135</v>
          </cell>
          <cell r="BC142" t="str">
            <v>N/A</v>
          </cell>
          <cell r="BE142">
            <v>1639.2191404190603</v>
          </cell>
          <cell r="BI142">
            <v>1639.2191404190603</v>
          </cell>
        </row>
        <row r="143">
          <cell r="C143" t="str">
            <v>(70)</v>
          </cell>
          <cell r="D143" t="str">
            <v xml:space="preserve">  Pipeline Demand Charges                      (PDC)</v>
          </cell>
          <cell r="G143" t="str">
            <v>N/A</v>
          </cell>
          <cell r="I143" t="str">
            <v>N/A</v>
          </cell>
          <cell r="K143" t="str">
            <v>N/A</v>
          </cell>
          <cell r="M143" t="str">
            <v>N/A</v>
          </cell>
          <cell r="O143" t="str">
            <v>N/A</v>
          </cell>
          <cell r="Q143" t="str">
            <v>N/A</v>
          </cell>
          <cell r="T143" t="str">
            <v>(70)</v>
          </cell>
          <cell r="U143" t="str">
            <v xml:space="preserve">  Pipeline Demand Charges                      (PDC)</v>
          </cell>
          <cell r="X143">
            <v>-0.45823518073951236</v>
          </cell>
          <cell r="Z143">
            <v>-0.25809730927617797</v>
          </cell>
          <cell r="AB143">
            <v>-0.66038682688014805</v>
          </cell>
          <cell r="AD143" t="str">
            <v>N/A</v>
          </cell>
          <cell r="AF143">
            <v>-1.3767193168958385</v>
          </cell>
          <cell r="AH143">
            <v>-2.5956806294069643E-2</v>
          </cell>
          <cell r="AJ143">
            <v>-0.46178839423843066</v>
          </cell>
          <cell r="AL143">
            <v>-3.0060037033981878E-2</v>
          </cell>
          <cell r="AN143">
            <v>-1.6116840805060116E-2</v>
          </cell>
          <cell r="AP143">
            <v>-0.53392207837154237</v>
          </cell>
          <cell r="AS143" t="str">
            <v>(70)</v>
          </cell>
          <cell r="AT143" t="str">
            <v xml:space="preserve">  Pipeline Demand Charges                      (PDC)</v>
          </cell>
          <cell r="AW143">
            <v>-1.1455913961774113E-2</v>
          </cell>
          <cell r="AY143">
            <v>0</v>
          </cell>
          <cell r="BA143">
            <v>-1.1455913961774113E-2</v>
          </cell>
          <cell r="BC143" t="str">
            <v>N/A</v>
          </cell>
          <cell r="BE143">
            <v>-1.9220973092291551</v>
          </cell>
          <cell r="BI143">
            <v>-1.9220973092291551</v>
          </cell>
        </row>
        <row r="144">
          <cell r="C144" t="str">
            <v>(71)</v>
          </cell>
          <cell r="D144" t="str">
            <v xml:space="preserve">  Carrying Cost of Storage                        (CCS)</v>
          </cell>
          <cell r="G144" t="str">
            <v>N/A</v>
          </cell>
          <cell r="I144" t="str">
            <v>N/A</v>
          </cell>
          <cell r="K144" t="str">
            <v>N/A</v>
          </cell>
          <cell r="M144" t="str">
            <v>N/A</v>
          </cell>
          <cell r="O144" t="str">
            <v>N/A</v>
          </cell>
          <cell r="Q144" t="str">
            <v>N/A</v>
          </cell>
          <cell r="T144" t="str">
            <v>(71)</v>
          </cell>
          <cell r="U144" t="str">
            <v xml:space="preserve">  Carrying Cost of Storage                        (CCS)</v>
          </cell>
          <cell r="X144">
            <v>19.626887979441474</v>
          </cell>
          <cell r="Z144">
            <v>11.146841575543872</v>
          </cell>
          <cell r="AB144">
            <v>28.521131655550192</v>
          </cell>
          <cell r="AD144" t="str">
            <v>N/A</v>
          </cell>
          <cell r="AF144">
            <v>59.294861210535537</v>
          </cell>
          <cell r="AH144">
            <v>0</v>
          </cell>
          <cell r="AJ144">
            <v>0</v>
          </cell>
          <cell r="AL144">
            <v>0</v>
          </cell>
          <cell r="AN144">
            <v>0</v>
          </cell>
          <cell r="AP144">
            <v>0</v>
          </cell>
          <cell r="AS144" t="str">
            <v>(71)</v>
          </cell>
          <cell r="AT144" t="str">
            <v xml:space="preserve">  Carrying Cost of Storage                        (CCS)</v>
          </cell>
          <cell r="AW144">
            <v>0</v>
          </cell>
          <cell r="AY144">
            <v>0</v>
          </cell>
          <cell r="BA144">
            <v>0</v>
          </cell>
          <cell r="BC144" t="str">
            <v>N/A</v>
          </cell>
          <cell r="BE144">
            <v>59.294861210535537</v>
          </cell>
          <cell r="BI144">
            <v>59.294861210535537</v>
          </cell>
        </row>
        <row r="145">
          <cell r="C145" t="str">
            <v>(72)</v>
          </cell>
          <cell r="D145" t="str">
            <v xml:space="preserve">  Take-or-Pay                                         (TOP)</v>
          </cell>
          <cell r="G145" t="str">
            <v>N/A</v>
          </cell>
          <cell r="I145" t="str">
            <v>N/A</v>
          </cell>
          <cell r="K145" t="str">
            <v>N/A</v>
          </cell>
          <cell r="M145" t="str">
            <v>N/A</v>
          </cell>
          <cell r="O145" t="str">
            <v>N/A</v>
          </cell>
          <cell r="Q145" t="str">
            <v>N/A</v>
          </cell>
          <cell r="T145" t="str">
            <v>(72)</v>
          </cell>
          <cell r="U145" t="str">
            <v xml:space="preserve">  Take-or-Pay                                         (TOP)</v>
          </cell>
          <cell r="X145">
            <v>8.0598973299560317</v>
          </cell>
          <cell r="Z145">
            <v>4.5775162494571697</v>
          </cell>
          <cell r="AB145">
            <v>11.712370963684235</v>
          </cell>
          <cell r="AD145" t="str">
            <v>N/A</v>
          </cell>
          <cell r="AF145">
            <v>24.349784543097435</v>
          </cell>
          <cell r="AH145">
            <v>0.42847239104801255</v>
          </cell>
          <cell r="AJ145">
            <v>7.9597076218545029</v>
          </cell>
          <cell r="AL145">
            <v>0.50473305708201965</v>
          </cell>
          <cell r="AN145">
            <v>0.28421239930694658</v>
          </cell>
          <cell r="AP145">
            <v>9.1771254692914805</v>
          </cell>
          <cell r="AS145" t="str">
            <v>(72)</v>
          </cell>
          <cell r="AT145" t="str">
            <v xml:space="preserve">  Take-or-Pay                                         (TOP)</v>
          </cell>
          <cell r="AW145">
            <v>0.20052054696697691</v>
          </cell>
          <cell r="AY145">
            <v>0</v>
          </cell>
          <cell r="BA145">
            <v>0.20052054696697691</v>
          </cell>
          <cell r="BC145" t="str">
            <v>N/A</v>
          </cell>
          <cell r="BE145">
            <v>33.727430559355895</v>
          </cell>
          <cell r="BI145">
            <v>33.727430559355895</v>
          </cell>
        </row>
        <row r="146">
          <cell r="C146" t="str">
            <v>(73)</v>
          </cell>
          <cell r="D146" t="str">
            <v xml:space="preserve">  Non-Core Fixed Cost Account            (NFCA)</v>
          </cell>
          <cell r="G146" t="str">
            <v>N/A</v>
          </cell>
          <cell r="I146" t="str">
            <v>N/A</v>
          </cell>
          <cell r="K146" t="str">
            <v>N/A</v>
          </cell>
          <cell r="M146" t="str">
            <v>N/A</v>
          </cell>
          <cell r="O146" t="str">
            <v>N/A</v>
          </cell>
          <cell r="Q146" t="str">
            <v>N/A</v>
          </cell>
          <cell r="T146" t="str">
            <v>(73)</v>
          </cell>
          <cell r="U146" t="str">
            <v xml:space="preserve">  Non-Core Fixed Cost Account            (NFCA)</v>
          </cell>
          <cell r="X146">
            <v>-2443.073975114085</v>
          </cell>
          <cell r="Z146">
            <v>-1387.5128133637966</v>
          </cell>
          <cell r="AB146">
            <v>-3550.1927030644847</v>
          </cell>
          <cell r="AD146" t="str">
            <v>N/A</v>
          </cell>
          <cell r="AF146">
            <v>-7380.7794915423665</v>
          </cell>
          <cell r="AH146">
            <v>-129.87631290707958</v>
          </cell>
          <cell r="AJ146">
            <v>-2412.7049941684609</v>
          </cell>
          <cell r="AL146">
            <v>-152.9920476224703</v>
          </cell>
          <cell r="AN146">
            <v>-86.148977800356363</v>
          </cell>
          <cell r="AP146">
            <v>-2781.722332498367</v>
          </cell>
          <cell r="AS146" t="str">
            <v>(73)</v>
          </cell>
          <cell r="AT146" t="str">
            <v xml:space="preserve">  Non-Core Fixed Cost Account            (NFCA)</v>
          </cell>
          <cell r="AW146">
            <v>-60.780740711164285</v>
          </cell>
          <cell r="AY146">
            <v>0</v>
          </cell>
          <cell r="BA146">
            <v>-60.780740711164285</v>
          </cell>
          <cell r="BC146" t="str">
            <v>N/A</v>
          </cell>
          <cell r="BE146">
            <v>-10223.282564751898</v>
          </cell>
          <cell r="BI146">
            <v>-10223.282564751898</v>
          </cell>
        </row>
        <row r="147">
          <cell r="C147" t="str">
            <v>(74a)</v>
          </cell>
          <cell r="D147" t="str">
            <v xml:space="preserve">  Non-Core Cost/Revenue Memo Acct(NCRMA)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T147" t="str">
            <v>(74a)</v>
          </cell>
          <cell r="U147" t="str">
            <v xml:space="preserve">  Non-Core Cost/Revenue Memo Acct(NCRMA)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F147">
            <v>0</v>
          </cell>
          <cell r="AH147">
            <v>0</v>
          </cell>
          <cell r="AJ147">
            <v>0</v>
          </cell>
          <cell r="AL147">
            <v>0</v>
          </cell>
          <cell r="AN147">
            <v>0</v>
          </cell>
          <cell r="AP147">
            <v>0</v>
          </cell>
          <cell r="AS147" t="str">
            <v>(74a)</v>
          </cell>
          <cell r="AT147" t="str">
            <v xml:space="preserve">  Non-Core Cost/Revenue Memo Acct(NCRMA)</v>
          </cell>
          <cell r="AW147">
            <v>0</v>
          </cell>
          <cell r="AY147">
            <v>0</v>
          </cell>
          <cell r="BA147">
            <v>0</v>
          </cell>
          <cell r="BC147" t="str">
            <v>N/A</v>
          </cell>
          <cell r="BE147">
            <v>0</v>
          </cell>
          <cell r="BI147">
            <v>0</v>
          </cell>
        </row>
        <row r="148">
          <cell r="C148" t="str">
            <v>(74b)</v>
          </cell>
          <cell r="D148" t="str">
            <v xml:space="preserve">  Catastrophic Event Memo Acct(CEMA)(Northridge)</v>
          </cell>
          <cell r="G148">
            <v>2297.3475422746837</v>
          </cell>
          <cell r="I148">
            <v>406.31211717561405</v>
          </cell>
          <cell r="K148">
            <v>8.8997617402649638</v>
          </cell>
          <cell r="M148">
            <v>0.29946436836942802</v>
          </cell>
          <cell r="O148">
            <v>6.5769729074894592</v>
          </cell>
          <cell r="Q148">
            <v>2719.4358584664219</v>
          </cell>
          <cell r="T148" t="str">
            <v>(74b)</v>
          </cell>
          <cell r="U148" t="str">
            <v xml:space="preserve">  Catastrophic Event Memo Acct(CEMA)(Northridge)</v>
          </cell>
          <cell r="X148">
            <v>148.42334803739521</v>
          </cell>
          <cell r="Z148">
            <v>47.923026369456103</v>
          </cell>
          <cell r="AB148">
            <v>87.882392319593293</v>
          </cell>
          <cell r="AD148">
            <v>0</v>
          </cell>
          <cell r="AF148">
            <v>284.22876672644463</v>
          </cell>
          <cell r="AH148">
            <v>3.2824027863276308</v>
          </cell>
          <cell r="AJ148">
            <v>46.286944806676935</v>
          </cell>
          <cell r="AL148">
            <v>3.4759928000382723</v>
          </cell>
          <cell r="AN148">
            <v>1.7255281429774594</v>
          </cell>
          <cell r="AP148">
            <v>54.770868536020295</v>
          </cell>
          <cell r="AS148" t="str">
            <v>(74b)</v>
          </cell>
          <cell r="AT148" t="str">
            <v xml:space="preserve">  Catastrophic Event Memo Acct(CEMA)(Northridge)</v>
          </cell>
          <cell r="AW148">
            <v>1.3264973420857418</v>
          </cell>
          <cell r="AY148">
            <v>0</v>
          </cell>
          <cell r="BA148">
            <v>1.3264973420857418</v>
          </cell>
          <cell r="BC148" t="str">
            <v>N/A</v>
          </cell>
          <cell r="BE148">
            <v>340.32613260455065</v>
          </cell>
          <cell r="BI148">
            <v>3059.7619910709727</v>
          </cell>
        </row>
        <row r="149">
          <cell r="C149" t="str">
            <v>(74bb)</v>
          </cell>
          <cell r="D149" t="str">
            <v xml:space="preserve">  Catastrophic Event Memo Acct(CEMA)(El Nino)</v>
          </cell>
          <cell r="G149">
            <v>1258.489273942509</v>
          </cell>
          <cell r="I149">
            <v>389.26984380185019</v>
          </cell>
          <cell r="K149">
            <v>23.152587151962706</v>
          </cell>
          <cell r="M149">
            <v>0.59296226428980192</v>
          </cell>
          <cell r="O149">
            <v>7.9259289326736866</v>
          </cell>
          <cell r="Q149">
            <v>1679.4305960932852</v>
          </cell>
          <cell r="T149" t="str">
            <v>(74bb)</v>
          </cell>
          <cell r="U149" t="str">
            <v xml:space="preserve">  Catastrophic Event Memo Acct(CEMA)(El Nino)</v>
          </cell>
          <cell r="X149">
            <v>719.83496078484563</v>
          </cell>
          <cell r="Z149">
            <v>408.821117072216</v>
          </cell>
          <cell r="AB149">
            <v>1046.0398871342941</v>
          </cell>
          <cell r="AD149">
            <v>0</v>
          </cell>
          <cell r="AF149">
            <v>2174.6959649913556</v>
          </cell>
          <cell r="AH149">
            <v>38.267163238060469</v>
          </cell>
          <cell r="AJ149">
            <v>710.8869492097773</v>
          </cell>
          <cell r="AL149">
            <v>45.07805564732088</v>
          </cell>
          <cell r="AN149">
            <v>25.3832043926047</v>
          </cell>
          <cell r="AP149">
            <v>819.61537248776335</v>
          </cell>
          <cell r="AS149" t="str">
            <v>(74bb)</v>
          </cell>
          <cell r="AT149" t="str">
            <v xml:space="preserve">  Catastrophic Event Memo Acct(CEMA)(El Nino)</v>
          </cell>
          <cell r="AW149">
            <v>17.908627635498309</v>
          </cell>
          <cell r="AY149">
            <v>0</v>
          </cell>
          <cell r="BA149">
            <v>17.908627635498309</v>
          </cell>
          <cell r="BC149" t="str">
            <v>N/A</v>
          </cell>
          <cell r="BE149">
            <v>3012.2199651146175</v>
          </cell>
          <cell r="BI149">
            <v>4691.6505612079027</v>
          </cell>
        </row>
        <row r="150">
          <cell r="C150" t="str">
            <v>(74bbb)</v>
          </cell>
          <cell r="D150" t="str">
            <v xml:space="preserve">  PBOPS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T150" t="str">
            <v>(74bbb)</v>
          </cell>
          <cell r="U150" t="str">
            <v xml:space="preserve">  PBOPS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  <cell r="AL150">
            <v>0</v>
          </cell>
          <cell r="AN150">
            <v>0</v>
          </cell>
          <cell r="AP150">
            <v>0</v>
          </cell>
          <cell r="AS150" t="str">
            <v>(74bbb)</v>
          </cell>
          <cell r="AT150" t="str">
            <v xml:space="preserve">  PBOPS</v>
          </cell>
          <cell r="AW150">
            <v>0</v>
          </cell>
          <cell r="AY150">
            <v>0</v>
          </cell>
          <cell r="BA150">
            <v>0</v>
          </cell>
          <cell r="BC150" t="str">
            <v>N/A</v>
          </cell>
          <cell r="BE150">
            <v>0</v>
          </cell>
          <cell r="BI150">
            <v>0</v>
          </cell>
        </row>
        <row r="151">
          <cell r="C151" t="str">
            <v>(74c)</v>
          </cell>
          <cell r="D151" t="str">
            <v xml:space="preserve">  Intervenor Compensation</v>
          </cell>
          <cell r="G151">
            <v>51.409911873107632</v>
          </cell>
          <cell r="I151">
            <v>15.901866451366915</v>
          </cell>
          <cell r="K151">
            <v>0.9457946839610657</v>
          </cell>
          <cell r="M151">
            <v>2.4222802992764855E-2</v>
          </cell>
          <cell r="O151">
            <v>0.32377813333662353</v>
          </cell>
          <cell r="Q151">
            <v>68.605573944764998</v>
          </cell>
          <cell r="T151" t="str">
            <v>(74c)</v>
          </cell>
          <cell r="U151" t="str">
            <v xml:space="preserve">  Intervenor Compensation</v>
          </cell>
          <cell r="X151">
            <v>29.405615656301066</v>
          </cell>
          <cell r="Z151">
            <v>16.700545674661168</v>
          </cell>
          <cell r="AB151">
            <v>42.731248908352775</v>
          </cell>
          <cell r="AD151">
            <v>0</v>
          </cell>
          <cell r="AF151">
            <v>88.837410239315005</v>
          </cell>
          <cell r="AH151">
            <v>1.5632326237787104</v>
          </cell>
          <cell r="AJ151">
            <v>29.040084939402142</v>
          </cell>
          <cell r="AL151">
            <v>1.8414609613475938</v>
          </cell>
          <cell r="AN151">
            <v>1.0369165060841825</v>
          </cell>
          <cell r="AP151">
            <v>33.481695030612627</v>
          </cell>
          <cell r="AS151" t="str">
            <v>(74c)</v>
          </cell>
          <cell r="AT151" t="str">
            <v xml:space="preserve">  Intervenor Compensation</v>
          </cell>
          <cell r="AW151">
            <v>0.73157633328492488</v>
          </cell>
          <cell r="AY151">
            <v>0</v>
          </cell>
          <cell r="BA151">
            <v>0.73157633328492488</v>
          </cell>
          <cell r="BC151" t="str">
            <v>N/A</v>
          </cell>
          <cell r="BE151">
            <v>123.05068160321255</v>
          </cell>
          <cell r="BI151">
            <v>191.65625554797754</v>
          </cell>
        </row>
        <row r="152">
          <cell r="C152" t="str">
            <v>(75a)</v>
          </cell>
          <cell r="D152" t="str">
            <v xml:space="preserve">  Auditing Expense Account                      (AEA)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T152" t="str">
            <v>(75a)</v>
          </cell>
          <cell r="U152" t="str">
            <v xml:space="preserve">  Auditing Expense Account                      (AEA)</v>
          </cell>
          <cell r="X152">
            <v>0</v>
          </cell>
          <cell r="Z152">
            <v>0</v>
          </cell>
          <cell r="AB152">
            <v>0</v>
          </cell>
          <cell r="AD152">
            <v>0</v>
          </cell>
          <cell r="AF152">
            <v>0</v>
          </cell>
          <cell r="AH152">
            <v>0</v>
          </cell>
          <cell r="AJ152">
            <v>0</v>
          </cell>
          <cell r="AL152">
            <v>0</v>
          </cell>
          <cell r="AN152">
            <v>0</v>
          </cell>
          <cell r="AP152">
            <v>0</v>
          </cell>
          <cell r="AS152" t="str">
            <v>(75a)</v>
          </cell>
          <cell r="AT152" t="str">
            <v xml:space="preserve">  Auditing Expense Account                      (AEA)</v>
          </cell>
          <cell r="AW152">
            <v>0</v>
          </cell>
          <cell r="AY152">
            <v>0</v>
          </cell>
          <cell r="BA152">
            <v>0</v>
          </cell>
          <cell r="BC152" t="str">
            <v>N/A</v>
          </cell>
          <cell r="BE152">
            <v>0</v>
          </cell>
          <cell r="BI152">
            <v>0</v>
          </cell>
        </row>
        <row r="153">
          <cell r="C153" t="str">
            <v>(75c)</v>
          </cell>
          <cell r="D153" t="str">
            <v xml:space="preserve">  Research Royalty Memorandum Account (RRMA)</v>
          </cell>
          <cell r="G153">
            <v>-238.49580532410261</v>
          </cell>
          <cell r="I153">
            <v>-42.180703535517949</v>
          </cell>
          <cell r="K153">
            <v>-0.9239158657446811</v>
          </cell>
          <cell r="M153">
            <v>-3.1088459358406019E-2</v>
          </cell>
          <cell r="O153">
            <v>-0.68277890972185995</v>
          </cell>
          <cell r="Q153">
            <v>-282.31429209444553</v>
          </cell>
          <cell r="T153" t="str">
            <v>(75c)</v>
          </cell>
          <cell r="U153" t="str">
            <v xml:space="preserve">  Research Royalty Memorandum Account (RRMA)</v>
          </cell>
          <cell r="X153">
            <v>-15.408354751597143</v>
          </cell>
          <cell r="Z153">
            <v>-4.9750595228769576</v>
          </cell>
          <cell r="AB153">
            <v>-9.1233831818573332</v>
          </cell>
          <cell r="AD153">
            <v>0</v>
          </cell>
          <cell r="AF153">
            <v>-29.506797456331434</v>
          </cell>
          <cell r="AH153">
            <v>-0.34075788774569576</v>
          </cell>
          <cell r="AJ153">
            <v>-4.8052120867748052</v>
          </cell>
          <cell r="AL153">
            <v>-0.36085515442956395</v>
          </cell>
          <cell r="AN153">
            <v>-0.17913320318150081</v>
          </cell>
          <cell r="AP153">
            <v>-5.6859583321315661</v>
          </cell>
          <cell r="AS153" t="str">
            <v>(75c)</v>
          </cell>
          <cell r="AT153" t="str">
            <v xml:space="preserve">  Research Royalty Memorandum Account (RRMA)</v>
          </cell>
          <cell r="AW153">
            <v>-0.13770839894245063</v>
          </cell>
          <cell r="AY153">
            <v>0</v>
          </cell>
          <cell r="BA153">
            <v>-0.13770839894245063</v>
          </cell>
          <cell r="BC153" t="str">
            <v>N/A</v>
          </cell>
          <cell r="BE153">
            <v>-35.330464187405454</v>
          </cell>
          <cell r="BI153">
            <v>-317.64475628185096</v>
          </cell>
        </row>
        <row r="154">
          <cell r="C154" t="str">
            <v>(75d)</v>
          </cell>
          <cell r="D154" t="str">
            <v xml:space="preserve">  Environmental Fee Account      (EFA)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T154" t="str">
            <v>(75d)</v>
          </cell>
          <cell r="U154" t="str">
            <v xml:space="preserve">  Environmental Fee Account      (EFA)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</v>
          </cell>
          <cell r="AL154">
            <v>0</v>
          </cell>
          <cell r="AN154">
            <v>0</v>
          </cell>
          <cell r="AP154">
            <v>0</v>
          </cell>
          <cell r="AS154" t="str">
            <v>(75d)</v>
          </cell>
          <cell r="AT154" t="str">
            <v xml:space="preserve">  Environmental Fee Account      (EFA)</v>
          </cell>
          <cell r="AW154">
            <v>0</v>
          </cell>
          <cell r="AY154">
            <v>0</v>
          </cell>
          <cell r="BA154">
            <v>0</v>
          </cell>
          <cell r="BC154" t="str">
            <v>N/A</v>
          </cell>
          <cell r="BE154">
            <v>0</v>
          </cell>
          <cell r="BI154">
            <v>0</v>
          </cell>
        </row>
        <row r="155">
          <cell r="C155" t="str">
            <v>(75e)</v>
          </cell>
          <cell r="D155" t="str">
            <v xml:space="preserve">  Affiliate Transaction Tracking Account (AFTA)</v>
          </cell>
          <cell r="G155">
            <v>-328.00048653872051</v>
          </cell>
          <cell r="I155">
            <v>-58.010627329038414</v>
          </cell>
          <cell r="K155">
            <v>-1.2706506643723874</v>
          </cell>
          <cell r="M155">
            <v>-4.2755593883251793E-2</v>
          </cell>
          <cell r="O155">
            <v>-0.93901783422483698</v>
          </cell>
          <cell r="Q155">
            <v>-388.26353796023938</v>
          </cell>
          <cell r="T155" t="str">
            <v>(75e)</v>
          </cell>
          <cell r="U155" t="str">
            <v xml:space="preserve">  Affiliate Transaction Tracking Account (AFTA)</v>
          </cell>
          <cell r="X155">
            <v>-21.190929745774913</v>
          </cell>
          <cell r="Z155">
            <v>-6.8421410676182788</v>
          </cell>
          <cell r="AB155">
            <v>-12.547281988720005</v>
          </cell>
          <cell r="AD155">
            <v>0</v>
          </cell>
          <cell r="AF155">
            <v>-40.580352802113197</v>
          </cell>
          <cell r="AH155">
            <v>-0.46864033025908919</v>
          </cell>
          <cell r="AJ155">
            <v>-6.608551878897944</v>
          </cell>
          <cell r="AL155">
            <v>-0.49627986564399523</v>
          </cell>
          <cell r="AN155">
            <v>-0.24635979538057656</v>
          </cell>
          <cell r="AP155">
            <v>-7.8198318701816047</v>
          </cell>
          <cell r="AS155" t="str">
            <v>(75e)</v>
          </cell>
          <cell r="AT155" t="str">
            <v xml:space="preserve">  Affiliate Transaction Tracking Account (AFTA)</v>
          </cell>
          <cell r="AW155">
            <v>-0.18938874749688214</v>
          </cell>
          <cell r="AY155">
            <v>0</v>
          </cell>
          <cell r="BA155">
            <v>-0.18938874749688214</v>
          </cell>
          <cell r="BC155" t="str">
            <v>N/A</v>
          </cell>
          <cell r="BE155">
            <v>-48.589573419791684</v>
          </cell>
          <cell r="BI155">
            <v>-436.85311138003107</v>
          </cell>
        </row>
        <row r="156">
          <cell r="C156" t="str">
            <v>(75f)</v>
          </cell>
          <cell r="D156" t="str">
            <v xml:space="preserve">  Fuel Cell Proceeds Memorandum Acct  (FCPMA)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T156" t="str">
            <v>(75f)</v>
          </cell>
          <cell r="U156" t="str">
            <v xml:space="preserve">  Fuel Cell Proceeds Memorandum Acct  (FCPMA)</v>
          </cell>
          <cell r="X156">
            <v>0</v>
          </cell>
          <cell r="Z156">
            <v>0</v>
          </cell>
          <cell r="AB156">
            <v>0</v>
          </cell>
          <cell r="AD156">
            <v>0</v>
          </cell>
          <cell r="AF156">
            <v>0</v>
          </cell>
          <cell r="AH156">
            <v>0</v>
          </cell>
          <cell r="AJ156">
            <v>0</v>
          </cell>
          <cell r="AL156">
            <v>0</v>
          </cell>
          <cell r="AN156">
            <v>0</v>
          </cell>
          <cell r="AP156">
            <v>0</v>
          </cell>
          <cell r="AS156" t="str">
            <v>(75f)</v>
          </cell>
          <cell r="AT156" t="str">
            <v xml:space="preserve">  Fuel Cell Proceeds Memorandum Acct  (FCPMA)</v>
          </cell>
          <cell r="AW156">
            <v>0</v>
          </cell>
          <cell r="AY156">
            <v>0</v>
          </cell>
          <cell r="BA156">
            <v>0</v>
          </cell>
          <cell r="BC156" t="str">
            <v>N/A</v>
          </cell>
          <cell r="BE156">
            <v>0</v>
          </cell>
          <cell r="BI156">
            <v>0</v>
          </cell>
        </row>
        <row r="157">
          <cell r="C157" t="str">
            <v>(75)</v>
          </cell>
          <cell r="D157" t="str">
            <v>Subtotal Balancing and Tracking Accounts</v>
          </cell>
          <cell r="G157">
            <v>-54445.478607149496</v>
          </cell>
          <cell r="I157">
            <v>-16797.21886603273</v>
          </cell>
          <cell r="K157">
            <v>-996.86037511986103</v>
          </cell>
          <cell r="M157">
            <v>-25.540897442865326</v>
          </cell>
          <cell r="O157">
            <v>-341.7654458223775</v>
          </cell>
          <cell r="Q157">
            <v>-72606.864191567336</v>
          </cell>
          <cell r="T157" t="str">
            <v>(75)</v>
          </cell>
          <cell r="U157" t="str">
            <v>Subtotal Balancing and Tracking Accounts</v>
          </cell>
          <cell r="X157">
            <v>-3361.1313975423259</v>
          </cell>
          <cell r="Z157">
            <v>794.07963413478592</v>
          </cell>
          <cell r="AB157">
            <v>2034.7288367759404</v>
          </cell>
          <cell r="AD157">
            <v>0</v>
          </cell>
          <cell r="AF157">
            <v>-532.32292663160251</v>
          </cell>
          <cell r="AH157">
            <v>73.385378344137777</v>
          </cell>
          <cell r="AJ157">
            <v>549.46870203378569</v>
          </cell>
          <cell r="AL157">
            <v>86.480260430544703</v>
          </cell>
          <cell r="AN157">
            <v>48.716971654657655</v>
          </cell>
          <cell r="AP157">
            <v>758.05131246312544</v>
          </cell>
          <cell r="AS157" t="str">
            <v>(75)</v>
          </cell>
          <cell r="AT157" t="str">
            <v>Subtotal Balancing and Tracking Accounts</v>
          </cell>
          <cell r="AW157">
            <v>34.634100260693415</v>
          </cell>
          <cell r="AY157">
            <v>0</v>
          </cell>
          <cell r="BA157">
            <v>34.634100260693415</v>
          </cell>
          <cell r="BC157">
            <v>0</v>
          </cell>
          <cell r="BE157">
            <v>260.36248609221639</v>
          </cell>
          <cell r="BG157">
            <v>0</v>
          </cell>
          <cell r="BI157">
            <v>-72346.501705475079</v>
          </cell>
        </row>
        <row r="159">
          <cell r="C159" t="str">
            <v>(76)</v>
          </cell>
          <cell r="D159" t="str">
            <v>Subtotal-Transportation Revenue Requirement</v>
          </cell>
          <cell r="G159">
            <v>1036185.1310587687</v>
          </cell>
          <cell r="I159">
            <v>184177.60292472329</v>
          </cell>
          <cell r="K159">
            <v>3111.0557999102552</v>
          </cell>
          <cell r="M159">
            <v>112.51410655862013</v>
          </cell>
          <cell r="O159">
            <v>2702.8910391913969</v>
          </cell>
          <cell r="Q159">
            <v>1226289.1949291523</v>
          </cell>
          <cell r="T159" t="str">
            <v>(76)</v>
          </cell>
          <cell r="U159" t="str">
            <v>Subtotal-Transportation Revenue Requirement</v>
          </cell>
          <cell r="X159">
            <v>64188.972222231314</v>
          </cell>
          <cell r="Z159">
            <v>23052.078529965685</v>
          </cell>
          <cell r="AB159">
            <v>41559.217803215797</v>
          </cell>
          <cell r="AD159">
            <v>22741.27395718448</v>
          </cell>
          <cell r="AF159">
            <v>151541.54251259725</v>
          </cell>
          <cell r="AH159">
            <v>1602.7837108854997</v>
          </cell>
          <cell r="AJ159">
            <v>20057.212755757839</v>
          </cell>
          <cell r="AL159">
            <v>1711.0644003196414</v>
          </cell>
          <cell r="AN159">
            <v>823.54922019242429</v>
          </cell>
          <cell r="AP159">
            <v>24194.610087155408</v>
          </cell>
          <cell r="AS159" t="str">
            <v>(76)</v>
          </cell>
          <cell r="AT159" t="str">
            <v>Subtotal-Transportation Revenue Requirement</v>
          </cell>
          <cell r="AW159">
            <v>647.46667043791047</v>
          </cell>
          <cell r="AY159">
            <v>0</v>
          </cell>
          <cell r="BA159">
            <v>647.46667043791047</v>
          </cell>
          <cell r="BC159">
            <v>20999.999993916204</v>
          </cell>
          <cell r="BE159">
            <v>197383.61926410679</v>
          </cell>
          <cell r="BG159">
            <v>11875.210819528864</v>
          </cell>
          <cell r="BI159">
            <v>1435548.0250127877</v>
          </cell>
        </row>
        <row r="161">
          <cell r="C161" t="str">
            <v>(77)</v>
          </cell>
          <cell r="D161" t="str">
            <v>Subtotal- Transportation Revenue Requirement (¢/th)</v>
          </cell>
          <cell r="G161">
            <v>40.684936975480653</v>
          </cell>
          <cell r="I161">
            <v>23.379319470502335</v>
          </cell>
          <cell r="K161">
            <v>6.639786010877561</v>
          </cell>
          <cell r="M161">
            <v>9.3761755465516767</v>
          </cell>
          <cell r="O161">
            <v>16.85094164084412</v>
          </cell>
          <cell r="Q161">
            <v>36.080840900818757</v>
          </cell>
          <cell r="T161" t="str">
            <v>(77)</v>
          </cell>
          <cell r="U161" t="str">
            <v>Subtotal- Transportation Revenue Requirement (¢/th)</v>
          </cell>
          <cell r="X161">
            <v>4.4062922272523846</v>
          </cell>
          <cell r="Z161">
            <v>2.7862660282826965</v>
          </cell>
          <cell r="AB161">
            <v>1.9632017377956934</v>
          </cell>
          <cell r="AF161">
            <v>3.4433325251282554</v>
          </cell>
          <cell r="AH161">
            <v>2.0595725632364776</v>
          </cell>
          <cell r="AJ161">
            <v>1.3873897658952661</v>
          </cell>
          <cell r="AL161">
            <v>1.8665070168586917</v>
          </cell>
          <cell r="AN161">
            <v>1.5954072456265482</v>
          </cell>
          <cell r="AP161">
            <v>1.4515666406869014</v>
          </cell>
          <cell r="AS161" t="str">
            <v>(77)</v>
          </cell>
          <cell r="AT161" t="str">
            <v>Subtotal- Transportation Revenue Requirement (¢/th)</v>
          </cell>
          <cell r="AW161">
            <v>1.777802683227883</v>
          </cell>
          <cell r="AY161">
            <v>0</v>
          </cell>
          <cell r="BA161">
            <v>1.777802683227883</v>
          </cell>
          <cell r="BE161">
            <v>3.2335567121148827</v>
          </cell>
          <cell r="BG161"/>
          <cell r="BI161">
            <v>15.106336060653426</v>
          </cell>
        </row>
        <row r="163">
          <cell r="D163" t="str">
            <v>Page 2</v>
          </cell>
          <cell r="U163" t="str">
            <v>Page 2</v>
          </cell>
          <cell r="AT163" t="str">
            <v>Page 2</v>
          </cell>
        </row>
        <row r="167">
          <cell r="C167" t="str">
            <v>SOUTHERN CALIFORNIA GAS COMPANY</v>
          </cell>
          <cell r="T167" t="str">
            <v>SOUTHERN CALIFORNIA GAS COMPANY</v>
          </cell>
          <cell r="AS167" t="str">
            <v>SOUTHERN CALIFORNIA GAS COMPANY</v>
          </cell>
        </row>
        <row r="169">
          <cell r="C169" t="str">
            <v>TABLE C3:  CORE REVENUE ALLOCATION</v>
          </cell>
          <cell r="T169" t="str">
            <v>TABLE C4:  RETAIL &amp; WHOLESALE NONCORE REVENUE ALLOCATION</v>
          </cell>
          <cell r="AS169" t="str">
            <v>TABLE C5:  DGN &amp; SUMMARY N/C REVENUE ALLOCATION</v>
          </cell>
        </row>
        <row r="171">
          <cell r="D171" t="str">
            <v>OTHER COST COMPONENTS</v>
          </cell>
          <cell r="U171" t="str">
            <v>OTHER COST COMPONENTS</v>
          </cell>
          <cell r="AT171" t="str">
            <v>OTHER COST COMPONENTS</v>
          </cell>
        </row>
        <row r="172">
          <cell r="G172" t="str">
            <v>Residential</v>
          </cell>
          <cell r="I172" t="str">
            <v>G-10</v>
          </cell>
          <cell r="K172" t="str">
            <v>G-20</v>
          </cell>
          <cell r="M172" t="str">
            <v>NonRes A/C</v>
          </cell>
          <cell r="O172" t="str">
            <v>Gas Engine</v>
          </cell>
          <cell r="Q172" t="str">
            <v>Total</v>
          </cell>
          <cell r="X172" t="str">
            <v>Com/Ind</v>
          </cell>
          <cell r="Z172" t="str">
            <v>Cogen</v>
          </cell>
          <cell r="AB172" t="str">
            <v>UEG</v>
          </cell>
          <cell r="AD172" t="str">
            <v>EOR</v>
          </cell>
          <cell r="AF172" t="str">
            <v>Total Retail</v>
          </cell>
          <cell r="AH172" t="str">
            <v>Wholesale</v>
          </cell>
          <cell r="AJ172" t="str">
            <v>Wholesale</v>
          </cell>
          <cell r="AL172" t="str">
            <v>Wholesale</v>
          </cell>
          <cell r="AN172" t="str">
            <v>Wholesale</v>
          </cell>
          <cell r="AP172" t="str">
            <v>Total</v>
          </cell>
          <cell r="AW172" t="str">
            <v>International</v>
          </cell>
          <cell r="AY172" t="str">
            <v>International</v>
          </cell>
          <cell r="BA172" t="str">
            <v>Total</v>
          </cell>
          <cell r="BC172" t="str">
            <v>Unbundled</v>
          </cell>
          <cell r="BE172" t="str">
            <v>Total</v>
          </cell>
          <cell r="BG172" t="str">
            <v>Unallocated</v>
          </cell>
          <cell r="BI172" t="str">
            <v>System</v>
          </cell>
        </row>
        <row r="173">
          <cell r="Q173" t="str">
            <v>Core</v>
          </cell>
          <cell r="AF173" t="str">
            <v>Non-Core</v>
          </cell>
          <cell r="AH173" t="str">
            <v>Long Beach</v>
          </cell>
          <cell r="AJ173" t="str">
            <v xml:space="preserve">SDG&amp;E </v>
          </cell>
          <cell r="AL173" t="str">
            <v>Southwest</v>
          </cell>
          <cell r="AN173" t="str">
            <v>Vernon</v>
          </cell>
          <cell r="AP173" t="str">
            <v>Wholesale</v>
          </cell>
          <cell r="AW173" t="str">
            <v>DGN</v>
          </cell>
          <cell r="AY173" t="str">
            <v>Rosarito</v>
          </cell>
          <cell r="BA173" t="str">
            <v>International</v>
          </cell>
          <cell r="BC173" t="str">
            <v>Noncore</v>
          </cell>
          <cell r="BE173" t="str">
            <v>Noncore</v>
          </cell>
          <cell r="BG173" t="str">
            <v>Costs to</v>
          </cell>
        </row>
        <row r="174">
          <cell r="C174" t="str">
            <v>Line</v>
          </cell>
          <cell r="D174" t="str">
            <v>Forecast Period Costs</v>
          </cell>
          <cell r="G174" t="str">
            <v>Cost</v>
          </cell>
          <cell r="I174" t="str">
            <v>Cost</v>
          </cell>
          <cell r="K174" t="str">
            <v>Cost</v>
          </cell>
          <cell r="M174" t="str">
            <v>Cost</v>
          </cell>
          <cell r="O174" t="str">
            <v>Cost</v>
          </cell>
          <cell r="Q174" t="str">
            <v>Cost</v>
          </cell>
          <cell r="T174" t="str">
            <v>Line</v>
          </cell>
          <cell r="U174" t="str">
            <v>Forecast Period Costs</v>
          </cell>
          <cell r="X174" t="str">
            <v>Cost</v>
          </cell>
          <cell r="Z174" t="str">
            <v>Cost</v>
          </cell>
          <cell r="AB174" t="str">
            <v>Cost</v>
          </cell>
          <cell r="AD174" t="str">
            <v>Cost</v>
          </cell>
          <cell r="AF174" t="str">
            <v>Cost</v>
          </cell>
          <cell r="AH174" t="str">
            <v>Cost</v>
          </cell>
          <cell r="AJ174" t="str">
            <v>Cost</v>
          </cell>
          <cell r="AL174" t="str">
            <v>Gas</v>
          </cell>
          <cell r="AN174" t="str">
            <v>Cost</v>
          </cell>
          <cell r="AP174" t="str">
            <v>Cost</v>
          </cell>
          <cell r="AS174" t="str">
            <v>Line</v>
          </cell>
          <cell r="AT174" t="str">
            <v>Forecast Period Costs</v>
          </cell>
          <cell r="AW174" t="str">
            <v>Cost</v>
          </cell>
          <cell r="AY174" t="str">
            <v>Cost</v>
          </cell>
          <cell r="BA174" t="str">
            <v>Cost</v>
          </cell>
          <cell r="BC174" t="str">
            <v>Storage</v>
          </cell>
          <cell r="BE174" t="str">
            <v>Cost</v>
          </cell>
          <cell r="BG174" t="str">
            <v>NSBA (per J.R.)</v>
          </cell>
        </row>
        <row r="175">
          <cell r="G175" t="str">
            <v>(b)</v>
          </cell>
          <cell r="I175" t="str">
            <v>(c)</v>
          </cell>
          <cell r="K175" t="str">
            <v>(d)</v>
          </cell>
          <cell r="M175" t="str">
            <v>(e)</v>
          </cell>
          <cell r="O175" t="str">
            <v>(f)</v>
          </cell>
          <cell r="Q175" t="str">
            <v>(g)</v>
          </cell>
          <cell r="X175" t="str">
            <v>(b)</v>
          </cell>
          <cell r="Z175" t="str">
            <v>(c)</v>
          </cell>
          <cell r="AB175" t="str">
            <v>(d)</v>
          </cell>
          <cell r="AD175" t="str">
            <v>(e)</v>
          </cell>
          <cell r="AF175" t="str">
            <v>(f)</v>
          </cell>
          <cell r="AH175" t="str">
            <v>(g)</v>
          </cell>
          <cell r="AJ175" t="str">
            <v>(h)</v>
          </cell>
          <cell r="AL175" t="str">
            <v>(i)</v>
          </cell>
          <cell r="AN175" t="str">
            <v>(j)</v>
          </cell>
          <cell r="AP175" t="str">
            <v>(k)</v>
          </cell>
          <cell r="AW175" t="str">
            <v>(b)</v>
          </cell>
          <cell r="AY175" t="str">
            <v>(c)</v>
          </cell>
          <cell r="BA175" t="str">
            <v>(d)</v>
          </cell>
          <cell r="BC175" t="str">
            <v>(e)</v>
          </cell>
          <cell r="BE175" t="str">
            <v>(f)</v>
          </cell>
          <cell r="BG175" t="str">
            <v>(g)</v>
          </cell>
          <cell r="BI175" t="str">
            <v>(h)</v>
          </cell>
        </row>
        <row r="176">
          <cell r="C176" t="str">
            <v>(78)</v>
          </cell>
          <cell r="D176" t="str">
            <v>Subtotal-Transportation Revenue Requirement</v>
          </cell>
          <cell r="G176">
            <v>1036185.1310587687</v>
          </cell>
          <cell r="I176">
            <v>184177.60292472329</v>
          </cell>
          <cell r="K176">
            <v>3111.0557999102552</v>
          </cell>
          <cell r="M176">
            <v>112.51410655862013</v>
          </cell>
          <cell r="O176">
            <v>2702.8910391913969</v>
          </cell>
          <cell r="Q176">
            <v>1226289.1949291523</v>
          </cell>
          <cell r="T176" t="str">
            <v>(78)</v>
          </cell>
          <cell r="U176" t="str">
            <v>Subtotal-Transportation Revenue Requirement</v>
          </cell>
          <cell r="X176">
            <v>64188.972222231314</v>
          </cell>
          <cell r="Z176">
            <v>23052.078529965685</v>
          </cell>
          <cell r="AB176">
            <v>41559.217803215797</v>
          </cell>
          <cell r="AD176">
            <v>22741.27395718448</v>
          </cell>
          <cell r="AF176">
            <v>151541.54251259725</v>
          </cell>
          <cell r="AH176">
            <v>1602.7837108854997</v>
          </cell>
          <cell r="AJ176">
            <v>20057.212755757839</v>
          </cell>
          <cell r="AL176">
            <v>1711.0644003196414</v>
          </cell>
          <cell r="AN176">
            <v>823.54922019242429</v>
          </cell>
          <cell r="AP176">
            <v>24194.610087155408</v>
          </cell>
          <cell r="AS176" t="str">
            <v>(78)</v>
          </cell>
          <cell r="AT176" t="str">
            <v>Subtotal-Transportation Revenue Requirement</v>
          </cell>
          <cell r="AW176">
            <v>647.46667043791047</v>
          </cell>
          <cell r="AY176">
            <v>0</v>
          </cell>
          <cell r="BA176">
            <v>647.46667043791047</v>
          </cell>
          <cell r="BC176">
            <v>20999.999993916204</v>
          </cell>
          <cell r="BE176">
            <v>197383.61926410679</v>
          </cell>
          <cell r="BG176">
            <v>11875.210819528864</v>
          </cell>
          <cell r="BI176">
            <v>1435548.0250127877</v>
          </cell>
        </row>
        <row r="178">
          <cell r="C178" t="str">
            <v>(79)</v>
          </cell>
          <cell r="D178" t="str">
            <v>Pipeline Demand Charges-EP&amp;TW Trad-Core</v>
          </cell>
          <cell r="G178">
            <v>89981.858291488854</v>
          </cell>
          <cell r="I178">
            <v>27832.755230719766</v>
          </cell>
          <cell r="K178">
            <v>1655.4076854884856</v>
          </cell>
          <cell r="M178">
            <v>42.396743096884563</v>
          </cell>
          <cell r="O178">
            <v>566.70313272835699</v>
          </cell>
          <cell r="Q178">
            <v>120079.12108352235</v>
          </cell>
          <cell r="T178" t="str">
            <v>(79)</v>
          </cell>
          <cell r="U178" t="str">
            <v>Pipeline Demand Charges-EP&amp;TW Trad-Core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J178">
            <v>0</v>
          </cell>
          <cell r="AL178">
            <v>0</v>
          </cell>
          <cell r="AN178">
            <v>0</v>
          </cell>
          <cell r="AP178">
            <v>0</v>
          </cell>
          <cell r="AS178" t="str">
            <v>(79)</v>
          </cell>
          <cell r="AT178" t="str">
            <v>Pipeline Demand Charges-EP&amp;TW Trad-Core</v>
          </cell>
          <cell r="AW178">
            <v>0</v>
          </cell>
          <cell r="AY178">
            <v>0</v>
          </cell>
          <cell r="BA178">
            <v>0</v>
          </cell>
          <cell r="BE178">
            <v>0</v>
          </cell>
          <cell r="BI178">
            <v>120079.12108352235</v>
          </cell>
        </row>
        <row r="179">
          <cell r="C179" t="str">
            <v>(80)</v>
          </cell>
          <cell r="D179" t="str">
            <v>UEG/Cogeneration Parity Adjustment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T179" t="str">
            <v>(80)</v>
          </cell>
          <cell r="U179" t="str">
            <v>UEG/Cogeneration Parity Adjustment</v>
          </cell>
          <cell r="X179">
            <v>0</v>
          </cell>
          <cell r="Z179">
            <v>-4896.0744401991651</v>
          </cell>
          <cell r="AB179">
            <v>4896.0744401991615</v>
          </cell>
          <cell r="AD179" t="str">
            <v>N/A</v>
          </cell>
          <cell r="AF179">
            <v>-3.637978807091713E-12</v>
          </cell>
          <cell r="AH179">
            <v>0</v>
          </cell>
          <cell r="AJ179">
            <v>0</v>
          </cell>
          <cell r="AL179">
            <v>0</v>
          </cell>
          <cell r="AN179">
            <v>0</v>
          </cell>
          <cell r="AP179">
            <v>0</v>
          </cell>
          <cell r="AS179" t="str">
            <v>(80)</v>
          </cell>
          <cell r="AT179" t="str">
            <v>UEG/Cogeneration Parity Adjustment</v>
          </cell>
          <cell r="AW179">
            <v>0</v>
          </cell>
          <cell r="AY179">
            <v>0</v>
          </cell>
          <cell r="BA179">
            <v>0</v>
          </cell>
          <cell r="BE179">
            <v>-3.637978807091713E-12</v>
          </cell>
          <cell r="BI179">
            <v>-3.637978807091713E-12</v>
          </cell>
        </row>
        <row r="180">
          <cell r="C180" t="str">
            <v>(81)</v>
          </cell>
          <cell r="T180" t="str">
            <v>(81)</v>
          </cell>
          <cell r="AD180" t="str">
            <v>N/A</v>
          </cell>
          <cell r="AF180">
            <v>0</v>
          </cell>
          <cell r="AP180">
            <v>0</v>
          </cell>
          <cell r="AS180" t="str">
            <v>(81)</v>
          </cell>
          <cell r="BA180">
            <v>0</v>
          </cell>
          <cell r="BE180">
            <v>0</v>
          </cell>
          <cell r="BI180">
            <v>0</v>
          </cell>
        </row>
        <row r="182">
          <cell r="C182" t="str">
            <v>(82)</v>
          </cell>
          <cell r="D182" t="str">
            <v xml:space="preserve">TOTAL TRANS. REVENUE REQUIREMENT </v>
          </cell>
          <cell r="G182">
            <v>1126166.9893502577</v>
          </cell>
          <cell r="I182">
            <v>212010.35815544307</v>
          </cell>
          <cell r="K182">
            <v>4766.4634853987409</v>
          </cell>
          <cell r="M182">
            <v>154.91084965550471</v>
          </cell>
          <cell r="O182">
            <v>3269.594171919754</v>
          </cell>
          <cell r="Q182">
            <v>1346368.3160126747</v>
          </cell>
          <cell r="T182" t="str">
            <v>(82)</v>
          </cell>
          <cell r="U182" t="str">
            <v xml:space="preserve">TOTAL TRANS. REVENUE REQUIREMENT </v>
          </cell>
          <cell r="X182">
            <v>64188.972222231314</v>
          </cell>
          <cell r="Z182">
            <v>18156.00408976652</v>
          </cell>
          <cell r="AB182">
            <v>46455.292243414959</v>
          </cell>
          <cell r="AD182">
            <v>22741.27395718448</v>
          </cell>
          <cell r="AF182">
            <v>151541.54251259725</v>
          </cell>
          <cell r="AH182">
            <v>1602.7837108854997</v>
          </cell>
          <cell r="AJ182">
            <v>20057.212755757839</v>
          </cell>
          <cell r="AL182">
            <v>1711.0644003196414</v>
          </cell>
          <cell r="AN182">
            <v>823.54922019242429</v>
          </cell>
          <cell r="AP182">
            <v>24194.610087155408</v>
          </cell>
          <cell r="AS182" t="str">
            <v>(82)</v>
          </cell>
          <cell r="AT182" t="str">
            <v xml:space="preserve">TOTAL TRANS. REVENUE REQUIREMENT </v>
          </cell>
          <cell r="AW182">
            <v>647.46667043791047</v>
          </cell>
          <cell r="AY182">
            <v>0</v>
          </cell>
          <cell r="BA182">
            <v>647.46667043791047</v>
          </cell>
          <cell r="BC182">
            <v>20999.999993916204</v>
          </cell>
          <cell r="BE182">
            <v>197383.61926410679</v>
          </cell>
          <cell r="BG182">
            <v>11875.210819528864</v>
          </cell>
          <cell r="BI182">
            <v>1555627.1460963101</v>
          </cell>
        </row>
        <row r="183">
          <cell r="D183" t="str">
            <v xml:space="preserve"> </v>
          </cell>
          <cell r="U183" t="str">
            <v xml:space="preserve"> </v>
          </cell>
          <cell r="AT183" t="str">
            <v xml:space="preserve"> </v>
          </cell>
        </row>
        <row r="184">
          <cell r="D184" t="str">
            <v>Tariffed Rates</v>
          </cell>
          <cell r="U184" t="str">
            <v>Tariffed Rates</v>
          </cell>
          <cell r="AT184" t="str">
            <v>Tariffed Rates</v>
          </cell>
        </row>
        <row r="185">
          <cell r="C185" t="str">
            <v>(83)</v>
          </cell>
          <cell r="D185" t="str">
            <v>Total Transportation Costs (Line 46) Less:  EOR</v>
          </cell>
          <cell r="G185">
            <v>1126166.9893502577</v>
          </cell>
          <cell r="I185">
            <v>212010.35815544307</v>
          </cell>
          <cell r="K185">
            <v>4766.4634853987409</v>
          </cell>
          <cell r="M185">
            <v>154.91084965550471</v>
          </cell>
          <cell r="O185">
            <v>3269.594171919754</v>
          </cell>
          <cell r="Q185">
            <v>1346368.3160126747</v>
          </cell>
          <cell r="T185" t="str">
            <v>(83)</v>
          </cell>
          <cell r="U185" t="str">
            <v>Total Transportation Costs (Line 46) Less:  EOR</v>
          </cell>
          <cell r="X185">
            <v>64188.972222231314</v>
          </cell>
          <cell r="Z185">
            <v>18156.00408976652</v>
          </cell>
          <cell r="AB185">
            <v>46455.292243414959</v>
          </cell>
          <cell r="AD185" t="str">
            <v>N/A</v>
          </cell>
          <cell r="AF185">
            <v>128800.26855541277</v>
          </cell>
          <cell r="AH185">
            <v>1602.7837108854997</v>
          </cell>
          <cell r="AJ185">
            <v>20057.212755757839</v>
          </cell>
          <cell r="AL185">
            <v>1711.0644003196414</v>
          </cell>
          <cell r="AN185">
            <v>823.54922019242429</v>
          </cell>
          <cell r="AP185">
            <v>24194.610087155408</v>
          </cell>
          <cell r="AS185" t="str">
            <v>(83)</v>
          </cell>
          <cell r="AT185" t="str">
            <v>Total Transportation Costs (Line 46) Less:  EOR</v>
          </cell>
          <cell r="AW185">
            <v>647.46667043791047</v>
          </cell>
          <cell r="AY185">
            <v>0</v>
          </cell>
          <cell r="BA185">
            <v>647.46667043791047</v>
          </cell>
          <cell r="BC185">
            <v>20999.999993916204</v>
          </cell>
          <cell r="BE185">
            <v>174642.3453069223</v>
          </cell>
          <cell r="BG185">
            <v>11875.210819528864</v>
          </cell>
          <cell r="BI185">
            <v>1532885.8721391256</v>
          </cell>
        </row>
        <row r="186">
          <cell r="C186" t="str">
            <v>(84)</v>
          </cell>
          <cell r="D186" t="str">
            <v>Core Averaging:  @ 25%</v>
          </cell>
          <cell r="G186">
            <v>-26030.820355997275</v>
          </cell>
          <cell r="I186">
            <v>26030.820355997275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T186" t="str">
            <v>(84)</v>
          </cell>
          <cell r="U186" t="str">
            <v>Core Averaging:  @ 25%</v>
          </cell>
          <cell r="AD186" t="str">
            <v>N/A</v>
          </cell>
          <cell r="AS186" t="str">
            <v>(84)</v>
          </cell>
          <cell r="AT186" t="str">
            <v>Core Averaging:  @ 25%</v>
          </cell>
        </row>
        <row r="188">
          <cell r="C188" t="str">
            <v>(85)</v>
          </cell>
          <cell r="D188" t="str">
            <v>TOTAL TRANS. REV. REQ. w/o EOR</v>
          </cell>
          <cell r="G188">
            <v>1100136.1689942605</v>
          </cell>
          <cell r="I188">
            <v>238041.17851144035</v>
          </cell>
          <cell r="K188">
            <v>4766.4634853987409</v>
          </cell>
          <cell r="M188">
            <v>154.91084965550471</v>
          </cell>
          <cell r="O188">
            <v>3269.594171919754</v>
          </cell>
          <cell r="Q188">
            <v>1346368.3160126747</v>
          </cell>
          <cell r="T188" t="str">
            <v>(85)</v>
          </cell>
          <cell r="U188" t="str">
            <v>TOTAL TRANS. REV. REQ. w/o EOR</v>
          </cell>
          <cell r="X188">
            <v>64188.972222231314</v>
          </cell>
          <cell r="Z188">
            <v>18156.00408976652</v>
          </cell>
          <cell r="AB188">
            <v>46455.292243414959</v>
          </cell>
          <cell r="AD188" t="str">
            <v>N/A</v>
          </cell>
          <cell r="AF188">
            <v>128800.26855541277</v>
          </cell>
          <cell r="AH188">
            <v>1602.7837108854997</v>
          </cell>
          <cell r="AJ188">
            <v>20057.212755757839</v>
          </cell>
          <cell r="AL188">
            <v>1711.0644003196414</v>
          </cell>
          <cell r="AN188">
            <v>823.54922019242429</v>
          </cell>
          <cell r="AP188">
            <v>24194.610087155408</v>
          </cell>
          <cell r="AS188" t="str">
            <v>(85)</v>
          </cell>
          <cell r="AT188" t="str">
            <v>TOTAL TRANS. REV. REQ. w/o EOR</v>
          </cell>
          <cell r="AW188">
            <v>647.46667043791047</v>
          </cell>
          <cell r="AY188">
            <v>0</v>
          </cell>
          <cell r="BA188">
            <v>647.46667043791047</v>
          </cell>
          <cell r="BC188">
            <v>20999.999993916204</v>
          </cell>
          <cell r="BE188">
            <v>174642.3453069223</v>
          </cell>
          <cell r="BG188">
            <v>11875.210819528864</v>
          </cell>
          <cell r="BI188">
            <v>1532885.8721391256</v>
          </cell>
        </row>
        <row r="190">
          <cell r="C190" t="str">
            <v>(86)</v>
          </cell>
          <cell r="D190" t="str">
            <v>Average Year Throughput    (MDth)</v>
          </cell>
          <cell r="G190">
            <v>254685.2</v>
          </cell>
          <cell r="I190">
            <v>78778</v>
          </cell>
          <cell r="K190">
            <v>4685.4760000000006</v>
          </cell>
          <cell r="M190">
            <v>120</v>
          </cell>
          <cell r="O190">
            <v>1604</v>
          </cell>
          <cell r="Q190">
            <v>339872.67600000004</v>
          </cell>
          <cell r="T190" t="str">
            <v>(86)</v>
          </cell>
          <cell r="U190" t="str">
            <v>Average Year Throughput    (MDth)</v>
          </cell>
          <cell r="X190">
            <v>145675.70399718449</v>
          </cell>
          <cell r="Z190">
            <v>82734.664586833213</v>
          </cell>
          <cell r="AB190">
            <v>211691.01984332484</v>
          </cell>
          <cell r="AD190" t="str">
            <v>N/A</v>
          </cell>
          <cell r="AF190">
            <v>440101.38842734252</v>
          </cell>
          <cell r="AH190">
            <v>7782.1181904211935</v>
          </cell>
          <cell r="AJ190">
            <v>144567.97396667517</v>
          </cell>
          <cell r="AL190">
            <v>9167.200470531001</v>
          </cell>
          <cell r="AN190">
            <v>5162</v>
          </cell>
          <cell r="AP190">
            <v>166679.29262762735</v>
          </cell>
          <cell r="AS190" t="str">
            <v>(86)</v>
          </cell>
          <cell r="AT190" t="str">
            <v>Average Year Throughput    (MDth)</v>
          </cell>
          <cell r="AW190">
            <v>3641.9489999999996</v>
          </cell>
          <cell r="AY190">
            <v>0</v>
          </cell>
          <cell r="BA190">
            <v>3641.9489999999996</v>
          </cell>
          <cell r="BC190" t="str">
            <v>N/A</v>
          </cell>
          <cell r="BE190">
            <v>610422.63005496992</v>
          </cell>
          <cell r="BI190">
            <v>950295.3060549699</v>
          </cell>
        </row>
        <row r="192">
          <cell r="C192" t="str">
            <v>(87)</v>
          </cell>
          <cell r="D192" t="str">
            <v>TARIFFED TRANSPORTATION RATES   (¢/th)</v>
          </cell>
          <cell r="G192">
            <v>43.195920650051924</v>
          </cell>
          <cell r="I192">
            <v>30.216707521318181</v>
          </cell>
          <cell r="K192">
            <v>10.17284793561794</v>
          </cell>
          <cell r="M192">
            <v>12.909237471292059</v>
          </cell>
          <cell r="O192">
            <v>20.3840035655845</v>
          </cell>
          <cell r="Q192">
            <v>39.613902825559137</v>
          </cell>
          <cell r="T192" t="str">
            <v>(87)</v>
          </cell>
          <cell r="U192" t="str">
            <v>TARIFFED TRANSPORTATION RATES   (¢/th)</v>
          </cell>
          <cell r="X192">
            <v>4.4062922272523846</v>
          </cell>
          <cell r="Z192">
            <v>2.1944857310337067</v>
          </cell>
          <cell r="AB192">
            <v>2.1944857310337067</v>
          </cell>
          <cell r="AD192" t="str">
            <v>N/A</v>
          </cell>
          <cell r="AF192">
            <v>2.9266044584787023</v>
          </cell>
          <cell r="AH192">
            <v>2.0595725632364776</v>
          </cell>
          <cell r="AJ192">
            <v>1.3873897658952661</v>
          </cell>
          <cell r="AL192">
            <v>1.8665070168586917</v>
          </cell>
          <cell r="AN192">
            <v>1.5954072456265482</v>
          </cell>
          <cell r="AP192">
            <v>1.4515666406869014</v>
          </cell>
          <cell r="AS192" t="str">
            <v>(87)</v>
          </cell>
          <cell r="AT192" t="str">
            <v>TARIFFED TRANSPORTATION RATES   (¢/th)</v>
          </cell>
          <cell r="AW192">
            <v>1.777802683227883</v>
          </cell>
          <cell r="AY192">
            <v>0</v>
          </cell>
          <cell r="BA192">
            <v>1.777802683227883</v>
          </cell>
          <cell r="BC192" t="str">
            <v>N/A</v>
          </cell>
          <cell r="BE192">
            <v>2.861007058194998</v>
          </cell>
          <cell r="BI192">
            <v>16.130626578623296</v>
          </cell>
        </row>
        <row r="194">
          <cell r="C194" t="str">
            <v>(88)</v>
          </cell>
          <cell r="D194" t="str">
            <v>Noncore ITCS Rate   (¢/th)</v>
          </cell>
          <cell r="O194" t="str">
            <v xml:space="preserve">Pipeline Demand Charge for GT-10 to GT-10N = </v>
          </cell>
          <cell r="Q194">
            <v>3.5330619247403794</v>
          </cell>
          <cell r="T194" t="str">
            <v>(88)</v>
          </cell>
          <cell r="U194" t="str">
            <v>Noncore ITCS Rate   (¢/th)</v>
          </cell>
          <cell r="X194">
            <v>9.2039747213848999E-2</v>
          </cell>
          <cell r="Z194">
            <v>9.2039747213848944E-2</v>
          </cell>
          <cell r="AB194">
            <v>9.203974721384893E-2</v>
          </cell>
          <cell r="AD194" t="str">
            <v>N/A</v>
          </cell>
          <cell r="AF194">
            <v>9.203974721384893E-2</v>
          </cell>
          <cell r="AH194">
            <v>9.1592107873020731E-2</v>
          </cell>
          <cell r="AJ194">
            <v>9.15921078730208E-2</v>
          </cell>
          <cell r="AL194">
            <v>9.1592107873020662E-2</v>
          </cell>
          <cell r="AN194">
            <v>9.1592107873020773E-2</v>
          </cell>
          <cell r="AP194">
            <v>9.15921078730208E-2</v>
          </cell>
          <cell r="AS194" t="str">
            <v>(88)</v>
          </cell>
          <cell r="AT194" t="str">
            <v>Noncore ITCS Rate   (¢/th)</v>
          </cell>
          <cell r="AW194">
            <v>9.1592107873020717E-2</v>
          </cell>
          <cell r="AY194">
            <v>0</v>
          </cell>
          <cell r="BA194">
            <v>9.1592107873020717E-2</v>
          </cell>
          <cell r="BC194" t="str">
            <v>N/A</v>
          </cell>
          <cell r="BE194">
            <v>9.1914846064092448E-2</v>
          </cell>
        </row>
        <row r="195">
          <cell r="G195">
            <v>254.68520000000001</v>
          </cell>
          <cell r="I195">
            <v>78.778000000000006</v>
          </cell>
          <cell r="K195">
            <v>4.6854760000000004</v>
          </cell>
          <cell r="M195">
            <v>0.12</v>
          </cell>
          <cell r="O195">
            <v>1.6040000000000001</v>
          </cell>
          <cell r="Q195">
            <v>339.87267600000001</v>
          </cell>
          <cell r="X195">
            <v>145.67570399718448</v>
          </cell>
          <cell r="Z195">
            <v>82.734664586833219</v>
          </cell>
          <cell r="AB195">
            <v>211.69101984332485</v>
          </cell>
          <cell r="AD195">
            <v>0</v>
          </cell>
          <cell r="AF195">
            <v>440.1013884273425</v>
          </cell>
          <cell r="AH195">
            <v>7.7821181904211931</v>
          </cell>
          <cell r="AJ195">
            <v>144.56797396667517</v>
          </cell>
          <cell r="AL195">
            <v>9.1672004705310002</v>
          </cell>
          <cell r="AN195">
            <v>5.1619999999999999</v>
          </cell>
          <cell r="AP195">
            <v>166.67929262762735</v>
          </cell>
          <cell r="AW195">
            <v>3.6419489999999994</v>
          </cell>
          <cell r="BA195">
            <v>3.6419489999999994</v>
          </cell>
          <cell r="BC195">
            <v>0</v>
          </cell>
          <cell r="BE195">
            <v>610.42263005496989</v>
          </cell>
          <cell r="BI195">
            <v>950.29530605496996</v>
          </cell>
        </row>
        <row r="197">
          <cell r="D197" t="str">
            <v>Gas Procurement Related Costs</v>
          </cell>
        </row>
        <row r="198">
          <cell r="D198"/>
          <cell r="G198"/>
          <cell r="I198"/>
          <cell r="K198"/>
          <cell r="M198"/>
          <cell r="O198"/>
          <cell r="Q198"/>
        </row>
        <row r="199">
          <cell r="C199" t="str">
            <v>(89)</v>
          </cell>
          <cell r="D199" t="str">
            <v>Carrying Cost Storage Inv:  Other  (CCSI)</v>
          </cell>
          <cell r="G199">
            <v>1283.7002301098605</v>
          </cell>
          <cell r="I199">
            <v>341.67565302607716</v>
          </cell>
          <cell r="K199">
            <v>14.769626822417004</v>
          </cell>
          <cell r="M199">
            <v>0.53967286400894965</v>
          </cell>
          <cell r="O199">
            <v>7.7590702334871633</v>
          </cell>
          <cell r="Q199">
            <v>1648.4442530558508</v>
          </cell>
        </row>
        <row r="200">
          <cell r="C200" t="str">
            <v>(90)</v>
          </cell>
          <cell r="D200" t="str">
            <v>Core Pipeline Demand Charges (SJ Lateral)</v>
          </cell>
          <cell r="G200">
            <v>5875.0535362338305</v>
          </cell>
          <cell r="I200">
            <v>1563.7317081294482</v>
          </cell>
          <cell r="K200">
            <v>67.595491732886089</v>
          </cell>
          <cell r="M200">
            <v>2.4698967046487748</v>
          </cell>
          <cell r="O200">
            <v>35.510590357403146</v>
          </cell>
          <cell r="Q200">
            <v>7544.3612231582165</v>
          </cell>
        </row>
        <row r="201">
          <cell r="C201" t="str">
            <v>(91)</v>
          </cell>
          <cell r="D201" t="str">
            <v>Subtotal Procurement Related Costs</v>
          </cell>
          <cell r="G201">
            <v>7158.7537663436906</v>
          </cell>
          <cell r="I201">
            <v>1905.4073611555255</v>
          </cell>
          <cell r="K201">
            <v>82.365118555303098</v>
          </cell>
          <cell r="M201">
            <v>3.0095695686577244</v>
          </cell>
          <cell r="O201">
            <v>43.269660590890311</v>
          </cell>
          <cell r="Q201">
            <v>9192.8054762140673</v>
          </cell>
        </row>
        <row r="203">
          <cell r="C203" t="str">
            <v>(92)</v>
          </cell>
          <cell r="D203" t="str">
            <v>Gas Procurement Related Cost (¢/th)</v>
          </cell>
          <cell r="G203">
            <v>0.28392165742054004</v>
          </cell>
          <cell r="I203">
            <v>0.28392165742054004</v>
          </cell>
          <cell r="K203">
            <v>0.28392165742054004</v>
          </cell>
          <cell r="M203">
            <v>0.28392165742054004</v>
          </cell>
          <cell r="O203">
            <v>0.2839216574205401</v>
          </cell>
          <cell r="Q203">
            <v>0.28392165742054004</v>
          </cell>
        </row>
        <row r="205">
          <cell r="C205" t="str">
            <v>(93)</v>
          </cell>
          <cell r="D205" t="str">
            <v>Total Procurement Related Rate (¢/th)</v>
          </cell>
          <cell r="G205">
            <v>43.479842307472467</v>
          </cell>
          <cell r="I205">
            <v>30.50062917873872</v>
          </cell>
          <cell r="K205">
            <v>10.45676959303848</v>
          </cell>
          <cell r="M205">
            <v>13.193159128712599</v>
          </cell>
          <cell r="O205">
            <v>20.667925223005039</v>
          </cell>
          <cell r="Q205">
            <v>40.376453314830307</v>
          </cell>
        </row>
        <row r="207">
          <cell r="C207" t="str">
            <v>(94)</v>
          </cell>
          <cell r="D207" t="str">
            <v>Average Year Sales (MDth)</v>
          </cell>
          <cell r="G207">
            <v>252138.348</v>
          </cell>
          <cell r="I207">
            <v>67110.321152192613</v>
          </cell>
          <cell r="K207">
            <v>2900.9804783333329</v>
          </cell>
          <cell r="M207">
            <v>106</v>
          </cell>
          <cell r="O207">
            <v>1524</v>
          </cell>
          <cell r="Q207">
            <v>323779.64963052596</v>
          </cell>
        </row>
        <row r="209">
          <cell r="C209" t="str">
            <v>(95)</v>
          </cell>
          <cell r="D209" t="str">
            <v>Total Procurement Customer,            Transmission  Rrevenue (M$)</v>
          </cell>
          <cell r="G209">
            <v>1096293.5610706615</v>
          </cell>
          <cell r="I209">
            <v>204690.70195290924</v>
          </cell>
          <cell r="K209">
            <v>3033.4884455834222</v>
          </cell>
          <cell r="M209">
            <v>139.84748676435356</v>
          </cell>
          <cell r="O209">
            <v>3149.7918039859678</v>
          </cell>
          <cell r="Q209">
            <v>1307307.3907599046</v>
          </cell>
        </row>
        <row r="211">
          <cell r="D211" t="str">
            <v>Total Core Transportation Revenue Requirement</v>
          </cell>
          <cell r="G211">
            <v>1107294.9227606042</v>
          </cell>
          <cell r="I211">
            <v>239946.5858725959</v>
          </cell>
          <cell r="K211">
            <v>4848.8286039540435</v>
          </cell>
          <cell r="M211">
            <v>157.92041922416246</v>
          </cell>
          <cell r="O211">
            <v>3312.863832510644</v>
          </cell>
          <cell r="Q211">
            <v>1355561.1214888887</v>
          </cell>
        </row>
        <row r="212">
          <cell r="G212">
            <v>1107294.9227606042</v>
          </cell>
          <cell r="I212">
            <v>239946.58587259587</v>
          </cell>
          <cell r="K212">
            <v>4848.8286039540444</v>
          </cell>
          <cell r="M212">
            <v>157.92041922416243</v>
          </cell>
          <cell r="O212">
            <v>3312.8638325106444</v>
          </cell>
          <cell r="Q212">
            <v>1355561.1214888887</v>
          </cell>
        </row>
        <row r="216">
          <cell r="D216" t="str">
            <v>Page 3</v>
          </cell>
        </row>
        <row r="221">
          <cell r="U221" t="str">
            <v>Page 3</v>
          </cell>
          <cell r="AT221" t="str">
            <v>Page 3</v>
          </cell>
        </row>
        <row r="232">
          <cell r="T232" t="str">
            <v>TABLE C4:  RETAIL &amp; WHOLESALE NONCORE REVENUE ALLOCATION</v>
          </cell>
        </row>
        <row r="236">
          <cell r="C236" t="str">
            <v>TABLE  11:  CORE REVENUE ALLOCATION</v>
          </cell>
          <cell r="T236" t="str">
            <v>TABLE 12:  NONCORE &amp; WHOLESALE REVENUE ALLOCATION</v>
          </cell>
          <cell r="AS236" t="str">
            <v>TABLE  13:  DGN &amp; SUMMARY N/C REVENUE ALLOCATION</v>
          </cell>
        </row>
        <row r="237">
          <cell r="C237" t="str">
            <v>Page 1</v>
          </cell>
          <cell r="T237" t="str">
            <v>Page 1</v>
          </cell>
          <cell r="AS237" t="str">
            <v>Page 1</v>
          </cell>
        </row>
        <row r="239">
          <cell r="C239" t="str">
            <v>SOUTHERN CALIFORNIA GAS COMPANY</v>
          </cell>
          <cell r="T239" t="str">
            <v>SOUTHERN CALIFORNIA GAS COMPANY</v>
          </cell>
          <cell r="AS239" t="str">
            <v>SOUTHERN CALIFORNIA GAS COMPANY</v>
          </cell>
        </row>
        <row r="240">
          <cell r="C240" t="str">
            <v xml:space="preserve">2001 Financial Plan Rate Forecast </v>
          </cell>
          <cell r="T240" t="str">
            <v xml:space="preserve">2001 Financial Plan Rate Forecast </v>
          </cell>
          <cell r="AS240" t="str">
            <v xml:space="preserve">2001 Financial Plan Rate Forecast </v>
          </cell>
        </row>
        <row r="242">
          <cell r="C242" t="str">
            <v>LRMC COST ALLOCATION (M$):  MARGINAL COST REVENUE</v>
          </cell>
          <cell r="T242" t="str">
            <v>LRMC COST ALLOCATION (M$):  MARGINAL COST REVENUE</v>
          </cell>
          <cell r="AS242" t="str">
            <v>LRMC COST ALLOCATION (M$):  MARGINAL COST REVENUE</v>
          </cell>
        </row>
        <row r="244">
          <cell r="G244" t="str">
            <v>CORE</v>
          </cell>
          <cell r="X244" t="str">
            <v>NONCORE</v>
          </cell>
          <cell r="AH244" t="str">
            <v>WHOLESALE</v>
          </cell>
          <cell r="BC244" t="str">
            <v>UNBUNDLED</v>
          </cell>
          <cell r="BG244" t="str">
            <v>UNALLOCATED</v>
          </cell>
        </row>
        <row r="245">
          <cell r="C245" t="str">
            <v>LINE</v>
          </cell>
          <cell r="G245" t="str">
            <v>RESIDEN-</v>
          </cell>
          <cell r="I245" t="str">
            <v>COM/IND</v>
          </cell>
          <cell r="Q245" t="str">
            <v>Total</v>
          </cell>
          <cell r="T245" t="str">
            <v>LINE</v>
          </cell>
          <cell r="X245" t="str">
            <v>COM/IND</v>
          </cell>
          <cell r="Z245" t="str">
            <v>COGEN</v>
          </cell>
          <cell r="AB245" t="str">
            <v>UEG</v>
          </cell>
          <cell r="AD245" t="str">
            <v>EOR</v>
          </cell>
          <cell r="AF245" t="str">
            <v>Total</v>
          </cell>
          <cell r="AH245" t="str">
            <v>Long Beach</v>
          </cell>
          <cell r="AJ245" t="str">
            <v>SDG&amp;E</v>
          </cell>
          <cell r="AL245" t="str">
            <v>Southwest</v>
          </cell>
          <cell r="AN245" t="str">
            <v>Vernon</v>
          </cell>
          <cell r="AP245" t="str">
            <v>Total</v>
          </cell>
          <cell r="AS245" t="str">
            <v>LINE</v>
          </cell>
          <cell r="AW245" t="str">
            <v>DGN</v>
          </cell>
          <cell r="AY245" t="str">
            <v>Rosarito</v>
          </cell>
          <cell r="BA245" t="str">
            <v>Total</v>
          </cell>
          <cell r="BC245" t="str">
            <v>NONCORE</v>
          </cell>
          <cell r="BE245" t="str">
            <v>NONCORE</v>
          </cell>
          <cell r="BG245" t="str">
            <v>COSTS TO</v>
          </cell>
        </row>
        <row r="246">
          <cell r="C246" t="str">
            <v>#</v>
          </cell>
          <cell r="D246" t="str">
            <v>MARGINAL COST COMPONENTS</v>
          </cell>
          <cell r="G246" t="str">
            <v>TIAL</v>
          </cell>
          <cell r="I246" t="str">
            <v>G10</v>
          </cell>
          <cell r="K246" t="str">
            <v>G20</v>
          </cell>
          <cell r="M246" t="str">
            <v>NonRes A/C</v>
          </cell>
          <cell r="O246" t="str">
            <v>Gas Engine</v>
          </cell>
          <cell r="Q246" t="str">
            <v>Core</v>
          </cell>
          <cell r="T246" t="str">
            <v>#</v>
          </cell>
          <cell r="U246" t="str">
            <v>MARGINAL COST COMPONENTS</v>
          </cell>
          <cell r="X246" t="str">
            <v>G30</v>
          </cell>
          <cell r="Z246" t="str">
            <v>G50</v>
          </cell>
          <cell r="AB246" t="str">
            <v>G60</v>
          </cell>
          <cell r="AD246" t="str">
            <v>G40</v>
          </cell>
          <cell r="AF246" t="str">
            <v>Noncore</v>
          </cell>
          <cell r="AL246" t="str">
            <v>Gas</v>
          </cell>
          <cell r="AP246" t="str">
            <v>Wholesale</v>
          </cell>
          <cell r="AS246" t="str">
            <v>#</v>
          </cell>
          <cell r="AT246" t="str">
            <v>MARGINAL COST COMPONENTS</v>
          </cell>
          <cell r="BA246" t="str">
            <v>International</v>
          </cell>
          <cell r="BC246" t="str">
            <v>STORAGE</v>
          </cell>
          <cell r="BE246" t="str">
            <v>TOTAL</v>
          </cell>
          <cell r="BG246" t="str">
            <v>NSBA</v>
          </cell>
          <cell r="BI246" t="str">
            <v>TOTAL</v>
          </cell>
        </row>
        <row r="247">
          <cell r="G247" t="str">
            <v>(b)</v>
          </cell>
          <cell r="I247" t="str">
            <v>(c)</v>
          </cell>
          <cell r="K247" t="str">
            <v>(d)</v>
          </cell>
          <cell r="M247" t="str">
            <v>(e)</v>
          </cell>
          <cell r="O247" t="str">
            <v>(f)</v>
          </cell>
          <cell r="Q247" t="str">
            <v>(g)</v>
          </cell>
          <cell r="X247" t="str">
            <v>(b)</v>
          </cell>
          <cell r="Z247" t="str">
            <v>(c)</v>
          </cell>
          <cell r="AB247" t="str">
            <v>(d)</v>
          </cell>
          <cell r="AD247" t="str">
            <v>(e)</v>
          </cell>
          <cell r="AF247" t="str">
            <v>(f)</v>
          </cell>
          <cell r="AH247" t="str">
            <v>(g)</v>
          </cell>
          <cell r="AJ247" t="str">
            <v>(h)</v>
          </cell>
          <cell r="AL247" t="str">
            <v>(i)</v>
          </cell>
          <cell r="AN247" t="str">
            <v>(j)</v>
          </cell>
          <cell r="AP247" t="str">
            <v>(k)</v>
          </cell>
          <cell r="AW247" t="str">
            <v>(b)</v>
          </cell>
          <cell r="AY247" t="str">
            <v>(c)</v>
          </cell>
          <cell r="BA247" t="str">
            <v>(d)</v>
          </cell>
          <cell r="BC247" t="str">
            <v>(e)</v>
          </cell>
          <cell r="BE247" t="str">
            <v>(f)</v>
          </cell>
          <cell r="BG247" t="str">
            <v>(g)</v>
          </cell>
          <cell r="BI247" t="str">
            <v>(h)</v>
          </cell>
        </row>
        <row r="248">
          <cell r="D248" t="str">
            <v>CUSTOMER RELATED</v>
          </cell>
          <cell r="U248" t="str">
            <v>CUSTOMER RELATED</v>
          </cell>
          <cell r="AT248" t="str">
            <v>CUSTOMER RELATED</v>
          </cell>
        </row>
        <row r="249">
          <cell r="C249" t="str">
            <v>(  1)</v>
          </cell>
          <cell r="D249" t="str">
            <v>NUMBER OF CUSTOMERS</v>
          </cell>
          <cell r="G249">
            <v>4695661.2994166669</v>
          </cell>
          <cell r="I249">
            <v>200385.13960453312</v>
          </cell>
          <cell r="K249">
            <v>95</v>
          </cell>
          <cell r="M249">
            <v>18</v>
          </cell>
          <cell r="O249">
            <v>698</v>
          </cell>
          <cell r="Q249">
            <v>4896857.4390211999</v>
          </cell>
          <cell r="T249" t="str">
            <v>(  1)</v>
          </cell>
          <cell r="U249" t="str">
            <v>NUMBER OF CUSTOMERS</v>
          </cell>
          <cell r="X249">
            <v>1162.3333333333333</v>
          </cell>
          <cell r="Z249">
            <v>215</v>
          </cell>
          <cell r="AB249">
            <v>23</v>
          </cell>
          <cell r="AD249">
            <v>67</v>
          </cell>
          <cell r="AF249">
            <v>1467.3333333333333</v>
          </cell>
          <cell r="AH249">
            <v>1</v>
          </cell>
          <cell r="AJ249">
            <v>1</v>
          </cell>
          <cell r="AL249">
            <v>1</v>
          </cell>
          <cell r="AN249">
            <v>1</v>
          </cell>
          <cell r="AP249">
            <v>4</v>
          </cell>
          <cell r="AS249" t="str">
            <v>(  1)</v>
          </cell>
          <cell r="AT249" t="str">
            <v>NUMBER OF CUSTOMERS</v>
          </cell>
          <cell r="AW249">
            <v>1</v>
          </cell>
          <cell r="AY249">
            <v>0</v>
          </cell>
          <cell r="BA249">
            <v>1</v>
          </cell>
          <cell r="BC249" t="str">
            <v>N/A</v>
          </cell>
          <cell r="BE249">
            <v>1472.3333333333333</v>
          </cell>
          <cell r="BI249">
            <v>4898329.772354533</v>
          </cell>
        </row>
        <row r="250">
          <cell r="C250" t="str">
            <v>(  2)</v>
          </cell>
          <cell r="D250" t="str">
            <v xml:space="preserve">MARGINAL CUSTOMER COST  </v>
          </cell>
          <cell r="G250">
            <v>6.397265451896221E-2</v>
          </cell>
          <cell r="I250">
            <v>0.2295758324846173</v>
          </cell>
          <cell r="K250">
            <v>1.0876701245906697</v>
          </cell>
          <cell r="M250">
            <v>1.9565794506721623</v>
          </cell>
          <cell r="O250">
            <v>2.1238466480196001</v>
          </cell>
          <cell r="T250" t="str">
            <v>(  2)</v>
          </cell>
          <cell r="U250" t="str">
            <v xml:space="preserve">MARGINAL CUSTOMER COST  </v>
          </cell>
          <cell r="X250">
            <v>4.5846923927942482</v>
          </cell>
          <cell r="Z250">
            <v>5.9127191960192453</v>
          </cell>
          <cell r="AB250">
            <v>40.670444096994324</v>
          </cell>
          <cell r="AD250">
            <v>11.004897875471567</v>
          </cell>
          <cell r="AH250">
            <v>71.361072864184763</v>
          </cell>
          <cell r="AJ250">
            <v>99.436343598851039</v>
          </cell>
          <cell r="AL250">
            <v>43.284317451002657</v>
          </cell>
          <cell r="AN250">
            <v>23.754856253551566</v>
          </cell>
          <cell r="AS250" t="str">
            <v>(  2)</v>
          </cell>
          <cell r="AT250" t="str">
            <v xml:space="preserve">MARGINAL CUSTOMER COST  </v>
          </cell>
          <cell r="AW250">
            <v>22.034113853684932</v>
          </cell>
          <cell r="AY250">
            <v>0</v>
          </cell>
          <cell r="BC250" t="str">
            <v>N/A</v>
          </cell>
        </row>
        <row r="251">
          <cell r="C251" t="str">
            <v>(  3)</v>
          </cell>
          <cell r="D251" t="str">
            <v>MARGINAL CUSTOMER COST REVENUE</v>
          </cell>
          <cell r="G251">
            <v>300393.9180456436</v>
          </cell>
          <cell r="I251">
            <v>46003.585242256944</v>
          </cell>
          <cell r="K251">
            <v>103.32866183611362</v>
          </cell>
          <cell r="M251">
            <v>35.218430112098922</v>
          </cell>
          <cell r="O251">
            <v>1482.4449603176809</v>
          </cell>
          <cell r="Q251">
            <v>348018.49534016644</v>
          </cell>
          <cell r="T251" t="str">
            <v>(  3)</v>
          </cell>
          <cell r="U251" t="str">
            <v>MARGINAL CUSTOMER COST REVENUE</v>
          </cell>
          <cell r="X251">
            <v>5328.9407912245142</v>
          </cell>
          <cell r="Z251">
            <v>1271.2346271441377</v>
          </cell>
          <cell r="AB251">
            <v>935.42021423086942</v>
          </cell>
          <cell r="AD251">
            <v>737.32815765659495</v>
          </cell>
          <cell r="AF251">
            <v>8272.9237902561163</v>
          </cell>
          <cell r="AH251">
            <v>71.361072864184763</v>
          </cell>
          <cell r="AJ251">
            <v>99.436343598851039</v>
          </cell>
          <cell r="AL251">
            <v>43.284317451002657</v>
          </cell>
          <cell r="AN251">
            <v>23.754856253551566</v>
          </cell>
          <cell r="AP251">
            <v>237.83659016759003</v>
          </cell>
          <cell r="AS251" t="str">
            <v>(  3)</v>
          </cell>
          <cell r="AT251" t="str">
            <v>MARGINAL CUSTOMER COST REVENUE</v>
          </cell>
          <cell r="AW251">
            <v>22.034113853684932</v>
          </cell>
          <cell r="AY251">
            <v>0</v>
          </cell>
          <cell r="BA251">
            <v>22.034113853684932</v>
          </cell>
          <cell r="BC251">
            <v>0</v>
          </cell>
          <cell r="BE251">
            <v>8532.7944942773902</v>
          </cell>
          <cell r="BI251">
            <v>356551.28983444383</v>
          </cell>
        </row>
        <row r="253">
          <cell r="D253" t="str">
            <v>COMMON DISTRIBUTION - MEDIUM PRESSURE</v>
          </cell>
          <cell r="U253" t="str">
            <v>COMMON DISTRIBUTION - MEDIUM PRESSURE</v>
          </cell>
          <cell r="AT253" t="str">
            <v>COMMON DISTRIBUTION - MEDIUM PRESSURE</v>
          </cell>
        </row>
        <row r="254">
          <cell r="C254" t="str">
            <v>(  4)</v>
          </cell>
          <cell r="D254" t="str">
            <v>MEDIUM PRESSURE PEAK DAY DEMAND (MMCFD)</v>
          </cell>
          <cell r="G254">
            <v>2486.13282253937</v>
          </cell>
          <cell r="I254">
            <v>474.72475105110999</v>
          </cell>
          <cell r="K254">
            <v>14.615242238553227</v>
          </cell>
          <cell r="M254">
            <v>0.29527559055118113</v>
          </cell>
          <cell r="O254">
            <v>0.7347913385826772</v>
          </cell>
          <cell r="Q254">
            <v>2976.5028827581668</v>
          </cell>
          <cell r="T254" t="str">
            <v>(  4)</v>
          </cell>
          <cell r="U254" t="str">
            <v>MEDIUM PRESSURE PEAK DAY DEMAND (MMCFD)</v>
          </cell>
          <cell r="X254">
            <v>152.20698147588024</v>
          </cell>
          <cell r="Z254">
            <v>18.506790418880843</v>
          </cell>
          <cell r="AB254">
            <v>0</v>
          </cell>
          <cell r="AD254">
            <v>0.40010133281376731</v>
          </cell>
          <cell r="AF254">
            <v>171.11387322757486</v>
          </cell>
          <cell r="AH254">
            <v>0</v>
          </cell>
          <cell r="AJ254">
            <v>0</v>
          </cell>
          <cell r="AL254">
            <v>0</v>
          </cell>
          <cell r="AN254">
            <v>0</v>
          </cell>
          <cell r="AP254">
            <v>0</v>
          </cell>
          <cell r="AS254" t="str">
            <v>(  4)</v>
          </cell>
          <cell r="AT254" t="str">
            <v>MEDIUM PRESSURE PEAK DAY DEMAND (MMCFD)</v>
          </cell>
          <cell r="AW254">
            <v>0</v>
          </cell>
          <cell r="AY254">
            <v>0</v>
          </cell>
          <cell r="BA254">
            <v>0</v>
          </cell>
          <cell r="BC254" t="str">
            <v>N/A</v>
          </cell>
          <cell r="BE254">
            <v>171.11387322757486</v>
          </cell>
          <cell r="BI254">
            <v>3147.6167559857417</v>
          </cell>
        </row>
        <row r="255">
          <cell r="C255" t="str">
            <v>(  5)</v>
          </cell>
          <cell r="D255" t="str">
            <v xml:space="preserve">MARGINAL DISTRIBUTION COST  </v>
          </cell>
          <cell r="G255">
            <v>82.771299999999997</v>
          </cell>
          <cell r="I255">
            <v>82.771299999999997</v>
          </cell>
          <cell r="K255">
            <v>82.771299999999997</v>
          </cell>
          <cell r="M255">
            <v>82.771299999999997</v>
          </cell>
          <cell r="O255">
            <v>82.771299999999997</v>
          </cell>
          <cell r="T255" t="str">
            <v>(  5)</v>
          </cell>
          <cell r="U255" t="str">
            <v xml:space="preserve">MARGINAL DISTRIBUTION COST  </v>
          </cell>
          <cell r="X255">
            <v>82.771299999999997</v>
          </cell>
          <cell r="Z255">
            <v>82.771299999999997</v>
          </cell>
          <cell r="AB255">
            <v>82.771299999999997</v>
          </cell>
          <cell r="AD255">
            <v>82.771299999999997</v>
          </cell>
          <cell r="AH255">
            <v>82.771299999999997</v>
          </cell>
          <cell r="AJ255">
            <v>82.771299999999997</v>
          </cell>
          <cell r="AL255">
            <v>82.771299999999997</v>
          </cell>
          <cell r="AN255">
            <v>82.771299999999997</v>
          </cell>
          <cell r="AS255" t="str">
            <v>(  5)</v>
          </cell>
          <cell r="AT255" t="str">
            <v xml:space="preserve">MARGINAL DISTRIBUTION COST  </v>
          </cell>
          <cell r="AW255">
            <v>82.771299999999997</v>
          </cell>
          <cell r="AY255">
            <v>82.771299999999997</v>
          </cell>
          <cell r="BC255" t="str">
            <v>N/A</v>
          </cell>
        </row>
        <row r="256">
          <cell r="C256" t="str">
            <v>(  6)</v>
          </cell>
          <cell r="D256" t="str">
            <v>MARGINAL DISTRIBUTION COST REVENUE</v>
          </cell>
          <cell r="G256">
            <v>205780.44569425294</v>
          </cell>
          <cell r="I256">
            <v>39293.584786676736</v>
          </cell>
          <cell r="K256">
            <v>1209.7225998999606</v>
          </cell>
          <cell r="M256">
            <v>24.440344488188977</v>
          </cell>
          <cell r="O256">
            <v>60.81963432322835</v>
          </cell>
          <cell r="Q256">
            <v>246369.01305964106</v>
          </cell>
          <cell r="T256" t="str">
            <v>(  6)</v>
          </cell>
          <cell r="U256" t="str">
            <v>MARGINAL DISTRIBUTION COST REVENUE</v>
          </cell>
          <cell r="X256">
            <v>12598.369725834526</v>
          </cell>
          <cell r="Z256">
            <v>1531.8311017983119</v>
          </cell>
          <cell r="AB256">
            <v>0</v>
          </cell>
          <cell r="AD256">
            <v>33.116907448728178</v>
          </cell>
          <cell r="AF256">
            <v>14163.317735081566</v>
          </cell>
          <cell r="AH256">
            <v>0</v>
          </cell>
          <cell r="AJ256">
            <v>0</v>
          </cell>
          <cell r="AL256">
            <v>0</v>
          </cell>
          <cell r="AN256">
            <v>0</v>
          </cell>
          <cell r="AP256">
            <v>0</v>
          </cell>
          <cell r="AS256" t="str">
            <v>(  6)</v>
          </cell>
          <cell r="AT256" t="str">
            <v>MARGINAL DISTRIBUTION COST REVENUE</v>
          </cell>
          <cell r="AW256">
            <v>0</v>
          </cell>
          <cell r="AY256">
            <v>0</v>
          </cell>
          <cell r="BA256">
            <v>0</v>
          </cell>
          <cell r="BC256" t="str">
            <v>N/A</v>
          </cell>
          <cell r="BE256">
            <v>14163.317735081566</v>
          </cell>
          <cell r="BI256">
            <v>260532.33079472263</v>
          </cell>
        </row>
        <row r="258">
          <cell r="D258" t="str">
            <v>COMMON DISTRIBUTION - HIGH PRESSURE</v>
          </cell>
          <cell r="U258" t="str">
            <v>COMMON DISTRIBUTION - HIGH PRESSURE</v>
          </cell>
          <cell r="AT258" t="str">
            <v>COMMON DISTRIBUTION - HIGH PRESSURE</v>
          </cell>
        </row>
        <row r="259">
          <cell r="C259" t="str">
            <v>(  7)</v>
          </cell>
          <cell r="D259" t="str">
            <v>HIGH PRESSURE PEAK MONTH DEMAND (MMCF)</v>
          </cell>
          <cell r="G259">
            <v>41109.825662775591</v>
          </cell>
          <cell r="I259">
            <v>9591.1390133191398</v>
          </cell>
          <cell r="K259">
            <v>434.41121811023623</v>
          </cell>
          <cell r="M259">
            <v>8.8582677165354333</v>
          </cell>
          <cell r="O259">
            <v>27.224606299212592</v>
          </cell>
          <cell r="Q259">
            <v>51171.458768220713</v>
          </cell>
          <cell r="T259" t="str">
            <v>(  7)</v>
          </cell>
          <cell r="U259" t="str">
            <v>HIGH PRESSURE PEAK MONTH DEMAND (MMCF)</v>
          </cell>
          <cell r="X259">
            <v>10437.364964412442</v>
          </cell>
          <cell r="Z259">
            <v>3100.0413797673127</v>
          </cell>
          <cell r="AB259">
            <v>1333.6126958901937</v>
          </cell>
          <cell r="AD259">
            <v>268.32129049600547</v>
          </cell>
          <cell r="AF259">
            <v>15139.340330565954</v>
          </cell>
          <cell r="AH259">
            <v>0</v>
          </cell>
          <cell r="AJ259">
            <v>0</v>
          </cell>
          <cell r="AL259">
            <v>0</v>
          </cell>
          <cell r="AN259">
            <v>0</v>
          </cell>
          <cell r="AP259">
            <v>0</v>
          </cell>
          <cell r="AS259" t="str">
            <v>(  7)</v>
          </cell>
          <cell r="AT259" t="str">
            <v>HIGH PRESSURE PEAK MONTH DEMAND (MMCF)</v>
          </cell>
          <cell r="AW259">
            <v>0</v>
          </cell>
          <cell r="AY259">
            <v>0</v>
          </cell>
          <cell r="BA259">
            <v>0</v>
          </cell>
          <cell r="BC259" t="str">
            <v>N/A</v>
          </cell>
          <cell r="BE259">
            <v>15139.340330565954</v>
          </cell>
          <cell r="BI259">
            <v>66310.799098786665</v>
          </cell>
        </row>
        <row r="260">
          <cell r="C260" t="str">
            <v>(  8)</v>
          </cell>
          <cell r="D260" t="str">
            <v xml:space="preserve">MARGINAL DISTRIBUTION COST  </v>
          </cell>
          <cell r="G260">
            <v>0.69103204035978205</v>
          </cell>
          <cell r="I260">
            <v>0.69103204035978205</v>
          </cell>
          <cell r="K260">
            <v>0.69103204035978205</v>
          </cell>
          <cell r="M260">
            <v>0.69103204035978205</v>
          </cell>
          <cell r="O260">
            <v>0.69103204035978205</v>
          </cell>
          <cell r="T260" t="str">
            <v>(  8)</v>
          </cell>
          <cell r="U260" t="str">
            <v xml:space="preserve">MARGINAL DISTRIBUTION COST  </v>
          </cell>
          <cell r="X260">
            <v>0.69103204035978205</v>
          </cell>
          <cell r="Z260">
            <v>0.69103204035978205</v>
          </cell>
          <cell r="AB260">
            <v>0.69103204035978205</v>
          </cell>
          <cell r="AD260">
            <v>0.69103204035978205</v>
          </cell>
          <cell r="AH260">
            <v>0.69103204035978205</v>
          </cell>
          <cell r="AJ260">
            <v>0.69103204035978205</v>
          </cell>
          <cell r="AL260">
            <v>0.69103204035978205</v>
          </cell>
          <cell r="AN260">
            <v>0.69103204035978205</v>
          </cell>
          <cell r="AS260" t="str">
            <v>(  8)</v>
          </cell>
          <cell r="AT260" t="str">
            <v xml:space="preserve">MARGINAL DISTRIBUTION COST  </v>
          </cell>
          <cell r="AW260">
            <v>0.69103204035978205</v>
          </cell>
          <cell r="AY260">
            <v>0.69103204035978205</v>
          </cell>
          <cell r="BC260" t="str">
            <v>N/A</v>
          </cell>
        </row>
        <row r="261">
          <cell r="C261" t="str">
            <v>(  9)</v>
          </cell>
          <cell r="D261" t="str">
            <v>MARGINAL DISTRIBUTION COST REVENUE</v>
          </cell>
          <cell r="G261">
            <v>28408.206706582747</v>
          </cell>
          <cell r="I261">
            <v>6627.7843617482322</v>
          </cell>
          <cell r="K261">
            <v>300.19207040589487</v>
          </cell>
          <cell r="M261">
            <v>6.1213468142106677</v>
          </cell>
          <cell r="O261">
            <v>18.813075238936651</v>
          </cell>
          <cell r="Q261">
            <v>35361.117560790015</v>
          </cell>
          <cell r="T261" t="str">
            <v>(  9)</v>
          </cell>
          <cell r="U261" t="str">
            <v>MARGINAL DISTRIBUTION COST REVENUE</v>
          </cell>
          <cell r="X261">
            <v>7212.5536073376334</v>
          </cell>
          <cell r="Z261">
            <v>2142.2279198603601</v>
          </cell>
          <cell r="AB261">
            <v>921.56910229071002</v>
          </cell>
          <cell r="AD261">
            <v>185.41860884342447</v>
          </cell>
          <cell r="AF261">
            <v>10461.769238332128</v>
          </cell>
          <cell r="AH261">
            <v>0</v>
          </cell>
          <cell r="AJ261">
            <v>0</v>
          </cell>
          <cell r="AL261">
            <v>0</v>
          </cell>
          <cell r="AN261">
            <v>0</v>
          </cell>
          <cell r="AP261">
            <v>0</v>
          </cell>
          <cell r="AS261" t="str">
            <v>(  9)</v>
          </cell>
          <cell r="AT261" t="str">
            <v>MARGINAL DISTRIBUTION COST REVENUE</v>
          </cell>
          <cell r="AW261">
            <v>0</v>
          </cell>
          <cell r="AY261">
            <v>0</v>
          </cell>
          <cell r="BA261">
            <v>0</v>
          </cell>
          <cell r="BC261" t="str">
            <v>N/A</v>
          </cell>
          <cell r="BE261">
            <v>10461.769238332128</v>
          </cell>
          <cell r="BI261">
            <v>45822.886799122141</v>
          </cell>
        </row>
        <row r="262">
          <cell r="C262" t="str">
            <v>(10)</v>
          </cell>
          <cell r="D262" t="str">
            <v>TOTAL COMMON DISTRIBUTION COST REVENUE</v>
          </cell>
          <cell r="G262">
            <v>234188.65240083568</v>
          </cell>
          <cell r="I262">
            <v>45921.369148424972</v>
          </cell>
          <cell r="K262">
            <v>1509.9146703058555</v>
          </cell>
          <cell r="M262">
            <v>30.561691302399645</v>
          </cell>
          <cell r="O262">
            <v>79.632709562165005</v>
          </cell>
          <cell r="Q262">
            <v>281730.1306204311</v>
          </cell>
          <cell r="T262" t="str">
            <v>(10)</v>
          </cell>
          <cell r="U262" t="str">
            <v>TOTAL COMMON DISTRIBUTION COST REVENUE</v>
          </cell>
          <cell r="X262">
            <v>19810.923333172159</v>
          </cell>
          <cell r="Z262">
            <v>3674.059021658672</v>
          </cell>
          <cell r="AB262">
            <v>921.56910229071002</v>
          </cell>
          <cell r="AD262">
            <v>218.53551629215264</v>
          </cell>
          <cell r="AF262">
            <v>24625.086973413694</v>
          </cell>
          <cell r="AH262">
            <v>0</v>
          </cell>
          <cell r="AJ262">
            <v>0</v>
          </cell>
          <cell r="AL262">
            <v>0</v>
          </cell>
          <cell r="AN262">
            <v>0</v>
          </cell>
          <cell r="AP262">
            <v>0</v>
          </cell>
          <cell r="AS262" t="str">
            <v>(10)</v>
          </cell>
          <cell r="AT262" t="str">
            <v>TOTAL COMMON DISTRIBUTION COST REVENUE</v>
          </cell>
          <cell r="AW262">
            <v>0</v>
          </cell>
          <cell r="AY262">
            <v>0</v>
          </cell>
          <cell r="BA262">
            <v>0</v>
          </cell>
          <cell r="BC262" t="str">
            <v>N/A</v>
          </cell>
          <cell r="BE262">
            <v>24625.086973413694</v>
          </cell>
          <cell r="BI262">
            <v>306355.21759384475</v>
          </cell>
        </row>
        <row r="264">
          <cell r="D264" t="str">
            <v>TRANSMISSION</v>
          </cell>
          <cell r="U264" t="str">
            <v>TRANSMISSION</v>
          </cell>
          <cell r="AT264" t="str">
            <v>TRANSMISSION</v>
          </cell>
        </row>
        <row r="265">
          <cell r="C265" t="str">
            <v>(11)</v>
          </cell>
          <cell r="D265" t="str">
            <v>COLD YEAR THROUGHPUT (MDTH)</v>
          </cell>
          <cell r="G265">
            <v>288850.2</v>
          </cell>
          <cell r="I265">
            <v>83645.094582975056</v>
          </cell>
          <cell r="K265">
            <v>4799.8429999999998</v>
          </cell>
          <cell r="M265">
            <v>120</v>
          </cell>
          <cell r="O265">
            <v>1604</v>
          </cell>
          <cell r="Q265">
            <v>379019.13758297509</v>
          </cell>
          <cell r="T265" t="str">
            <v>(11)</v>
          </cell>
          <cell r="U265" t="str">
            <v>COLD YEAR THROUGHPUT (MDTH)</v>
          </cell>
          <cell r="X265">
            <v>146890.07834561594</v>
          </cell>
          <cell r="Z265">
            <v>82734.664586833213</v>
          </cell>
          <cell r="AB265">
            <v>211691.01984332484</v>
          </cell>
          <cell r="AD265">
            <v>48270.731707317071</v>
          </cell>
          <cell r="AF265">
            <v>489586.49448309105</v>
          </cell>
          <cell r="AH265">
            <v>8361.277803976107</v>
          </cell>
          <cell r="AJ265">
            <v>148752.54710213386</v>
          </cell>
          <cell r="AL265">
            <v>9683.0217705310024</v>
          </cell>
          <cell r="AN265">
            <v>5191.6010685934671</v>
          </cell>
          <cell r="AP265">
            <v>171988.44774523444</v>
          </cell>
          <cell r="AS265" t="str">
            <v>(11)</v>
          </cell>
          <cell r="AT265" t="str">
            <v>COLD YEAR THROUGHPUT (MDTH)</v>
          </cell>
          <cell r="AW265">
            <v>3690.2105000000001</v>
          </cell>
          <cell r="AY265">
            <v>0</v>
          </cell>
          <cell r="BA265">
            <v>3690.2105000000001</v>
          </cell>
          <cell r="BC265" t="str">
            <v>N/A</v>
          </cell>
          <cell r="BE265">
            <v>665265.15272832557</v>
          </cell>
          <cell r="BI265">
            <v>1044284.2903113007</v>
          </cell>
        </row>
        <row r="266">
          <cell r="C266" t="str">
            <v>(12)</v>
          </cell>
          <cell r="D266" t="str">
            <v xml:space="preserve">MARGINAL TRANSMISSION COST  </v>
          </cell>
          <cell r="G266">
            <v>6.5269402446814062E-2</v>
          </cell>
          <cell r="I266">
            <v>6.5269402446814062E-2</v>
          </cell>
          <cell r="K266">
            <v>6.5269402446814062E-2</v>
          </cell>
          <cell r="M266">
            <v>6.5269402446814062E-2</v>
          </cell>
          <cell r="O266">
            <v>6.5269402446814062E-2</v>
          </cell>
          <cell r="T266" t="str">
            <v>(12)</v>
          </cell>
          <cell r="U266" t="str">
            <v xml:space="preserve">MARGINAL TRANSMISSION COST  </v>
          </cell>
          <cell r="X266">
            <v>6.5269402446814062E-2</v>
          </cell>
          <cell r="Z266">
            <v>6.5269402446814062E-2</v>
          </cell>
          <cell r="AB266">
            <v>6.5269402446814062E-2</v>
          </cell>
          <cell r="AD266">
            <v>6.5269402446814062E-2</v>
          </cell>
          <cell r="AH266">
            <v>6.5269402446814062E-2</v>
          </cell>
          <cell r="AJ266">
            <v>6.5269402446814062E-2</v>
          </cell>
          <cell r="AL266">
            <v>6.5269402446814062E-2</v>
          </cell>
          <cell r="AN266">
            <v>6.5269402446814062E-2</v>
          </cell>
          <cell r="AS266" t="str">
            <v>(12)</v>
          </cell>
          <cell r="AT266" t="str">
            <v xml:space="preserve">MARGINAL TRANSMISSION COST  </v>
          </cell>
          <cell r="AW266">
            <v>6.5269402446814062E-2</v>
          </cell>
          <cell r="AY266">
            <v>6.5269402446814062E-2</v>
          </cell>
          <cell r="BC266" t="str">
            <v>N/A</v>
          </cell>
        </row>
        <row r="267">
          <cell r="C267" t="str">
            <v>(13)</v>
          </cell>
          <cell r="D267" t="str">
            <v>TOTAL TRANSMISSION COST REVENUE</v>
          </cell>
          <cell r="G267">
            <v>18853.079950642732</v>
          </cell>
          <cell r="I267">
            <v>5459.4653410380261</v>
          </cell>
          <cell r="K267">
            <v>313.28288444852336</v>
          </cell>
          <cell r="M267">
            <v>7.832328293617687</v>
          </cell>
          <cell r="O267">
            <v>104.69212152468975</v>
          </cell>
          <cell r="Q267">
            <v>24738.352625947591</v>
          </cell>
          <cell r="T267" t="str">
            <v>(13)</v>
          </cell>
          <cell r="U267" t="str">
            <v>TOTAL TRANSMISSION COST REVENUE</v>
          </cell>
          <cell r="X267">
            <v>9587.4276389840543</v>
          </cell>
          <cell r="Z267">
            <v>5400.042119220192</v>
          </cell>
          <cell r="AB267">
            <v>13816.946368530471</v>
          </cell>
          <cell r="AD267">
            <v>3150.6018142070661</v>
          </cell>
          <cell r="AF267">
            <v>31955.017940941783</v>
          </cell>
          <cell r="AH267">
            <v>545.73560595733022</v>
          </cell>
          <cell r="AJ267">
            <v>9708.9898617978397</v>
          </cell>
          <cell r="AL267">
            <v>632.00504484204998</v>
          </cell>
          <cell r="AN267">
            <v>338.85269948933694</v>
          </cell>
          <cell r="AP267">
            <v>11225.583212086556</v>
          </cell>
          <cell r="AS267" t="str">
            <v>(13)</v>
          </cell>
          <cell r="AT267" t="str">
            <v>TOTAL TRANSMISSION COST REVENUE</v>
          </cell>
          <cell r="AW267">
            <v>240.85783423795894</v>
          </cell>
          <cell r="AY267">
            <v>0</v>
          </cell>
          <cell r="BA267">
            <v>240.85783423795894</v>
          </cell>
          <cell r="BC267" t="str">
            <v>N/A</v>
          </cell>
          <cell r="BE267">
            <v>43421.458987266305</v>
          </cell>
          <cell r="BI267">
            <v>68159.811613213897</v>
          </cell>
        </row>
        <row r="269">
          <cell r="C269" t="str">
            <v>TABLE  11:  CORE REVENUE ALLOCATION</v>
          </cell>
          <cell r="T269" t="str">
            <v>TABLE 12:  NONCORE &amp; WHOLESALE REVENUE ALLOCATION</v>
          </cell>
          <cell r="AS269" t="str">
            <v>TABLE  13:  DGN &amp; SUMMARY N/C REVENUE ALLOCATION</v>
          </cell>
        </row>
        <row r="270">
          <cell r="C270" t="str">
            <v>Page 2</v>
          </cell>
          <cell r="T270" t="str">
            <v>Page 2</v>
          </cell>
          <cell r="AS270" t="str">
            <v>Page 2</v>
          </cell>
        </row>
        <row r="272">
          <cell r="C272" t="str">
            <v>SOUTHERN CALIFORNIA GAS COMPANY</v>
          </cell>
          <cell r="T272" t="str">
            <v>SOUTHERN CALIFORNIA GAS COMPANY</v>
          </cell>
          <cell r="AS272" t="str">
            <v>SOUTHERN CALIFORNIA GAS COMPANY</v>
          </cell>
        </row>
        <row r="273">
          <cell r="C273" t="str">
            <v xml:space="preserve">2001 Financial Plan Rate Forecast </v>
          </cell>
          <cell r="T273" t="str">
            <v xml:space="preserve">2001 Financial Plan Rate Forecast </v>
          </cell>
          <cell r="AS273" t="str">
            <v xml:space="preserve">2001 Financial Plan Rate Forecast </v>
          </cell>
        </row>
        <row r="275">
          <cell r="C275" t="str">
            <v>LRMC COST ALLOCATION (M$):  MARGINAL COST REVENUE</v>
          </cell>
          <cell r="T275" t="str">
            <v>LRMC COST ALLOCATION (M$):  MARGINAL COST REVENUE</v>
          </cell>
          <cell r="AS275" t="str">
            <v>LRMC COST ALLOCATION (M$):  MARGINAL COST REVENUE</v>
          </cell>
        </row>
        <row r="277">
          <cell r="G277" t="str">
            <v>CORE</v>
          </cell>
          <cell r="X277" t="str">
            <v>NONCORE</v>
          </cell>
          <cell r="AH277" t="str">
            <v>WHOLESALE</v>
          </cell>
          <cell r="BC277" t="str">
            <v>UNBUNDLED</v>
          </cell>
          <cell r="BG277" t="str">
            <v>UNALLOCATED</v>
          </cell>
        </row>
        <row r="278">
          <cell r="C278" t="str">
            <v>LINE</v>
          </cell>
          <cell r="G278" t="str">
            <v>RESIDEN-</v>
          </cell>
          <cell r="I278" t="str">
            <v>COM/IND</v>
          </cell>
          <cell r="Q278" t="str">
            <v>Total</v>
          </cell>
          <cell r="T278" t="str">
            <v>LINE</v>
          </cell>
          <cell r="X278" t="str">
            <v>COM/IND</v>
          </cell>
          <cell r="Z278" t="str">
            <v>COGEN</v>
          </cell>
          <cell r="AB278" t="str">
            <v>UEG</v>
          </cell>
          <cell r="AD278" t="str">
            <v>EOR</v>
          </cell>
          <cell r="AF278" t="str">
            <v>Total</v>
          </cell>
          <cell r="AH278" t="str">
            <v>Long Beach</v>
          </cell>
          <cell r="AJ278" t="str">
            <v>SDG&amp;E</v>
          </cell>
          <cell r="AL278" t="str">
            <v>Southwest</v>
          </cell>
          <cell r="AN278" t="str">
            <v>Vernon</v>
          </cell>
          <cell r="AP278" t="str">
            <v>Total</v>
          </cell>
          <cell r="AS278" t="str">
            <v>LINE</v>
          </cell>
          <cell r="AW278" t="str">
            <v>DGN</v>
          </cell>
          <cell r="AY278" t="str">
            <v>Rosarito</v>
          </cell>
          <cell r="BA278" t="str">
            <v>Total</v>
          </cell>
          <cell r="BC278" t="str">
            <v>NONCORE</v>
          </cell>
          <cell r="BE278" t="str">
            <v>NONCORE</v>
          </cell>
          <cell r="BG278" t="str">
            <v>COSTS TO</v>
          </cell>
        </row>
        <row r="279">
          <cell r="C279" t="str">
            <v>#</v>
          </cell>
          <cell r="D279" t="str">
            <v>MARGINAL COST COMPONENTS</v>
          </cell>
          <cell r="G279" t="str">
            <v>TIAL</v>
          </cell>
          <cell r="I279" t="str">
            <v>G10</v>
          </cell>
          <cell r="K279" t="str">
            <v>G20</v>
          </cell>
          <cell r="M279" t="str">
            <v>NonRes A/C</v>
          </cell>
          <cell r="O279" t="str">
            <v>Gas Engine</v>
          </cell>
          <cell r="Q279" t="str">
            <v>Core</v>
          </cell>
          <cell r="T279" t="str">
            <v>#</v>
          </cell>
          <cell r="U279" t="str">
            <v>MARGINAL COST COMPONENTS</v>
          </cell>
          <cell r="X279" t="str">
            <v>G30</v>
          </cell>
          <cell r="Z279" t="str">
            <v>G50</v>
          </cell>
          <cell r="AB279" t="str">
            <v>G60</v>
          </cell>
          <cell r="AD279" t="str">
            <v>G40</v>
          </cell>
          <cell r="AF279" t="str">
            <v>Noncore</v>
          </cell>
          <cell r="AL279" t="str">
            <v>Gas</v>
          </cell>
          <cell r="AP279" t="str">
            <v>Wholesale</v>
          </cell>
          <cell r="AS279" t="str">
            <v>#</v>
          </cell>
          <cell r="AT279" t="str">
            <v>MARGINAL COST COMPONENTS</v>
          </cell>
          <cell r="BA279" t="str">
            <v>International</v>
          </cell>
          <cell r="BC279" t="str">
            <v>STORAGE</v>
          </cell>
          <cell r="BE279" t="str">
            <v>TOTAL</v>
          </cell>
          <cell r="BG279" t="str">
            <v>NSBA</v>
          </cell>
          <cell r="BI279" t="str">
            <v>TOTAL</v>
          </cell>
        </row>
        <row r="280">
          <cell r="G280" t="str">
            <v>(b)</v>
          </cell>
          <cell r="I280" t="str">
            <v>(c)</v>
          </cell>
          <cell r="K280" t="str">
            <v>(d)</v>
          </cell>
          <cell r="M280" t="str">
            <v>(e)</v>
          </cell>
          <cell r="O280" t="str">
            <v>(f)</v>
          </cell>
          <cell r="Q280" t="str">
            <v>(g)</v>
          </cell>
          <cell r="X280" t="str">
            <v>(b)</v>
          </cell>
          <cell r="Z280" t="str">
            <v>(c)</v>
          </cell>
          <cell r="AB280" t="str">
            <v>(d)</v>
          </cell>
          <cell r="AD280" t="str">
            <v>(e)</v>
          </cell>
          <cell r="AF280" t="str">
            <v>(f)</v>
          </cell>
          <cell r="AH280" t="str">
            <v>(g)</v>
          </cell>
          <cell r="AJ280" t="str">
            <v>(h)</v>
          </cell>
          <cell r="AL280" t="str">
            <v>(i)</v>
          </cell>
          <cell r="AN280" t="str">
            <v>(j)</v>
          </cell>
          <cell r="AP280" t="str">
            <v>(k)</v>
          </cell>
          <cell r="AW280" t="str">
            <v>(b)</v>
          </cell>
          <cell r="AY280" t="str">
            <v>(c)</v>
          </cell>
          <cell r="BA280" t="str">
            <v>(d)</v>
          </cell>
          <cell r="BC280" t="str">
            <v>(e)</v>
          </cell>
          <cell r="BE280" t="str">
            <v>(f)</v>
          </cell>
          <cell r="BG280" t="str">
            <v>(g)</v>
          </cell>
          <cell r="BI280" t="str">
            <v>(h)</v>
          </cell>
        </row>
        <row r="281">
          <cell r="D281" t="str">
            <v>STORAGE</v>
          </cell>
          <cell r="U281" t="str">
            <v>STORAGE</v>
          </cell>
          <cell r="AT281" t="str">
            <v>STORAGE</v>
          </cell>
        </row>
        <row r="282">
          <cell r="D282" t="str">
            <v>INVENTORY:</v>
          </cell>
          <cell r="U282" t="str">
            <v>INVENTORY:</v>
          </cell>
          <cell r="AT282" t="str">
            <v>INVENTORY:</v>
          </cell>
        </row>
        <row r="283">
          <cell r="C283" t="str">
            <v>(14)</v>
          </cell>
          <cell r="D283" t="str">
            <v>INVENTORY RESERVATION (MMCF)</v>
          </cell>
          <cell r="G283">
            <v>59324.088939349589</v>
          </cell>
          <cell r="I283">
            <v>10003.459041527814</v>
          </cell>
          <cell r="K283">
            <v>672.45201912260802</v>
          </cell>
          <cell r="M283">
            <v>0</v>
          </cell>
          <cell r="O283">
            <v>0</v>
          </cell>
          <cell r="Q283">
            <v>70000</v>
          </cell>
          <cell r="T283" t="str">
            <v>(14)</v>
          </cell>
          <cell r="U283" t="str">
            <v>INVENTORY RESERVATION (MMCF)</v>
          </cell>
          <cell r="X283" t="str">
            <v>N/A</v>
          </cell>
          <cell r="Z283" t="str">
            <v>N/A</v>
          </cell>
          <cell r="AB283" t="str">
            <v>N/A</v>
          </cell>
          <cell r="AD283" t="str">
            <v>N/A</v>
          </cell>
          <cell r="AF283" t="str">
            <v>N/A</v>
          </cell>
          <cell r="AH283">
            <v>0</v>
          </cell>
          <cell r="AJ283">
            <v>0</v>
          </cell>
          <cell r="AL283">
            <v>0</v>
          </cell>
          <cell r="AN283">
            <v>0</v>
          </cell>
          <cell r="AP283">
            <v>0</v>
          </cell>
          <cell r="AS283" t="str">
            <v>(14)</v>
          </cell>
          <cell r="AT283" t="str">
            <v>INVENTORY RESERVATION (MMCF)</v>
          </cell>
          <cell r="AW283">
            <v>0</v>
          </cell>
          <cell r="AY283">
            <v>0</v>
          </cell>
          <cell r="BA283">
            <v>0</v>
          </cell>
          <cell r="BC283">
            <v>30270.533107289084</v>
          </cell>
          <cell r="BE283">
            <v>30270.533107289084</v>
          </cell>
          <cell r="BI283">
            <v>100270.53310728908</v>
          </cell>
        </row>
        <row r="284">
          <cell r="C284" t="str">
            <v>(15)</v>
          </cell>
          <cell r="D284" t="str">
            <v xml:space="preserve">MARGINAL INVENTORY COST  </v>
          </cell>
          <cell r="G284">
            <v>0.19721561000000001</v>
          </cell>
          <cell r="I284">
            <v>0.19721561000000001</v>
          </cell>
          <cell r="K284">
            <v>0.19721561000000001</v>
          </cell>
          <cell r="M284">
            <v>0.19721561000000001</v>
          </cell>
          <cell r="O284">
            <v>0.19721561000000001</v>
          </cell>
          <cell r="T284" t="str">
            <v>(15)</v>
          </cell>
          <cell r="U284" t="str">
            <v xml:space="preserve">MARGINAL INVENTORY COST  </v>
          </cell>
          <cell r="X284" t="str">
            <v>N/A</v>
          </cell>
          <cell r="Z284" t="str">
            <v>N/A</v>
          </cell>
          <cell r="AB284" t="str">
            <v>N/A</v>
          </cell>
          <cell r="AD284" t="str">
            <v>N/A</v>
          </cell>
          <cell r="AF284" t="str">
            <v>N/A</v>
          </cell>
          <cell r="AH284">
            <v>0.19721561000000001</v>
          </cell>
          <cell r="AJ284">
            <v>0.19721561000000001</v>
          </cell>
          <cell r="AL284">
            <v>0.19721561000000001</v>
          </cell>
          <cell r="AN284">
            <v>0.19721561000000001</v>
          </cell>
          <cell r="AS284" t="str">
            <v>(15)</v>
          </cell>
          <cell r="AT284" t="str">
            <v xml:space="preserve">MARGINAL INVENTORY COST  </v>
          </cell>
          <cell r="AW284">
            <v>0.19721561000000001</v>
          </cell>
          <cell r="AY284">
            <v>0.19721561000000001</v>
          </cell>
          <cell r="BC284">
            <v>0.19721561000000001</v>
          </cell>
        </row>
        <row r="285">
          <cell r="C285" t="str">
            <v>(16)</v>
          </cell>
          <cell r="D285" t="str">
            <v>MARGINAL INVENTORY COST REVENUE</v>
          </cell>
          <cell r="G285">
            <v>11699.636387868082</v>
          </cell>
          <cell r="I285">
            <v>1972.8382769849234</v>
          </cell>
          <cell r="K285">
            <v>132.61803514699682</v>
          </cell>
          <cell r="M285">
            <v>0</v>
          </cell>
          <cell r="O285">
            <v>0</v>
          </cell>
          <cell r="Q285">
            <v>13805.092700000003</v>
          </cell>
          <cell r="T285" t="str">
            <v>(16)</v>
          </cell>
          <cell r="U285" t="str">
            <v>MARGINAL INVENTORY COST REVENUE</v>
          </cell>
          <cell r="X285" t="str">
            <v>N/A</v>
          </cell>
          <cell r="Z285" t="str">
            <v>N/A</v>
          </cell>
          <cell r="AB285" t="str">
            <v>N/A</v>
          </cell>
          <cell r="AD285" t="str">
            <v>N/A</v>
          </cell>
          <cell r="AF285" t="str">
            <v>N/A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P285">
            <v>0</v>
          </cell>
          <cell r="AS285" t="str">
            <v>(16)</v>
          </cell>
          <cell r="AT285" t="str">
            <v>MARGINAL INVENTORY COST REVENUE</v>
          </cell>
          <cell r="AW285">
            <v>0</v>
          </cell>
          <cell r="AY285">
            <v>0</v>
          </cell>
          <cell r="BA285">
            <v>0</v>
          </cell>
          <cell r="BC285">
            <v>5969.8216517792125</v>
          </cell>
          <cell r="BE285">
            <v>5969.8216517792125</v>
          </cell>
          <cell r="BI285">
            <v>19774.914351779214</v>
          </cell>
        </row>
        <row r="286">
          <cell r="D286" t="str">
            <v>INJECTION CAPACITY:</v>
          </cell>
          <cell r="U286" t="str">
            <v>INJECTION CAPACITY:</v>
          </cell>
          <cell r="AT286" t="str">
            <v>INJECTION CAPACITY:</v>
          </cell>
        </row>
        <row r="287">
          <cell r="C287" t="str">
            <v>(17)</v>
          </cell>
          <cell r="D287" t="str">
            <v>INJECTION RESERVATION (MMCFD)</v>
          </cell>
          <cell r="G287">
            <v>277.21536887546534</v>
          </cell>
          <cell r="I287">
            <v>46.745135708073896</v>
          </cell>
          <cell r="K287">
            <v>3.1422991547785419</v>
          </cell>
          <cell r="M287">
            <v>0</v>
          </cell>
          <cell r="O287">
            <v>0</v>
          </cell>
          <cell r="Q287">
            <v>327.10280373831779</v>
          </cell>
          <cell r="T287" t="str">
            <v>(17)</v>
          </cell>
          <cell r="U287" t="str">
            <v>INJECTION RESERVATION (MMCFD)</v>
          </cell>
          <cell r="X287" t="str">
            <v>N/A</v>
          </cell>
          <cell r="Z287" t="str">
            <v>N/A</v>
          </cell>
          <cell r="AB287" t="str">
            <v>N/A</v>
          </cell>
          <cell r="AD287" t="str">
            <v>N/A</v>
          </cell>
          <cell r="AF287" t="str">
            <v>N/A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P287">
            <v>0</v>
          </cell>
          <cell r="AS287" t="str">
            <v>(17)</v>
          </cell>
          <cell r="AT287" t="str">
            <v>INJECTION RESERVATION (MMCFD)</v>
          </cell>
          <cell r="AW287">
            <v>0</v>
          </cell>
          <cell r="AY287">
            <v>0</v>
          </cell>
          <cell r="BA287">
            <v>0</v>
          </cell>
          <cell r="BC287">
            <v>121</v>
          </cell>
          <cell r="BE287">
            <v>121</v>
          </cell>
          <cell r="BI287">
            <v>448.10280373831779</v>
          </cell>
        </row>
        <row r="288">
          <cell r="C288" t="str">
            <v>(18)</v>
          </cell>
          <cell r="D288" t="str">
            <v xml:space="preserve">MARGINAL INJECTION COST  </v>
          </cell>
          <cell r="G288">
            <v>18.61146119</v>
          </cell>
          <cell r="I288">
            <v>18.61146119</v>
          </cell>
          <cell r="K288">
            <v>18.61146119</v>
          </cell>
          <cell r="M288">
            <v>18.61146119</v>
          </cell>
          <cell r="O288">
            <v>18.61146119</v>
          </cell>
          <cell r="T288" t="str">
            <v>(18)</v>
          </cell>
          <cell r="U288" t="str">
            <v xml:space="preserve">MARGINAL INJECTION COST  </v>
          </cell>
          <cell r="X288" t="str">
            <v>N/A</v>
          </cell>
          <cell r="Z288" t="str">
            <v>N/A</v>
          </cell>
          <cell r="AB288" t="str">
            <v>N/A</v>
          </cell>
          <cell r="AD288" t="str">
            <v>N/A</v>
          </cell>
          <cell r="AF288" t="str">
            <v>N/A</v>
          </cell>
          <cell r="AH288">
            <v>18.61146119</v>
          </cell>
          <cell r="AJ288">
            <v>18.61146119</v>
          </cell>
          <cell r="AL288">
            <v>18.61146119</v>
          </cell>
          <cell r="AN288">
            <v>18.61146119</v>
          </cell>
          <cell r="AS288" t="str">
            <v>(18)</v>
          </cell>
          <cell r="AT288" t="str">
            <v xml:space="preserve">MARGINAL INJECTION COST  </v>
          </cell>
          <cell r="AW288">
            <v>18.61146119</v>
          </cell>
          <cell r="AY288">
            <v>18.61146119</v>
          </cell>
          <cell r="BC288">
            <v>18.61146119</v>
          </cell>
        </row>
        <row r="289">
          <cell r="C289" t="str">
            <v>(19)</v>
          </cell>
          <cell r="D289" t="str">
            <v>MARGINAL INJECTION CAPACITY COST REVENUE</v>
          </cell>
          <cell r="G289">
            <v>5159.383079097257</v>
          </cell>
          <cell r="I289">
            <v>869.9952790521005</v>
          </cell>
          <cell r="K289">
            <v>58.482778766530636</v>
          </cell>
          <cell r="M289">
            <v>0</v>
          </cell>
          <cell r="O289">
            <v>0</v>
          </cell>
          <cell r="Q289">
            <v>6087.861136915888</v>
          </cell>
          <cell r="T289" t="str">
            <v>(19)</v>
          </cell>
          <cell r="U289" t="str">
            <v>MARGINAL INJECTION CAPACITY COST REVENUE</v>
          </cell>
          <cell r="X289" t="str">
            <v>N/A</v>
          </cell>
          <cell r="Z289" t="str">
            <v>N/A</v>
          </cell>
          <cell r="AB289" t="str">
            <v>N/A</v>
          </cell>
          <cell r="AD289" t="str">
            <v>N/A</v>
          </cell>
          <cell r="AF289" t="str">
            <v>N/A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P289">
            <v>0</v>
          </cell>
          <cell r="AS289" t="str">
            <v>(19)</v>
          </cell>
          <cell r="AT289" t="str">
            <v>MARGINAL INJECTION CAPACITY COST REVENUE</v>
          </cell>
          <cell r="AW289">
            <v>0</v>
          </cell>
          <cell r="AY289">
            <v>0</v>
          </cell>
          <cell r="BA289">
            <v>0</v>
          </cell>
          <cell r="BC289">
            <v>2251.9868039900002</v>
          </cell>
          <cell r="BE289">
            <v>2251.9868039900002</v>
          </cell>
          <cell r="BI289">
            <v>8339.8479409058891</v>
          </cell>
        </row>
        <row r="290">
          <cell r="D290" t="str">
            <v>VARIABLE INJECTION COST:</v>
          </cell>
          <cell r="U290" t="str">
            <v>VARIABLE INJECTION COST:</v>
          </cell>
          <cell r="AT290" t="str">
            <v>VARIABLE INJECTION COST:</v>
          </cell>
        </row>
        <row r="291">
          <cell r="C291" t="str">
            <v>(20)</v>
          </cell>
          <cell r="D291" t="str">
            <v>INJECTIONS (MDTH)</v>
          </cell>
          <cell r="G291">
            <v>59993.197057807418</v>
          </cell>
          <cell r="I291">
            <v>10116.286659735146</v>
          </cell>
          <cell r="K291">
            <v>680.0365115828007</v>
          </cell>
          <cell r="M291">
            <v>7.1374300977103529</v>
          </cell>
          <cell r="O291">
            <v>323.34234077693452</v>
          </cell>
          <cell r="Q291">
            <v>71120</v>
          </cell>
          <cell r="T291" t="str">
            <v>(20)</v>
          </cell>
          <cell r="U291" t="str">
            <v>INJECTIONS (MDTH)</v>
          </cell>
          <cell r="X291" t="str">
            <v>N/A</v>
          </cell>
          <cell r="Z291" t="str">
            <v>N/A</v>
          </cell>
          <cell r="AB291" t="str">
            <v>N/A</v>
          </cell>
          <cell r="AD291" t="str">
            <v>N/A</v>
          </cell>
          <cell r="AF291" t="str">
            <v>N/A</v>
          </cell>
          <cell r="AH291">
            <v>0</v>
          </cell>
          <cell r="AJ291">
            <v>0</v>
          </cell>
          <cell r="AL291">
            <v>0</v>
          </cell>
          <cell r="AN291">
            <v>0</v>
          </cell>
          <cell r="AP291">
            <v>0</v>
          </cell>
          <cell r="AS291" t="str">
            <v>(20)</v>
          </cell>
          <cell r="AT291" t="str">
            <v>INJECTIONS (MDTH)</v>
          </cell>
          <cell r="AW291">
            <v>0</v>
          </cell>
          <cell r="AY291">
            <v>0</v>
          </cell>
          <cell r="BA291">
            <v>0</v>
          </cell>
          <cell r="BC291">
            <v>30754.86163700571</v>
          </cell>
          <cell r="BE291">
            <v>30754.86163700571</v>
          </cell>
          <cell r="BI291">
            <v>101874.86163700571</v>
          </cell>
        </row>
        <row r="292">
          <cell r="C292" t="str">
            <v>(21)</v>
          </cell>
          <cell r="D292" t="str">
            <v xml:space="preserve">VARIABLE O&amp;M COST  </v>
          </cell>
          <cell r="G292">
            <v>1.1646689999999999E-2</v>
          </cell>
          <cell r="I292">
            <v>1.1646689999999999E-2</v>
          </cell>
          <cell r="K292">
            <v>1.1646689999999999E-2</v>
          </cell>
          <cell r="M292">
            <v>5.8233449999999997E-3</v>
          </cell>
          <cell r="O292">
            <v>5.8233449999999997E-3</v>
          </cell>
          <cell r="T292" t="str">
            <v>(21)</v>
          </cell>
          <cell r="U292" t="str">
            <v xml:space="preserve">VARIABLE O&amp;M COST  </v>
          </cell>
          <cell r="X292" t="str">
            <v>N/A</v>
          </cell>
          <cell r="Z292" t="str">
            <v>N/A</v>
          </cell>
          <cell r="AB292" t="str">
            <v>N/A</v>
          </cell>
          <cell r="AD292" t="str">
            <v>N/A</v>
          </cell>
          <cell r="AF292" t="str">
            <v>N/A</v>
          </cell>
          <cell r="AH292">
            <v>1.1646689999999999E-2</v>
          </cell>
          <cell r="AJ292">
            <v>1.1646689999999999E-2</v>
          </cell>
          <cell r="AL292">
            <v>1.1646689999999999E-2</v>
          </cell>
          <cell r="AN292">
            <v>1.1646689999999999E-2</v>
          </cell>
          <cell r="AS292" t="str">
            <v>(21)</v>
          </cell>
          <cell r="AT292" t="str">
            <v xml:space="preserve">VARIABLE O&amp;M COST  </v>
          </cell>
          <cell r="AW292">
            <v>1.1646689999999999E-2</v>
          </cell>
          <cell r="AY292">
            <v>1.1646689999999999E-2</v>
          </cell>
          <cell r="BC292">
            <v>1.1646689999999999E-2</v>
          </cell>
        </row>
        <row r="293">
          <cell r="C293" t="str">
            <v>(22)</v>
          </cell>
          <cell r="D293" t="str">
            <v>TOTAL VARIABLE INJECTION COST REVENUE</v>
          </cell>
          <cell r="G293">
            <v>698.72216824119505</v>
          </cell>
          <cell r="I293">
            <v>117.82125467707073</v>
          </cell>
          <cell r="K293">
            <v>7.9201744390862885</v>
          </cell>
          <cell r="M293">
            <v>4.1563717872351094E-2</v>
          </cell>
          <cell r="O293">
            <v>1.8829340034516577</v>
          </cell>
          <cell r="Q293">
            <v>826.38809507867609</v>
          </cell>
          <cell r="T293" t="str">
            <v>(22)</v>
          </cell>
          <cell r="U293" t="str">
            <v>TOTAL VARIABLE INJECTION COST REVENUE</v>
          </cell>
          <cell r="X293" t="str">
            <v>N/A</v>
          </cell>
          <cell r="Z293" t="str">
            <v>N/A</v>
          </cell>
          <cell r="AB293" t="str">
            <v>N/A</v>
          </cell>
          <cell r="AD293" t="str">
            <v>N/A</v>
          </cell>
          <cell r="AF293" t="str">
            <v>N/A</v>
          </cell>
          <cell r="AH293">
            <v>0</v>
          </cell>
          <cell r="AJ293">
            <v>0</v>
          </cell>
          <cell r="AL293">
            <v>0</v>
          </cell>
          <cell r="AN293">
            <v>0</v>
          </cell>
          <cell r="AP293">
            <v>0</v>
          </cell>
          <cell r="AS293" t="str">
            <v>(22)</v>
          </cell>
          <cell r="AT293" t="str">
            <v>TOTAL VARIABLE INJECTION COST REVENUE</v>
          </cell>
          <cell r="AW293">
            <v>0</v>
          </cell>
          <cell r="AY293">
            <v>0</v>
          </cell>
          <cell r="BA293">
            <v>0</v>
          </cell>
          <cell r="BC293">
            <v>358.192339479098</v>
          </cell>
          <cell r="BE293">
            <v>358.192339479098</v>
          </cell>
          <cell r="BI293">
            <v>1184.580434557774</v>
          </cell>
        </row>
        <row r="294">
          <cell r="D294" t="str">
            <v>WITHDRAWAL CAPACITY: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U294" t="str">
            <v>WITHDRAWAL CAPACITY: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  <cell r="AL294">
            <v>0</v>
          </cell>
          <cell r="AN294">
            <v>0</v>
          </cell>
          <cell r="AP294">
            <v>0</v>
          </cell>
          <cell r="AT294" t="str">
            <v>WITHDRAWAL CAPACITY:</v>
          </cell>
          <cell r="AW294">
            <v>0</v>
          </cell>
          <cell r="AY294">
            <v>0</v>
          </cell>
          <cell r="BA294">
            <v>0</v>
          </cell>
          <cell r="BC294">
            <v>0</v>
          </cell>
          <cell r="BE294">
            <v>0</v>
          </cell>
          <cell r="BI294">
            <v>0</v>
          </cell>
        </row>
        <row r="295">
          <cell r="C295" t="str">
            <v>(23)</v>
          </cell>
          <cell r="D295" t="str">
            <v>WITHDRAWAL RESERVATION (MMCFD)</v>
          </cell>
          <cell r="G295">
            <v>1616.2144641216985</v>
          </cell>
          <cell r="I295">
            <v>308.61464929363251</v>
          </cell>
          <cell r="K295">
            <v>9.5012485609939894</v>
          </cell>
          <cell r="M295">
            <v>0.19195622857488659</v>
          </cell>
          <cell r="O295">
            <v>0.4776817951004147</v>
          </cell>
          <cell r="Q295">
            <v>1935</v>
          </cell>
          <cell r="T295" t="str">
            <v>(23)</v>
          </cell>
          <cell r="U295" t="str">
            <v>WITHDRAWAL RESERVATION (MMCFD)</v>
          </cell>
          <cell r="X295" t="str">
            <v>N/A</v>
          </cell>
          <cell r="Z295" t="str">
            <v>N/A</v>
          </cell>
          <cell r="AB295" t="str">
            <v>N/A</v>
          </cell>
          <cell r="AD295" t="str">
            <v>N/A</v>
          </cell>
          <cell r="AF295" t="str">
            <v>N/A</v>
          </cell>
          <cell r="AH295">
            <v>0</v>
          </cell>
          <cell r="AJ295">
            <v>0</v>
          </cell>
          <cell r="AL295">
            <v>0</v>
          </cell>
          <cell r="AN295">
            <v>0</v>
          </cell>
          <cell r="AP295">
            <v>0</v>
          </cell>
          <cell r="AS295" t="str">
            <v>(23)</v>
          </cell>
          <cell r="AT295" t="str">
            <v>WITHDRAWAL RESERVATION (MMCFD)</v>
          </cell>
          <cell r="AW295">
            <v>0</v>
          </cell>
          <cell r="AY295">
            <v>0</v>
          </cell>
          <cell r="BA295">
            <v>0</v>
          </cell>
          <cell r="BC295">
            <v>935</v>
          </cell>
          <cell r="BE295">
            <v>935</v>
          </cell>
          <cell r="BI295">
            <v>2870</v>
          </cell>
        </row>
        <row r="296">
          <cell r="C296" t="str">
            <v>(24)</v>
          </cell>
          <cell r="D296" t="str">
            <v xml:space="preserve">MARGINAL WITHDRAWAL COST  </v>
          </cell>
          <cell r="G296">
            <v>10.68945555</v>
          </cell>
          <cell r="I296">
            <v>10.68945555</v>
          </cell>
          <cell r="K296">
            <v>10.68945555</v>
          </cell>
          <cell r="M296">
            <v>10.68945555</v>
          </cell>
          <cell r="O296">
            <v>10.68945555</v>
          </cell>
          <cell r="T296" t="str">
            <v>(24)</v>
          </cell>
          <cell r="U296" t="str">
            <v xml:space="preserve">MARGINAL WITHDRAWAL COST  </v>
          </cell>
          <cell r="X296" t="str">
            <v>N/A</v>
          </cell>
          <cell r="Z296" t="str">
            <v>N/A</v>
          </cell>
          <cell r="AB296" t="str">
            <v>N/A</v>
          </cell>
          <cell r="AD296" t="str">
            <v>N/A</v>
          </cell>
          <cell r="AF296" t="str">
            <v>N/A</v>
          </cell>
          <cell r="AH296">
            <v>10.68945555</v>
          </cell>
          <cell r="AJ296">
            <v>10.68945555</v>
          </cell>
          <cell r="AL296">
            <v>10.68945555</v>
          </cell>
          <cell r="AN296">
            <v>10.68945555</v>
          </cell>
          <cell r="AS296" t="str">
            <v>(24)</v>
          </cell>
          <cell r="AT296" t="str">
            <v xml:space="preserve">MARGINAL WITHDRAWAL COST  </v>
          </cell>
          <cell r="AW296">
            <v>10.68945555</v>
          </cell>
          <cell r="AY296">
            <v>10.68945555</v>
          </cell>
          <cell r="BC296">
            <v>10.68945555</v>
          </cell>
        </row>
        <row r="297">
          <cell r="C297" t="str">
            <v>(25)</v>
          </cell>
          <cell r="D297" t="str">
            <v>MARGINAL WITHDRAWAL CAP. COST REVENUE</v>
          </cell>
          <cell r="G297">
            <v>17276.452673495965</v>
          </cell>
          <cell r="I297">
            <v>3298.9225757031236</v>
          </cell>
          <cell r="K297">
            <v>101.56317416224671</v>
          </cell>
          <cell r="M297">
            <v>2.0519075728968899</v>
          </cell>
          <cell r="O297">
            <v>5.1061583157700907</v>
          </cell>
          <cell r="Q297">
            <v>20684.096489250001</v>
          </cell>
          <cell r="T297" t="str">
            <v>(25)</v>
          </cell>
          <cell r="U297" t="str">
            <v>MARGINAL WITHDRAWAL CAP. COST REVENUE</v>
          </cell>
          <cell r="X297" t="str">
            <v>N/A</v>
          </cell>
          <cell r="Z297" t="str">
            <v>N/A</v>
          </cell>
          <cell r="AB297" t="str">
            <v>N/A</v>
          </cell>
          <cell r="AD297" t="str">
            <v>N/A</v>
          </cell>
          <cell r="AF297" t="str">
            <v>N/A</v>
          </cell>
          <cell r="AH297">
            <v>0</v>
          </cell>
          <cell r="AJ297">
            <v>0</v>
          </cell>
          <cell r="AL297">
            <v>0</v>
          </cell>
          <cell r="AN297">
            <v>0</v>
          </cell>
          <cell r="AP297">
            <v>0</v>
          </cell>
          <cell r="AS297" t="str">
            <v>(25)</v>
          </cell>
          <cell r="AT297" t="str">
            <v>MARGINAL WITHDRAWAL CAP. COST REVENUE</v>
          </cell>
          <cell r="AW297">
            <v>0</v>
          </cell>
          <cell r="AY297">
            <v>0</v>
          </cell>
          <cell r="BA297">
            <v>0</v>
          </cell>
          <cell r="BC297">
            <v>9994.6409392499991</v>
          </cell>
          <cell r="BE297">
            <v>9994.6409392499991</v>
          </cell>
          <cell r="BI297">
            <v>30678.737428500001</v>
          </cell>
        </row>
        <row r="298">
          <cell r="D298" t="str">
            <v>VARIABLE WITHDRAWAL COST:</v>
          </cell>
          <cell r="U298" t="str">
            <v>VARIABLE WITHDRAWAL COST:</v>
          </cell>
          <cell r="AT298" t="str">
            <v>VARIABLE WITHDRAWAL COST:</v>
          </cell>
        </row>
        <row r="299">
          <cell r="C299" t="str">
            <v>(26)</v>
          </cell>
          <cell r="D299" t="str">
            <v>WITHDRAWALS (MDTH)</v>
          </cell>
          <cell r="G299">
            <v>59993.197057807418</v>
          </cell>
          <cell r="I299">
            <v>10116.286659735146</v>
          </cell>
          <cell r="K299">
            <v>680.0365115828007</v>
          </cell>
          <cell r="M299">
            <v>7.1374300977103529</v>
          </cell>
          <cell r="O299">
            <v>323.34234077693452</v>
          </cell>
          <cell r="Q299">
            <v>71120</v>
          </cell>
          <cell r="T299" t="str">
            <v>(26)</v>
          </cell>
          <cell r="U299" t="str">
            <v>WITHDRAWALS (MDTH)</v>
          </cell>
          <cell r="X299" t="str">
            <v>N/A</v>
          </cell>
          <cell r="Z299" t="str">
            <v>N/A</v>
          </cell>
          <cell r="AB299" t="str">
            <v>N/A</v>
          </cell>
          <cell r="AD299" t="str">
            <v>N/A</v>
          </cell>
          <cell r="AF299" t="str">
            <v>N/A</v>
          </cell>
          <cell r="AH299">
            <v>0</v>
          </cell>
          <cell r="AJ299">
            <v>0</v>
          </cell>
          <cell r="AL299">
            <v>0</v>
          </cell>
          <cell r="AN299">
            <v>0</v>
          </cell>
          <cell r="AP299">
            <v>0</v>
          </cell>
          <cell r="AS299" t="str">
            <v>(26)</v>
          </cell>
          <cell r="AT299" t="str">
            <v>WITHDRAWALS (MDTH)</v>
          </cell>
          <cell r="AW299">
            <v>0</v>
          </cell>
          <cell r="AY299">
            <v>0</v>
          </cell>
          <cell r="BA299">
            <v>0</v>
          </cell>
          <cell r="BC299">
            <v>30754.86163700571</v>
          </cell>
          <cell r="BE299">
            <v>30754.86163700571</v>
          </cell>
          <cell r="BI299">
            <v>101874.86163700571</v>
          </cell>
        </row>
        <row r="300">
          <cell r="C300" t="str">
            <v>(27)</v>
          </cell>
          <cell r="D300" t="str">
            <v xml:space="preserve">VARIABLE O&amp;M COST  </v>
          </cell>
          <cell r="G300">
            <v>1.6221090000000001E-2</v>
          </cell>
          <cell r="I300">
            <v>1.6221090000000001E-2</v>
          </cell>
          <cell r="K300">
            <v>1.6221090000000001E-2</v>
          </cell>
          <cell r="M300">
            <v>8.1105450000000003E-3</v>
          </cell>
          <cell r="O300">
            <v>8.1105450000000003E-3</v>
          </cell>
          <cell r="T300" t="str">
            <v>(27)</v>
          </cell>
          <cell r="U300" t="str">
            <v xml:space="preserve">VARIABLE O&amp;M COST  </v>
          </cell>
          <cell r="X300" t="str">
            <v>N/A</v>
          </cell>
          <cell r="Z300" t="str">
            <v>N/A</v>
          </cell>
          <cell r="AB300" t="str">
            <v>N/A</v>
          </cell>
          <cell r="AD300" t="str">
            <v>N/A</v>
          </cell>
          <cell r="AF300" t="str">
            <v>N/A</v>
          </cell>
          <cell r="AH300">
            <v>1.6221090000000001E-2</v>
          </cell>
          <cell r="AJ300">
            <v>1.6221090000000001E-2</v>
          </cell>
          <cell r="AL300">
            <v>1.6221090000000001E-2</v>
          </cell>
          <cell r="AN300">
            <v>1.6221090000000001E-2</v>
          </cell>
          <cell r="AS300" t="str">
            <v>(27)</v>
          </cell>
          <cell r="AT300" t="str">
            <v xml:space="preserve">VARIABLE O&amp;M COST  </v>
          </cell>
          <cell r="AW300">
            <v>1.6221090000000001E-2</v>
          </cell>
          <cell r="AY300">
            <v>1.6221090000000001E-2</v>
          </cell>
          <cell r="BC300">
            <v>1.6221090000000001E-2</v>
          </cell>
        </row>
        <row r="301">
          <cell r="C301" t="str">
            <v>(28)</v>
          </cell>
          <cell r="D301" t="str">
            <v>TOTAL VARIABLE WITHDRAWAL COST REVENUE</v>
          </cell>
          <cell r="G301">
            <v>973.15504886242934</v>
          </cell>
          <cell r="I301">
            <v>164.09719637336318</v>
          </cell>
          <cell r="K301">
            <v>11.030933457670653</v>
          </cell>
          <cell r="M301">
            <v>5.7888447991834215E-2</v>
          </cell>
          <cell r="O301">
            <v>2.6224826052766623</v>
          </cell>
          <cell r="Q301">
            <v>1150.9635497467318</v>
          </cell>
          <cell r="T301" t="str">
            <v>(28)</v>
          </cell>
          <cell r="U301" t="str">
            <v>TOTAL VARIABLE WITHDRAWAL COST REVENUE</v>
          </cell>
          <cell r="X301" t="str">
            <v>N/A</v>
          </cell>
          <cell r="Z301" t="str">
            <v>N/A</v>
          </cell>
          <cell r="AB301" t="str">
            <v>N/A</v>
          </cell>
          <cell r="AD301" t="str">
            <v>N/A</v>
          </cell>
          <cell r="AF301" t="str">
            <v>N/A</v>
          </cell>
          <cell r="AH301">
            <v>0</v>
          </cell>
          <cell r="AJ301">
            <v>0</v>
          </cell>
          <cell r="AL301">
            <v>0</v>
          </cell>
          <cell r="AN301">
            <v>0</v>
          </cell>
          <cell r="AP301">
            <v>0</v>
          </cell>
          <cell r="AS301" t="str">
            <v>(28)</v>
          </cell>
          <cell r="AT301" t="str">
            <v>TOTAL VARIABLE WITHDRAWAL COST REVENUE</v>
          </cell>
          <cell r="AW301">
            <v>0</v>
          </cell>
          <cell r="AY301">
            <v>0</v>
          </cell>
          <cell r="BA301">
            <v>0</v>
          </cell>
          <cell r="BC301">
            <v>498.87737855141694</v>
          </cell>
          <cell r="BE301">
            <v>498.87737855141694</v>
          </cell>
          <cell r="BI301">
            <v>1649.8409282981488</v>
          </cell>
        </row>
        <row r="302">
          <cell r="C302" t="str">
            <v>(29)</v>
          </cell>
          <cell r="D302" t="str">
            <v>SUBTOTAL - SEASONAL STORAGE</v>
          </cell>
          <cell r="G302">
            <v>35807.349357564934</v>
          </cell>
          <cell r="I302">
            <v>6423.6745827905806</v>
          </cell>
          <cell r="K302">
            <v>311.61509597253109</v>
          </cell>
          <cell r="M302">
            <v>2.1513597387610748</v>
          </cell>
          <cell r="O302">
            <v>9.6115749244984112</v>
          </cell>
          <cell r="Q302">
            <v>42554.401970991312</v>
          </cell>
          <cell r="T302" t="str">
            <v>(29)</v>
          </cell>
          <cell r="U302" t="str">
            <v>SUBTOTAL - SEASONAL STORAGE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H302">
            <v>0</v>
          </cell>
          <cell r="AJ302">
            <v>0</v>
          </cell>
          <cell r="AL302">
            <v>0</v>
          </cell>
          <cell r="AN302">
            <v>0</v>
          </cell>
          <cell r="AP302">
            <v>0</v>
          </cell>
          <cell r="AS302" t="str">
            <v>(29)</v>
          </cell>
          <cell r="AT302" t="str">
            <v>SUBTOTAL - SEASONAL STORAGE</v>
          </cell>
          <cell r="AW302">
            <v>0</v>
          </cell>
          <cell r="AY302">
            <v>0</v>
          </cell>
          <cell r="BA302">
            <v>0</v>
          </cell>
          <cell r="BC302">
            <v>19073.519113049726</v>
          </cell>
          <cell r="BE302">
            <v>19073.519113049726</v>
          </cell>
          <cell r="BI302">
            <v>61627.921084041038</v>
          </cell>
        </row>
        <row r="304">
          <cell r="C304" t="str">
            <v>(30)</v>
          </cell>
          <cell r="D304" t="str">
            <v>MARGINAL LOAD BALANCING COST REVENUE</v>
          </cell>
          <cell r="G304">
            <v>356.27909724648225</v>
          </cell>
          <cell r="I304">
            <v>110.20253521949208</v>
          </cell>
          <cell r="K304">
            <v>6.5545118422666837</v>
          </cell>
          <cell r="M304">
            <v>0.16786798632028038</v>
          </cell>
          <cell r="O304">
            <v>2.2438354171477477</v>
          </cell>
          <cell r="Q304">
            <v>475.44784771170902</v>
          </cell>
          <cell r="T304" t="str">
            <v>(30)</v>
          </cell>
          <cell r="U304" t="str">
            <v>MARGINAL LOAD BALANCING COST REVENUE</v>
          </cell>
          <cell r="X304">
            <v>1989.1764852721603</v>
          </cell>
          <cell r="Z304">
            <v>1129.7275029210687</v>
          </cell>
          <cell r="AB304">
            <v>4730.9942238059539</v>
          </cell>
          <cell r="AD304">
            <v>1422.4027665495496</v>
          </cell>
          <cell r="AF304">
            <v>9272.3009785487338</v>
          </cell>
          <cell r="AH304">
            <v>150.89077403441399</v>
          </cell>
          <cell r="AJ304">
            <v>652.47896599214459</v>
          </cell>
          <cell r="AL304">
            <v>128.18312957277618</v>
          </cell>
          <cell r="AN304">
            <v>29.771895223367846</v>
          </cell>
          <cell r="AP304">
            <v>961.32476482270272</v>
          </cell>
          <cell r="AS304" t="str">
            <v>(30)</v>
          </cell>
          <cell r="AT304" t="str">
            <v>MARGINAL LOAD BALANCING COST REVENUE</v>
          </cell>
          <cell r="AW304">
            <v>42.205742230241412</v>
          </cell>
          <cell r="AY304">
            <v>0</v>
          </cell>
          <cell r="BA304">
            <v>42.205742230241412</v>
          </cell>
          <cell r="BC304" t="str">
            <v>N/A</v>
          </cell>
          <cell r="BE304">
            <v>10275.831485601677</v>
          </cell>
          <cell r="BI304">
            <v>10751.279333313385</v>
          </cell>
        </row>
        <row r="305">
          <cell r="C305" t="str">
            <v>(31)</v>
          </cell>
          <cell r="D305" t="str">
            <v>COMPANY USE GAS:  TRANSMISSION</v>
          </cell>
          <cell r="G305">
            <v>2710.8383419905581</v>
          </cell>
          <cell r="I305">
            <v>838.50346586818625</v>
          </cell>
          <cell r="K305">
            <v>49.871637579555276</v>
          </cell>
          <cell r="M305">
            <v>1.277265428218314</v>
          </cell>
          <cell r="O305">
            <v>17.072781223851464</v>
          </cell>
          <cell r="Q305">
            <v>3617.5634920903694</v>
          </cell>
          <cell r="T305" t="str">
            <v>(31)</v>
          </cell>
          <cell r="U305" t="str">
            <v>COMPANY USE GAS:  TRANSMISSION</v>
          </cell>
          <cell r="X305">
            <v>1550.5545037247352</v>
          </cell>
          <cell r="Z305">
            <v>880.61772326666755</v>
          </cell>
          <cell r="AB305">
            <v>2253.2135092512995</v>
          </cell>
          <cell r="AD305">
            <v>513.78780670464744</v>
          </cell>
          <cell r="AF305">
            <v>5198.1735429473501</v>
          </cell>
          <cell r="AH305">
            <v>82.429064349486708</v>
          </cell>
          <cell r="AJ305">
            <v>1531.2801138951891</v>
          </cell>
          <cell r="AL305">
            <v>97.100010434196065</v>
          </cell>
          <cell r="AN305">
            <v>54.676480073996551</v>
          </cell>
          <cell r="AP305">
            <v>1765.4856687528684</v>
          </cell>
          <cell r="AS305" t="str">
            <v>(31)</v>
          </cell>
          <cell r="AT305" t="str">
            <v>COMPANY USE GAS:  TRANSMISSION</v>
          </cell>
          <cell r="AW305">
            <v>38.575930245837199</v>
          </cell>
          <cell r="AY305">
            <v>0</v>
          </cell>
          <cell r="BA305">
            <v>38.575930245837199</v>
          </cell>
          <cell r="BC305" t="str">
            <v>N/A</v>
          </cell>
          <cell r="BE305">
            <v>7002.2351419460556</v>
          </cell>
          <cell r="BI305">
            <v>10619.798634036426</v>
          </cell>
        </row>
        <row r="307">
          <cell r="C307" t="str">
            <v>(32)</v>
          </cell>
          <cell r="D307" t="str">
            <v>SYSTEM MARGINAL COST REVENUE</v>
          </cell>
          <cell r="G307">
            <v>592310.11719392403</v>
          </cell>
          <cell r="I307">
            <v>104756.8003155982</v>
          </cell>
          <cell r="K307">
            <v>2294.5674619848451</v>
          </cell>
          <cell r="M307">
            <v>77.20894286141592</v>
          </cell>
          <cell r="O307">
            <v>1695.6979829700333</v>
          </cell>
          <cell r="Q307">
            <v>701134.39189733856</v>
          </cell>
          <cell r="T307" t="str">
            <v>(32)</v>
          </cell>
          <cell r="U307" t="str">
            <v>SYSTEM MARGINAL COST REVENUE</v>
          </cell>
          <cell r="X307">
            <v>38267.022752377627</v>
          </cell>
          <cell r="Z307">
            <v>12355.680994210737</v>
          </cell>
          <cell r="AB307">
            <v>22658.143418109303</v>
          </cell>
          <cell r="AD307">
            <v>6042.6560614100108</v>
          </cell>
          <cell r="AF307">
            <v>79323.503226107685</v>
          </cell>
          <cell r="AH307">
            <v>850.41651720541563</v>
          </cell>
          <cell r="AJ307">
            <v>11992.185285284024</v>
          </cell>
          <cell r="AL307">
            <v>900.57250230002478</v>
          </cell>
          <cell r="AN307">
            <v>447.05593104025291</v>
          </cell>
          <cell r="AP307">
            <v>14190.230235829718</v>
          </cell>
          <cell r="AS307" t="str">
            <v>(32)</v>
          </cell>
          <cell r="AT307" t="str">
            <v>SYSTEM MARGINAL COST REVENUE</v>
          </cell>
          <cell r="AW307">
            <v>343.67362056772248</v>
          </cell>
          <cell r="AY307">
            <v>0</v>
          </cell>
          <cell r="BA307">
            <v>343.67362056772248</v>
          </cell>
          <cell r="BC307">
            <v>19073.519113049726</v>
          </cell>
          <cell r="BE307">
            <v>112930.92619555484</v>
          </cell>
          <cell r="BI307">
            <v>814065.31809289334</v>
          </cell>
        </row>
        <row r="309">
          <cell r="C309" t="str">
            <v>(33)</v>
          </cell>
          <cell r="D309" t="str">
            <v>SCALED LRMC REVENUE</v>
          </cell>
          <cell r="G309">
            <v>1013720.1898063582</v>
          </cell>
          <cell r="I309">
            <v>179287.97840315584</v>
          </cell>
          <cell r="K309">
            <v>3927.0802499650958</v>
          </cell>
          <cell r="M309">
            <v>132.14068431418934</v>
          </cell>
          <cell r="O309">
            <v>2902.1339181141275</v>
          </cell>
          <cell r="Q309">
            <v>1199969.5230619074</v>
          </cell>
          <cell r="T309" t="str">
            <v>(33)</v>
          </cell>
          <cell r="U309" t="str">
            <v>SCALED LRMC REVENUE</v>
          </cell>
          <cell r="X309">
            <v>65455.524539214057</v>
          </cell>
          <cell r="Z309">
            <v>21134.321991773246</v>
          </cell>
          <cell r="AB309">
            <v>38756.625309319003</v>
          </cell>
          <cell r="AD309">
            <v>20114.115079860137</v>
          </cell>
          <cell r="AF309">
            <v>145460.58692016645</v>
          </cell>
          <cell r="AH309">
            <v>1454.6326107126656</v>
          </cell>
          <cell r="AJ309">
            <v>20512.564651268538</v>
          </cell>
          <cell r="AL309">
            <v>1540.4241376467712</v>
          </cell>
          <cell r="AN309">
            <v>764.6866246679283</v>
          </cell>
          <cell r="AP309">
            <v>24272.308024295904</v>
          </cell>
          <cell r="AS309" t="str">
            <v>(33)</v>
          </cell>
          <cell r="AT309" t="str">
            <v>SCALED LRMC REVENUE</v>
          </cell>
          <cell r="AW309">
            <v>587.85177122652976</v>
          </cell>
          <cell r="AY309">
            <v>0</v>
          </cell>
          <cell r="BA309">
            <v>587.85177122652976</v>
          </cell>
          <cell r="BC309">
            <v>20749.935025553226</v>
          </cell>
          <cell r="BE309">
            <v>191070.68174124209</v>
          </cell>
          <cell r="BG309">
            <v>11875.210819528864</v>
          </cell>
          <cell r="BI309">
            <v>1402915.4156226784</v>
          </cell>
        </row>
        <row r="311">
          <cell r="C311" t="str">
            <v>(34a)</v>
          </cell>
          <cell r="D311" t="str">
            <v>MARKETING(excluding DSM)</v>
          </cell>
          <cell r="G311">
            <v>14202</v>
          </cell>
          <cell r="I311">
            <v>4329.7335851792041</v>
          </cell>
          <cell r="K311">
            <v>135.26641482079629</v>
          </cell>
          <cell r="M311">
            <v>3</v>
          </cell>
          <cell r="O311">
            <v>33</v>
          </cell>
          <cell r="Q311">
            <v>18703</v>
          </cell>
          <cell r="T311" t="str">
            <v>(34a)</v>
          </cell>
          <cell r="U311" t="str">
            <v>MARKETING(excluding DSM)</v>
          </cell>
          <cell r="X311">
            <v>3008</v>
          </cell>
          <cell r="Z311">
            <v>664</v>
          </cell>
          <cell r="AB311">
            <v>937</v>
          </cell>
          <cell r="AD311">
            <v>375</v>
          </cell>
          <cell r="AF311">
            <v>4984</v>
          </cell>
          <cell r="AH311">
            <v>60.4</v>
          </cell>
          <cell r="AJ311">
            <v>60.4</v>
          </cell>
          <cell r="AL311">
            <v>60.4</v>
          </cell>
          <cell r="AN311">
            <v>60.4</v>
          </cell>
          <cell r="AP311">
            <v>241.6</v>
          </cell>
          <cell r="AS311" t="str">
            <v>(34a)</v>
          </cell>
          <cell r="AT311" t="str">
            <v>MARKETING(excluding DSM)</v>
          </cell>
          <cell r="AW311">
            <v>60.4</v>
          </cell>
          <cell r="AY311">
            <v>0</v>
          </cell>
          <cell r="BA311">
            <v>60.4</v>
          </cell>
          <cell r="BC311">
            <v>148</v>
          </cell>
          <cell r="BE311">
            <v>5434</v>
          </cell>
          <cell r="BI311">
            <v>24137</v>
          </cell>
        </row>
        <row r="312">
          <cell r="C312" t="str">
            <v>(34b)</v>
          </cell>
          <cell r="D312" t="str">
            <v>SDG&amp;E Moreno Credit</v>
          </cell>
          <cell r="G312">
            <v>438.34901539978853</v>
          </cell>
          <cell r="I312">
            <v>77.527023330821095</v>
          </cell>
          <cell r="K312">
            <v>1.6981330531623178</v>
          </cell>
          <cell r="M312">
            <v>5.7139770368432562E-2</v>
          </cell>
          <cell r="O312">
            <v>1.2549296722665306</v>
          </cell>
          <cell r="Q312">
            <v>518.88624122640692</v>
          </cell>
          <cell r="T312" t="str">
            <v>(34b)</v>
          </cell>
          <cell r="U312" t="str">
            <v>SDG&amp;E Moreno Credit</v>
          </cell>
          <cell r="X312">
            <v>28.320150642123981</v>
          </cell>
          <cell r="Z312">
            <v>9.1440285100396324</v>
          </cell>
          <cell r="AB312">
            <v>16.768538253523683</v>
          </cell>
          <cell r="AD312" t="str">
            <v>N/A</v>
          </cell>
          <cell r="AF312">
            <v>54.232717405687296</v>
          </cell>
          <cell r="AH312">
            <v>0.62936497651392009</v>
          </cell>
          <cell r="AJ312">
            <v>-575</v>
          </cell>
          <cell r="AL312">
            <v>0.66648375271647176</v>
          </cell>
          <cell r="AN312">
            <v>0.33085122389690774</v>
          </cell>
          <cell r="AP312">
            <v>-573.37330004687271</v>
          </cell>
          <cell r="AS312" t="str">
            <v>(34b)</v>
          </cell>
          <cell r="AT312" t="str">
            <v>SDG&amp;E Moreno Credit</v>
          </cell>
          <cell r="AW312">
            <v>0.25434141477853356</v>
          </cell>
          <cell r="AY312">
            <v>0</v>
          </cell>
          <cell r="BA312">
            <v>0.25434141477853356</v>
          </cell>
          <cell r="BC312" t="str">
            <v>N/A</v>
          </cell>
          <cell r="BE312">
            <v>-518.88624122640692</v>
          </cell>
          <cell r="BI312">
            <v>0</v>
          </cell>
        </row>
        <row r="313">
          <cell r="C313" t="str">
            <v>(35)</v>
          </cell>
          <cell r="D313" t="str">
            <v>MARGINAL COST REVENUE W/MKTG &amp; ARCO</v>
          </cell>
          <cell r="G313">
            <v>1028360.538821758</v>
          </cell>
          <cell r="I313">
            <v>183695.23901166586</v>
          </cell>
          <cell r="K313">
            <v>4064.0447978390544</v>
          </cell>
          <cell r="M313">
            <v>135.19782408455777</v>
          </cell>
          <cell r="O313">
            <v>2936.3888477863939</v>
          </cell>
          <cell r="Q313">
            <v>1219191.4093031338</v>
          </cell>
          <cell r="T313" t="str">
            <v>(35)</v>
          </cell>
          <cell r="U313" t="str">
            <v>MARGINAL COST REVENUE W/MKTG &amp; ARCO</v>
          </cell>
          <cell r="X313">
            <v>68491.844689856182</v>
          </cell>
          <cell r="Z313">
            <v>21807.466020283286</v>
          </cell>
          <cell r="AB313">
            <v>39710.393847572523</v>
          </cell>
          <cell r="AD313">
            <v>20489.115079860137</v>
          </cell>
          <cell r="AF313">
            <v>150498.81963757213</v>
          </cell>
          <cell r="AH313">
            <v>1515.6619756891796</v>
          </cell>
          <cell r="AJ313">
            <v>19997.964651268539</v>
          </cell>
          <cell r="AL313">
            <v>1601.4906213994877</v>
          </cell>
          <cell r="AN313">
            <v>825.41747589182523</v>
          </cell>
          <cell r="AP313">
            <v>23940.534724249032</v>
          </cell>
          <cell r="AS313" t="str">
            <v>(35)</v>
          </cell>
          <cell r="AT313" t="str">
            <v>MARGINAL COST REVENUE W/MKTG &amp; ARCO</v>
          </cell>
          <cell r="AW313">
            <v>648.50611264130828</v>
          </cell>
          <cell r="AY313">
            <v>0</v>
          </cell>
          <cell r="BA313">
            <v>648.50611264130828</v>
          </cell>
          <cell r="BC313">
            <v>20897.935025553226</v>
          </cell>
          <cell r="BE313">
            <v>195985.79550001569</v>
          </cell>
          <cell r="BG313">
            <v>11875.210819528864</v>
          </cell>
          <cell r="BI313">
            <v>1427052.4156226784</v>
          </cell>
        </row>
        <row r="315">
          <cell r="C315" t="str">
            <v>(36)</v>
          </cell>
          <cell r="D315" t="str">
            <v xml:space="preserve">  UNCOLLECTIBLES</v>
          </cell>
          <cell r="G315">
            <v>5022.4859887944804</v>
          </cell>
          <cell r="I315">
            <v>897.16274527746839</v>
          </cell>
          <cell r="K315">
            <v>19.848688552719366</v>
          </cell>
          <cell r="M315">
            <v>0.66030263856505866</v>
          </cell>
          <cell r="O315">
            <v>14.341246371196808</v>
          </cell>
          <cell r="Q315">
            <v>5954.4989716344289</v>
          </cell>
          <cell r="T315" t="str">
            <v>(36)</v>
          </cell>
          <cell r="U315" t="str">
            <v xml:space="preserve">  UNCOLLECTIBLES</v>
          </cell>
          <cell r="X315">
            <v>334.51237899076415</v>
          </cell>
          <cell r="Z315">
            <v>106.5070939648031</v>
          </cell>
          <cell r="AB315">
            <v>193.94452546521973</v>
          </cell>
          <cell r="AD315">
            <v>0</v>
          </cell>
          <cell r="AF315">
            <v>634.96399842078699</v>
          </cell>
          <cell r="AH315">
            <v>0</v>
          </cell>
          <cell r="AJ315">
            <v>0</v>
          </cell>
          <cell r="AL315">
            <v>0</v>
          </cell>
          <cell r="AN315">
            <v>0</v>
          </cell>
          <cell r="AP315">
            <v>0</v>
          </cell>
          <cell r="AS315" t="str">
            <v>(36)</v>
          </cell>
          <cell r="AT315" t="str">
            <v xml:space="preserve">  UNCOLLECTIBLES</v>
          </cell>
          <cell r="AW315">
            <v>0</v>
          </cell>
          <cell r="AY315">
            <v>0</v>
          </cell>
          <cell r="BA315">
            <v>0</v>
          </cell>
          <cell r="BC315">
            <v>102.06496836297875</v>
          </cell>
          <cell r="BE315">
            <v>737.02896678376578</v>
          </cell>
          <cell r="BI315">
            <v>6691.527938418194</v>
          </cell>
        </row>
        <row r="317">
          <cell r="C317" t="str">
            <v>(37)</v>
          </cell>
          <cell r="D317" t="str">
            <v>TOTAL ALLOCATED MARGIN (M$)</v>
          </cell>
          <cell r="G317">
            <v>1033383.0248105525</v>
          </cell>
          <cell r="I317">
            <v>184592.40175694332</v>
          </cell>
          <cell r="K317">
            <v>4083.8934863917739</v>
          </cell>
          <cell r="M317">
            <v>135.85812672312284</v>
          </cell>
          <cell r="O317">
            <v>2950.7300941575909</v>
          </cell>
          <cell r="Q317">
            <v>1225145.9082747684</v>
          </cell>
          <cell r="T317" t="str">
            <v>(37)</v>
          </cell>
          <cell r="U317" t="str">
            <v>TOTAL ALLOCATED MARGIN (M$)</v>
          </cell>
          <cell r="X317">
            <v>68826.357068846948</v>
          </cell>
          <cell r="Z317">
            <v>21913.973114248089</v>
          </cell>
          <cell r="AB317">
            <v>39904.338373037739</v>
          </cell>
          <cell r="AD317">
            <v>20489.115079860137</v>
          </cell>
          <cell r="AF317">
            <v>151133.78363599291</v>
          </cell>
          <cell r="AH317">
            <v>1515.6619756891796</v>
          </cell>
          <cell r="AJ317">
            <v>19997.964651268539</v>
          </cell>
          <cell r="AL317">
            <v>1601.4906213994877</v>
          </cell>
          <cell r="AN317">
            <v>825.41747589182523</v>
          </cell>
          <cell r="AP317">
            <v>23940.534724249032</v>
          </cell>
          <cell r="AS317" t="str">
            <v>(37)</v>
          </cell>
          <cell r="AT317" t="str">
            <v>TOTAL ALLOCATED MARGIN (M$)</v>
          </cell>
          <cell r="AW317">
            <v>648.50611264130828</v>
          </cell>
          <cell r="AY317">
            <v>0</v>
          </cell>
          <cell r="BA317">
            <v>648.50611264130828</v>
          </cell>
          <cell r="BC317">
            <v>20999.999993916204</v>
          </cell>
          <cell r="BE317">
            <v>196722.82446679944</v>
          </cell>
          <cell r="BG317">
            <v>11875.210819528864</v>
          </cell>
          <cell r="BI317">
            <v>1433743.9435610967</v>
          </cell>
        </row>
        <row r="319">
          <cell r="C319" t="str">
            <v>(38)</v>
          </cell>
          <cell r="D319" t="str">
            <v>TOTAL ALLOCATED MARGIN (¢/th)</v>
          </cell>
          <cell r="G319">
            <v>40.574914632281434</v>
          </cell>
          <cell r="I319">
            <v>23.431973616611657</v>
          </cell>
          <cell r="K319">
            <v>8.7160695869358271</v>
          </cell>
          <cell r="M319">
            <v>11.321510560260236</v>
          </cell>
          <cell r="O319">
            <v>18.396072906219395</v>
          </cell>
          <cell r="Q319">
            <v>36.047202225658417</v>
          </cell>
          <cell r="T319" t="str">
            <v>(38)</v>
          </cell>
          <cell r="U319" t="str">
            <v>TOTAL ALLOCATED MARGIN (¢/th)</v>
          </cell>
          <cell r="X319">
            <v>4.7246284164294936</v>
          </cell>
          <cell r="Z319">
            <v>2.6487051375241304</v>
          </cell>
          <cell r="AB319">
            <v>1.8850274519236307</v>
          </cell>
          <cell r="AD319">
            <v>4.2446249218041823</v>
          </cell>
          <cell r="AF319">
            <v>3.094643969322421</v>
          </cell>
          <cell r="AH319">
            <v>1.9476213783989667</v>
          </cell>
          <cell r="AJ319">
            <v>1.3832914789189987</v>
          </cell>
          <cell r="AL319">
            <v>1.746978945805385</v>
          </cell>
          <cell r="AN319">
            <v>1.5990264933975693</v>
          </cell>
          <cell r="AP319">
            <v>1.436323273685459</v>
          </cell>
          <cell r="AS319" t="str">
            <v>(38)</v>
          </cell>
          <cell r="AT319" t="str">
            <v>TOTAL ALLOCATED MARGIN (¢/th)</v>
          </cell>
          <cell r="AW319">
            <v>1.780656765488227</v>
          </cell>
          <cell r="AY319">
            <v>0</v>
          </cell>
          <cell r="BA319">
            <v>1.780656765488227</v>
          </cell>
          <cell r="BC319">
            <v>0</v>
          </cell>
          <cell r="BE319">
            <v>2.9865615153685714</v>
          </cell>
          <cell r="BI319">
            <v>0</v>
          </cell>
        </row>
        <row r="321">
          <cell r="C321" t="str">
            <v>(39)</v>
          </cell>
          <cell r="D321" t="str">
            <v>AVERAGE YEAR THROUGHPUT, MDth</v>
          </cell>
          <cell r="G321">
            <v>254685.2</v>
          </cell>
          <cell r="I321">
            <v>78778</v>
          </cell>
          <cell r="K321">
            <v>4685.4760000000006</v>
          </cell>
          <cell r="M321">
            <v>120</v>
          </cell>
          <cell r="O321">
            <v>1604</v>
          </cell>
          <cell r="Q321">
            <v>339872.67600000004</v>
          </cell>
          <cell r="T321" t="str">
            <v>(39)</v>
          </cell>
          <cell r="U321" t="str">
            <v>AVERAGE YEAR THROUGHPUT, MDth</v>
          </cell>
          <cell r="X321">
            <v>145675.70399718449</v>
          </cell>
          <cell r="Z321">
            <v>82734.664586833213</v>
          </cell>
          <cell r="AB321">
            <v>211691.01984332484</v>
          </cell>
          <cell r="AD321">
            <v>48270.731707317071</v>
          </cell>
          <cell r="AF321">
            <v>488372.12013465958</v>
          </cell>
          <cell r="AH321">
            <v>7782.1181904211935</v>
          </cell>
          <cell r="AJ321">
            <v>144567.97396667517</v>
          </cell>
          <cell r="AL321">
            <v>9167.200470531001</v>
          </cell>
          <cell r="AN321">
            <v>5162</v>
          </cell>
          <cell r="AP321">
            <v>166679.29262762738</v>
          </cell>
          <cell r="AS321" t="str">
            <v>(39)</v>
          </cell>
          <cell r="AT321" t="str">
            <v>AVERAGE YEAR THROUGHPUT, MDth</v>
          </cell>
          <cell r="AW321">
            <v>3641.9489999999996</v>
          </cell>
          <cell r="AY321">
            <v>0</v>
          </cell>
          <cell r="BA321">
            <v>3641.9489999999996</v>
          </cell>
          <cell r="BC321" t="str">
            <v>N/A</v>
          </cell>
          <cell r="BE321">
            <v>658693.36176228698</v>
          </cell>
          <cell r="BI321">
            <v>998566.03776228707</v>
          </cell>
        </row>
        <row r="324">
          <cell r="I324" t="str">
            <v xml:space="preserve">    Core Scaling Factor = </v>
          </cell>
          <cell r="K324">
            <v>1.7114686384370219</v>
          </cell>
          <cell r="AB324" t="str">
            <v>Noncore Scaling Factor =</v>
          </cell>
          <cell r="AD324">
            <v>1.7104943063580023</v>
          </cell>
        </row>
        <row r="326">
          <cell r="C326" t="str">
            <v>TABLE  11:  CORE REVENUE ALLOCATION</v>
          </cell>
          <cell r="T326" t="str">
            <v>TABLE 12:  NONCORE &amp; WHOLESALE REVENUE ALLOCATION</v>
          </cell>
          <cell r="AS326" t="str">
            <v>TABLE  13:  DGN &amp; SUMMARY N/C REVENUE ALLOCATION</v>
          </cell>
        </row>
        <row r="327">
          <cell r="C327" t="str">
            <v>Page 3</v>
          </cell>
          <cell r="T327" t="str">
            <v>Page 3</v>
          </cell>
          <cell r="AS327" t="str">
            <v>Page 3</v>
          </cell>
        </row>
        <row r="329">
          <cell r="C329" t="str">
            <v>SOUTHERN CALIFORNIA GAS COMPANY</v>
          </cell>
          <cell r="T329" t="str">
            <v>SOUTHERN CALIFORNIA GAS COMPANY</v>
          </cell>
          <cell r="AS329" t="str">
            <v>SOUTHERN CALIFORNIA GAS COMPANY</v>
          </cell>
        </row>
        <row r="330">
          <cell r="C330" t="str">
            <v xml:space="preserve">2001 Financial Plan Rate Forecast </v>
          </cell>
          <cell r="T330" t="str">
            <v xml:space="preserve">2001 Financial Plan Rate Forecast </v>
          </cell>
          <cell r="AS330" t="str">
            <v xml:space="preserve">2001 Financial Plan Rate Forecast </v>
          </cell>
        </row>
        <row r="332">
          <cell r="C332" t="str">
            <v>OTHER OPERATING COST AND TRANSITION COST ALLOCATION (M$)</v>
          </cell>
          <cell r="T332" t="str">
            <v>OTHER OPERATING COST AND TRANSITION COST ALLOCATION (M$)</v>
          </cell>
          <cell r="AS332" t="str">
            <v>OTHER OPERATING COST AND TRANSITION COST ALLOCATION (M$)</v>
          </cell>
        </row>
        <row r="334">
          <cell r="D334" t="str">
            <v>OTHER COST COMPONENTS</v>
          </cell>
          <cell r="U334" t="str">
            <v>OTHER COST COMPONENTS</v>
          </cell>
          <cell r="AT334" t="str">
            <v>OTHER COST COMPONENTS</v>
          </cell>
        </row>
        <row r="335">
          <cell r="G335" t="str">
            <v>Residential</v>
          </cell>
          <cell r="I335" t="str">
            <v>G-10</v>
          </cell>
          <cell r="K335" t="str">
            <v>G-20</v>
          </cell>
          <cell r="M335" t="str">
            <v>NonRes A/C</v>
          </cell>
          <cell r="O335" t="str">
            <v>Gas Engine</v>
          </cell>
          <cell r="Q335" t="str">
            <v>Total</v>
          </cell>
          <cell r="X335" t="str">
            <v>Com/Ind</v>
          </cell>
          <cell r="Z335" t="str">
            <v>Cogen</v>
          </cell>
          <cell r="AB335" t="str">
            <v>UEG</v>
          </cell>
          <cell r="AD335" t="str">
            <v>EOR</v>
          </cell>
          <cell r="AF335" t="str">
            <v>Total</v>
          </cell>
          <cell r="AH335" t="str">
            <v>Wholesale</v>
          </cell>
          <cell r="AJ335" t="str">
            <v>Wholesale</v>
          </cell>
          <cell r="AL335" t="str">
            <v>Wholesale</v>
          </cell>
          <cell r="AN335" t="str">
            <v>Wholesale</v>
          </cell>
          <cell r="AP335" t="str">
            <v>Total</v>
          </cell>
          <cell r="AY335" t="str">
            <v>International</v>
          </cell>
          <cell r="BA335" t="str">
            <v>Total</v>
          </cell>
          <cell r="BC335" t="str">
            <v>Unbundled</v>
          </cell>
          <cell r="BE335" t="str">
            <v>Total</v>
          </cell>
          <cell r="BG335" t="str">
            <v>UNALLOCATED</v>
          </cell>
          <cell r="BI335" t="str">
            <v>Total</v>
          </cell>
        </row>
        <row r="336">
          <cell r="Q336" t="str">
            <v>Core</v>
          </cell>
          <cell r="AF336" t="str">
            <v>Noncore</v>
          </cell>
          <cell r="AH336" t="str">
            <v>Long Beach</v>
          </cell>
          <cell r="AJ336" t="str">
            <v xml:space="preserve">SDG&amp;E </v>
          </cell>
          <cell r="AL336" t="str">
            <v>Southwest</v>
          </cell>
          <cell r="AN336" t="str">
            <v>Vernon</v>
          </cell>
          <cell r="AP336" t="str">
            <v>Wholesale</v>
          </cell>
          <cell r="AW336" t="str">
            <v>DGN</v>
          </cell>
          <cell r="AY336" t="str">
            <v>Rosarito</v>
          </cell>
          <cell r="BA336" t="str">
            <v>International</v>
          </cell>
          <cell r="BC336" t="str">
            <v>Noncore</v>
          </cell>
          <cell r="BE336" t="str">
            <v>Noncore</v>
          </cell>
          <cell r="BG336" t="str">
            <v>Costs to NSBA</v>
          </cell>
          <cell r="BI336" t="str">
            <v>System</v>
          </cell>
        </row>
        <row r="337">
          <cell r="C337" t="str">
            <v>Line</v>
          </cell>
          <cell r="D337" t="str">
            <v>Forecast Period Costs</v>
          </cell>
          <cell r="G337" t="str">
            <v>Cost</v>
          </cell>
          <cell r="I337" t="str">
            <v>Cost</v>
          </cell>
          <cell r="K337" t="str">
            <v>Cost</v>
          </cell>
          <cell r="M337" t="str">
            <v>Cost</v>
          </cell>
          <cell r="O337" t="str">
            <v>Cost</v>
          </cell>
          <cell r="Q337" t="str">
            <v>Cost</v>
          </cell>
          <cell r="T337" t="str">
            <v>Line</v>
          </cell>
          <cell r="U337" t="str">
            <v>Forecast Period Costs</v>
          </cell>
          <cell r="X337" t="str">
            <v>Cost</v>
          </cell>
          <cell r="Z337" t="str">
            <v>Cost</v>
          </cell>
          <cell r="AB337" t="str">
            <v>Cost</v>
          </cell>
          <cell r="AD337" t="str">
            <v>Cost</v>
          </cell>
          <cell r="AF337" t="str">
            <v>Cost</v>
          </cell>
          <cell r="AH337" t="str">
            <v>Cost</v>
          </cell>
          <cell r="AJ337" t="str">
            <v>Cost</v>
          </cell>
          <cell r="AL337" t="str">
            <v>Gas</v>
          </cell>
          <cell r="AN337" t="str">
            <v>Cost</v>
          </cell>
          <cell r="AP337" t="str">
            <v>Cost</v>
          </cell>
          <cell r="AS337" t="str">
            <v>Line</v>
          </cell>
          <cell r="AT337" t="str">
            <v>Forecast Period Costs</v>
          </cell>
          <cell r="AW337" t="str">
            <v>Cost</v>
          </cell>
          <cell r="AY337" t="str">
            <v>Cost</v>
          </cell>
          <cell r="BA337" t="str">
            <v>Cost</v>
          </cell>
          <cell r="BC337" t="str">
            <v>Storage</v>
          </cell>
          <cell r="BE337" t="str">
            <v>Cost</v>
          </cell>
          <cell r="BI337" t="str">
            <v>Cost</v>
          </cell>
        </row>
        <row r="338">
          <cell r="G338" t="str">
            <v>(b)</v>
          </cell>
          <cell r="I338" t="str">
            <v>(c)</v>
          </cell>
          <cell r="K338" t="str">
            <v>(d)</v>
          </cell>
          <cell r="M338" t="str">
            <v>(e)</v>
          </cell>
          <cell r="O338" t="str">
            <v>(f)</v>
          </cell>
          <cell r="Q338" t="str">
            <v>(g)</v>
          </cell>
          <cell r="X338" t="str">
            <v>(b)</v>
          </cell>
          <cell r="Z338" t="str">
            <v>(c)</v>
          </cell>
          <cell r="AB338" t="str">
            <v>(d)</v>
          </cell>
          <cell r="AD338" t="str">
            <v>(e)</v>
          </cell>
          <cell r="AF338" t="str">
            <v>(f)</v>
          </cell>
          <cell r="AH338" t="str">
            <v>(g)</v>
          </cell>
          <cell r="AJ338" t="str">
            <v>(h)</v>
          </cell>
          <cell r="AL338" t="str">
            <v>(i)</v>
          </cell>
          <cell r="AN338" t="str">
            <v>(j)</v>
          </cell>
          <cell r="AP338" t="str">
            <v>(k)</v>
          </cell>
          <cell r="AW338" t="str">
            <v>(b)</v>
          </cell>
          <cell r="AY338" t="str">
            <v>(c)</v>
          </cell>
          <cell r="BA338" t="str">
            <v>(d)</v>
          </cell>
          <cell r="BC338" t="str">
            <v>(e)</v>
          </cell>
          <cell r="BE338" t="str">
            <v>(f)</v>
          </cell>
          <cell r="BG338" t="str">
            <v>(g)</v>
          </cell>
          <cell r="BI338" t="str">
            <v>(h)</v>
          </cell>
        </row>
        <row r="339">
          <cell r="D339" t="str">
            <v>TRANSPORTATION REVENUE REQ.</v>
          </cell>
          <cell r="U339" t="str">
            <v>TRANSPORTATION REVENUE REQ.</v>
          </cell>
          <cell r="AT339" t="str">
            <v>TRANSPORTATION REVENUE REQ.</v>
          </cell>
        </row>
        <row r="340">
          <cell r="C340" t="str">
            <v>(40a)</v>
          </cell>
          <cell r="D340" t="str">
            <v>Subtotal - Margin - Base</v>
          </cell>
          <cell r="G340">
            <v>1033383.0248105525</v>
          </cell>
          <cell r="I340">
            <v>184592.40175694332</v>
          </cell>
          <cell r="K340">
            <v>4083.8934863917739</v>
          </cell>
          <cell r="M340">
            <v>135.85812672312284</v>
          </cell>
          <cell r="O340">
            <v>2950.7300941575909</v>
          </cell>
          <cell r="Q340">
            <v>1225145.9082747684</v>
          </cell>
          <cell r="T340" t="str">
            <v>(39)</v>
          </cell>
          <cell r="U340" t="str">
            <v>Subtotal - Margin - Base</v>
          </cell>
          <cell r="X340">
            <v>68826.357068846948</v>
          </cell>
          <cell r="Z340">
            <v>21913.973114248089</v>
          </cell>
          <cell r="AB340">
            <v>39904.338373037739</v>
          </cell>
          <cell r="AD340">
            <v>20489.115079860137</v>
          </cell>
          <cell r="AF340">
            <v>151133.78363599291</v>
          </cell>
          <cell r="AH340">
            <v>1515.6619756891796</v>
          </cell>
          <cell r="AJ340">
            <v>19997.964651268539</v>
          </cell>
          <cell r="AL340">
            <v>1601.4906213994877</v>
          </cell>
          <cell r="AN340">
            <v>825.41747589182523</v>
          </cell>
          <cell r="AP340">
            <v>23940.534724249032</v>
          </cell>
          <cell r="AS340" t="str">
            <v>(39)</v>
          </cell>
          <cell r="AT340" t="str">
            <v>Subtotal - Margin - Base</v>
          </cell>
          <cell r="AW340">
            <v>648.50611264130828</v>
          </cell>
          <cell r="AY340">
            <v>0</v>
          </cell>
          <cell r="BA340">
            <v>648.50611264130828</v>
          </cell>
          <cell r="BC340">
            <v>20999.999993916204</v>
          </cell>
          <cell r="BE340">
            <v>196722.82446679944</v>
          </cell>
          <cell r="BG340">
            <v>11875.210819528864</v>
          </cell>
          <cell r="BI340">
            <v>1433743.9435610967</v>
          </cell>
        </row>
        <row r="342">
          <cell r="D342" t="str">
            <v>Other Operating Costs and Revenues</v>
          </cell>
          <cell r="U342" t="str">
            <v>Other Operating Costs and Revenues</v>
          </cell>
          <cell r="AT342" t="str">
            <v>Other Operating Costs and Revenues</v>
          </cell>
        </row>
        <row r="343">
          <cell r="C343" t="str">
            <v>(40b)</v>
          </cell>
          <cell r="D343" t="str">
            <v xml:space="preserve">  Exchange Revenues &amp; Interutility Transactions</v>
          </cell>
          <cell r="G343">
            <v>89.463404756736196</v>
          </cell>
          <cell r="I343">
            <v>25.906767426826018</v>
          </cell>
          <cell r="K343">
            <v>1.4866193517532165</v>
          </cell>
          <cell r="M343">
            <v>3.7166699454625071E-2</v>
          </cell>
          <cell r="O343">
            <v>0.49679488271015515</v>
          </cell>
          <cell r="Q343">
            <v>117.39075311748022</v>
          </cell>
          <cell r="T343" t="str">
            <v>(40)</v>
          </cell>
          <cell r="U343" t="str">
            <v xml:space="preserve">  Exchange Revenues &amp; Interutility Transactions</v>
          </cell>
          <cell r="X343">
            <v>45.495161622815324</v>
          </cell>
          <cell r="Z343">
            <v>25.624786776483685</v>
          </cell>
          <cell r="AB343">
            <v>65.565470931332726</v>
          </cell>
          <cell r="AD343">
            <v>0</v>
          </cell>
          <cell r="AF343">
            <v>136.68541933063173</v>
          </cell>
          <cell r="AH343">
            <v>2.5896758266417295</v>
          </cell>
          <cell r="AJ343">
            <v>46.072010093791405</v>
          </cell>
          <cell r="AL343">
            <v>2.9990496663159774</v>
          </cell>
          <cell r="AN343">
            <v>1.6079556383726981</v>
          </cell>
          <cell r="AP343">
            <v>53.268691225121813</v>
          </cell>
          <cell r="AS343" t="str">
            <v>(40)</v>
          </cell>
          <cell r="AT343" t="str">
            <v xml:space="preserve">  Exchange Revenues &amp; Interutility Transactions</v>
          </cell>
          <cell r="AW343">
            <v>1.1429412048150145</v>
          </cell>
          <cell r="AY343">
            <v>0</v>
          </cell>
          <cell r="BA343">
            <v>1.1429412048150145</v>
          </cell>
          <cell r="BC343" t="str">
            <v>N/A</v>
          </cell>
          <cell r="BE343">
            <v>191.09705176056855</v>
          </cell>
          <cell r="BI343">
            <v>308.48780487804879</v>
          </cell>
        </row>
        <row r="344">
          <cell r="C344" t="str">
            <v>(40c)</v>
          </cell>
          <cell r="D344" t="str">
            <v xml:space="preserve">  Schedule IB Service Revenue Credit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T344" t="str">
            <v>(40b)</v>
          </cell>
          <cell r="U344" t="str">
            <v xml:space="preserve">  Schedule IB Service Revenue Credit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F344">
            <v>0</v>
          </cell>
          <cell r="AH344">
            <v>0</v>
          </cell>
          <cell r="AJ344">
            <v>0</v>
          </cell>
          <cell r="AL344">
            <v>0</v>
          </cell>
          <cell r="AN344">
            <v>0</v>
          </cell>
          <cell r="AP344">
            <v>0</v>
          </cell>
          <cell r="AS344" t="str">
            <v>(40b)</v>
          </cell>
          <cell r="AT344" t="str">
            <v xml:space="preserve">  Schedule IB Service Revenue Credit</v>
          </cell>
          <cell r="AW344">
            <v>0</v>
          </cell>
          <cell r="AY344">
            <v>0</v>
          </cell>
          <cell r="BA344">
            <v>0</v>
          </cell>
          <cell r="BC344" t="str">
            <v>N/A</v>
          </cell>
          <cell r="BE344">
            <v>0</v>
          </cell>
          <cell r="BI344">
            <v>0</v>
          </cell>
        </row>
        <row r="345">
          <cell r="C345" t="str">
            <v>(41)</v>
          </cell>
          <cell r="D345" t="str">
            <v xml:space="preserve">  Core Brokerage Fee Adjustment</v>
          </cell>
          <cell r="G345">
            <v>-4876.7788703432479</v>
          </cell>
          <cell r="I345">
            <v>-1508.4617631801941</v>
          </cell>
          <cell r="K345">
            <v>-89.718720814167455</v>
          </cell>
          <cell r="M345">
            <v>-2.2977914085356734</v>
          </cell>
          <cell r="O345">
            <v>-30.713811827426834</v>
          </cell>
          <cell r="Q345">
            <v>-6507.9709575735715</v>
          </cell>
          <cell r="T345" t="str">
            <v>(41)</v>
          </cell>
          <cell r="U345" t="str">
            <v xml:space="preserve">  Core Brokerage Fee Adjustment</v>
          </cell>
          <cell r="X345" t="str">
            <v>N/A</v>
          </cell>
          <cell r="Z345" t="str">
            <v>N/A</v>
          </cell>
          <cell r="AB345" t="str">
            <v>N/A</v>
          </cell>
          <cell r="AD345" t="str">
            <v>N/A</v>
          </cell>
          <cell r="AF345" t="str">
            <v>N/A</v>
          </cell>
          <cell r="AH345" t="str">
            <v>N/A</v>
          </cell>
          <cell r="AJ345" t="str">
            <v>N/A</v>
          </cell>
          <cell r="AL345" t="str">
            <v>N/A</v>
          </cell>
          <cell r="AN345" t="str">
            <v>N/A</v>
          </cell>
          <cell r="AP345">
            <v>0</v>
          </cell>
          <cell r="AS345" t="str">
            <v>(41)</v>
          </cell>
          <cell r="AT345" t="str">
            <v xml:space="preserve">  Core Brokerage Fee Adjustment</v>
          </cell>
          <cell r="AW345" t="str">
            <v>N/A</v>
          </cell>
          <cell r="AY345" t="str">
            <v>N/A</v>
          </cell>
          <cell r="BA345" t="str">
            <v>N/A</v>
          </cell>
          <cell r="BC345" t="str">
            <v>N/A</v>
          </cell>
          <cell r="BE345" t="str">
            <v>N/A</v>
          </cell>
          <cell r="BI345">
            <v>-6507.9709575735715</v>
          </cell>
        </row>
        <row r="346">
          <cell r="C346" t="str">
            <v>(42)</v>
          </cell>
          <cell r="D346" t="str">
            <v xml:space="preserve">  Noncore Brokerage Fee Adjustment</v>
          </cell>
          <cell r="G346" t="str">
            <v>N/A</v>
          </cell>
          <cell r="I346" t="str">
            <v>N/A</v>
          </cell>
          <cell r="K346" t="str">
            <v>N/A</v>
          </cell>
          <cell r="M346" t="str">
            <v>N/A</v>
          </cell>
          <cell r="O346" t="str">
            <v>N/A</v>
          </cell>
          <cell r="Q346" t="str">
            <v>N/A</v>
          </cell>
          <cell r="T346" t="str">
            <v>(42)</v>
          </cell>
          <cell r="U346" t="str">
            <v xml:space="preserve">  Noncore Brokerage Fee Adjustment</v>
          </cell>
          <cell r="X346">
            <v>-19.885707675938555</v>
          </cell>
          <cell r="Z346">
            <v>-11.293834932641813</v>
          </cell>
          <cell r="AB346">
            <v>-28.897239709286222</v>
          </cell>
          <cell r="AD346" t="str">
            <v>N/A</v>
          </cell>
          <cell r="AF346">
            <v>-60.076782317866588</v>
          </cell>
          <cell r="AH346">
            <v>-1.0623111691796645</v>
          </cell>
          <cell r="AJ346">
            <v>-19.734495119787166</v>
          </cell>
          <cell r="AL346">
            <v>-1.2513841619548935</v>
          </cell>
          <cell r="AN346">
            <v>-0.70464751641206247</v>
          </cell>
          <cell r="AP346">
            <v>-22.752837967333786</v>
          </cell>
          <cell r="AS346" t="str">
            <v>(42)</v>
          </cell>
          <cell r="AT346" t="str">
            <v xml:space="preserve">  Noncore Brokerage Fee Adjustment</v>
          </cell>
          <cell r="AW346">
            <v>-0.49715039088519841</v>
          </cell>
          <cell r="AY346">
            <v>0</v>
          </cell>
          <cell r="BA346">
            <v>-0.49715039088519841</v>
          </cell>
          <cell r="BC346" t="str">
            <v>N/A</v>
          </cell>
          <cell r="BE346">
            <v>-83.326770676085573</v>
          </cell>
          <cell r="BI346">
            <v>-83.326770676085573</v>
          </cell>
        </row>
        <row r="347">
          <cell r="C347" t="str">
            <v>(43a)</v>
          </cell>
          <cell r="D347" t="str">
            <v xml:space="preserve">  Marketing Exclusions:  DSM &amp; DAP</v>
          </cell>
          <cell r="G347">
            <v>34100.493349783414</v>
          </cell>
          <cell r="I347">
            <v>16016.741675872614</v>
          </cell>
          <cell r="K347">
            <v>162.41428203149903</v>
          </cell>
          <cell r="M347">
            <v>2.4359816240186642</v>
          </cell>
          <cell r="O347">
            <v>88.843225552057021</v>
          </cell>
          <cell r="Q347">
            <v>50370.928514863597</v>
          </cell>
          <cell r="T347" t="str">
            <v>(43a)</v>
          </cell>
          <cell r="U347" t="str">
            <v xml:space="preserve">  Marketing Exclusions:  DSM &amp; DAP</v>
          </cell>
          <cell r="X347">
            <v>99.513772102598594</v>
          </cell>
          <cell r="Z347">
            <v>0</v>
          </cell>
          <cell r="AB347">
            <v>0</v>
          </cell>
          <cell r="AD347">
            <v>0</v>
          </cell>
          <cell r="AF347">
            <v>99.513772102598594</v>
          </cell>
          <cell r="AH347">
            <v>0</v>
          </cell>
          <cell r="AJ347">
            <v>0</v>
          </cell>
          <cell r="AL347">
            <v>0</v>
          </cell>
          <cell r="AN347">
            <v>0</v>
          </cell>
          <cell r="AP347">
            <v>0</v>
          </cell>
          <cell r="AS347" t="str">
            <v>(43a)</v>
          </cell>
          <cell r="AT347" t="str">
            <v xml:space="preserve">  Marketing Exclusions:  DSM &amp; DAP</v>
          </cell>
          <cell r="AW347">
            <v>0</v>
          </cell>
          <cell r="AY347">
            <v>0</v>
          </cell>
          <cell r="BA347">
            <v>0</v>
          </cell>
          <cell r="BC347" t="str">
            <v>N/A</v>
          </cell>
          <cell r="BE347">
            <v>99.513772102598594</v>
          </cell>
          <cell r="BI347">
            <v>50470.442286966201</v>
          </cell>
        </row>
        <row r="348">
          <cell r="C348" t="str">
            <v>(43b)</v>
          </cell>
          <cell r="D348" t="str">
            <v xml:space="preserve">  RD&amp;D "Common Good"</v>
          </cell>
          <cell r="G348">
            <v>382.89125704578066</v>
          </cell>
          <cell r="I348">
            <v>67.718686195935675</v>
          </cell>
          <cell r="K348">
            <v>1.483293623377494</v>
          </cell>
          <cell r="M348">
            <v>4.991072806157134E-2</v>
          </cell>
          <cell r="O348">
            <v>1.0961621512482431</v>
          </cell>
          <cell r="Q348">
            <v>453.23930974440356</v>
          </cell>
          <cell r="T348" t="str">
            <v>(43b)</v>
          </cell>
          <cell r="U348" t="str">
            <v xml:space="preserve">  RD&amp;D "Common Good"</v>
          </cell>
          <cell r="X348">
            <v>24.737224672899206</v>
          </cell>
          <cell r="Z348">
            <v>7.9871710615760172</v>
          </cell>
          <cell r="AB348">
            <v>14.64706538659888</v>
          </cell>
          <cell r="AD348">
            <v>0</v>
          </cell>
          <cell r="AF348">
            <v>47.371461121074105</v>
          </cell>
          <cell r="AH348">
            <v>0.54706713105460514</v>
          </cell>
          <cell r="AJ348">
            <v>7.7144908011128219</v>
          </cell>
          <cell r="AL348">
            <v>0.57933213333971201</v>
          </cell>
          <cell r="AN348">
            <v>0.28758802382957654</v>
          </cell>
          <cell r="AP348">
            <v>9.1284780893367152</v>
          </cell>
          <cell r="AS348" t="str">
            <v>(43b)</v>
          </cell>
          <cell r="AT348" t="str">
            <v xml:space="preserve">  RD&amp;D "Common Good"</v>
          </cell>
          <cell r="AW348">
            <v>0.22108289034762363</v>
          </cell>
          <cell r="AY348">
            <v>0</v>
          </cell>
          <cell r="BA348">
            <v>0.22108289034762363</v>
          </cell>
          <cell r="BC348" t="str">
            <v>N/A</v>
          </cell>
          <cell r="BE348">
            <v>56.721022100758447</v>
          </cell>
          <cell r="BI348">
            <v>509.96033184516199</v>
          </cell>
        </row>
        <row r="349">
          <cell r="C349" t="str">
            <v>(44)</v>
          </cell>
          <cell r="D349" t="str">
            <v xml:space="preserve">  Fuel Cell Equipment Revenues</v>
          </cell>
          <cell r="G349">
            <v>-291.7631139398236</v>
          </cell>
          <cell r="I349">
            <v>-51.601634649175558</v>
          </cell>
          <cell r="K349">
            <v>-1.1302696483141614</v>
          </cell>
          <cell r="M349">
            <v>-3.8031971663710938E-2</v>
          </cell>
          <cell r="O349">
            <v>-0.8352754907457286</v>
          </cell>
          <cell r="Q349">
            <v>-345.36832569972279</v>
          </cell>
          <cell r="T349" t="str">
            <v>(44)</v>
          </cell>
          <cell r="U349" t="str">
            <v xml:space="preserve">  Fuel Cell Equipment Revenues</v>
          </cell>
          <cell r="X349">
            <v>-18.849763654778759</v>
          </cell>
          <cell r="Z349">
            <v>-6.086223849756994</v>
          </cell>
          <cell r="AB349">
            <v>-11.161062909209587</v>
          </cell>
          <cell r="AD349">
            <v>0</v>
          </cell>
          <cell r="AF349">
            <v>-36.097050413745336</v>
          </cell>
          <cell r="AH349">
            <v>-0.41890247018096505</v>
          </cell>
          <cell r="AJ349">
            <v>-5.9071712945809027</v>
          </cell>
          <cell r="AL349">
            <v>-0.44360855905084567</v>
          </cell>
          <cell r="AN349">
            <v>-0.22021307210402863</v>
          </cell>
          <cell r="AP349">
            <v>-6.9898953959167427</v>
          </cell>
          <cell r="AS349" t="str">
            <v>(44)</v>
          </cell>
          <cell r="AT349" t="str">
            <v xml:space="preserve">  Fuel Cell Equipment Revenues</v>
          </cell>
          <cell r="AW349">
            <v>-0.16928849061509954</v>
          </cell>
          <cell r="AY349">
            <v>0</v>
          </cell>
          <cell r="BA349">
            <v>-0.16928849061509954</v>
          </cell>
          <cell r="BC349" t="str">
            <v>N/A</v>
          </cell>
          <cell r="BE349">
            <v>-43.256234300277178</v>
          </cell>
          <cell r="BI349">
            <v>-388.62455999999997</v>
          </cell>
        </row>
        <row r="350">
          <cell r="C350" t="str">
            <v>(45)</v>
          </cell>
          <cell r="D350" t="str">
            <v xml:space="preserve">  Company Use Gas:  Storage</v>
          </cell>
          <cell r="G350">
            <v>2858.2202833798156</v>
          </cell>
          <cell r="I350">
            <v>581.29521613191412</v>
          </cell>
          <cell r="K350">
            <v>37.384424153275113</v>
          </cell>
          <cell r="M350">
            <v>0.58870433130850941</v>
          </cell>
          <cell r="O350">
            <v>16.046100669568169</v>
          </cell>
          <cell r="Q350">
            <v>3493.5347286658807</v>
          </cell>
          <cell r="T350" t="str">
            <v>(45)</v>
          </cell>
          <cell r="U350" t="str">
            <v xml:space="preserve">  Company Use Gas:  Storage</v>
          </cell>
          <cell r="X350">
            <v>403.83216164237137</v>
          </cell>
          <cell r="Z350">
            <v>229.3513436084246</v>
          </cell>
          <cell r="AB350">
            <v>586.83527724884198</v>
          </cell>
          <cell r="AD350">
            <v>133.81280058754038</v>
          </cell>
          <cell r="AF350">
            <v>1353.8315830871782</v>
          </cell>
          <cell r="AH350">
            <v>21.468131019224575</v>
          </cell>
          <cell r="AJ350">
            <v>398.81226812008259</v>
          </cell>
          <cell r="AL350">
            <v>25.289086591244011</v>
          </cell>
          <cell r="AN350">
            <v>14.24014511340124</v>
          </cell>
          <cell r="AP350">
            <v>459.80963084395245</v>
          </cell>
          <cell r="AS350" t="str">
            <v>(45)</v>
          </cell>
          <cell r="AT350" t="str">
            <v xml:space="preserve">  Company Use Gas:  Storage</v>
          </cell>
          <cell r="AW350">
            <v>10.046858244015212</v>
          </cell>
          <cell r="AY350">
            <v>0</v>
          </cell>
          <cell r="BA350">
            <v>10.046858244015212</v>
          </cell>
          <cell r="BC350" t="str">
            <v>N/A</v>
          </cell>
          <cell r="BE350">
            <v>1823.6880721751459</v>
          </cell>
          <cell r="BI350">
            <v>5317.2228008410275</v>
          </cell>
        </row>
        <row r="351">
          <cell r="C351" t="str">
            <v>(46)</v>
          </cell>
          <cell r="D351" t="str">
            <v xml:space="preserve">  Other Company Use Gas</v>
          </cell>
          <cell r="G351">
            <v>205.82680020362849</v>
          </cell>
          <cell r="I351">
            <v>63.665354981135316</v>
          </cell>
          <cell r="K351">
            <v>3.7866218080630372</v>
          </cell>
          <cell r="M351">
            <v>9.6979392695120945E-2</v>
          </cell>
          <cell r="O351">
            <v>1.2962912156914499</v>
          </cell>
          <cell r="Q351">
            <v>274.67204760121336</v>
          </cell>
          <cell r="T351" t="str">
            <v>(46)</v>
          </cell>
          <cell r="U351" t="str">
            <v xml:space="preserve">  Other Company Use Gas</v>
          </cell>
          <cell r="X351">
            <v>117.72951086734297</v>
          </cell>
          <cell r="Z351">
            <v>66.862979387213457</v>
          </cell>
          <cell r="AB351">
            <v>171.08055452847032</v>
          </cell>
          <cell r="AD351">
            <v>39.010552049372727</v>
          </cell>
          <cell r="AF351">
            <v>394.68359683239947</v>
          </cell>
          <cell r="AH351">
            <v>6.2586212892265971</v>
          </cell>
          <cell r="AJ351">
            <v>116.26605732124187</v>
          </cell>
          <cell r="AL351">
            <v>7.3725475023103106</v>
          </cell>
          <cell r="AN351">
            <v>4.1514408165573142</v>
          </cell>
          <cell r="AP351">
            <v>134.04866692933609</v>
          </cell>
          <cell r="AS351" t="str">
            <v>(46)</v>
          </cell>
          <cell r="AT351" t="str">
            <v xml:space="preserve">  Other Company Use Gas</v>
          </cell>
          <cell r="AW351">
            <v>2.928968564591262</v>
          </cell>
          <cell r="AY351">
            <v>0</v>
          </cell>
          <cell r="BA351">
            <v>2.928968564591262</v>
          </cell>
          <cell r="BC351" t="str">
            <v>N/A</v>
          </cell>
          <cell r="BE351">
            <v>531.66123232632685</v>
          </cell>
          <cell r="BI351">
            <v>806.33327992754016</v>
          </cell>
        </row>
        <row r="352">
          <cell r="C352" t="str">
            <v>(47)</v>
          </cell>
          <cell r="D352" t="str">
            <v xml:space="preserve">  Unaccounted For Gas </v>
          </cell>
          <cell r="G352">
            <v>23101.748599156228</v>
          </cell>
          <cell r="I352">
            <v>686.29993933648143</v>
          </cell>
          <cell r="K352">
            <v>-121.64017130343336</v>
          </cell>
          <cell r="M352">
            <v>0.59391061867034534</v>
          </cell>
          <cell r="O352">
            <v>7.9386052695602825</v>
          </cell>
          <cell r="Q352">
            <v>23674.940883077503</v>
          </cell>
          <cell r="T352" t="str">
            <v>(47)</v>
          </cell>
          <cell r="U352" t="str">
            <v xml:space="preserve">  Unaccounted For Gas </v>
          </cell>
          <cell r="X352">
            <v>775.16495011738959</v>
          </cell>
          <cell r="Z352">
            <v>1567.2767439905722</v>
          </cell>
          <cell r="AB352">
            <v>2751.4287010537319</v>
          </cell>
          <cell r="AD352">
            <v>2079.3355246874285</v>
          </cell>
          <cell r="AF352">
            <v>7173.2059198491224</v>
          </cell>
          <cell r="AH352">
            <v>128.20556560357895</v>
          </cell>
          <cell r="AJ352">
            <v>1638.877326227589</v>
          </cell>
          <cell r="AL352">
            <v>158.00306000194567</v>
          </cell>
          <cell r="AN352">
            <v>25.423801028390255</v>
          </cell>
          <cell r="AP352">
            <v>1950.5097528615038</v>
          </cell>
          <cell r="AS352" t="str">
            <v>(47)</v>
          </cell>
          <cell r="AT352" t="str">
            <v xml:space="preserve">  Unaccounted For Gas </v>
          </cell>
          <cell r="AW352">
            <v>17.937269804638682</v>
          </cell>
          <cell r="AY352">
            <v>0</v>
          </cell>
          <cell r="BA352">
            <v>17.937269804638682</v>
          </cell>
          <cell r="BC352" t="str">
            <v>N/A</v>
          </cell>
          <cell r="BE352">
            <v>9141.6529425152657</v>
          </cell>
          <cell r="BI352">
            <v>32816.593825592769</v>
          </cell>
        </row>
        <row r="353">
          <cell r="C353" t="str">
            <v>(48)</v>
          </cell>
          <cell r="D353" t="str">
            <v xml:space="preserve">  Carrying Cost Storage Inv.:  Load Balancing</v>
          </cell>
          <cell r="G353">
            <v>0</v>
          </cell>
          <cell r="I353">
            <v>0</v>
          </cell>
          <cell r="K353">
            <v>0</v>
          </cell>
          <cell r="M353">
            <v>0</v>
          </cell>
          <cell r="O353">
            <v>0</v>
          </cell>
          <cell r="Q353">
            <v>0</v>
          </cell>
          <cell r="T353" t="str">
            <v>(48)</v>
          </cell>
          <cell r="U353" t="str">
            <v xml:space="preserve">  Carrying Cost Storage Inv.:  Load Balancing</v>
          </cell>
          <cell r="X353">
            <v>21.393631263698836</v>
          </cell>
          <cell r="Z353">
            <v>12.150240969013753</v>
          </cell>
          <cell r="AB353">
            <v>31.088503409271148</v>
          </cell>
          <cell r="AD353">
            <v>0</v>
          </cell>
          <cell r="AF353">
            <v>64.632375641983742</v>
          </cell>
          <cell r="AH353">
            <v>1.0415133010952551</v>
          </cell>
          <cell r="AJ353">
            <v>19.348134288684641</v>
          </cell>
          <cell r="AL353">
            <v>1.2268846334943628</v>
          </cell>
          <cell r="AN353">
            <v>0.73448557787867774</v>
          </cell>
          <cell r="AP353">
            <v>22.351017801152935</v>
          </cell>
          <cell r="AS353" t="str">
            <v>(48)</v>
          </cell>
          <cell r="AT353" t="str">
            <v xml:space="preserve">  Carrying Cost Storage Inv.:  Load Balancing</v>
          </cell>
          <cell r="AW353">
            <v>0.5210831517122948</v>
          </cell>
          <cell r="AY353">
            <v>0</v>
          </cell>
          <cell r="BA353">
            <v>0.5210831517122948</v>
          </cell>
          <cell r="BC353" t="str">
            <v>N/A</v>
          </cell>
          <cell r="BE353">
            <v>87.504476594848967</v>
          </cell>
          <cell r="BI353">
            <v>87.504476594848967</v>
          </cell>
        </row>
        <row r="354">
          <cell r="C354" t="str">
            <v>(49)</v>
          </cell>
          <cell r="D354" t="str">
            <v xml:space="preserve">  Well Incidents &amp; Surface Leaks</v>
          </cell>
          <cell r="G354">
            <v>128.04786589605351</v>
          </cell>
          <cell r="I354">
            <v>21.591930103735386</v>
          </cell>
          <cell r="K354">
            <v>1.4514516363525325</v>
          </cell>
          <cell r="M354">
            <v>0</v>
          </cell>
          <cell r="O354">
            <v>0</v>
          </cell>
          <cell r="Q354">
            <v>151.09124763614142</v>
          </cell>
          <cell r="T354" t="str">
            <v>(49)</v>
          </cell>
          <cell r="U354" t="str">
            <v xml:space="preserve">  Well Incidents &amp; Surface Leaks</v>
          </cell>
          <cell r="X354">
            <v>1.9608733708208095</v>
          </cell>
          <cell r="Z354">
            <v>1.11365310879327</v>
          </cell>
          <cell r="AB354">
            <v>2.8494750480883071</v>
          </cell>
          <cell r="AD354">
            <v>0</v>
          </cell>
          <cell r="AF354">
            <v>5.9240015277023872</v>
          </cell>
          <cell r="AH354">
            <v>9.5461853684406447E-2</v>
          </cell>
          <cell r="AJ354">
            <v>1.7733895117713305</v>
          </cell>
          <cell r="AL354">
            <v>0.11245241059055264</v>
          </cell>
          <cell r="AN354">
            <v>6.7320652261500427E-2</v>
          </cell>
          <cell r="AP354">
            <v>2.0486244283077903</v>
          </cell>
          <cell r="AS354" t="str">
            <v>(49)</v>
          </cell>
          <cell r="AT354" t="str">
            <v xml:space="preserve">  Well Incidents &amp; Surface Leaks</v>
          </cell>
          <cell r="AW354">
            <v>4.7760852918400702E-2</v>
          </cell>
          <cell r="AY354">
            <v>0</v>
          </cell>
          <cell r="BA354">
            <v>4.7760852918400702E-2</v>
          </cell>
          <cell r="BC354">
            <v>0</v>
          </cell>
          <cell r="BE354">
            <v>8.0203868089285777</v>
          </cell>
          <cell r="BI354">
            <v>159.11163444507</v>
          </cell>
        </row>
        <row r="355">
          <cell r="C355" t="str">
            <v>(50)</v>
          </cell>
          <cell r="D355" t="str">
            <v>Subtotal Other Operating Costs and Revenues</v>
          </cell>
          <cell r="G355">
            <v>55698.149575938587</v>
          </cell>
          <cell r="I355">
            <v>15903.156172219271</v>
          </cell>
          <cell r="K355">
            <v>-4.4824691615945635</v>
          </cell>
          <cell r="M355">
            <v>1.4668300140094517</v>
          </cell>
          <cell r="O355">
            <v>84.168092422662767</v>
          </cell>
          <cell r="Q355">
            <v>71682.458201432921</v>
          </cell>
          <cell r="T355" t="str">
            <v>(50)</v>
          </cell>
          <cell r="U355" t="str">
            <v>Subtotal Other Operating Costs and Revenues</v>
          </cell>
          <cell r="X355">
            <v>1451.0918143292192</v>
          </cell>
          <cell r="Z355">
            <v>1892.9868601196781</v>
          </cell>
          <cell r="AB355">
            <v>3583.4367449878391</v>
          </cell>
          <cell r="AD355">
            <v>2252.1588773243416</v>
          </cell>
          <cell r="AF355">
            <v>9179.6742967610789</v>
          </cell>
          <cell r="AH355">
            <v>158.72482238514547</v>
          </cell>
          <cell r="AJ355">
            <v>2203.2220099499054</v>
          </cell>
          <cell r="AL355">
            <v>193.88742021823487</v>
          </cell>
          <cell r="AN355">
            <v>45.587876262175172</v>
          </cell>
          <cell r="AP355">
            <v>2601.4221288154608</v>
          </cell>
          <cell r="AS355" t="str">
            <v>(50)</v>
          </cell>
          <cell r="AT355" t="str">
            <v>Subtotal Other Operating Costs and Revenues</v>
          </cell>
          <cell r="AW355">
            <v>32.179525831538193</v>
          </cell>
          <cell r="AY355">
            <v>0</v>
          </cell>
          <cell r="BA355">
            <v>32.179525831538193</v>
          </cell>
          <cell r="BC355">
            <v>0</v>
          </cell>
          <cell r="BE355">
            <v>11813.275951408079</v>
          </cell>
          <cell r="BG355">
            <v>0</v>
          </cell>
          <cell r="BI355">
            <v>83495.734152841018</v>
          </cell>
        </row>
        <row r="357">
          <cell r="D357" t="str">
            <v>Transition Costs</v>
          </cell>
          <cell r="U357" t="str">
            <v>Transition Costs</v>
          </cell>
          <cell r="AT357" t="str">
            <v>Transition Costs</v>
          </cell>
        </row>
        <row r="358">
          <cell r="C358" t="str">
            <v>(51)</v>
          </cell>
          <cell r="D358" t="str">
            <v xml:space="preserve">  MPO Transition Cost Adjustment</v>
          </cell>
          <cell r="G358">
            <v>2.7336973238917168E-6</v>
          </cell>
          <cell r="I358">
            <v>8.4557409610586594E-7</v>
          </cell>
          <cell r="K358">
            <v>5.0292177175426239E-8</v>
          </cell>
          <cell r="M358">
            <v>1.2880358924154447E-9</v>
          </cell>
          <cell r="O358">
            <v>1.7216746428619777E-8</v>
          </cell>
          <cell r="Q358">
            <v>3.6480683794940443E-6</v>
          </cell>
          <cell r="T358" t="str">
            <v>(51)</v>
          </cell>
          <cell r="U358" t="str">
            <v xml:space="preserve">  MPO Transition Cost Adjustment</v>
          </cell>
          <cell r="X358">
            <v>1.563629461677181E-6</v>
          </cell>
          <cell r="Z358">
            <v>8.8804347945661839E-7</v>
          </cell>
          <cell r="AB358">
            <v>2.2722135971686046E-6</v>
          </cell>
          <cell r="AD358">
            <v>0</v>
          </cell>
          <cell r="AF358">
            <v>4.7238865383024042E-6</v>
          </cell>
          <cell r="AH358">
            <v>8.3124142495943359E-8</v>
          </cell>
          <cell r="AJ358">
            <v>1.5441925417102065E-6</v>
          </cell>
          <cell r="AL358">
            <v>9.7918800454514194E-8</v>
          </cell>
          <cell r="AN358">
            <v>5.5137536216323643E-8</v>
          </cell>
          <cell r="AP358">
            <v>1.7803730208769877E-6</v>
          </cell>
          <cell r="AS358" t="str">
            <v>(51)</v>
          </cell>
          <cell r="AT358" t="str">
            <v xml:space="preserve">  MPO Transition Cost Adjustment</v>
          </cell>
          <cell r="AW358">
            <v>3.8901219466389707E-8</v>
          </cell>
          <cell r="AY358">
            <v>0</v>
          </cell>
          <cell r="BA358">
            <v>3.8901219466389707E-8</v>
          </cell>
          <cell r="BC358">
            <v>0</v>
          </cell>
          <cell r="BE358">
            <v>6.5431607786457814E-6</v>
          </cell>
          <cell r="BI358">
            <v>1.0191229158139826E-5</v>
          </cell>
        </row>
        <row r="359">
          <cell r="C359" t="str">
            <v>(52)</v>
          </cell>
          <cell r="D359" t="str">
            <v xml:space="preserve">  Pitco/Popco Transition Costs</v>
          </cell>
          <cell r="G359">
            <v>-7112.340734852748</v>
          </cell>
          <cell r="I359">
            <v>-2199.954997032532</v>
          </cell>
          <cell r="K359">
            <v>-130.84663662032548</v>
          </cell>
          <cell r="M359">
            <v>-3.3511208667890005</v>
          </cell>
          <cell r="O359">
            <v>-44.793315586079636</v>
          </cell>
          <cell r="Q359">
            <v>-9491.2868049584758</v>
          </cell>
          <cell r="T359" t="str">
            <v>(52)</v>
          </cell>
          <cell r="U359" t="str">
            <v xml:space="preserve">  Pitco/Popco Transition Costs</v>
          </cell>
          <cell r="X359">
            <v>-4068.1407620761897</v>
          </cell>
          <cell r="Z359">
            <v>-2310.4488408643806</v>
          </cell>
          <cell r="AB359">
            <v>-5911.6849492400843</v>
          </cell>
          <cell r="AD359">
            <v>0</v>
          </cell>
          <cell r="AF359">
            <v>-12290.274552180654</v>
          </cell>
          <cell r="AH359">
            <v>-216.26652649385272</v>
          </cell>
          <cell r="AJ359">
            <v>-4017.5711556925598</v>
          </cell>
          <cell r="AL359">
            <v>-254.75822326559265</v>
          </cell>
          <cell r="AN359">
            <v>-143.45294975542467</v>
          </cell>
          <cell r="AP359">
            <v>-4632.0488552074294</v>
          </cell>
          <cell r="AS359" t="str">
            <v>(52)</v>
          </cell>
          <cell r="AT359" t="str">
            <v xml:space="preserve">  Pitco/Popco Transition Costs</v>
          </cell>
          <cell r="AW359">
            <v>-101.21044690213466</v>
          </cell>
          <cell r="AY359">
            <v>0</v>
          </cell>
          <cell r="BA359">
            <v>-101.21044690213466</v>
          </cell>
          <cell r="BC359">
            <v>0</v>
          </cell>
          <cell r="BE359">
            <v>-17023.533854290217</v>
          </cell>
          <cell r="BI359">
            <v>-26514.820659248693</v>
          </cell>
        </row>
        <row r="360">
          <cell r="C360" t="str">
            <v>(53)</v>
          </cell>
          <cell r="D360" t="str">
            <v xml:space="preserve">  Interstate Trans. Cost Surcharge Accunt (ITCS) 1</v>
          </cell>
          <cell r="G360">
            <v>8661.776011546046</v>
          </cell>
          <cell r="I360">
            <v>2679.2188577804063</v>
          </cell>
          <cell r="K360">
            <v>159.35179436997015</v>
          </cell>
          <cell r="M360">
            <v>4.0811681298541309</v>
          </cell>
          <cell r="O360">
            <v>54.551614002383552</v>
          </cell>
          <cell r="Q360">
            <v>11558.979445828658</v>
          </cell>
          <cell r="T360" t="str">
            <v>(53)</v>
          </cell>
          <cell r="U360" t="str">
            <v xml:space="preserve">  Interstate Trans. Cost Surcharge Accunt (ITCS) 1</v>
          </cell>
          <cell r="X360">
            <v>1340.7954971100353</v>
          </cell>
          <cell r="Z360">
            <v>761.48776143947089</v>
          </cell>
          <cell r="AB360">
            <v>1948.3987953821497</v>
          </cell>
          <cell r="AD360">
            <v>0</v>
          </cell>
          <cell r="AF360">
            <v>4050.6820539316541</v>
          </cell>
          <cell r="AH360">
            <v>71.278060877765483</v>
          </cell>
          <cell r="AJ360">
            <v>1324.1285466539775</v>
          </cell>
          <cell r="AL360">
            <v>83.964321439048121</v>
          </cell>
          <cell r="AN360">
            <v>47.279846084053318</v>
          </cell>
          <cell r="AP360">
            <v>1526.6507750548444</v>
          </cell>
          <cell r="AS360" t="str">
            <v>(53)</v>
          </cell>
          <cell r="AT360" t="str">
            <v xml:space="preserve">  Interstate Trans. Cost Surcharge Accunt (ITCS) 1</v>
          </cell>
          <cell r="AW360">
            <v>33.357378567603988</v>
          </cell>
          <cell r="AY360">
            <v>0</v>
          </cell>
          <cell r="BA360">
            <v>33.357378567603988</v>
          </cell>
          <cell r="BC360">
            <v>0</v>
          </cell>
          <cell r="BE360">
            <v>5610.690207554102</v>
          </cell>
          <cell r="BI360">
            <v>17169.669653382763</v>
          </cell>
        </row>
        <row r="361">
          <cell r="C361" t="str">
            <v>(54)</v>
          </cell>
          <cell r="D361" t="str">
            <v>Subtotal Transition Costs</v>
          </cell>
          <cell r="G361">
            <v>1549.4352794269953</v>
          </cell>
          <cell r="I361">
            <v>479.26386159344838</v>
          </cell>
          <cell r="K361">
            <v>28.505157799936853</v>
          </cell>
          <cell r="M361">
            <v>0.73004726435316636</v>
          </cell>
          <cell r="O361">
            <v>9.7582984335206646</v>
          </cell>
          <cell r="Q361">
            <v>2067.6926445182507</v>
          </cell>
          <cell r="T361" t="str">
            <v>(54)</v>
          </cell>
          <cell r="U361" t="str">
            <v>Subtotal Transition Costs</v>
          </cell>
          <cell r="X361">
            <v>-2727.3452634025248</v>
          </cell>
          <cell r="Z361">
            <v>-1548.9610785368664</v>
          </cell>
          <cell r="AB361">
            <v>-3963.2861515857212</v>
          </cell>
          <cell r="AD361">
            <v>0</v>
          </cell>
          <cell r="AF361">
            <v>-8239.5924935251132</v>
          </cell>
          <cell r="AH361">
            <v>-144.98846553296309</v>
          </cell>
          <cell r="AJ361">
            <v>-2693.4426074943899</v>
          </cell>
          <cell r="AL361">
            <v>-170.79390172862571</v>
          </cell>
          <cell r="AN361">
            <v>-96.173103616233803</v>
          </cell>
          <cell r="AP361">
            <v>-3105.3980783722118</v>
          </cell>
          <cell r="AS361" t="str">
            <v>(54)</v>
          </cell>
          <cell r="AT361" t="str">
            <v>Subtotal Transition Costs</v>
          </cell>
          <cell r="AW361">
            <v>-67.853068295629456</v>
          </cell>
          <cell r="AY361">
            <v>0</v>
          </cell>
          <cell r="BA361">
            <v>-67.853068295629456</v>
          </cell>
          <cell r="BC361" t="str">
            <v>N/A</v>
          </cell>
          <cell r="BE361">
            <v>-11412.843640192954</v>
          </cell>
          <cell r="BG361">
            <v>0</v>
          </cell>
          <cell r="BI361">
            <v>-9345.1509956746995</v>
          </cell>
        </row>
        <row r="362">
          <cell r="D362" t="str">
            <v xml:space="preserve">    ¹ Average Year Throughput, Core 10% of PL Demand Cap</v>
          </cell>
          <cell r="U362" t="str">
            <v xml:space="preserve">    ¹ Average Year Throughput, Core 10% of PL Demand Cap</v>
          </cell>
          <cell r="AT362" t="str">
            <v xml:space="preserve">    ¹ Average Year Throughput, Core 10% of PL Demand Cap</v>
          </cell>
        </row>
        <row r="364">
          <cell r="C364" t="str">
            <v>TABLE  11:  CORE REVENUE ALLOCATION</v>
          </cell>
          <cell r="T364" t="str">
            <v>TABLE 12:  NONCORE &amp; WHOLESALE REVENUE ALLOCATION</v>
          </cell>
          <cell r="AS364" t="str">
            <v>TABLE  13:  DGN &amp; SUMMARY N/C REVENUE ALLOCATION</v>
          </cell>
        </row>
        <row r="365">
          <cell r="C365" t="str">
            <v>Page 4</v>
          </cell>
          <cell r="T365" t="str">
            <v>Page 4</v>
          </cell>
          <cell r="AS365" t="str">
            <v>Page 4</v>
          </cell>
        </row>
        <row r="367">
          <cell r="C367" t="str">
            <v>SOUTHERN CALIFORNIA GAS COMPANY</v>
          </cell>
          <cell r="T367" t="str">
            <v>SOUTHERN CALIFORNIA GAS COMPANY</v>
          </cell>
          <cell r="AS367" t="str">
            <v>SOUTHERN CALIFORNIA GAS COMPANY</v>
          </cell>
        </row>
        <row r="368">
          <cell r="C368" t="str">
            <v xml:space="preserve">2001 Financial Plan Rate Forecast </v>
          </cell>
          <cell r="T368" t="str">
            <v xml:space="preserve">2001 Financial Plan Rate Forecast </v>
          </cell>
          <cell r="AS368" t="str">
            <v xml:space="preserve">2001 Financial Plan Rate Forecast </v>
          </cell>
        </row>
        <row r="370">
          <cell r="C370" t="str">
            <v>BALANCING, TRACKING AND MEMORANDUM ACCOUNTS ALLOCATION (M$)</v>
          </cell>
          <cell r="T370" t="str">
            <v>BALANCING, TRACKING AND MEMORANDUM ACCOUNTS ALLOCATION (M$)</v>
          </cell>
          <cell r="AS370" t="str">
            <v>BALANCING, TRACKING AND MEMORANDUM ACCOUNTS ALLOCATION (M$)</v>
          </cell>
        </row>
        <row r="372">
          <cell r="D372" t="str">
            <v>OTHER COST COMPONENTS</v>
          </cell>
          <cell r="U372" t="str">
            <v>OTHER COST COMPONENTS</v>
          </cell>
          <cell r="AT372" t="str">
            <v>OTHER COST COMPONENTS</v>
          </cell>
        </row>
        <row r="373">
          <cell r="G373" t="str">
            <v>Residential</v>
          </cell>
          <cell r="I373" t="str">
            <v>G-10</v>
          </cell>
          <cell r="K373" t="str">
            <v>G-20</v>
          </cell>
          <cell r="M373" t="str">
            <v>NonRes A/C</v>
          </cell>
          <cell r="O373" t="str">
            <v>Gas Engine</v>
          </cell>
          <cell r="Q373" t="str">
            <v>Total</v>
          </cell>
          <cell r="X373" t="str">
            <v>Com/Ind</v>
          </cell>
          <cell r="Z373" t="str">
            <v>Cogen</v>
          </cell>
          <cell r="AB373" t="str">
            <v>UEG</v>
          </cell>
          <cell r="AD373" t="str">
            <v>EOR</v>
          </cell>
          <cell r="AF373" t="str">
            <v>Total</v>
          </cell>
          <cell r="AH373" t="str">
            <v>Wholesale</v>
          </cell>
          <cell r="AJ373" t="str">
            <v>Wholesale</v>
          </cell>
          <cell r="AL373" t="str">
            <v>Wholesale</v>
          </cell>
          <cell r="AN373" t="str">
            <v>Wholesale</v>
          </cell>
          <cell r="AP373" t="str">
            <v>Total</v>
          </cell>
          <cell r="AY373" t="str">
            <v>International</v>
          </cell>
          <cell r="BA373" t="str">
            <v>Total</v>
          </cell>
          <cell r="BC373" t="str">
            <v>Unbundled</v>
          </cell>
          <cell r="BE373" t="str">
            <v>Total</v>
          </cell>
          <cell r="BG373" t="str">
            <v>UNALLOCATED</v>
          </cell>
          <cell r="BI373" t="str">
            <v>Total</v>
          </cell>
        </row>
        <row r="374">
          <cell r="Q374" t="str">
            <v>Core</v>
          </cell>
          <cell r="AF374" t="str">
            <v>Noncore</v>
          </cell>
          <cell r="AH374" t="str">
            <v>Long Beach</v>
          </cell>
          <cell r="AJ374" t="str">
            <v xml:space="preserve">SDG&amp;E </v>
          </cell>
          <cell r="AL374" t="str">
            <v>Southwest</v>
          </cell>
          <cell r="AN374" t="str">
            <v>Vernon</v>
          </cell>
          <cell r="AP374" t="str">
            <v>Wholesale</v>
          </cell>
          <cell r="AW374" t="str">
            <v>DGN</v>
          </cell>
          <cell r="AY374" t="str">
            <v>Rosarito</v>
          </cell>
          <cell r="BA374" t="str">
            <v>International</v>
          </cell>
          <cell r="BC374" t="str">
            <v>Noncore</v>
          </cell>
          <cell r="BE374" t="str">
            <v>Noncore</v>
          </cell>
          <cell r="BG374" t="str">
            <v>Costs to NSBA</v>
          </cell>
          <cell r="BI374" t="str">
            <v>System</v>
          </cell>
        </row>
        <row r="375">
          <cell r="C375" t="str">
            <v>Line</v>
          </cell>
          <cell r="D375" t="str">
            <v>Forecast Period Costs</v>
          </cell>
          <cell r="G375" t="str">
            <v>Cost</v>
          </cell>
          <cell r="I375" t="str">
            <v>Cost</v>
          </cell>
          <cell r="K375" t="str">
            <v>Cost</v>
          </cell>
          <cell r="M375" t="str">
            <v>Cost</v>
          </cell>
          <cell r="O375" t="str">
            <v>Cost</v>
          </cell>
          <cell r="Q375" t="str">
            <v>Cost</v>
          </cell>
          <cell r="T375" t="str">
            <v>Line</v>
          </cell>
          <cell r="U375" t="str">
            <v>Forecast Period Costs</v>
          </cell>
          <cell r="X375" t="str">
            <v>Cost</v>
          </cell>
          <cell r="Z375" t="str">
            <v>Cost</v>
          </cell>
          <cell r="AB375" t="str">
            <v>Cost</v>
          </cell>
          <cell r="AD375" t="str">
            <v>Cost</v>
          </cell>
          <cell r="AF375" t="str">
            <v>Cost</v>
          </cell>
          <cell r="AH375" t="str">
            <v>Cost</v>
          </cell>
          <cell r="AJ375" t="str">
            <v>Cost</v>
          </cell>
          <cell r="AL375" t="str">
            <v>Gas</v>
          </cell>
          <cell r="AN375" t="str">
            <v>Cost</v>
          </cell>
          <cell r="AP375" t="str">
            <v>Cost</v>
          </cell>
          <cell r="AS375" t="str">
            <v>Line</v>
          </cell>
          <cell r="AT375" t="str">
            <v>Forecast Period Costs</v>
          </cell>
          <cell r="AW375" t="str">
            <v>Cost</v>
          </cell>
          <cell r="AY375" t="str">
            <v>Cost</v>
          </cell>
          <cell r="BA375" t="str">
            <v>Cost</v>
          </cell>
          <cell r="BC375" t="str">
            <v>Storage</v>
          </cell>
          <cell r="BE375" t="str">
            <v>Cost</v>
          </cell>
          <cell r="BI375" t="str">
            <v>Cost</v>
          </cell>
        </row>
        <row r="376">
          <cell r="G376" t="str">
            <v>(b)</v>
          </cell>
          <cell r="I376" t="str">
            <v>(c)</v>
          </cell>
          <cell r="K376" t="str">
            <v>(d)</v>
          </cell>
          <cell r="M376" t="str">
            <v>(e)</v>
          </cell>
          <cell r="O376" t="str">
            <v>(f)</v>
          </cell>
          <cell r="Q376" t="str">
            <v>(g)</v>
          </cell>
          <cell r="X376" t="str">
            <v>(b)</v>
          </cell>
          <cell r="Z376" t="str">
            <v>(c)</v>
          </cell>
          <cell r="AB376" t="str">
            <v>(d)</v>
          </cell>
          <cell r="AD376" t="str">
            <v>(e)</v>
          </cell>
          <cell r="AF376" t="str">
            <v>(f)</v>
          </cell>
          <cell r="AH376" t="str">
            <v>(g)</v>
          </cell>
          <cell r="AJ376" t="str">
            <v>(h)</v>
          </cell>
          <cell r="AL376" t="str">
            <v>(i)</v>
          </cell>
          <cell r="AN376" t="str">
            <v>(j)</v>
          </cell>
          <cell r="AP376" t="str">
            <v>(k)</v>
          </cell>
          <cell r="AW376" t="str">
            <v>(b)</v>
          </cell>
          <cell r="AY376" t="str">
            <v>(c)</v>
          </cell>
          <cell r="BA376" t="str">
            <v>(d)</v>
          </cell>
          <cell r="BC376" t="str">
            <v>(e)</v>
          </cell>
          <cell r="BE376" t="str">
            <v>(f)</v>
          </cell>
          <cell r="BG376" t="str">
            <v>(g)</v>
          </cell>
          <cell r="BI376" t="str">
            <v>(h)</v>
          </cell>
        </row>
        <row r="377">
          <cell r="D377" t="str">
            <v>Balancing, Tracking &amp; Memorandum Accounts:</v>
          </cell>
          <cell r="U377" t="str">
            <v>Balancing, Tracking &amp; Memorandum Accounts:</v>
          </cell>
          <cell r="AT377" t="str">
            <v>Balancing, Tracking &amp; Memorandum Accounts:</v>
          </cell>
        </row>
        <row r="378">
          <cell r="C378" t="str">
            <v>(55)</v>
          </cell>
          <cell r="D378" t="str">
            <v xml:space="preserve">  Pitas Point F&amp;U Account     (PPF&amp;UA)</v>
          </cell>
          <cell r="G378">
            <v>0</v>
          </cell>
          <cell r="I378">
            <v>0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T378" t="str">
            <v>(55)</v>
          </cell>
          <cell r="U378" t="str">
            <v xml:space="preserve">  Pitas Point F&amp;U Account     (PPF&amp;UA)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H378">
            <v>0</v>
          </cell>
          <cell r="AJ378">
            <v>0</v>
          </cell>
          <cell r="AL378">
            <v>0</v>
          </cell>
          <cell r="AN378">
            <v>0</v>
          </cell>
          <cell r="AP378">
            <v>0</v>
          </cell>
          <cell r="AS378" t="str">
            <v>(55)</v>
          </cell>
          <cell r="AT378" t="str">
            <v xml:space="preserve">  Pitas Point F&amp;U Account     (PPF&amp;UA)</v>
          </cell>
          <cell r="AW378">
            <v>0</v>
          </cell>
          <cell r="AY378">
            <v>0</v>
          </cell>
          <cell r="BA378">
            <v>0</v>
          </cell>
          <cell r="BC378" t="str">
            <v>N/A</v>
          </cell>
          <cell r="BE378">
            <v>0</v>
          </cell>
          <cell r="BI378">
            <v>0</v>
          </cell>
        </row>
        <row r="379">
          <cell r="C379" t="str">
            <v>(56)</v>
          </cell>
          <cell r="D379" t="str">
            <v xml:space="preserve">  NGV Account                                       (NGVA)</v>
          </cell>
          <cell r="G379">
            <v>1442.9258932116411</v>
          </cell>
          <cell r="I379">
            <v>446.31889098945152</v>
          </cell>
          <cell r="K379">
            <v>26.545691082252553</v>
          </cell>
          <cell r="M379">
            <v>0.67986324759113181</v>
          </cell>
          <cell r="O379">
            <v>9.0875054094681289</v>
          </cell>
          <cell r="Q379">
            <v>1925.5578439404046</v>
          </cell>
          <cell r="T379" t="str">
            <v>(56)</v>
          </cell>
          <cell r="U379" t="str">
            <v xml:space="preserve">  NGV Account                                       (NGVA)</v>
          </cell>
          <cell r="X379">
            <v>825.32964345541905</v>
          </cell>
          <cell r="Z379">
            <v>468.73548128639533</v>
          </cell>
          <cell r="AB379">
            <v>1199.3412019713464</v>
          </cell>
          <cell r="AD379">
            <v>0</v>
          </cell>
          <cell r="AF379">
            <v>2493.4063267131605</v>
          </cell>
          <cell r="AH379">
            <v>43.875368538481901</v>
          </cell>
          <cell r="AJ379">
            <v>0</v>
          </cell>
          <cell r="AL379">
            <v>51.684424377641484</v>
          </cell>
          <cell r="AN379">
            <v>29.103214170457807</v>
          </cell>
          <cell r="AP379">
            <v>124.66300708658119</v>
          </cell>
          <cell r="AS379" t="str">
            <v>(56)</v>
          </cell>
          <cell r="AT379" t="str">
            <v xml:space="preserve">  NGV Account                                       (NGVA)</v>
          </cell>
          <cell r="AW379">
            <v>20.80530540789853</v>
          </cell>
          <cell r="AY379">
            <v>0</v>
          </cell>
          <cell r="BA379">
            <v>20.80530540789853</v>
          </cell>
          <cell r="BC379" t="str">
            <v>N/A</v>
          </cell>
          <cell r="BE379">
            <v>2638.87463920764</v>
          </cell>
          <cell r="BI379">
            <v>4564.4324831480444</v>
          </cell>
        </row>
        <row r="380">
          <cell r="D380" t="str">
            <v xml:space="preserve">  Noncore Storage Balancing Account  (NSBA)</v>
          </cell>
          <cell r="U380" t="str">
            <v xml:space="preserve">  Noncore Storage Balancing Account  (NSBA)</v>
          </cell>
          <cell r="AT380" t="str">
            <v xml:space="preserve">  Noncore Storage Balancing Account  (NSBA)</v>
          </cell>
        </row>
        <row r="381">
          <cell r="C381" t="str">
            <v>(57)</v>
          </cell>
          <cell r="D381" t="str">
            <v xml:space="preserve">    Subscribed Storage Revenue Account</v>
          </cell>
          <cell r="G381" t="str">
            <v>N/A</v>
          </cell>
          <cell r="I381" t="str">
            <v>N/A</v>
          </cell>
          <cell r="K381" t="str">
            <v>N/A</v>
          </cell>
          <cell r="M381" t="str">
            <v>N/A</v>
          </cell>
          <cell r="O381" t="str">
            <v>N/A</v>
          </cell>
          <cell r="Q381" t="str">
            <v>N/A</v>
          </cell>
          <cell r="T381" t="str">
            <v>(57)</v>
          </cell>
          <cell r="U381" t="str">
            <v xml:space="preserve">    Subscribed Storage Revenue Account</v>
          </cell>
          <cell r="X381">
            <v>99.015251963950845</v>
          </cell>
          <cell r="Z381">
            <v>56.234453896145794</v>
          </cell>
          <cell r="AB381">
            <v>143.88562466598847</v>
          </cell>
          <cell r="AD381" t="str">
            <v>N/A</v>
          </cell>
          <cell r="AF381">
            <v>299.13533052608511</v>
          </cell>
          <cell r="AH381">
            <v>5.2637521326151786</v>
          </cell>
          <cell r="AJ381">
            <v>97.784428693411542</v>
          </cell>
          <cell r="AL381">
            <v>6.2006088633121594</v>
          </cell>
          <cell r="AN381">
            <v>3.4915286357388182</v>
          </cell>
          <cell r="AP381">
            <v>112.74031832507769</v>
          </cell>
          <cell r="AS381" t="str">
            <v>(57)</v>
          </cell>
          <cell r="AT381" t="str">
            <v xml:space="preserve">    Subscribed Storage Revenue Account</v>
          </cell>
          <cell r="AW381">
            <v>2.4633803222395105</v>
          </cell>
          <cell r="AY381">
            <v>0</v>
          </cell>
          <cell r="BA381">
            <v>2.4633803222395105</v>
          </cell>
          <cell r="BC381" t="str">
            <v>N/A</v>
          </cell>
          <cell r="BE381">
            <v>414.33902917340231</v>
          </cell>
          <cell r="BI381">
            <v>414.33902917340231</v>
          </cell>
        </row>
        <row r="382">
          <cell r="C382" t="str">
            <v>(58)</v>
          </cell>
          <cell r="D382" t="str">
            <v xml:space="preserve">    Storage Transition and Bypass Subaccount</v>
          </cell>
          <cell r="G382">
            <v>1016.9532308615806</v>
          </cell>
          <cell r="I382">
            <v>314.5590777195282</v>
          </cell>
          <cell r="K382">
            <v>18.709017863324583</v>
          </cell>
          <cell r="M382">
            <v>0.47915775122932014</v>
          </cell>
          <cell r="O382">
            <v>6.4047419414319124</v>
          </cell>
          <cell r="Q382">
            <v>1357.1052261370944</v>
          </cell>
          <cell r="T382" t="str">
            <v>(58)</v>
          </cell>
          <cell r="U382" t="str">
            <v xml:space="preserve">    Storage Transition and Bypass Subaccount</v>
          </cell>
          <cell r="X382">
            <v>581.68035613365839</v>
          </cell>
          <cell r="Z382">
            <v>330.35796526782559</v>
          </cell>
          <cell r="AB382">
            <v>845.27827519640766</v>
          </cell>
          <cell r="AD382">
            <v>0</v>
          </cell>
          <cell r="AF382">
            <v>1757.3165965978915</v>
          </cell>
          <cell r="AH382">
            <v>30.922723059005484</v>
          </cell>
          <cell r="AJ382">
            <v>574.44969515826085</v>
          </cell>
          <cell r="AL382">
            <v>36.426432295199106</v>
          </cell>
          <cell r="AN382">
            <v>20.511523023007058</v>
          </cell>
          <cell r="AP382">
            <v>662.31037353547254</v>
          </cell>
          <cell r="AS382" t="str">
            <v>(58)</v>
          </cell>
          <cell r="AT382" t="str">
            <v xml:space="preserve">    Storage Transition and Bypass Subaccount</v>
          </cell>
          <cell r="AW382">
            <v>14.471507315404404</v>
          </cell>
          <cell r="AY382">
            <v>0</v>
          </cell>
          <cell r="BA382">
            <v>14.471507315404404</v>
          </cell>
          <cell r="BC382" t="str">
            <v>N/A</v>
          </cell>
          <cell r="BE382">
            <v>2434.0984774487683</v>
          </cell>
          <cell r="BI382">
            <v>3791.203703585863</v>
          </cell>
        </row>
        <row r="383">
          <cell r="C383" t="str">
            <v>(59)</v>
          </cell>
          <cell r="D383" t="str">
            <v xml:space="preserve">  Zone Rate Credit Limitation Memo Acct(ZRCLMA)</v>
          </cell>
          <cell r="G383">
            <v>-1333.6716613062865</v>
          </cell>
          <cell r="I383">
            <v>-235.87504561279158</v>
          </cell>
          <cell r="K383">
            <v>-5.1665495998994722</v>
          </cell>
          <cell r="M383">
            <v>-0.17384707116183465</v>
          </cell>
          <cell r="O383">
            <v>-3.8181085893573226</v>
          </cell>
          <cell r="Q383">
            <v>-1578.7052121794968</v>
          </cell>
          <cell r="T383" t="str">
            <v>(59)</v>
          </cell>
          <cell r="U383" t="str">
            <v xml:space="preserve">  Zone Rate Credit Limitation Memo Acct(ZRCLMA)</v>
          </cell>
          <cell r="X383">
            <v>-86.163721209407797</v>
          </cell>
          <cell r="Z383">
            <v>-27.820597892513227</v>
          </cell>
          <cell r="AB383">
            <v>-51.018078025927601</v>
          </cell>
          <cell r="AD383">
            <v>0</v>
          </cell>
          <cell r="AF383">
            <v>-165.00239712784861</v>
          </cell>
          <cell r="AH383">
            <v>-1.905522563113587</v>
          </cell>
          <cell r="AJ383">
            <v>-26.870808809358735</v>
          </cell>
          <cell r="AL383">
            <v>-2.0179067411479386</v>
          </cell>
          <cell r="AN383">
            <v>-1.0017152140580847</v>
          </cell>
          <cell r="AP383">
            <v>-31.795953327678344</v>
          </cell>
          <cell r="AS383" t="str">
            <v>(59)</v>
          </cell>
          <cell r="AT383" t="str">
            <v xml:space="preserve">  Zone Rate Credit Limitation Memo Acct(ZRCLMA)</v>
          </cell>
          <cell r="AW383">
            <v>-0.7700671671932604</v>
          </cell>
          <cell r="AY383">
            <v>0</v>
          </cell>
          <cell r="BA383">
            <v>-0.7700671671932604</v>
          </cell>
          <cell r="BC383" t="str">
            <v>N/A</v>
          </cell>
          <cell r="BE383">
            <v>-197.5684176227202</v>
          </cell>
          <cell r="BI383">
            <v>-1776.2736298022171</v>
          </cell>
        </row>
        <row r="384">
          <cell r="C384" t="str">
            <v>(60)</v>
          </cell>
          <cell r="D384" t="str">
            <v xml:space="preserve">  N/C Brokerage Fee Balancing Account (BFBA)</v>
          </cell>
          <cell r="G384" t="str">
            <v>N/A</v>
          </cell>
          <cell r="I384" t="str">
            <v>N/A</v>
          </cell>
          <cell r="K384" t="str">
            <v>N/A</v>
          </cell>
          <cell r="M384" t="str">
            <v>N/A</v>
          </cell>
          <cell r="O384" t="str">
            <v>N/A</v>
          </cell>
          <cell r="Q384" t="str">
            <v>N/A</v>
          </cell>
          <cell r="T384" t="str">
            <v>(60)</v>
          </cell>
          <cell r="U384" t="str">
            <v xml:space="preserve">  N/C Brokerage Fee Balancing Account (BFBA)</v>
          </cell>
          <cell r="X384">
            <v>147.52517799224077</v>
          </cell>
          <cell r="Z384">
            <v>83.785049836016611</v>
          </cell>
          <cell r="AB384">
            <v>214.37861307571958</v>
          </cell>
          <cell r="AD384" t="str">
            <v>N/A</v>
          </cell>
          <cell r="AF384">
            <v>445.68884090397694</v>
          </cell>
          <cell r="AH384">
            <v>7.842589448278229</v>
          </cell>
          <cell r="AJ384">
            <v>145.69134513859706</v>
          </cell>
          <cell r="AL384">
            <v>9.2384345651458784</v>
          </cell>
          <cell r="AN384">
            <v>5.2021115256052326</v>
          </cell>
          <cell r="AP384">
            <v>167.97448067762639</v>
          </cell>
          <cell r="AS384" t="str">
            <v>(60)</v>
          </cell>
          <cell r="AT384" t="str">
            <v xml:space="preserve">  N/C Brokerage Fee Balancing Account (BFBA)</v>
          </cell>
          <cell r="AW384">
            <v>3.6702489090597537</v>
          </cell>
          <cell r="AY384">
            <v>0</v>
          </cell>
          <cell r="BA384">
            <v>3.6702489090597537</v>
          </cell>
          <cell r="BC384" t="str">
            <v>N/A</v>
          </cell>
          <cell r="BE384">
            <v>617.33357049066308</v>
          </cell>
          <cell r="BI384">
            <v>617.33357049066308</v>
          </cell>
        </row>
        <row r="385">
          <cell r="C385" t="str">
            <v>(61)</v>
          </cell>
          <cell r="D385" t="str">
            <v xml:space="preserve">  Interim Zone Rate Credit Account        (IZRCA)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0</v>
          </cell>
          <cell r="Q385">
            <v>0</v>
          </cell>
          <cell r="T385" t="str">
            <v>(61)</v>
          </cell>
          <cell r="U385" t="str">
            <v xml:space="preserve">  Interim Zone Rate Credit Account        (IZRCA)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  <cell r="AL385">
            <v>0</v>
          </cell>
          <cell r="AN385">
            <v>0</v>
          </cell>
          <cell r="AP385">
            <v>0</v>
          </cell>
          <cell r="AS385" t="str">
            <v>(61)</v>
          </cell>
          <cell r="AT385" t="str">
            <v xml:space="preserve">  Interim Zone Rate Credit Account        (IZRCA)</v>
          </cell>
          <cell r="AW385">
            <v>0</v>
          </cell>
          <cell r="AY385">
            <v>0</v>
          </cell>
          <cell r="BA385">
            <v>0</v>
          </cell>
          <cell r="BC385" t="str">
            <v>N/A</v>
          </cell>
          <cell r="BE385">
            <v>0</v>
          </cell>
          <cell r="BI385">
            <v>0</v>
          </cell>
        </row>
        <row r="386">
          <cell r="C386" t="str">
            <v>(62)</v>
          </cell>
          <cell r="D386" t="str">
            <v xml:space="preserve">  Hazardous Substan. Cost Recov. Acct (HSCRA)</v>
          </cell>
          <cell r="G386">
            <v>1794.8820206247051</v>
          </cell>
          <cell r="I386">
            <v>555.18426599100781</v>
          </cell>
          <cell r="K386">
            <v>33.020672698957618</v>
          </cell>
          <cell r="M386">
            <v>0.84569438065095504</v>
          </cell>
          <cell r="O386">
            <v>11.304114888034434</v>
          </cell>
          <cell r="Q386">
            <v>2395.2367685833556</v>
          </cell>
          <cell r="T386" t="str">
            <v>(62)</v>
          </cell>
          <cell r="U386" t="str">
            <v xml:space="preserve">  Hazardous Substan. Cost Recov. Acct (HSCRA)</v>
          </cell>
          <cell r="X386">
            <v>1026.6427022315902</v>
          </cell>
          <cell r="Z386">
            <v>583.0686743843869</v>
          </cell>
          <cell r="AB386">
            <v>1491.8825492980802</v>
          </cell>
          <cell r="AD386">
            <v>0</v>
          </cell>
          <cell r="AF386">
            <v>3101.5939259140573</v>
          </cell>
          <cell r="AH386">
            <v>54.577376779011885</v>
          </cell>
          <cell r="AJ386">
            <v>1013.8808730853485</v>
          </cell>
          <cell r="AL386">
            <v>64.29120476539903</v>
          </cell>
          <cell r="AN386">
            <v>36.2020226421171</v>
          </cell>
          <cell r="AP386">
            <v>1168.9514772718765</v>
          </cell>
          <cell r="AS386" t="str">
            <v>(62)</v>
          </cell>
          <cell r="AT386" t="str">
            <v xml:space="preserve">  Hazardous Substan. Cost Recov. Acct (HSCRA)</v>
          </cell>
          <cell r="AW386">
            <v>25.541635056070458</v>
          </cell>
          <cell r="AY386">
            <v>0</v>
          </cell>
          <cell r="BA386">
            <v>25.541635056070458</v>
          </cell>
          <cell r="BC386" t="str">
            <v>N/A</v>
          </cell>
          <cell r="BE386">
            <v>4296.0870382420044</v>
          </cell>
          <cell r="BI386">
            <v>6691.3238068253595</v>
          </cell>
        </row>
        <row r="387">
          <cell r="C387" t="str">
            <v>(63)</v>
          </cell>
          <cell r="D387" t="str">
            <v xml:space="preserve">  Conservation Expense Account            (CEA)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T387" t="str">
            <v>(63)</v>
          </cell>
          <cell r="U387" t="str">
            <v xml:space="preserve">  Conservation Expense Account            (CEA)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  <cell r="AL387">
            <v>0</v>
          </cell>
          <cell r="AN387">
            <v>0</v>
          </cell>
          <cell r="AP387">
            <v>0</v>
          </cell>
          <cell r="AS387" t="str">
            <v>(63)</v>
          </cell>
          <cell r="AT387" t="str">
            <v xml:space="preserve">  Conservation Expense Account            (CEA)</v>
          </cell>
          <cell r="AW387">
            <v>0</v>
          </cell>
          <cell r="AY387">
            <v>0</v>
          </cell>
          <cell r="BA387">
            <v>0</v>
          </cell>
          <cell r="BC387" t="str">
            <v>N/A</v>
          </cell>
          <cell r="BE387">
            <v>0</v>
          </cell>
          <cell r="BI387">
            <v>0</v>
          </cell>
        </row>
        <row r="388">
          <cell r="C388" t="str">
            <v>(64)</v>
          </cell>
          <cell r="D388" t="str">
            <v xml:space="preserve">  R D &amp; D Expense Account                  (RDDEA)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T388" t="str">
            <v>(64)</v>
          </cell>
          <cell r="U388" t="str">
            <v xml:space="preserve">  R D &amp; D Expense Account                  (RDDEA)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  <cell r="AL388">
            <v>0</v>
          </cell>
          <cell r="AN388">
            <v>0</v>
          </cell>
          <cell r="AP388">
            <v>0</v>
          </cell>
          <cell r="AS388" t="str">
            <v>(64)</v>
          </cell>
          <cell r="AT388" t="str">
            <v xml:space="preserve">  R D &amp; D Expense Account                  (RDDEA)</v>
          </cell>
          <cell r="AW388">
            <v>0</v>
          </cell>
          <cell r="AY388">
            <v>0</v>
          </cell>
          <cell r="BA388">
            <v>0</v>
          </cell>
          <cell r="BC388" t="str">
            <v>N/A</v>
          </cell>
          <cell r="BE388">
            <v>0</v>
          </cell>
          <cell r="BI388">
            <v>0</v>
          </cell>
        </row>
        <row r="389">
          <cell r="C389" t="str">
            <v>(65)</v>
          </cell>
          <cell r="D389" t="str">
            <v xml:space="preserve">  Core Fixed Cost Account                      (CFCA)</v>
          </cell>
          <cell r="G389">
            <v>-59681.009226900038</v>
          </cell>
          <cell r="I389">
            <v>-18460.242467472515</v>
          </cell>
          <cell r="K389">
            <v>-1097.9591134012446</v>
          </cell>
          <cell r="M389">
            <v>-28.119895098843607</v>
          </cell>
          <cell r="O389">
            <v>-375.86926448787625</v>
          </cell>
          <cell r="Q389">
            <v>-79643.199967360502</v>
          </cell>
          <cell r="T389" t="str">
            <v>(65)</v>
          </cell>
          <cell r="U389" t="str">
            <v xml:space="preserve">  Core Fixed Cost Account                      (CFCA)</v>
          </cell>
          <cell r="X389">
            <v>0</v>
          </cell>
          <cell r="Z389">
            <v>0</v>
          </cell>
          <cell r="AB389">
            <v>0</v>
          </cell>
          <cell r="AD389" t="str">
            <v>N/A</v>
          </cell>
          <cell r="AF389">
            <v>0</v>
          </cell>
          <cell r="AH389" t="str">
            <v>N/A</v>
          </cell>
          <cell r="AJ389" t="str">
            <v>N/A</v>
          </cell>
          <cell r="AL389" t="str">
            <v>N/A</v>
          </cell>
          <cell r="AN389" t="str">
            <v>N/A</v>
          </cell>
          <cell r="AP389">
            <v>0</v>
          </cell>
          <cell r="AS389" t="str">
            <v>(65)</v>
          </cell>
          <cell r="AT389" t="str">
            <v xml:space="preserve">  Core Fixed Cost Account                      (CFCA)</v>
          </cell>
          <cell r="AW389">
            <v>0</v>
          </cell>
          <cell r="AY389" t="str">
            <v>N/A</v>
          </cell>
          <cell r="BA389" t="str">
            <v>N/A</v>
          </cell>
          <cell r="BC389" t="str">
            <v>N/A</v>
          </cell>
          <cell r="BE389">
            <v>0</v>
          </cell>
          <cell r="BI389">
            <v>-79643.199967360502</v>
          </cell>
        </row>
        <row r="390">
          <cell r="C390" t="str">
            <v>(66)</v>
          </cell>
          <cell r="D390" t="str">
            <v xml:space="preserve">  Economic Practicality Shortfall Memo. Acct (EPSMA)</v>
          </cell>
          <cell r="G390" t="str">
            <v>N/A</v>
          </cell>
          <cell r="I390" t="str">
            <v>N/A</v>
          </cell>
          <cell r="K390" t="str">
            <v>N/A</v>
          </cell>
          <cell r="M390" t="str">
            <v>N/A</v>
          </cell>
          <cell r="O390" t="str">
            <v>N/A</v>
          </cell>
          <cell r="Q390" t="str">
            <v>N/A</v>
          </cell>
          <cell r="T390" t="str">
            <v>(66)</v>
          </cell>
          <cell r="U390" t="str">
            <v xml:space="preserve">  Economic Practicality Shortfall Memo. Acct (EPSMA)</v>
          </cell>
          <cell r="X390">
            <v>-4753.8927573339615</v>
          </cell>
          <cell r="Z390" t="str">
            <v>N/A</v>
          </cell>
          <cell r="AB390" t="str">
            <v>N/A</v>
          </cell>
          <cell r="AD390" t="str">
            <v>N/A</v>
          </cell>
          <cell r="AF390">
            <v>-4753.8927573339615</v>
          </cell>
          <cell r="AH390" t="str">
            <v>N/A</v>
          </cell>
          <cell r="AJ390" t="str">
            <v>N/A</v>
          </cell>
          <cell r="AL390" t="str">
            <v>N/A</v>
          </cell>
          <cell r="AN390" t="str">
            <v>N/A</v>
          </cell>
          <cell r="AP390">
            <v>0</v>
          </cell>
          <cell r="AS390" t="str">
            <v>(66)</v>
          </cell>
          <cell r="AT390" t="str">
            <v xml:space="preserve">  Economic Practicality Shortfall Memo. Acct (EPSMA)</v>
          </cell>
          <cell r="AW390">
            <v>0</v>
          </cell>
          <cell r="AY390" t="str">
            <v>N/A</v>
          </cell>
          <cell r="BA390" t="str">
            <v>N/A</v>
          </cell>
          <cell r="BC390" t="str">
            <v>N/A</v>
          </cell>
          <cell r="BE390">
            <v>-4753.8927573339615</v>
          </cell>
          <cell r="BI390">
            <v>-4753.8927573339615</v>
          </cell>
        </row>
        <row r="391">
          <cell r="C391" t="str">
            <v>(67)</v>
          </cell>
          <cell r="D391" t="str">
            <v xml:space="preserve">  Enhanced Oil Recovery Account-Core(EORA)</v>
          </cell>
          <cell r="G391">
            <v>-726.30929986857745</v>
          </cell>
          <cell r="I391">
            <v>-128.45608421168296</v>
          </cell>
          <cell r="K391">
            <v>-2.8136708093233418</v>
          </cell>
          <cell r="M391">
            <v>-9.4676034741625142E-2</v>
          </cell>
          <cell r="O391">
            <v>-2.0793182136314825</v>
          </cell>
          <cell r="Q391">
            <v>-859.75304913795708</v>
          </cell>
          <cell r="T391" t="str">
            <v>(67)</v>
          </cell>
          <cell r="U391" t="str">
            <v xml:space="preserve">  Enhanced Oil Recovery Account-Core(EORA)</v>
          </cell>
          <cell r="X391" t="str">
            <v>N/A</v>
          </cell>
          <cell r="Z391" t="str">
            <v>N/A</v>
          </cell>
          <cell r="AB391" t="str">
            <v>N/A</v>
          </cell>
          <cell r="AD391" t="str">
            <v>N/A</v>
          </cell>
          <cell r="AF391" t="str">
            <v>N/A</v>
          </cell>
          <cell r="AH391" t="str">
            <v>N/A</v>
          </cell>
          <cell r="AJ391" t="str">
            <v>N/A</v>
          </cell>
          <cell r="AL391" t="str">
            <v>N/A</v>
          </cell>
          <cell r="AN391" t="str">
            <v>N/A</v>
          </cell>
          <cell r="AP391">
            <v>0</v>
          </cell>
          <cell r="AS391" t="str">
            <v>(67)</v>
          </cell>
          <cell r="AT391" t="str">
            <v xml:space="preserve">  Enhanced Oil Recovery Account-Core(EORA)</v>
          </cell>
          <cell r="AW391">
            <v>0</v>
          </cell>
          <cell r="AY391" t="str">
            <v>N/A</v>
          </cell>
          <cell r="BA391" t="str">
            <v>N/A</v>
          </cell>
          <cell r="BC391" t="str">
            <v>N/A</v>
          </cell>
          <cell r="BE391">
            <v>0</v>
          </cell>
          <cell r="BI391">
            <v>-859.75304913795708</v>
          </cell>
        </row>
        <row r="392">
          <cell r="C392" t="str">
            <v>(68)</v>
          </cell>
          <cell r="D392" t="str">
            <v xml:space="preserve">  Enhanced Oil Recovery Account-N/C (EORA)</v>
          </cell>
          <cell r="G392" t="str">
            <v>N/A</v>
          </cell>
          <cell r="I392" t="str">
            <v>N/A</v>
          </cell>
          <cell r="K392" t="str">
            <v>N/A</v>
          </cell>
          <cell r="M392" t="str">
            <v>N/A</v>
          </cell>
          <cell r="O392" t="str">
            <v>N/A</v>
          </cell>
          <cell r="Q392" t="str">
            <v>N/A</v>
          </cell>
          <cell r="T392" t="str">
            <v>(68)</v>
          </cell>
          <cell r="U392" t="str">
            <v xml:space="preserve">  Enhanced Oil Recovery Account-N/C (EORA)</v>
          </cell>
          <cell r="X392">
            <v>-38.214051772203334</v>
          </cell>
          <cell r="Z392">
            <v>-12.338577689957896</v>
          </cell>
          <cell r="AB392">
            <v>-22.62677896957215</v>
          </cell>
          <cell r="AD392" t="str">
            <v>N/A</v>
          </cell>
          <cell r="AF392">
            <v>-73.179408431733378</v>
          </cell>
          <cell r="AH392">
            <v>-0.84510901871278021</v>
          </cell>
          <cell r="AJ392">
            <v>-11.917341365819469</v>
          </cell>
          <cell r="AL392">
            <v>-0.89495197741396859</v>
          </cell>
          <cell r="AN392">
            <v>-0.4442658292111904</v>
          </cell>
          <cell r="AP392">
            <v>-14.101668191157408</v>
          </cell>
          <cell r="AS392" t="str">
            <v>(68)</v>
          </cell>
          <cell r="AT392" t="str">
            <v xml:space="preserve">  Enhanced Oil Recovery Account-N/C (EORA)</v>
          </cell>
          <cell r="AW392">
            <v>-0.34152873369615067</v>
          </cell>
          <cell r="AY392">
            <v>0</v>
          </cell>
          <cell r="BA392">
            <v>-0.34152873369615067</v>
          </cell>
          <cell r="BC392" t="str">
            <v>N/A</v>
          </cell>
          <cell r="BE392">
            <v>-87.622605356586945</v>
          </cell>
          <cell r="BI392">
            <v>-87.622605356586945</v>
          </cell>
        </row>
        <row r="393">
          <cell r="C393" t="str">
            <v>(69)</v>
          </cell>
          <cell r="D393" t="str">
            <v xml:space="preserve">  Minimum Purchase Obligation               (MPO)</v>
          </cell>
          <cell r="G393" t="str">
            <v>N/A</v>
          </cell>
          <cell r="I393" t="str">
            <v>N/A</v>
          </cell>
          <cell r="K393" t="str">
            <v>N/A</v>
          </cell>
          <cell r="M393" t="str">
            <v>N/A</v>
          </cell>
          <cell r="O393" t="str">
            <v>N/A</v>
          </cell>
          <cell r="Q393" t="str">
            <v>N/A</v>
          </cell>
          <cell r="T393" t="str">
            <v>(69)</v>
          </cell>
          <cell r="U393" t="str">
            <v xml:space="preserve">  Minimum Purchase Obligation               (MPO)</v>
          </cell>
          <cell r="X393">
            <v>391.72678600064461</v>
          </cell>
          <cell r="Z393">
            <v>222.4762493687204</v>
          </cell>
          <cell r="AB393">
            <v>569.24415364436481</v>
          </cell>
          <cell r="AD393" t="str">
            <v>N/A</v>
          </cell>
          <cell r="AF393">
            <v>1183.4471890137297</v>
          </cell>
          <cell r="AH393">
            <v>20.824596860735067</v>
          </cell>
          <cell r="AJ393">
            <v>386.85737008400673</v>
          </cell>
          <cell r="AL393">
            <v>24.531014496198065</v>
          </cell>
          <cell r="AN393">
            <v>13.813278899751118</v>
          </cell>
          <cell r="AP393">
            <v>446.02626034069101</v>
          </cell>
          <cell r="AS393" t="str">
            <v>(69)</v>
          </cell>
          <cell r="AT393" t="str">
            <v xml:space="preserve">  Minimum Purchase Obligation               (MPO)</v>
          </cell>
          <cell r="AW393">
            <v>9.7456910646396135</v>
          </cell>
          <cell r="AY393">
            <v>0</v>
          </cell>
          <cell r="BA393">
            <v>9.7456910646396135</v>
          </cell>
          <cell r="BC393" t="str">
            <v>N/A</v>
          </cell>
          <cell r="BE393">
            <v>1639.2191404190603</v>
          </cell>
          <cell r="BI393">
            <v>1639.2191404190603</v>
          </cell>
        </row>
        <row r="394">
          <cell r="C394" t="str">
            <v>(70)</v>
          </cell>
          <cell r="D394" t="str">
            <v xml:space="preserve">  Pipeline Demand Charges                      (PDC)</v>
          </cell>
          <cell r="G394" t="str">
            <v>N/A</v>
          </cell>
          <cell r="I394" t="str">
            <v>N/A</v>
          </cell>
          <cell r="K394" t="str">
            <v>N/A</v>
          </cell>
          <cell r="M394" t="str">
            <v>N/A</v>
          </cell>
          <cell r="O394" t="str">
            <v>N/A</v>
          </cell>
          <cell r="Q394" t="str">
            <v>N/A</v>
          </cell>
          <cell r="T394" t="str">
            <v>(70)</v>
          </cell>
          <cell r="U394" t="str">
            <v xml:space="preserve">  Pipeline Demand Charges                      (PDC)</v>
          </cell>
          <cell r="X394">
            <v>-0.45823518073951236</v>
          </cell>
          <cell r="Z394">
            <v>-0.25809730927617797</v>
          </cell>
          <cell r="AB394">
            <v>-0.66038682688014805</v>
          </cell>
          <cell r="AD394" t="str">
            <v>N/A</v>
          </cell>
          <cell r="AF394">
            <v>-1.3767193168958385</v>
          </cell>
          <cell r="AH394">
            <v>-2.5956806294069643E-2</v>
          </cell>
          <cell r="AJ394">
            <v>-0.46178839423843066</v>
          </cell>
          <cell r="AL394">
            <v>-3.0060037033981878E-2</v>
          </cell>
          <cell r="AN394">
            <v>-1.6116840805060116E-2</v>
          </cell>
          <cell r="AP394">
            <v>-0.53392207837154237</v>
          </cell>
          <cell r="AS394" t="str">
            <v>(70)</v>
          </cell>
          <cell r="AT394" t="str">
            <v xml:space="preserve">  Pipeline Demand Charges                      (PDC)</v>
          </cell>
          <cell r="AW394">
            <v>-1.1455913961774113E-2</v>
          </cell>
          <cell r="AY394">
            <v>0</v>
          </cell>
          <cell r="BA394">
            <v>-1.1455913961774113E-2</v>
          </cell>
          <cell r="BC394" t="str">
            <v>N/A</v>
          </cell>
          <cell r="BE394">
            <v>-1.9220973092291551</v>
          </cell>
          <cell r="BI394">
            <v>-1.9220973092291551</v>
          </cell>
        </row>
        <row r="395">
          <cell r="C395" t="str">
            <v>(71)</v>
          </cell>
          <cell r="D395" t="str">
            <v xml:space="preserve">  Carrying Cost of Storage                        (CCS)</v>
          </cell>
          <cell r="G395" t="str">
            <v>N/A</v>
          </cell>
          <cell r="I395" t="str">
            <v>N/A</v>
          </cell>
          <cell r="K395" t="str">
            <v>N/A</v>
          </cell>
          <cell r="M395" t="str">
            <v>N/A</v>
          </cell>
          <cell r="O395" t="str">
            <v>N/A</v>
          </cell>
          <cell r="Q395" t="str">
            <v>N/A</v>
          </cell>
          <cell r="T395" t="str">
            <v>(71)</v>
          </cell>
          <cell r="U395" t="str">
            <v xml:space="preserve">  Carrying Cost of Storage                        (CCS)</v>
          </cell>
          <cell r="X395">
            <v>19.626887979441474</v>
          </cell>
          <cell r="Z395">
            <v>11.146841575543872</v>
          </cell>
          <cell r="AB395">
            <v>28.521131655550192</v>
          </cell>
          <cell r="AD395" t="str">
            <v>N/A</v>
          </cell>
          <cell r="AF395">
            <v>59.294861210535537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P395">
            <v>0</v>
          </cell>
          <cell r="AS395" t="str">
            <v>(71)</v>
          </cell>
          <cell r="AT395" t="str">
            <v xml:space="preserve">  Carrying Cost of Storage                        (CCS)</v>
          </cell>
          <cell r="AW395">
            <v>0</v>
          </cell>
          <cell r="AY395">
            <v>0</v>
          </cell>
          <cell r="BA395">
            <v>0</v>
          </cell>
          <cell r="BC395" t="str">
            <v>N/A</v>
          </cell>
          <cell r="BE395">
            <v>59.294861210535537</v>
          </cell>
          <cell r="BI395">
            <v>59.294861210535537</v>
          </cell>
        </row>
        <row r="396">
          <cell r="C396" t="str">
            <v>(72)</v>
          </cell>
          <cell r="D396" t="str">
            <v xml:space="preserve">  Take-or-Pay                                         (TOP)</v>
          </cell>
          <cell r="G396" t="str">
            <v>N/A</v>
          </cell>
          <cell r="I396" t="str">
            <v>N/A</v>
          </cell>
          <cell r="K396" t="str">
            <v>N/A</v>
          </cell>
          <cell r="M396" t="str">
            <v>N/A</v>
          </cell>
          <cell r="O396" t="str">
            <v>N/A</v>
          </cell>
          <cell r="Q396" t="str">
            <v>N/A</v>
          </cell>
          <cell r="T396" t="str">
            <v>(72)</v>
          </cell>
          <cell r="U396" t="str">
            <v xml:space="preserve">  Take-or-Pay                                         (TOP)</v>
          </cell>
          <cell r="X396">
            <v>8.0598973299560317</v>
          </cell>
          <cell r="Z396">
            <v>4.5775162494571697</v>
          </cell>
          <cell r="AB396">
            <v>11.712370963684235</v>
          </cell>
          <cell r="AD396" t="str">
            <v>N/A</v>
          </cell>
          <cell r="AF396">
            <v>24.349784543097435</v>
          </cell>
          <cell r="AH396">
            <v>0.42847239104801255</v>
          </cell>
          <cell r="AJ396">
            <v>7.9597076218545029</v>
          </cell>
          <cell r="AL396">
            <v>0.50473305708201965</v>
          </cell>
          <cell r="AN396">
            <v>0.28421239930694658</v>
          </cell>
          <cell r="AP396">
            <v>9.1771254692914805</v>
          </cell>
          <cell r="AS396" t="str">
            <v>(72)</v>
          </cell>
          <cell r="AT396" t="str">
            <v xml:space="preserve">  Take-or-Pay                                         (TOP)</v>
          </cell>
          <cell r="AW396">
            <v>0.20052054696697691</v>
          </cell>
          <cell r="AY396">
            <v>0</v>
          </cell>
          <cell r="BA396">
            <v>0.20052054696697691</v>
          </cell>
          <cell r="BC396" t="str">
            <v>N/A</v>
          </cell>
          <cell r="BE396">
            <v>33.727430559355895</v>
          </cell>
          <cell r="BI396">
            <v>33.727430559355895</v>
          </cell>
        </row>
        <row r="397">
          <cell r="C397" t="str">
            <v>(73)</v>
          </cell>
          <cell r="D397" t="str">
            <v xml:space="preserve">  Non-Core Fixed Cost Account            (NFCA)</v>
          </cell>
          <cell r="G397" t="str">
            <v>N/A</v>
          </cell>
          <cell r="I397" t="str">
            <v>N/A</v>
          </cell>
          <cell r="K397" t="str">
            <v>N/A</v>
          </cell>
          <cell r="M397" t="str">
            <v>N/A</v>
          </cell>
          <cell r="O397" t="str">
            <v>N/A</v>
          </cell>
          <cell r="Q397" t="str">
            <v>N/A</v>
          </cell>
          <cell r="T397" t="str">
            <v>(73)</v>
          </cell>
          <cell r="U397" t="str">
            <v xml:space="preserve">  Non-Core Fixed Cost Account            (NFCA)</v>
          </cell>
          <cell r="X397">
            <v>-2443.073975114085</v>
          </cell>
          <cell r="Z397">
            <v>-1387.5128133637966</v>
          </cell>
          <cell r="AB397">
            <v>-3550.1927030644847</v>
          </cell>
          <cell r="AD397" t="str">
            <v>N/A</v>
          </cell>
          <cell r="AF397">
            <v>-7380.7794915423665</v>
          </cell>
          <cell r="AH397">
            <v>-129.87631290707958</v>
          </cell>
          <cell r="AJ397">
            <v>-2412.7049941684609</v>
          </cell>
          <cell r="AL397">
            <v>-152.9920476224703</v>
          </cell>
          <cell r="AN397">
            <v>-86.148977800356363</v>
          </cell>
          <cell r="AP397">
            <v>-2781.722332498367</v>
          </cell>
          <cell r="AS397" t="str">
            <v>(73)</v>
          </cell>
          <cell r="AT397" t="str">
            <v xml:space="preserve">  Non-Core Fixed Cost Account            (NFCA)</v>
          </cell>
          <cell r="AW397">
            <v>-60.780740711164285</v>
          </cell>
          <cell r="AY397">
            <v>0</v>
          </cell>
          <cell r="BA397">
            <v>-60.780740711164285</v>
          </cell>
          <cell r="BC397" t="str">
            <v>N/A</v>
          </cell>
          <cell r="BE397">
            <v>-10223.282564751898</v>
          </cell>
          <cell r="BI397">
            <v>-10223.282564751898</v>
          </cell>
        </row>
        <row r="398">
          <cell r="C398" t="str">
            <v>(74a)</v>
          </cell>
          <cell r="D398" t="str">
            <v xml:space="preserve">  Non-Core Cost/Revenue Memo Acct(NCRMA)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T398" t="str">
            <v>(74a)</v>
          </cell>
          <cell r="U398" t="str">
            <v xml:space="preserve">  Non-Core Cost/Revenue Memo Acct(NCRMA)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  <cell r="AL398">
            <v>0</v>
          </cell>
          <cell r="AN398">
            <v>0</v>
          </cell>
          <cell r="AP398">
            <v>0</v>
          </cell>
          <cell r="AS398" t="str">
            <v>(74a)</v>
          </cell>
          <cell r="AT398" t="str">
            <v xml:space="preserve">  Non-Core Cost/Revenue Memo Acct(NCRMA)</v>
          </cell>
          <cell r="AW398">
            <v>0</v>
          </cell>
          <cell r="AY398">
            <v>0</v>
          </cell>
          <cell r="BA398">
            <v>0</v>
          </cell>
          <cell r="BC398" t="str">
            <v>N/A</v>
          </cell>
          <cell r="BE398">
            <v>0</v>
          </cell>
          <cell r="BI398">
            <v>0</v>
          </cell>
        </row>
        <row r="399">
          <cell r="C399" t="str">
            <v>(74b)</v>
          </cell>
          <cell r="D399" t="str">
            <v xml:space="preserve">  Catastrophic Event Memorandum Account(CEMA)</v>
          </cell>
          <cell r="G399">
            <v>2297.3475422746837</v>
          </cell>
          <cell r="I399">
            <v>406.31211717561405</v>
          </cell>
          <cell r="K399">
            <v>8.8997617402649638</v>
          </cell>
          <cell r="M399">
            <v>0.29946436836942802</v>
          </cell>
          <cell r="O399">
            <v>6.5769729074894592</v>
          </cell>
          <cell r="Q399">
            <v>2719.4358584664219</v>
          </cell>
          <cell r="T399" t="str">
            <v>(74b)</v>
          </cell>
          <cell r="U399" t="str">
            <v xml:space="preserve">  Catastrophic Event Memorandum Account(CEMA)</v>
          </cell>
          <cell r="X399">
            <v>148.42334803739521</v>
          </cell>
          <cell r="Z399">
            <v>47.923026369456103</v>
          </cell>
          <cell r="AB399">
            <v>87.882392319593293</v>
          </cell>
          <cell r="AD399">
            <v>0</v>
          </cell>
          <cell r="AF399">
            <v>284.22876672644463</v>
          </cell>
          <cell r="AH399">
            <v>3.2824027863276308</v>
          </cell>
          <cell r="AJ399">
            <v>46.286944806676935</v>
          </cell>
          <cell r="AL399">
            <v>3.4759928000382723</v>
          </cell>
          <cell r="AN399">
            <v>1.7255281429774594</v>
          </cell>
          <cell r="AP399">
            <v>54.770868536020295</v>
          </cell>
          <cell r="AS399" t="str">
            <v>(74b)</v>
          </cell>
          <cell r="AT399" t="str">
            <v xml:space="preserve">  Catastrophic Event Memorandum Account(CEMA)</v>
          </cell>
          <cell r="AW399">
            <v>1.3264973420857418</v>
          </cell>
          <cell r="AY399">
            <v>0</v>
          </cell>
          <cell r="BA399">
            <v>1.3264973420857418</v>
          </cell>
          <cell r="BC399" t="str">
            <v>N/A</v>
          </cell>
          <cell r="BE399">
            <v>340.32613260455065</v>
          </cell>
          <cell r="BI399">
            <v>3059.7619910709727</v>
          </cell>
        </row>
        <row r="400">
          <cell r="C400" t="str">
            <v>(74bb)</v>
          </cell>
          <cell r="D400" t="str">
            <v xml:space="preserve">  CEMA Double Refund Tracking Acct (CEMA-DRT)</v>
          </cell>
          <cell r="G400">
            <v>1258.489273942509</v>
          </cell>
          <cell r="I400">
            <v>389.26984380185019</v>
          </cell>
          <cell r="K400">
            <v>23.152587151962706</v>
          </cell>
          <cell r="M400">
            <v>0.59296226428980192</v>
          </cell>
          <cell r="O400">
            <v>7.9259289326736866</v>
          </cell>
          <cell r="Q400">
            <v>1679.4305960932852</v>
          </cell>
          <cell r="T400" t="str">
            <v>(74bb)</v>
          </cell>
          <cell r="U400" t="str">
            <v xml:space="preserve">  CEMA Double Refund Tracking Acct (CEMA-DRT)</v>
          </cell>
          <cell r="X400">
            <v>719.83496078484563</v>
          </cell>
          <cell r="Z400">
            <v>408.821117072216</v>
          </cell>
          <cell r="AB400">
            <v>1046.0398871342941</v>
          </cell>
          <cell r="AD400">
            <v>0</v>
          </cell>
          <cell r="AF400">
            <v>2174.6959649913556</v>
          </cell>
          <cell r="AH400">
            <v>38.267163238060469</v>
          </cell>
          <cell r="AJ400">
            <v>710.8869492097773</v>
          </cell>
          <cell r="AL400">
            <v>45.07805564732088</v>
          </cell>
          <cell r="AN400">
            <v>25.3832043926047</v>
          </cell>
          <cell r="AP400">
            <v>819.61537248776335</v>
          </cell>
          <cell r="AS400" t="str">
            <v>(74bb)</v>
          </cell>
          <cell r="AT400" t="str">
            <v xml:space="preserve">  CEMA Double Refund Tracking Acct (CEMA-DRT)</v>
          </cell>
          <cell r="AW400">
            <v>17.908627635498309</v>
          </cell>
          <cell r="AY400">
            <v>0</v>
          </cell>
          <cell r="BA400">
            <v>17.908627635498309</v>
          </cell>
          <cell r="BC400" t="str">
            <v>N/A</v>
          </cell>
          <cell r="BE400">
            <v>3012.2199651146175</v>
          </cell>
          <cell r="BI400">
            <v>4691.6505612079027</v>
          </cell>
        </row>
        <row r="401">
          <cell r="C401" t="str">
            <v>(74bbb)</v>
          </cell>
          <cell r="D401" t="str">
            <v xml:space="preserve">  PBOPS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T401" t="str">
            <v>(74bbb)</v>
          </cell>
          <cell r="U401" t="str">
            <v xml:space="preserve">  PBOPS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  <cell r="AL401">
            <v>0</v>
          </cell>
          <cell r="AN401">
            <v>0</v>
          </cell>
          <cell r="AP401">
            <v>0</v>
          </cell>
          <cell r="AS401" t="str">
            <v>(74bbb)</v>
          </cell>
          <cell r="AT401" t="str">
            <v xml:space="preserve">  PBOPS</v>
          </cell>
          <cell r="AW401">
            <v>0</v>
          </cell>
          <cell r="AY401">
            <v>0</v>
          </cell>
          <cell r="BA401">
            <v>0</v>
          </cell>
          <cell r="BC401" t="str">
            <v>N/A</v>
          </cell>
          <cell r="BE401">
            <v>0</v>
          </cell>
          <cell r="BI401">
            <v>0</v>
          </cell>
        </row>
        <row r="402">
          <cell r="C402" t="str">
            <v>(74c)</v>
          </cell>
          <cell r="D402" t="str">
            <v xml:space="preserve">  Intervenor Compensation</v>
          </cell>
          <cell r="G402">
            <v>51.409911873107632</v>
          </cell>
          <cell r="I402">
            <v>15.901866451366915</v>
          </cell>
          <cell r="K402">
            <v>0.9457946839610657</v>
          </cell>
          <cell r="M402">
            <v>2.4222802992764855E-2</v>
          </cell>
          <cell r="O402">
            <v>0.32377813333662353</v>
          </cell>
          <cell r="Q402">
            <v>68.605573944764998</v>
          </cell>
          <cell r="T402" t="str">
            <v>(74c)</v>
          </cell>
          <cell r="U402" t="str">
            <v xml:space="preserve">  Intervenor Compensation</v>
          </cell>
          <cell r="X402">
            <v>29.405615656301066</v>
          </cell>
          <cell r="Z402">
            <v>16.700545674661168</v>
          </cell>
          <cell r="AB402">
            <v>42.731248908352775</v>
          </cell>
          <cell r="AD402">
            <v>0</v>
          </cell>
          <cell r="AF402">
            <v>88.837410239315005</v>
          </cell>
          <cell r="AH402">
            <v>1.5632326237787104</v>
          </cell>
          <cell r="AJ402">
            <v>29.040084939402142</v>
          </cell>
          <cell r="AL402">
            <v>1.8414609613475938</v>
          </cell>
          <cell r="AN402">
            <v>1.0369165060841825</v>
          </cell>
          <cell r="AP402">
            <v>33.481695030612627</v>
          </cell>
          <cell r="AS402" t="str">
            <v>(74c)</v>
          </cell>
          <cell r="AT402" t="str">
            <v xml:space="preserve">  Intervenor Compensation</v>
          </cell>
          <cell r="AW402">
            <v>0.73157633328492488</v>
          </cell>
          <cell r="AY402">
            <v>0</v>
          </cell>
          <cell r="BA402">
            <v>0.73157633328492488</v>
          </cell>
          <cell r="BC402" t="str">
            <v>N/A</v>
          </cell>
          <cell r="BE402">
            <v>123.05068160321255</v>
          </cell>
          <cell r="BI402">
            <v>191.65625554797754</v>
          </cell>
        </row>
        <row r="403">
          <cell r="C403" t="str">
            <v>(75a)</v>
          </cell>
          <cell r="D403" t="str">
            <v xml:space="preserve">  Auditing Expense Account                      (AEA)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T403" t="str">
            <v>(75a)</v>
          </cell>
          <cell r="U403" t="str">
            <v xml:space="preserve">  Auditing Expense Account                      (AEA)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F403">
            <v>0</v>
          </cell>
          <cell r="AH403">
            <v>0</v>
          </cell>
          <cell r="AJ403">
            <v>0</v>
          </cell>
          <cell r="AL403">
            <v>0</v>
          </cell>
          <cell r="AN403">
            <v>0</v>
          </cell>
          <cell r="AP403">
            <v>0</v>
          </cell>
          <cell r="AS403" t="str">
            <v>(75a)</v>
          </cell>
          <cell r="AT403" t="str">
            <v xml:space="preserve">  Auditing Expense Account                      (AEA)</v>
          </cell>
          <cell r="AW403">
            <v>0</v>
          </cell>
          <cell r="AY403">
            <v>0</v>
          </cell>
          <cell r="BA403">
            <v>0</v>
          </cell>
          <cell r="BC403" t="str">
            <v>N/A</v>
          </cell>
          <cell r="BE403">
            <v>0</v>
          </cell>
          <cell r="BI403">
            <v>0</v>
          </cell>
        </row>
        <row r="404">
          <cell r="C404" t="str">
            <v>(75c)</v>
          </cell>
          <cell r="D404" t="str">
            <v xml:space="preserve">  Research Royalty Memorandum Account (RRMA)</v>
          </cell>
          <cell r="G404">
            <v>-238.49580532410261</v>
          </cell>
          <cell r="I404">
            <v>-42.180703535517949</v>
          </cell>
          <cell r="K404">
            <v>-0.9239158657446811</v>
          </cell>
          <cell r="M404">
            <v>-3.1088459358406019E-2</v>
          </cell>
          <cell r="O404">
            <v>-0.68277890972185995</v>
          </cell>
          <cell r="Q404">
            <v>-282.31429209444553</v>
          </cell>
          <cell r="T404" t="str">
            <v>(75c)</v>
          </cell>
          <cell r="U404" t="str">
            <v xml:space="preserve">  Research Royalty Memorandum Account (RRMA)</v>
          </cell>
          <cell r="X404">
            <v>-15.408354751597143</v>
          </cell>
          <cell r="Z404">
            <v>-4.9750595228769576</v>
          </cell>
          <cell r="AB404">
            <v>-9.1233831818573332</v>
          </cell>
          <cell r="AD404">
            <v>0</v>
          </cell>
          <cell r="AF404">
            <v>-29.506797456331434</v>
          </cell>
          <cell r="AH404">
            <v>-0.34075788774569576</v>
          </cell>
          <cell r="AJ404">
            <v>-4.8052120867748052</v>
          </cell>
          <cell r="AL404">
            <v>-0.36085515442956395</v>
          </cell>
          <cell r="AN404">
            <v>-0.17913320318150081</v>
          </cell>
          <cell r="AP404">
            <v>-5.6859583321315661</v>
          </cell>
          <cell r="AS404" t="str">
            <v>(75c)</v>
          </cell>
          <cell r="AT404" t="str">
            <v xml:space="preserve">  Research Royalty Memorandum Account (RRMA)</v>
          </cell>
          <cell r="AW404">
            <v>-0.13770839894245063</v>
          </cell>
          <cell r="AY404">
            <v>0</v>
          </cell>
          <cell r="BA404">
            <v>-0.13770839894245063</v>
          </cell>
          <cell r="BC404" t="str">
            <v>N/A</v>
          </cell>
          <cell r="BE404">
            <v>-35.330464187405454</v>
          </cell>
          <cell r="BI404">
            <v>-317.64475628185096</v>
          </cell>
        </row>
        <row r="405">
          <cell r="C405" t="str">
            <v>(75d)</v>
          </cell>
          <cell r="D405" t="str">
            <v xml:space="preserve">  Environmental Fee Account      (EFA)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T405" t="str">
            <v>(75d)</v>
          </cell>
          <cell r="U405" t="str">
            <v xml:space="preserve">  Environmental Fee Account      (EFA)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  <cell r="AL405">
            <v>0</v>
          </cell>
          <cell r="AN405">
            <v>0</v>
          </cell>
          <cell r="AP405">
            <v>0</v>
          </cell>
          <cell r="AS405" t="str">
            <v>(75d)</v>
          </cell>
          <cell r="AT405" t="str">
            <v xml:space="preserve">  Environmental Fee Account      (EFA)</v>
          </cell>
          <cell r="AW405">
            <v>0</v>
          </cell>
          <cell r="AY405">
            <v>0</v>
          </cell>
          <cell r="BA405">
            <v>0</v>
          </cell>
          <cell r="BC405" t="str">
            <v>N/A</v>
          </cell>
          <cell r="BE405">
            <v>0</v>
          </cell>
          <cell r="BI405">
            <v>0</v>
          </cell>
        </row>
        <row r="406">
          <cell r="C406" t="str">
            <v>(75e)</v>
          </cell>
          <cell r="D406" t="str">
            <v xml:space="preserve">  Affiliate Transaction Tracking Account (AFTA)</v>
          </cell>
          <cell r="G406">
            <v>-328.00048653872051</v>
          </cell>
          <cell r="I406">
            <v>-58.010627329038414</v>
          </cell>
          <cell r="K406">
            <v>-1.2706506643723874</v>
          </cell>
          <cell r="M406">
            <v>-4.2755593883251793E-2</v>
          </cell>
          <cell r="O406">
            <v>-0.93901783422483698</v>
          </cell>
          <cell r="Q406">
            <v>-388.26353796023938</v>
          </cell>
          <cell r="T406" t="str">
            <v>(75e)</v>
          </cell>
          <cell r="U406" t="str">
            <v xml:space="preserve">  Affiliate Transaction Tracking Account (AFTA)</v>
          </cell>
          <cell r="X406">
            <v>-21.190929745774913</v>
          </cell>
          <cell r="Z406">
            <v>-6.8421410676182788</v>
          </cell>
          <cell r="AB406">
            <v>-12.547281988720005</v>
          </cell>
          <cell r="AD406">
            <v>0</v>
          </cell>
          <cell r="AF406">
            <v>-40.580352802113197</v>
          </cell>
          <cell r="AH406">
            <v>-0.46864033025908919</v>
          </cell>
          <cell r="AJ406">
            <v>-6.608551878897944</v>
          </cell>
          <cell r="AL406">
            <v>-0.49627986564399523</v>
          </cell>
          <cell r="AN406">
            <v>-0.24635979538057656</v>
          </cell>
          <cell r="AP406">
            <v>-7.8198318701816047</v>
          </cell>
          <cell r="AS406" t="str">
            <v>(75e)</v>
          </cell>
          <cell r="AT406" t="str">
            <v xml:space="preserve">  Affiliate Transaction Tracking Account (AFTA)</v>
          </cell>
          <cell r="AW406">
            <v>-0.18938874749688214</v>
          </cell>
          <cell r="AY406">
            <v>0</v>
          </cell>
          <cell r="BA406">
            <v>-0.18938874749688214</v>
          </cell>
          <cell r="BC406" t="str">
            <v>N/A</v>
          </cell>
          <cell r="BE406">
            <v>-48.589573419791684</v>
          </cell>
          <cell r="BI406">
            <v>-436.85311138003107</v>
          </cell>
        </row>
        <row r="407">
          <cell r="C407" t="str">
            <v>(75f)</v>
          </cell>
          <cell r="D407" t="str">
            <v xml:space="preserve">  Fuel Cell Proceeds Memorandum Acct  (FCPMA)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T407" t="str">
            <v>(75f)</v>
          </cell>
          <cell r="U407" t="str">
            <v xml:space="preserve">  Fuel Cell Proceeds Memorandum Acct  (FCPMA)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  <cell r="AL407">
            <v>0</v>
          </cell>
          <cell r="AN407">
            <v>0</v>
          </cell>
          <cell r="AP407">
            <v>0</v>
          </cell>
          <cell r="AS407" t="str">
            <v>(75f)</v>
          </cell>
          <cell r="AT407" t="str">
            <v xml:space="preserve">  Fuel Cell Proceeds Memorandum Acct  (FCPMA)</v>
          </cell>
          <cell r="AW407">
            <v>0</v>
          </cell>
          <cell r="AY407">
            <v>0</v>
          </cell>
          <cell r="BA407">
            <v>0</v>
          </cell>
          <cell r="BC407" t="str">
            <v>N/A</v>
          </cell>
          <cell r="BE407">
            <v>0</v>
          </cell>
          <cell r="BI407">
            <v>0</v>
          </cell>
        </row>
        <row r="408">
          <cell r="C408" t="str">
            <v>(75)</v>
          </cell>
          <cell r="D408" t="str">
            <v>Subtotal Balancing and Tracking Accounts</v>
          </cell>
          <cell r="G408">
            <v>-54445.478607149496</v>
          </cell>
          <cell r="I408">
            <v>-16797.21886603273</v>
          </cell>
          <cell r="K408">
            <v>-996.86037511986103</v>
          </cell>
          <cell r="M408">
            <v>-25.540897442865326</v>
          </cell>
          <cell r="O408">
            <v>-341.7654458223775</v>
          </cell>
          <cell r="Q408">
            <v>-72606.864191567336</v>
          </cell>
          <cell r="T408" t="str">
            <v>(75)</v>
          </cell>
          <cell r="U408" t="str">
            <v>Subtotal Balancing and Tracking Accounts</v>
          </cell>
          <cell r="X408">
            <v>-3361.1313975423259</v>
          </cell>
          <cell r="Z408">
            <v>794.07963413478592</v>
          </cell>
          <cell r="AB408">
            <v>2034.7288367759404</v>
          </cell>
          <cell r="AD408">
            <v>0</v>
          </cell>
          <cell r="AF408">
            <v>-532.32292663160251</v>
          </cell>
          <cell r="AH408">
            <v>73.385378344137777</v>
          </cell>
          <cell r="AJ408">
            <v>549.46870203378569</v>
          </cell>
          <cell r="AL408">
            <v>86.480260430544703</v>
          </cell>
          <cell r="AN408">
            <v>48.716971654657655</v>
          </cell>
          <cell r="AP408">
            <v>758.05131246312544</v>
          </cell>
          <cell r="AS408" t="str">
            <v>(75)</v>
          </cell>
          <cell r="AT408" t="str">
            <v>Subtotal Balancing and Tracking Accounts</v>
          </cell>
          <cell r="AW408">
            <v>34.634100260693415</v>
          </cell>
          <cell r="AY408">
            <v>0</v>
          </cell>
          <cell r="BA408">
            <v>34.634100260693415</v>
          </cell>
          <cell r="BC408">
            <v>0</v>
          </cell>
          <cell r="BE408">
            <v>260.36248609221639</v>
          </cell>
          <cell r="BG408">
            <v>0</v>
          </cell>
          <cell r="BI408">
            <v>-72346.501705475079</v>
          </cell>
        </row>
        <row r="410">
          <cell r="C410" t="str">
            <v>(76)</v>
          </cell>
          <cell r="D410" t="str">
            <v>Subtotal-Transportation Revenue Requirement</v>
          </cell>
          <cell r="G410">
            <v>1036185.1310587687</v>
          </cell>
          <cell r="I410">
            <v>184177.60292472329</v>
          </cell>
          <cell r="K410">
            <v>3111.0557999102552</v>
          </cell>
          <cell r="M410">
            <v>112.51410655862013</v>
          </cell>
          <cell r="O410">
            <v>2702.8910391913969</v>
          </cell>
          <cell r="Q410">
            <v>1226289.1949291523</v>
          </cell>
          <cell r="T410" t="str">
            <v>(76)</v>
          </cell>
          <cell r="U410" t="str">
            <v>Subtotal-Transportation Revenue Requirement</v>
          </cell>
          <cell r="X410">
            <v>64188.972222231314</v>
          </cell>
          <cell r="Z410">
            <v>23052.078529965685</v>
          </cell>
          <cell r="AB410">
            <v>41559.217803215797</v>
          </cell>
          <cell r="AD410">
            <v>22741.27395718448</v>
          </cell>
          <cell r="AF410">
            <v>151541.54251259725</v>
          </cell>
          <cell r="AH410">
            <v>1602.7837108854997</v>
          </cell>
          <cell r="AJ410">
            <v>20057.212755757839</v>
          </cell>
          <cell r="AL410">
            <v>1711.0644003196414</v>
          </cell>
          <cell r="AN410">
            <v>823.54922019242429</v>
          </cell>
          <cell r="AP410">
            <v>24194.610087155408</v>
          </cell>
          <cell r="AS410" t="str">
            <v>(76)</v>
          </cell>
          <cell r="AT410" t="str">
            <v>Subtotal-Transportation Revenue Requirement</v>
          </cell>
          <cell r="AW410">
            <v>647.46667043791047</v>
          </cell>
          <cell r="AY410">
            <v>0</v>
          </cell>
          <cell r="BA410">
            <v>647.46667043791047</v>
          </cell>
          <cell r="BC410">
            <v>20999.999993916204</v>
          </cell>
          <cell r="BE410">
            <v>197383.61926410679</v>
          </cell>
          <cell r="BG410">
            <v>11875.210819528864</v>
          </cell>
          <cell r="BI410">
            <v>1435548.0250127877</v>
          </cell>
        </row>
        <row r="412">
          <cell r="C412" t="str">
            <v>(77)</v>
          </cell>
          <cell r="D412" t="str">
            <v>Subtotal- Transportation Revenue Requirement (¢/th)</v>
          </cell>
          <cell r="G412">
            <v>40.684936975480653</v>
          </cell>
          <cell r="I412">
            <v>23.379319470502335</v>
          </cell>
          <cell r="K412">
            <v>6.639786010877561</v>
          </cell>
          <cell r="M412">
            <v>9.3761755465516767</v>
          </cell>
          <cell r="O412">
            <v>16.85094164084412</v>
          </cell>
          <cell r="Q412">
            <v>36.080840900818757</v>
          </cell>
          <cell r="T412" t="str">
            <v>(77)</v>
          </cell>
          <cell r="U412" t="str">
            <v>Subtotal- Transportation Revenue Requirement (¢/th)</v>
          </cell>
          <cell r="X412">
            <v>4.4062922272523846</v>
          </cell>
          <cell r="Z412">
            <v>2.7862660282826965</v>
          </cell>
          <cell r="AB412">
            <v>1.9632017377956934</v>
          </cell>
          <cell r="AD412">
            <v>0</v>
          </cell>
          <cell r="AF412">
            <v>3.4433325251282554</v>
          </cell>
          <cell r="AH412">
            <v>2.0595725632364776</v>
          </cell>
          <cell r="AJ412">
            <v>1.3873897658952661</v>
          </cell>
          <cell r="AL412">
            <v>1.8665070168586917</v>
          </cell>
          <cell r="AN412">
            <v>1.5954072456265482</v>
          </cell>
          <cell r="AP412">
            <v>1.4515666406869014</v>
          </cell>
          <cell r="AS412" t="str">
            <v>(77)</v>
          </cell>
          <cell r="AT412" t="str">
            <v>Subtotal- Transportation Revenue Requirement (¢/th)</v>
          </cell>
          <cell r="AW412">
            <v>1.777802683227883</v>
          </cell>
          <cell r="AY412">
            <v>0</v>
          </cell>
          <cell r="BA412">
            <v>1.777802683227883</v>
          </cell>
          <cell r="BC412">
            <v>0</v>
          </cell>
          <cell r="BE412">
            <v>3.2335567121148827</v>
          </cell>
          <cell r="BI412">
            <v>15.106336060653426</v>
          </cell>
        </row>
        <row r="414">
          <cell r="C414" t="str">
            <v>TABLE  11:  CORE REVENUE ALLOCATION</v>
          </cell>
          <cell r="T414" t="str">
            <v>TABLE 12:  NONCORE &amp; WHOLESALE REVENUE ALLOCATION</v>
          </cell>
          <cell r="AS414" t="str">
            <v>TABLE  13:  DGN &amp; SUMMARY N/C REVENUE ALLOCATION</v>
          </cell>
        </row>
        <row r="415">
          <cell r="C415" t="str">
            <v>Page 5</v>
          </cell>
          <cell r="T415" t="str">
            <v>Page 5</v>
          </cell>
          <cell r="AS415" t="str">
            <v>Page 5</v>
          </cell>
        </row>
        <row r="417">
          <cell r="C417" t="str">
            <v>SOUTHERN CALIFORNIA GAS COMPANY</v>
          </cell>
          <cell r="T417" t="str">
            <v>SOUTHERN CALIFORNIA GAS COMPANY</v>
          </cell>
          <cell r="AS417" t="str">
            <v>SOUTHERN CALIFORNIA GAS COMPANY</v>
          </cell>
        </row>
        <row r="418">
          <cell r="C418" t="str">
            <v xml:space="preserve">2001 Financial Plan Rate Forecast </v>
          </cell>
          <cell r="T418" t="str">
            <v xml:space="preserve">2001 Financial Plan Rate Forecast </v>
          </cell>
          <cell r="AS418" t="str">
            <v xml:space="preserve">2001 Financial Plan Rate Forecast </v>
          </cell>
        </row>
        <row r="420">
          <cell r="C420" t="str">
            <v>SUMMARY TRANSPORTATION COST AND PROCUREMENT COST ALLOCATION (M$)</v>
          </cell>
          <cell r="T420" t="str">
            <v>SUMMARY TRANSPORTATION COST ALLOCATION (M$)</v>
          </cell>
          <cell r="AS420" t="str">
            <v>SUMMARY TRANSPORTATION COST ALLOCATION (M$)</v>
          </cell>
        </row>
        <row r="422">
          <cell r="D422" t="str">
            <v>OTHER COST COMPONENTS</v>
          </cell>
          <cell r="U422" t="str">
            <v>OTHER COST COMPONENTS</v>
          </cell>
          <cell r="AT422" t="str">
            <v>OTHER COST COMPONENTS</v>
          </cell>
        </row>
        <row r="423">
          <cell r="G423" t="str">
            <v>Residential</v>
          </cell>
          <cell r="I423" t="str">
            <v>G-10</v>
          </cell>
          <cell r="K423" t="str">
            <v>G-20</v>
          </cell>
          <cell r="M423" t="str">
            <v>NonRes A/C</v>
          </cell>
          <cell r="O423" t="str">
            <v>Gas Engine</v>
          </cell>
          <cell r="Q423" t="str">
            <v>Total</v>
          </cell>
          <cell r="X423" t="str">
            <v>Com/Ind</v>
          </cell>
          <cell r="Z423" t="str">
            <v>Cogen</v>
          </cell>
          <cell r="AB423" t="str">
            <v>UEG</v>
          </cell>
          <cell r="AD423" t="str">
            <v>EOR</v>
          </cell>
          <cell r="AF423" t="str">
            <v>Total</v>
          </cell>
          <cell r="AH423" t="str">
            <v>Wholesale</v>
          </cell>
          <cell r="AJ423" t="str">
            <v>Wholesale</v>
          </cell>
          <cell r="AL423" t="str">
            <v>Wholesale</v>
          </cell>
          <cell r="AN423" t="str">
            <v>Wholesale</v>
          </cell>
          <cell r="AP423" t="str">
            <v>Total</v>
          </cell>
          <cell r="AY423" t="str">
            <v>International</v>
          </cell>
          <cell r="BA423" t="str">
            <v>Total</v>
          </cell>
          <cell r="BC423" t="str">
            <v>Unbundled</v>
          </cell>
          <cell r="BE423" t="str">
            <v>Total</v>
          </cell>
          <cell r="BG423" t="str">
            <v>UNALLOCATED</v>
          </cell>
          <cell r="BI423" t="str">
            <v>System</v>
          </cell>
        </row>
        <row r="424">
          <cell r="Q424" t="str">
            <v>Core</v>
          </cell>
          <cell r="AF424" t="str">
            <v>Noncore</v>
          </cell>
          <cell r="AH424" t="str">
            <v>Long Beach</v>
          </cell>
          <cell r="AJ424" t="str">
            <v xml:space="preserve">SDG&amp;E </v>
          </cell>
          <cell r="AL424" t="str">
            <v>Southwest</v>
          </cell>
          <cell r="AN424" t="str">
            <v>Vernon</v>
          </cell>
          <cell r="AP424" t="str">
            <v>Wholesale</v>
          </cell>
          <cell r="AW424" t="str">
            <v>DGN</v>
          </cell>
          <cell r="AY424" t="str">
            <v>Rosarito</v>
          </cell>
          <cell r="BA424" t="str">
            <v>International</v>
          </cell>
          <cell r="BC424" t="str">
            <v>Noncore</v>
          </cell>
          <cell r="BE424" t="str">
            <v>Noncore</v>
          </cell>
          <cell r="BG424" t="str">
            <v>Costs to NSBA</v>
          </cell>
        </row>
        <row r="425">
          <cell r="C425" t="str">
            <v>Line</v>
          </cell>
          <cell r="D425" t="str">
            <v>Forecast Period Costs</v>
          </cell>
          <cell r="G425" t="str">
            <v>Cost</v>
          </cell>
          <cell r="I425" t="str">
            <v>Cost</v>
          </cell>
          <cell r="K425" t="str">
            <v>Cost</v>
          </cell>
          <cell r="M425" t="str">
            <v>Cost</v>
          </cell>
          <cell r="O425" t="str">
            <v>Cost</v>
          </cell>
          <cell r="Q425" t="str">
            <v>Cost</v>
          </cell>
          <cell r="T425" t="str">
            <v>Line</v>
          </cell>
          <cell r="U425" t="str">
            <v>Forecast Period Costs</v>
          </cell>
          <cell r="X425" t="str">
            <v>Cost</v>
          </cell>
          <cell r="Z425" t="str">
            <v>Cost</v>
          </cell>
          <cell r="AB425" t="str">
            <v>Cost</v>
          </cell>
          <cell r="AD425" t="str">
            <v>Cost</v>
          </cell>
          <cell r="AF425" t="str">
            <v>Cost</v>
          </cell>
          <cell r="AH425" t="str">
            <v>Cost</v>
          </cell>
          <cell r="AJ425" t="str">
            <v>Cost</v>
          </cell>
          <cell r="AL425" t="str">
            <v>Gas</v>
          </cell>
          <cell r="AN425" t="str">
            <v>Cost</v>
          </cell>
          <cell r="AP425" t="str">
            <v>Cost</v>
          </cell>
          <cell r="AS425" t="str">
            <v>Line</v>
          </cell>
          <cell r="AT425" t="str">
            <v>Forecast Period Costs</v>
          </cell>
          <cell r="AW425" t="str">
            <v>Cost</v>
          </cell>
          <cell r="AY425" t="str">
            <v>Cost</v>
          </cell>
          <cell r="BA425" t="str">
            <v>Cost</v>
          </cell>
          <cell r="BC425" t="str">
            <v>Storage</v>
          </cell>
          <cell r="BE425" t="str">
            <v>Cost</v>
          </cell>
        </row>
        <row r="426">
          <cell r="G426" t="str">
            <v>(b)</v>
          </cell>
          <cell r="I426" t="str">
            <v>(c)</v>
          </cell>
          <cell r="K426" t="str">
            <v>(d)</v>
          </cell>
          <cell r="M426" t="str">
            <v>(e)</v>
          </cell>
          <cell r="O426" t="str">
            <v>(f)</v>
          </cell>
          <cell r="Q426" t="str">
            <v>(g)</v>
          </cell>
          <cell r="X426" t="str">
            <v>(b)</v>
          </cell>
          <cell r="Z426" t="str">
            <v>(c)</v>
          </cell>
          <cell r="AB426" t="str">
            <v>(d)</v>
          </cell>
          <cell r="AD426" t="str">
            <v>(e)</v>
          </cell>
          <cell r="AF426" t="str">
            <v>(f)</v>
          </cell>
          <cell r="AH426" t="str">
            <v>(g)</v>
          </cell>
          <cell r="AJ426" t="str">
            <v>(h)</v>
          </cell>
          <cell r="AL426" t="str">
            <v>(i)</v>
          </cell>
          <cell r="AN426" t="str">
            <v>(j)</v>
          </cell>
          <cell r="AP426" t="str">
            <v>(k)</v>
          </cell>
          <cell r="AW426" t="str">
            <v>(b)</v>
          </cell>
          <cell r="AY426" t="str">
            <v>(c)</v>
          </cell>
          <cell r="BA426" t="str">
            <v>(d)</v>
          </cell>
          <cell r="BC426" t="str">
            <v>(e)</v>
          </cell>
          <cell r="BE426" t="str">
            <v>(f)</v>
          </cell>
          <cell r="BG426" t="str">
            <v>(g)</v>
          </cell>
          <cell r="BI426" t="str">
            <v>(h)</v>
          </cell>
        </row>
        <row r="427">
          <cell r="C427" t="str">
            <v>(78)</v>
          </cell>
          <cell r="D427" t="str">
            <v>Subtotal-Transportation Revenue Requirement</v>
          </cell>
          <cell r="G427">
            <v>1036185.1310587687</v>
          </cell>
          <cell r="I427">
            <v>184177.60292472329</v>
          </cell>
          <cell r="K427">
            <v>3111.0557999102552</v>
          </cell>
          <cell r="M427">
            <v>112.51410655862013</v>
          </cell>
          <cell r="O427">
            <v>2702.8910391913969</v>
          </cell>
          <cell r="Q427">
            <v>1226289.1949291523</v>
          </cell>
          <cell r="T427" t="str">
            <v>(78)</v>
          </cell>
          <cell r="U427" t="str">
            <v>Subtotal-Transportation Revenue Requirement</v>
          </cell>
          <cell r="X427">
            <v>64188.972222231314</v>
          </cell>
          <cell r="Z427">
            <v>23052.078529965685</v>
          </cell>
          <cell r="AB427">
            <v>41559.217803215797</v>
          </cell>
          <cell r="AD427">
            <v>22741.27395718448</v>
          </cell>
          <cell r="AF427">
            <v>151541.54251259725</v>
          </cell>
          <cell r="AH427">
            <v>1602.7837108854997</v>
          </cell>
          <cell r="AJ427">
            <v>20057.212755757839</v>
          </cell>
          <cell r="AL427">
            <v>1711.0644003196414</v>
          </cell>
          <cell r="AN427">
            <v>823.54922019242429</v>
          </cell>
          <cell r="AP427">
            <v>24194.610087155408</v>
          </cell>
          <cell r="AS427" t="str">
            <v>(78)</v>
          </cell>
          <cell r="AT427" t="str">
            <v>Subtotal-Transportation Revenue Requirement</v>
          </cell>
          <cell r="AW427">
            <v>647.46667043791047</v>
          </cell>
          <cell r="AY427">
            <v>0</v>
          </cell>
          <cell r="BA427">
            <v>647.46667043791047</v>
          </cell>
          <cell r="BC427">
            <v>20999.999993916204</v>
          </cell>
          <cell r="BE427">
            <v>197383.61926410679</v>
          </cell>
          <cell r="BG427">
            <v>11875.210819528864</v>
          </cell>
          <cell r="BI427">
            <v>1435548.0250127877</v>
          </cell>
        </row>
        <row r="429">
          <cell r="C429" t="str">
            <v>(79)</v>
          </cell>
          <cell r="D429" t="str">
            <v>Pipeline Demand Charges-EP&amp;TW Trad-Core</v>
          </cell>
          <cell r="G429">
            <v>89981.858291488854</v>
          </cell>
          <cell r="I429">
            <v>27832.755230719766</v>
          </cell>
          <cell r="K429">
            <v>1655.4076854884856</v>
          </cell>
          <cell r="M429">
            <v>42.396743096884563</v>
          </cell>
          <cell r="O429">
            <v>566.70313272835699</v>
          </cell>
          <cell r="Q429">
            <v>120079.12108352235</v>
          </cell>
          <cell r="T429" t="str">
            <v>(79)</v>
          </cell>
          <cell r="U429" t="str">
            <v>Pipeline Demand Charges-EP&amp;TW Trad-Core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H429">
            <v>0</v>
          </cell>
          <cell r="AJ429">
            <v>0</v>
          </cell>
          <cell r="AL429">
            <v>0</v>
          </cell>
          <cell r="AN429">
            <v>0</v>
          </cell>
          <cell r="AP429">
            <v>0</v>
          </cell>
          <cell r="AS429" t="str">
            <v>(79)</v>
          </cell>
          <cell r="AT429" t="str">
            <v>Pipeline Demand Charges-EP&amp;TW Trad-Core</v>
          </cell>
          <cell r="AW429">
            <v>0</v>
          </cell>
          <cell r="AY429">
            <v>0</v>
          </cell>
          <cell r="BA429">
            <v>0</v>
          </cell>
          <cell r="BC429">
            <v>0</v>
          </cell>
          <cell r="BE429">
            <v>0</v>
          </cell>
          <cell r="BI429">
            <v>120079.12108352235</v>
          </cell>
        </row>
        <row r="430">
          <cell r="C430" t="str">
            <v>(80)</v>
          </cell>
          <cell r="D430" t="str">
            <v>UEG/Cogeneration Parity Adjustment</v>
          </cell>
          <cell r="G430">
            <v>0</v>
          </cell>
          <cell r="I430">
            <v>0</v>
          </cell>
          <cell r="K430">
            <v>0</v>
          </cell>
          <cell r="M430">
            <v>0</v>
          </cell>
          <cell r="O430">
            <v>0</v>
          </cell>
          <cell r="Q430">
            <v>0</v>
          </cell>
          <cell r="T430" t="str">
            <v>(80)</v>
          </cell>
          <cell r="U430" t="str">
            <v>UEG/Cogeneration Parity Adjustment</v>
          </cell>
          <cell r="X430">
            <v>0</v>
          </cell>
          <cell r="Z430">
            <v>-4896.0744401991651</v>
          </cell>
          <cell r="AB430">
            <v>4896.0744401991615</v>
          </cell>
          <cell r="AD430" t="str">
            <v>N/A</v>
          </cell>
          <cell r="AF430">
            <v>-3.637978807091713E-12</v>
          </cell>
          <cell r="AH430">
            <v>0</v>
          </cell>
          <cell r="AJ430">
            <v>0</v>
          </cell>
          <cell r="AL430">
            <v>0</v>
          </cell>
          <cell r="AN430">
            <v>0</v>
          </cell>
          <cell r="AP430">
            <v>0</v>
          </cell>
          <cell r="AS430" t="str">
            <v>(80)</v>
          </cell>
          <cell r="AT430" t="str">
            <v>UEG/Cogeneration Parity Adjustment</v>
          </cell>
          <cell r="AW430">
            <v>0</v>
          </cell>
          <cell r="AY430">
            <v>0</v>
          </cell>
          <cell r="BA430">
            <v>0</v>
          </cell>
          <cell r="BC430">
            <v>0</v>
          </cell>
          <cell r="BE430">
            <v>-3.637978807091713E-12</v>
          </cell>
          <cell r="BI430">
            <v>-3.637978807091713E-12</v>
          </cell>
        </row>
        <row r="431">
          <cell r="C431" t="str">
            <v>(81)</v>
          </cell>
          <cell r="D431" t="str">
            <v>Gas Engine Rate Cap Adjustment</v>
          </cell>
          <cell r="G431">
            <v>0</v>
          </cell>
          <cell r="I431">
            <v>0</v>
          </cell>
          <cell r="K431">
            <v>0</v>
          </cell>
          <cell r="M431">
            <v>0</v>
          </cell>
          <cell r="O431">
            <v>0</v>
          </cell>
          <cell r="Q431">
            <v>0</v>
          </cell>
          <cell r="T431" t="str">
            <v>(81)</v>
          </cell>
          <cell r="U431" t="str">
            <v>Gas Engine Rate Cap Adjustment</v>
          </cell>
          <cell r="X431">
            <v>0</v>
          </cell>
          <cell r="Z431">
            <v>0</v>
          </cell>
          <cell r="AB431">
            <v>0</v>
          </cell>
          <cell r="AD431" t="str">
            <v>N/A</v>
          </cell>
          <cell r="AF431">
            <v>0</v>
          </cell>
          <cell r="AH431">
            <v>0</v>
          </cell>
          <cell r="AJ431">
            <v>0</v>
          </cell>
          <cell r="AL431">
            <v>0</v>
          </cell>
          <cell r="AN431">
            <v>0</v>
          </cell>
          <cell r="AP431">
            <v>0</v>
          </cell>
          <cell r="AS431" t="str">
            <v>(81)</v>
          </cell>
          <cell r="AT431" t="str">
            <v>Gas Engine Rate Cap Adjustment</v>
          </cell>
          <cell r="AW431">
            <v>0</v>
          </cell>
          <cell r="AY431">
            <v>0</v>
          </cell>
          <cell r="BA431">
            <v>0</v>
          </cell>
          <cell r="BC431">
            <v>0</v>
          </cell>
          <cell r="BE431">
            <v>0</v>
          </cell>
          <cell r="BI431">
            <v>0</v>
          </cell>
        </row>
        <row r="433">
          <cell r="C433" t="str">
            <v>(82)</v>
          </cell>
          <cell r="D433" t="str">
            <v xml:space="preserve">TOTAL TRANS. REVENUE REQUIREMENT </v>
          </cell>
          <cell r="G433">
            <v>1126166.9893502577</v>
          </cell>
          <cell r="I433">
            <v>212010.35815544307</v>
          </cell>
          <cell r="K433">
            <v>4766.4634853987409</v>
          </cell>
          <cell r="M433">
            <v>154.91084965550471</v>
          </cell>
          <cell r="O433">
            <v>3269.594171919754</v>
          </cell>
          <cell r="Q433">
            <v>1346368.3160126747</v>
          </cell>
          <cell r="T433" t="str">
            <v>(82)</v>
          </cell>
          <cell r="U433" t="str">
            <v xml:space="preserve">TOTAL TRANS. REVENUE REQUIREMENT </v>
          </cell>
          <cell r="X433">
            <v>64188.972222231314</v>
          </cell>
          <cell r="Z433">
            <v>18156.00408976652</v>
          </cell>
          <cell r="AB433">
            <v>46455.292243414959</v>
          </cell>
          <cell r="AD433">
            <v>22741.27395718448</v>
          </cell>
          <cell r="AF433">
            <v>151541.54251259725</v>
          </cell>
          <cell r="AH433">
            <v>1602.7837108854997</v>
          </cell>
          <cell r="AJ433">
            <v>20057.212755757839</v>
          </cell>
          <cell r="AL433">
            <v>1711.0644003196414</v>
          </cell>
          <cell r="AN433">
            <v>823.54922019242429</v>
          </cell>
          <cell r="AP433">
            <v>24194.610087155408</v>
          </cell>
          <cell r="AS433" t="str">
            <v>(82)</v>
          </cell>
          <cell r="AT433" t="str">
            <v xml:space="preserve">TOTAL TRANS. REVENUE REQUIREMENT </v>
          </cell>
          <cell r="AW433">
            <v>647.46667043791047</v>
          </cell>
          <cell r="AY433">
            <v>0</v>
          </cell>
          <cell r="BA433">
            <v>647.46667043791047</v>
          </cell>
          <cell r="BC433">
            <v>20999.999993916204</v>
          </cell>
          <cell r="BE433">
            <v>197383.61926410679</v>
          </cell>
          <cell r="BG433">
            <v>11875.210819528864</v>
          </cell>
          <cell r="BI433">
            <v>1555627.1460963101</v>
          </cell>
        </row>
        <row r="434">
          <cell r="D434" t="str">
            <v xml:space="preserve"> </v>
          </cell>
          <cell r="U434" t="str">
            <v xml:space="preserve"> </v>
          </cell>
          <cell r="AT434" t="str">
            <v xml:space="preserve"> </v>
          </cell>
        </row>
        <row r="435">
          <cell r="D435" t="str">
            <v>Tariffed Rates</v>
          </cell>
          <cell r="U435" t="str">
            <v>Tariffed Rates</v>
          </cell>
          <cell r="AT435" t="str">
            <v>Tariffed Rates</v>
          </cell>
        </row>
        <row r="436">
          <cell r="C436" t="str">
            <v>(83)</v>
          </cell>
          <cell r="D436" t="str">
            <v>Total Transportation Costs (Line 46) Less:  EOR</v>
          </cell>
          <cell r="G436">
            <v>1126166.9893502577</v>
          </cell>
          <cell r="I436">
            <v>212010.35815544307</v>
          </cell>
          <cell r="K436">
            <v>4766.4634853987409</v>
          </cell>
          <cell r="M436">
            <v>154.91084965550471</v>
          </cell>
          <cell r="O436">
            <v>3269.594171919754</v>
          </cell>
          <cell r="Q436">
            <v>1346368.3160126747</v>
          </cell>
          <cell r="T436" t="str">
            <v>(83)</v>
          </cell>
          <cell r="U436" t="str">
            <v>Total Transportation Costs (Line 46) Less:  EOR</v>
          </cell>
          <cell r="X436">
            <v>64188.972222231314</v>
          </cell>
          <cell r="Z436">
            <v>18156.00408976652</v>
          </cell>
          <cell r="AB436">
            <v>46455.292243414959</v>
          </cell>
          <cell r="AD436" t="str">
            <v>N/A</v>
          </cell>
          <cell r="AF436">
            <v>128800.26855541277</v>
          </cell>
          <cell r="AH436">
            <v>1602.7837108854997</v>
          </cell>
          <cell r="AJ436">
            <v>20057.212755757839</v>
          </cell>
          <cell r="AL436">
            <v>1711.0644003196414</v>
          </cell>
          <cell r="AN436">
            <v>823.54922019242429</v>
          </cell>
          <cell r="AP436">
            <v>24194.610087155408</v>
          </cell>
          <cell r="AS436" t="str">
            <v>(83)</v>
          </cell>
          <cell r="AT436" t="str">
            <v>Total Transportation Costs (Line 46) Less:  EOR</v>
          </cell>
          <cell r="AW436">
            <v>647.46667043791047</v>
          </cell>
          <cell r="AY436">
            <v>0</v>
          </cell>
          <cell r="BA436">
            <v>647.46667043791047</v>
          </cell>
          <cell r="BC436">
            <v>20999.999993916204</v>
          </cell>
          <cell r="BE436">
            <v>174642.3453069223</v>
          </cell>
          <cell r="BG436">
            <v>11875.210819528864</v>
          </cell>
          <cell r="BI436">
            <v>1532885.8721391256</v>
          </cell>
        </row>
        <row r="437">
          <cell r="C437" t="str">
            <v>(84)</v>
          </cell>
          <cell r="D437" t="str">
            <v>Core Averaging:  @ 25%</v>
          </cell>
          <cell r="G437">
            <v>-26030.820355997275</v>
          </cell>
          <cell r="I437">
            <v>26030.820355997275</v>
          </cell>
          <cell r="K437">
            <v>0</v>
          </cell>
          <cell r="M437">
            <v>0</v>
          </cell>
          <cell r="O437">
            <v>0</v>
          </cell>
          <cell r="Q437">
            <v>0</v>
          </cell>
          <cell r="T437" t="str">
            <v>(84)</v>
          </cell>
          <cell r="U437" t="str">
            <v>Core Averaging:  @ 25%</v>
          </cell>
          <cell r="X437">
            <v>0</v>
          </cell>
          <cell r="Z437">
            <v>0</v>
          </cell>
          <cell r="AB437">
            <v>0</v>
          </cell>
          <cell r="AD437" t="str">
            <v>N/A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P437">
            <v>0</v>
          </cell>
          <cell r="AS437" t="str">
            <v>(84)</v>
          </cell>
          <cell r="AT437" t="str">
            <v>Core Averaging:  @ 25%</v>
          </cell>
          <cell r="AW437">
            <v>0</v>
          </cell>
          <cell r="AY437">
            <v>0</v>
          </cell>
          <cell r="BA437">
            <v>0</v>
          </cell>
          <cell r="BC437">
            <v>0</v>
          </cell>
          <cell r="BE437">
            <v>0</v>
          </cell>
          <cell r="BI437">
            <v>0</v>
          </cell>
        </row>
        <row r="439">
          <cell r="C439" t="str">
            <v>(85)</v>
          </cell>
          <cell r="D439" t="str">
            <v>TOTAL TRANS. REV. REQ. w/o EOR</v>
          </cell>
          <cell r="G439">
            <v>1100136.1689942605</v>
          </cell>
          <cell r="I439">
            <v>238041.17851144035</v>
          </cell>
          <cell r="K439">
            <v>4766.4634853987409</v>
          </cell>
          <cell r="M439">
            <v>154.91084965550471</v>
          </cell>
          <cell r="O439">
            <v>3269.594171919754</v>
          </cell>
          <cell r="Q439">
            <v>1346368.3160126747</v>
          </cell>
          <cell r="T439" t="str">
            <v>(85)</v>
          </cell>
          <cell r="U439" t="str">
            <v>TOTAL TRANS. REV. REQ. w/o EOR</v>
          </cell>
          <cell r="X439">
            <v>64188.972222231314</v>
          </cell>
          <cell r="Z439">
            <v>18156.00408976652</v>
          </cell>
          <cell r="AB439">
            <v>46455.292243414959</v>
          </cell>
          <cell r="AD439" t="str">
            <v>N/A</v>
          </cell>
          <cell r="AF439">
            <v>128800.26855541277</v>
          </cell>
          <cell r="AH439">
            <v>1602.7837108854997</v>
          </cell>
          <cell r="AJ439">
            <v>20057.212755757839</v>
          </cell>
          <cell r="AL439">
            <v>1711.0644003196414</v>
          </cell>
          <cell r="AN439">
            <v>823.54922019242429</v>
          </cell>
          <cell r="AP439">
            <v>24194.610087155408</v>
          </cell>
          <cell r="AS439" t="str">
            <v>(85)</v>
          </cell>
          <cell r="AT439" t="str">
            <v>TOTAL TRANS. REV. REQ. w/o EOR</v>
          </cell>
          <cell r="AW439">
            <v>647.46667043791047</v>
          </cell>
          <cell r="AY439">
            <v>0</v>
          </cell>
          <cell r="BA439">
            <v>647.46667043791047</v>
          </cell>
          <cell r="BC439">
            <v>20999.999993916204</v>
          </cell>
          <cell r="BE439">
            <v>174642.3453069223</v>
          </cell>
          <cell r="BG439">
            <v>11875.210819528864</v>
          </cell>
          <cell r="BI439">
            <v>1532885.8721391256</v>
          </cell>
        </row>
        <row r="441">
          <cell r="C441" t="str">
            <v>(86)</v>
          </cell>
          <cell r="D441" t="str">
            <v>Average Year Throughput    (MDth)</v>
          </cell>
          <cell r="G441">
            <v>254685.2</v>
          </cell>
          <cell r="I441">
            <v>78778</v>
          </cell>
          <cell r="K441">
            <v>4685.4760000000006</v>
          </cell>
          <cell r="M441">
            <v>120</v>
          </cell>
          <cell r="O441">
            <v>1604</v>
          </cell>
          <cell r="Q441">
            <v>339872.67600000004</v>
          </cell>
          <cell r="T441" t="str">
            <v>(86)</v>
          </cell>
          <cell r="U441" t="str">
            <v>Average Year Throughput    (MDth)</v>
          </cell>
          <cell r="X441">
            <v>145675.70399718449</v>
          </cell>
          <cell r="Z441">
            <v>82734.664586833213</v>
          </cell>
          <cell r="AB441">
            <v>211691.01984332484</v>
          </cell>
          <cell r="AD441" t="str">
            <v>N/A</v>
          </cell>
          <cell r="AF441">
            <v>440101.38842734252</v>
          </cell>
          <cell r="AH441">
            <v>7782.1181904211935</v>
          </cell>
          <cell r="AJ441">
            <v>144567.97396667517</v>
          </cell>
          <cell r="AL441">
            <v>9167.200470531001</v>
          </cell>
          <cell r="AN441">
            <v>5162</v>
          </cell>
          <cell r="AP441">
            <v>166679.29262762735</v>
          </cell>
          <cell r="AS441" t="str">
            <v>(86)</v>
          </cell>
          <cell r="AT441" t="str">
            <v>Average Year Throughput    (MDth)</v>
          </cell>
          <cell r="AW441">
            <v>3641.9489999999996</v>
          </cell>
          <cell r="AY441">
            <v>0</v>
          </cell>
          <cell r="BA441">
            <v>3641.9489999999996</v>
          </cell>
          <cell r="BC441" t="str">
            <v>N/A</v>
          </cell>
          <cell r="BE441">
            <v>610422.63005496992</v>
          </cell>
          <cell r="BI441">
            <v>950295.3060549699</v>
          </cell>
        </row>
        <row r="443">
          <cell r="C443" t="str">
            <v>(87)</v>
          </cell>
          <cell r="D443" t="str">
            <v>TARIFFED TRANSPORTATION RATES   (¢/th)</v>
          </cell>
          <cell r="G443">
            <v>43.195920650051924</v>
          </cell>
          <cell r="I443">
            <v>30.216707521318181</v>
          </cell>
          <cell r="K443">
            <v>10.17284793561794</v>
          </cell>
          <cell r="M443">
            <v>12.909237471292059</v>
          </cell>
          <cell r="O443">
            <v>20.3840035655845</v>
          </cell>
          <cell r="Q443">
            <v>39.613902825559137</v>
          </cell>
          <cell r="T443" t="str">
            <v>(87)</v>
          </cell>
          <cell r="U443" t="str">
            <v>TARIFFED TRANSPORTATION RATES   (¢/th)</v>
          </cell>
          <cell r="X443">
            <v>4.4062922272523846</v>
          </cell>
          <cell r="Z443">
            <v>2.1944857310337067</v>
          </cell>
          <cell r="AB443">
            <v>2.1944857310337067</v>
          </cell>
          <cell r="AD443" t="str">
            <v>N/A</v>
          </cell>
          <cell r="AF443">
            <v>2.9266044584787023</v>
          </cell>
          <cell r="AH443">
            <v>2.0595725632364776</v>
          </cell>
          <cell r="AJ443">
            <v>1.3873897658952661</v>
          </cell>
          <cell r="AL443">
            <v>1.8665070168586917</v>
          </cell>
          <cell r="AN443">
            <v>1.5954072456265482</v>
          </cell>
          <cell r="AP443">
            <v>1.4515666406869014</v>
          </cell>
          <cell r="AS443" t="str">
            <v>(87)</v>
          </cell>
          <cell r="AT443" t="str">
            <v>TARIFFED TRANSPORTATION RATES   (¢/th)</v>
          </cell>
          <cell r="AW443">
            <v>1.777802683227883</v>
          </cell>
          <cell r="AY443">
            <v>0</v>
          </cell>
          <cell r="BA443">
            <v>1.777802683227883</v>
          </cell>
          <cell r="BC443" t="str">
            <v>N/A</v>
          </cell>
          <cell r="BE443">
            <v>2.861007058194998</v>
          </cell>
          <cell r="BI443">
            <v>16.130626578623296</v>
          </cell>
        </row>
        <row r="445">
          <cell r="C445" t="str">
            <v>(88)</v>
          </cell>
          <cell r="D445" t="str">
            <v>Noncore ITCS Rate   (¢/th)</v>
          </cell>
          <cell r="T445" t="str">
            <v>(88)</v>
          </cell>
          <cell r="U445" t="str">
            <v>Noncore ITCS Rate   (¢/th)</v>
          </cell>
          <cell r="X445">
            <v>9.2039747213848999E-2</v>
          </cell>
          <cell r="Z445">
            <v>9.2039747213848944E-2</v>
          </cell>
          <cell r="AB445">
            <v>9.203974721384893E-2</v>
          </cell>
          <cell r="AD445" t="str">
            <v>N/A</v>
          </cell>
          <cell r="AF445">
            <v>9.203974721384893E-2</v>
          </cell>
          <cell r="AH445">
            <v>9.1592107873020731E-2</v>
          </cell>
          <cell r="AJ445">
            <v>9.15921078730208E-2</v>
          </cell>
          <cell r="AL445">
            <v>9.1592107873020662E-2</v>
          </cell>
          <cell r="AN445">
            <v>9.1592107873020773E-2</v>
          </cell>
          <cell r="AP445">
            <v>9.15921078730208E-2</v>
          </cell>
          <cell r="AS445" t="str">
            <v>(88)</v>
          </cell>
          <cell r="AT445" t="str">
            <v>Noncore ITCS Rate   (¢/th)</v>
          </cell>
          <cell r="AW445">
            <v>9.1592107873020717E-2</v>
          </cell>
          <cell r="AY445">
            <v>0</v>
          </cell>
          <cell r="BA445">
            <v>9.1592107873020717E-2</v>
          </cell>
          <cell r="BC445" t="str">
            <v>N/A</v>
          </cell>
          <cell r="BE445">
            <v>9.1914846064092448E-2</v>
          </cell>
        </row>
        <row r="448">
          <cell r="D448" t="str">
            <v>Gas Procurement Related Costs</v>
          </cell>
        </row>
        <row r="450">
          <cell r="C450" t="str">
            <v>(89)</v>
          </cell>
          <cell r="D450" t="str">
            <v>Carrying Cost Storage Inv:  Other  (CCSI)</v>
          </cell>
          <cell r="G450">
            <v>1283.7002301098605</v>
          </cell>
          <cell r="I450">
            <v>341.67565302607716</v>
          </cell>
          <cell r="K450">
            <v>14.769626822417004</v>
          </cell>
          <cell r="M450">
            <v>0.53967286400894965</v>
          </cell>
          <cell r="O450">
            <v>7.7590702334871633</v>
          </cell>
          <cell r="Q450">
            <v>1648.4442530558508</v>
          </cell>
        </row>
        <row r="451">
          <cell r="C451" t="str">
            <v>(90)</v>
          </cell>
          <cell r="D451" t="str">
            <v>Core Pipeline Demand Charges (SJ Lateral)</v>
          </cell>
          <cell r="G451">
            <v>5875.0535362338305</v>
          </cell>
          <cell r="I451">
            <v>1563.7317081294482</v>
          </cell>
          <cell r="K451">
            <v>67.595491732886089</v>
          </cell>
          <cell r="M451">
            <v>2.4698967046487748</v>
          </cell>
          <cell r="O451">
            <v>35.510590357403146</v>
          </cell>
          <cell r="Q451">
            <v>7544.3612231582165</v>
          </cell>
        </row>
        <row r="452">
          <cell r="C452" t="str">
            <v>(91)</v>
          </cell>
          <cell r="D452" t="str">
            <v>Subtotal Procurement Related Costs</v>
          </cell>
          <cell r="G452">
            <v>7158.7537663436906</v>
          </cell>
          <cell r="I452">
            <v>1905.4073611555255</v>
          </cell>
          <cell r="K452">
            <v>82.365118555303098</v>
          </cell>
          <cell r="M452">
            <v>3.0095695686577244</v>
          </cell>
          <cell r="O452">
            <v>43.269660590890311</v>
          </cell>
          <cell r="Q452">
            <v>9192.8054762140673</v>
          </cell>
        </row>
        <row r="454">
          <cell r="C454" t="str">
            <v>(92)</v>
          </cell>
          <cell r="D454" t="str">
            <v>Gas Procurement Related Cost (¢/th)</v>
          </cell>
          <cell r="G454">
            <v>0.28392165742054004</v>
          </cell>
          <cell r="I454">
            <v>0.28392165742054004</v>
          </cell>
          <cell r="K454">
            <v>0.28392165742054004</v>
          </cell>
          <cell r="M454">
            <v>0.28392165742054004</v>
          </cell>
          <cell r="O454">
            <v>0.2839216574205401</v>
          </cell>
          <cell r="Q454">
            <v>0.28392165742054004</v>
          </cell>
        </row>
        <row r="456">
          <cell r="C456" t="str">
            <v>(93)</v>
          </cell>
          <cell r="D456" t="str">
            <v>Total Procurement Related Rate (¢/th)</v>
          </cell>
          <cell r="G456">
            <v>43.479842307472467</v>
          </cell>
          <cell r="I456">
            <v>30.50062917873872</v>
          </cell>
          <cell r="K456">
            <v>10.45676959303848</v>
          </cell>
          <cell r="M456">
            <v>13.193159128712599</v>
          </cell>
          <cell r="O456">
            <v>20.667925223005039</v>
          </cell>
          <cell r="Q456">
            <v>40.376453314830307</v>
          </cell>
        </row>
        <row r="458">
          <cell r="C458" t="str">
            <v>(94)</v>
          </cell>
          <cell r="D458" t="str">
            <v>Average Year Sales (MDth)</v>
          </cell>
          <cell r="G458">
            <v>252138.348</v>
          </cell>
          <cell r="I458">
            <v>67110.321152192613</v>
          </cell>
          <cell r="K458">
            <v>2900.9804783333329</v>
          </cell>
          <cell r="M458">
            <v>106</v>
          </cell>
          <cell r="O458">
            <v>1524</v>
          </cell>
          <cell r="Q458">
            <v>323779.64963052596</v>
          </cell>
        </row>
        <row r="460">
          <cell r="C460" t="str">
            <v>(95)</v>
          </cell>
          <cell r="D460" t="str">
            <v>Total Procurement Customer,            Transmission  Rate (¢/th)</v>
          </cell>
          <cell r="G460">
            <v>1096293.5610706615</v>
          </cell>
          <cell r="I460">
            <v>204690.70195290924</v>
          </cell>
          <cell r="K460">
            <v>3033.4884455834222</v>
          </cell>
          <cell r="M460">
            <v>139.84748676435356</v>
          </cell>
          <cell r="O460">
            <v>3149.7918039859678</v>
          </cell>
          <cell r="Q460">
            <v>1307307.3907599046</v>
          </cell>
        </row>
        <row r="462">
          <cell r="D462" t="str">
            <v>Total Core Transportation Revenue Requirement</v>
          </cell>
          <cell r="G462">
            <v>1107294.9227606042</v>
          </cell>
          <cell r="I462">
            <v>239946.5858725959</v>
          </cell>
          <cell r="K462">
            <v>4848.8286039540435</v>
          </cell>
          <cell r="M462">
            <v>157.92041922416246</v>
          </cell>
          <cell r="O462">
            <v>3312.863832510644</v>
          </cell>
          <cell r="Q462">
            <v>1355561.1214888887</v>
          </cell>
        </row>
      </sheetData>
      <sheetData sheetId="2" refreshError="1">
        <row r="1">
          <cell r="A1" t="str">
            <v>CARDPD17.xls</v>
          </cell>
        </row>
        <row r="2">
          <cell r="A2" t="str">
            <v>Sheet F2</v>
          </cell>
          <cell r="B2">
            <v>36802.836688773146</v>
          </cell>
        </row>
        <row r="3">
          <cell r="A3" t="str">
            <v>Rate Tables and</v>
          </cell>
          <cell r="B3">
            <v>36802.836688773146</v>
          </cell>
        </row>
        <row r="4">
          <cell r="A4" t="str">
            <v>Cost Allocation Tables</v>
          </cell>
        </row>
        <row r="5">
          <cell r="A5" t="str">
            <v>TABLE_C1 (Summary of Revenue Changes)</v>
          </cell>
        </row>
        <row r="6">
          <cell r="A6" t="str">
            <v>TABLE_C7 (CARE)</v>
          </cell>
        </row>
        <row r="7">
          <cell r="A7" t="str">
            <v>TABLE_C10 (G-30 Seg) also SEGMENTATION</v>
          </cell>
        </row>
        <row r="8">
          <cell r="A8" t="str">
            <v>TABLE_C11 (Unbundled Storage Rates)</v>
          </cell>
        </row>
        <row r="9">
          <cell r="A9" t="str">
            <v>TABLE_B15 (Marginal Cost Comparison)</v>
          </cell>
        </row>
        <row r="12">
          <cell r="D12" t="str">
            <v>TABLE_C10</v>
          </cell>
        </row>
        <row r="13">
          <cell r="D13" t="str">
            <v>SEGMENTATION</v>
          </cell>
          <cell r="E13" t="str">
            <v>F:CU355..F:DS390</v>
          </cell>
        </row>
        <row r="17">
          <cell r="D17" t="str">
            <v>SOUTHERN CALIFORNIA GAS COMPANY</v>
          </cell>
        </row>
        <row r="19">
          <cell r="D19" t="str">
            <v>PRESENT NONCORE COMMERCIAL &amp; INDUSTRIAL</v>
          </cell>
        </row>
        <row r="20">
          <cell r="D20" t="str">
            <v>SEGMENTED RATES</v>
          </cell>
        </row>
        <row r="22">
          <cell r="D22" t="str">
            <v xml:space="preserve">2001 Financial Plan Rate Forecast </v>
          </cell>
        </row>
        <row r="24">
          <cell r="J24" t="str">
            <v>Present Rates  @ 9/01/2000</v>
          </cell>
        </row>
        <row r="25">
          <cell r="F25" t="str">
            <v xml:space="preserve">Number </v>
          </cell>
          <cell r="H25" t="str">
            <v>Throughput</v>
          </cell>
          <cell r="J25" t="str">
            <v>Cust. Chg.</v>
          </cell>
          <cell r="L25" t="str">
            <v>Vol. Chg.</v>
          </cell>
          <cell r="N25" t="str">
            <v>Cust. Chg.</v>
          </cell>
          <cell r="P25" t="str">
            <v>Volumetric</v>
          </cell>
          <cell r="R25" t="str">
            <v>Total</v>
          </cell>
        </row>
        <row r="26">
          <cell r="D26" t="str">
            <v>Segmentation Class</v>
          </cell>
          <cell r="F26" t="str">
            <v>Of Cust</v>
          </cell>
          <cell r="N26" t="str">
            <v>Revenues</v>
          </cell>
          <cell r="P26" t="str">
            <v>Revenues</v>
          </cell>
          <cell r="R26" t="str">
            <v>Revenues</v>
          </cell>
        </row>
        <row r="27">
          <cell r="H27" t="str">
            <v>(Mth)</v>
          </cell>
          <cell r="J27" t="str">
            <v>($/mo)</v>
          </cell>
          <cell r="L27" t="str">
            <v>($/th)</v>
          </cell>
          <cell r="N27" t="str">
            <v>(M$)</v>
          </cell>
          <cell r="P27" t="str">
            <v>(M$)</v>
          </cell>
          <cell r="R27" t="str">
            <v>(M$)</v>
          </cell>
        </row>
        <row r="28">
          <cell r="D28" t="str">
            <v>(A)</v>
          </cell>
          <cell r="F28" t="str">
            <v>(B)</v>
          </cell>
          <cell r="H28" t="str">
            <v>(C)</v>
          </cell>
          <cell r="J28" t="str">
            <v>(D)</v>
          </cell>
          <cell r="L28" t="str">
            <v>(E)</v>
          </cell>
          <cell r="N28" t="str">
            <v>(F)</v>
          </cell>
          <cell r="P28" t="str">
            <v>(G)</v>
          </cell>
          <cell r="R28" t="str">
            <v>(H)</v>
          </cell>
        </row>
        <row r="30">
          <cell r="D30" t="str">
            <v>MEDIUM PRESSURE</v>
          </cell>
        </row>
        <row r="31">
          <cell r="D31" t="str">
            <v>(Mdth)</v>
          </cell>
        </row>
        <row r="32">
          <cell r="D32" t="str">
            <v>0 - 25</v>
          </cell>
          <cell r="F32">
            <v>199.08984047019311</v>
          </cell>
          <cell r="H32">
            <v>26255.71829301081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</row>
        <row r="33">
          <cell r="D33" t="str">
            <v>25-100</v>
          </cell>
          <cell r="F33">
            <v>505.53204589980407</v>
          </cell>
          <cell r="H33">
            <v>250857.02896675194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</row>
        <row r="34">
          <cell r="D34" t="str">
            <v>&gt;100</v>
          </cell>
          <cell r="F34">
            <v>84.905961376994114</v>
          </cell>
          <cell r="H34">
            <v>112262.48095818916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</row>
        <row r="35">
          <cell r="D35" t="str">
            <v>Total</v>
          </cell>
          <cell r="F35">
            <v>789.52784774699126</v>
          </cell>
          <cell r="H35">
            <v>389375.2282179519</v>
          </cell>
          <cell r="N35">
            <v>0</v>
          </cell>
          <cell r="P35">
            <v>0</v>
          </cell>
          <cell r="R35">
            <v>0</v>
          </cell>
        </row>
        <row r="37">
          <cell r="D37" t="str">
            <v>HIGH PRESSURE</v>
          </cell>
        </row>
        <row r="38">
          <cell r="D38" t="str">
            <v>(Mdth)</v>
          </cell>
        </row>
        <row r="39">
          <cell r="D39" t="str">
            <v>0 - 25</v>
          </cell>
          <cell r="F39">
            <v>115.15980968373916</v>
          </cell>
          <cell r="H39">
            <v>7579.8316810233673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</row>
        <row r="40">
          <cell r="D40" t="str">
            <v>25-100</v>
          </cell>
          <cell r="F40">
            <v>91.737475510775255</v>
          </cell>
          <cell r="H40">
            <v>49897.874261116624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</row>
        <row r="41">
          <cell r="D41" t="str">
            <v>100-200</v>
          </cell>
          <cell r="F41">
            <v>42.940945983767143</v>
          </cell>
          <cell r="H41">
            <v>58648.363203319605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</row>
        <row r="42">
          <cell r="D42" t="str">
            <v>&gt;200</v>
          </cell>
          <cell r="F42">
            <v>100.52085082563671</v>
          </cell>
          <cell r="H42">
            <v>650522.09671257448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D43" t="str">
            <v>Total</v>
          </cell>
          <cell r="F43">
            <v>350.35908200391827</v>
          </cell>
          <cell r="H43">
            <v>766648.16585803404</v>
          </cell>
          <cell r="N43">
            <v>0</v>
          </cell>
          <cell r="P43">
            <v>0</v>
          </cell>
          <cell r="R43">
            <v>0</v>
          </cell>
        </row>
        <row r="45">
          <cell r="D45" t="str">
            <v>TRANSMISSION</v>
          </cell>
          <cell r="P45">
            <v>0</v>
          </cell>
        </row>
        <row r="46">
          <cell r="D46" t="str">
            <v>(Mdth)</v>
          </cell>
          <cell r="AF46" t="str">
            <v>Res Proc</v>
          </cell>
          <cell r="AH46">
            <v>1096293.5610706615</v>
          </cell>
          <cell r="AJ46">
            <v>1096293.5610706615</v>
          </cell>
          <cell r="AK46">
            <v>0</v>
          </cell>
        </row>
        <row r="47">
          <cell r="D47" t="str">
            <v>0-200</v>
          </cell>
          <cell r="F47">
            <v>13.663028267562272</v>
          </cell>
          <cell r="H47">
            <v>9461.4549183583986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</row>
        <row r="48">
          <cell r="D48" t="str">
            <v>&gt;200</v>
          </cell>
          <cell r="F48">
            <v>8.7833753148614608</v>
          </cell>
          <cell r="H48">
            <v>291272.19097750052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</row>
        <row r="49">
          <cell r="D49" t="str">
            <v>Total</v>
          </cell>
          <cell r="F49">
            <v>22.446403582423734</v>
          </cell>
          <cell r="H49">
            <v>300733.64589585894</v>
          </cell>
          <cell r="N49">
            <v>0</v>
          </cell>
          <cell r="P49">
            <v>0</v>
          </cell>
          <cell r="R49">
            <v>0</v>
          </cell>
          <cell r="AH49" t="str">
            <v>C1 Table</v>
          </cell>
          <cell r="AJ49" t="str">
            <v>B!Sheet</v>
          </cell>
          <cell r="AK49" t="str">
            <v>Difference</v>
          </cell>
        </row>
        <row r="50">
          <cell r="D50" t="str">
            <v>Total Noncore</v>
          </cell>
          <cell r="AF50" t="str">
            <v>Res</v>
          </cell>
          <cell r="AH50">
            <v>1107294.9227606042</v>
          </cell>
          <cell r="AJ50">
            <v>1107294.9227606042</v>
          </cell>
          <cell r="AK50">
            <v>0</v>
          </cell>
        </row>
        <row r="51">
          <cell r="D51" t="str">
            <v>Industrial</v>
          </cell>
          <cell r="F51">
            <v>1162.3333333333333</v>
          </cell>
          <cell r="H51">
            <v>1456757.039971845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AF51" t="str">
            <v>C&amp;I</v>
          </cell>
          <cell r="AH51">
            <v>244795.41455991898</v>
          </cell>
          <cell r="AJ51">
            <v>244795.41447654992</v>
          </cell>
          <cell r="AK51">
            <v>-8.3369057392701507E-5</v>
          </cell>
        </row>
        <row r="52">
          <cell r="AF52" t="str">
            <v>A/C</v>
          </cell>
          <cell r="AH52">
            <v>157.92041922416246</v>
          </cell>
          <cell r="AJ52">
            <v>157.92041922416243</v>
          </cell>
          <cell r="AK52">
            <v>0</v>
          </cell>
        </row>
        <row r="53">
          <cell r="D53" t="str">
            <v>I. T. C. S.</v>
          </cell>
          <cell r="L53">
            <v>0</v>
          </cell>
          <cell r="AF53" t="str">
            <v>GE</v>
          </cell>
          <cell r="AH53">
            <v>3312.863832510644</v>
          </cell>
          <cell r="AJ53">
            <v>3312.8638325106444</v>
          </cell>
          <cell r="AK53">
            <v>0</v>
          </cell>
        </row>
        <row r="54">
          <cell r="AF54" t="str">
            <v>Total</v>
          </cell>
          <cell r="AH54">
            <v>1355561.1215722577</v>
          </cell>
          <cell r="AJ54">
            <v>1355561.1214888887</v>
          </cell>
          <cell r="AK54">
            <v>-8.3368970081210136E-5</v>
          </cell>
        </row>
        <row r="55">
          <cell r="AF55" t="str">
            <v>Table C1 Total</v>
          </cell>
          <cell r="AH55">
            <v>1355561.121572258</v>
          </cell>
        </row>
        <row r="57">
          <cell r="AD57" t="str">
            <v>TABLE_C1</v>
          </cell>
          <cell r="AE57" t="str">
            <v>F:DU394..F:EC438</v>
          </cell>
        </row>
        <row r="58">
          <cell r="AD58" t="str">
            <v>TABLE  1</v>
          </cell>
        </row>
        <row r="60">
          <cell r="R60">
            <v>0</v>
          </cell>
          <cell r="V60">
            <v>0</v>
          </cell>
          <cell r="X60" t="str">
            <v>Total Transportation</v>
          </cell>
          <cell r="AB60">
            <v>0</v>
          </cell>
          <cell r="AD60" t="str">
            <v>SUMMARY OF TRANSPORTATION REVENUE CHANGES</v>
          </cell>
        </row>
        <row r="61">
          <cell r="R61">
            <v>0</v>
          </cell>
          <cell r="V61">
            <v>4.4062922272523848E-2</v>
          </cell>
          <cell r="X61" t="str">
            <v>Total ITCS</v>
          </cell>
          <cell r="AB61">
            <v>0</v>
          </cell>
        </row>
        <row r="62">
          <cell r="X62" t="str">
            <v>Total Proposed Revenue</v>
          </cell>
          <cell r="AB62">
            <v>0</v>
          </cell>
          <cell r="AD62" t="str">
            <v>SOUTHERN CALIFORNIA GAS COMPANY</v>
          </cell>
        </row>
        <row r="63">
          <cell r="AP63">
            <v>1245586.9793938978</v>
          </cell>
        </row>
        <row r="64">
          <cell r="AD64" t="str">
            <v xml:space="preserve">2001 Financial Plan Rate Forecast </v>
          </cell>
        </row>
        <row r="65">
          <cell r="AP65">
            <v>1041307.1465671498</v>
          </cell>
        </row>
        <row r="66">
          <cell r="AF66" t="str">
            <v>BCAP</v>
          </cell>
          <cell r="AP66">
            <v>1107294.9227606042</v>
          </cell>
        </row>
        <row r="67">
          <cell r="AF67" t="str">
            <v>REVENUES</v>
          </cell>
          <cell r="AH67" t="str">
            <v>REVENUES</v>
          </cell>
          <cell r="AP67">
            <v>-65987.776193454396</v>
          </cell>
        </row>
        <row r="68">
          <cell r="AF68" t="str">
            <v>AT RATES</v>
          </cell>
          <cell r="AH68" t="str">
            <v xml:space="preserve">AT </v>
          </cell>
        </row>
        <row r="69">
          <cell r="AF69" t="str">
            <v>IN EFFECT</v>
          </cell>
          <cell r="AH69" t="str">
            <v>PROPOSED</v>
          </cell>
          <cell r="AJ69" t="str">
            <v xml:space="preserve">  INCREASE</v>
          </cell>
        </row>
        <row r="70">
          <cell r="AF70" t="str">
            <v>9/01/2000</v>
          </cell>
          <cell r="AH70" t="str">
            <v>RATES</v>
          </cell>
          <cell r="AJ70" t="str">
            <v>(DECREASE)</v>
          </cell>
          <cell r="AL70" t="str">
            <v>CHANGE</v>
          </cell>
        </row>
        <row r="71">
          <cell r="AF71" t="str">
            <v>(M$)</v>
          </cell>
          <cell r="AH71" t="str">
            <v>(M$)</v>
          </cell>
          <cell r="AJ71" t="str">
            <v>(M$)</v>
          </cell>
          <cell r="AL71" t="str">
            <v>(%)</v>
          </cell>
          <cell r="AP71" t="str">
            <v>Sanity Check</v>
          </cell>
        </row>
        <row r="72">
          <cell r="AF72" t="str">
            <v>(A)</v>
          </cell>
          <cell r="AH72" t="str">
            <v>(B)</v>
          </cell>
          <cell r="AJ72" t="str">
            <v>(C=B-A)</v>
          </cell>
          <cell r="AL72" t="str">
            <v>(D=C/A)</v>
          </cell>
          <cell r="AR72" t="str">
            <v>Allocated</v>
          </cell>
        </row>
        <row r="73">
          <cell r="AD73" t="str">
            <v>CORE PROCUREMENT:</v>
          </cell>
          <cell r="AP73" t="str">
            <v>Total Revenue</v>
          </cell>
          <cell r="AR73" t="str">
            <v>Cost</v>
          </cell>
        </row>
        <row r="74">
          <cell r="AD74" t="str">
            <v xml:space="preserve">    RESIDENTIAL</v>
          </cell>
          <cell r="AF74">
            <v>1022482.0078114609</v>
          </cell>
          <cell r="AH74">
            <v>1086990.9483014187</v>
          </cell>
          <cell r="AJ74">
            <v>64508.94</v>
          </cell>
          <cell r="AL74">
            <v>6.3090538031154315</v>
          </cell>
          <cell r="AP74">
            <v>1107294.9227606042</v>
          </cell>
          <cell r="AR74">
            <v>1107294.9227606042</v>
          </cell>
          <cell r="AS74">
            <v>0</v>
          </cell>
        </row>
        <row r="75">
          <cell r="AD75" t="str">
            <v xml:space="preserve">    LARGE MASTER METERED</v>
          </cell>
          <cell r="AF75">
            <v>8483.6548276809444</v>
          </cell>
          <cell r="AH75">
            <v>9302.612769242849</v>
          </cell>
          <cell r="AJ75">
            <v>818.95799999999997</v>
          </cell>
          <cell r="AL75">
            <v>9.6533630449916217</v>
          </cell>
        </row>
        <row r="76">
          <cell r="AD76" t="str">
            <v xml:space="preserve">    CORE COMMERCIAL &amp; INDUSTRIAL</v>
          </cell>
          <cell r="AF76">
            <v>191358.51568412414</v>
          </cell>
          <cell r="AH76">
            <v>207277.15541094757</v>
          </cell>
          <cell r="AJ76">
            <v>15918.64</v>
          </cell>
          <cell r="AL76">
            <v>8.3187518167610204</v>
          </cell>
          <cell r="AP76">
            <v>244795.41455991898</v>
          </cell>
          <cell r="AR76">
            <v>244795.41447654995</v>
          </cell>
          <cell r="AS76">
            <v>8.336902828887105E-5</v>
          </cell>
        </row>
        <row r="77">
          <cell r="AD77" t="str">
            <v xml:space="preserve">    GAS A/C</v>
          </cell>
          <cell r="AF77">
            <v>119.26247326788429</v>
          </cell>
          <cell r="AH77">
            <v>139.84748676435356</v>
          </cell>
          <cell r="AJ77">
            <v>20.585000000000001</v>
          </cell>
          <cell r="AL77">
            <v>17.260249126112374</v>
          </cell>
          <cell r="AP77">
            <v>157.92041922416246</v>
          </cell>
          <cell r="AR77">
            <v>157.92041922416246</v>
          </cell>
          <cell r="AS77">
            <v>0</v>
          </cell>
        </row>
        <row r="78">
          <cell r="AD78" t="str">
            <v xml:space="preserve">    GAS ENGINE</v>
          </cell>
          <cell r="AF78">
            <v>3149.7908777776338</v>
          </cell>
          <cell r="AH78">
            <v>3149.7918039859678</v>
          </cell>
          <cell r="AJ78">
            <v>1E-3</v>
          </cell>
          <cell r="AL78">
            <v>3.1748139441738431E-5</v>
          </cell>
          <cell r="AP78">
            <v>3312.863832510644</v>
          </cell>
          <cell r="AR78">
            <v>3312.863832510644</v>
          </cell>
          <cell r="AS78">
            <v>0</v>
          </cell>
        </row>
        <row r="79">
          <cell r="AD79" t="str">
            <v xml:space="preserve">    TOTAL CORE PROCUREMENT</v>
          </cell>
          <cell r="AF79">
            <v>1225593.2316743114</v>
          </cell>
          <cell r="AH79">
            <v>1306860.3557723595</v>
          </cell>
          <cell r="AJ79">
            <v>81267.123999999996</v>
          </cell>
          <cell r="AL79">
            <v>6.6308398169741096</v>
          </cell>
          <cell r="AN79">
            <v>6.3094889630408602E-2</v>
          </cell>
          <cell r="AP79">
            <v>1355561.121572258</v>
          </cell>
          <cell r="AR79">
            <v>1355561.1214888887</v>
          </cell>
          <cell r="AS79">
            <v>8.336920291185379E-5</v>
          </cell>
        </row>
        <row r="80">
          <cell r="AD80" t="str">
            <v>CORE TRANSPORTATION:</v>
          </cell>
          <cell r="AN80">
            <v>8.2686902392973577E-2</v>
          </cell>
        </row>
        <row r="81">
          <cell r="AD81" t="str">
            <v xml:space="preserve">    RESIDENTIAL</v>
          </cell>
          <cell r="AF81">
            <v>10256.861876582199</v>
          </cell>
          <cell r="AH81">
            <v>10908.467336076719</v>
          </cell>
          <cell r="AJ81">
            <v>651.60500000000002</v>
          </cell>
          <cell r="AL81">
            <v>6.3528690143298334</v>
          </cell>
        </row>
        <row r="82">
          <cell r="AD82" t="str">
            <v xml:space="preserve">    LARGE MASTER METERED</v>
          </cell>
          <cell r="AF82">
            <v>84.622051425872243</v>
          </cell>
          <cell r="AH82">
            <v>92.894353865891475</v>
          </cell>
          <cell r="AJ82">
            <v>8.2720000000000002</v>
          </cell>
          <cell r="AL82">
            <v>9.77522981376333</v>
          </cell>
        </row>
        <row r="83">
          <cell r="AD83" t="str">
            <v xml:space="preserve">    CORE COMMERCIAL &amp; INDUSTRIAL</v>
          </cell>
          <cell r="AF83">
            <v>34499.631853126091</v>
          </cell>
          <cell r="AH83">
            <v>37518.259148971403</v>
          </cell>
          <cell r="AJ83">
            <v>3018.627</v>
          </cell>
          <cell r="AL83">
            <v>8.7497368460367362</v>
          </cell>
        </row>
        <row r="84">
          <cell r="AD84" t="str">
            <v xml:space="preserve">    GAS A/C</v>
          </cell>
          <cell r="AF84">
            <v>15.354157092350679</v>
          </cell>
          <cell r="AH84">
            <v>18.072932459808882</v>
          </cell>
          <cell r="AJ84">
            <v>2.7189999999999999</v>
          </cell>
          <cell r="AL84">
            <v>17.708559210681678</v>
          </cell>
        </row>
        <row r="85">
          <cell r="AD85" t="str">
            <v xml:space="preserve">    GAS ENGINE</v>
          </cell>
          <cell r="AF85">
            <v>163.07197990481595</v>
          </cell>
          <cell r="AH85">
            <v>163.072028524676</v>
          </cell>
          <cell r="AJ85">
            <v>0</v>
          </cell>
          <cell r="AL85">
            <v>0</v>
          </cell>
        </row>
        <row r="86">
          <cell r="AD86" t="str">
            <v xml:space="preserve">    TOTAL CORE TRANSPORTATION</v>
          </cell>
          <cell r="AF86">
            <v>45019.541918131326</v>
          </cell>
          <cell r="AH86">
            <v>48700.765799898501</v>
          </cell>
          <cell r="AJ86">
            <v>3681.2240000000002</v>
          </cell>
          <cell r="AL86">
            <v>8.1769468172163062</v>
          </cell>
        </row>
        <row r="88">
          <cell r="AN88">
            <v>-0.19116435705602466</v>
          </cell>
        </row>
        <row r="89">
          <cell r="AD89" t="str">
            <v xml:space="preserve">    TOTAL CORE</v>
          </cell>
          <cell r="AF89">
            <v>1270612.7735924427</v>
          </cell>
          <cell r="AH89">
            <v>1355561.121572258</v>
          </cell>
          <cell r="AJ89">
            <v>84948.347999999998</v>
          </cell>
          <cell r="AL89">
            <v>6.6856204947336479</v>
          </cell>
          <cell r="AN89">
            <v>-0.26254275802032118</v>
          </cell>
        </row>
        <row r="91">
          <cell r="AD91" t="str">
            <v>NONCORE:</v>
          </cell>
        </row>
        <row r="92">
          <cell r="AD92" t="str">
            <v xml:space="preserve">    COMMERCIAL &amp; INDUSTRIAL</v>
          </cell>
          <cell r="AF92">
            <v>79359.722561926494</v>
          </cell>
          <cell r="AH92">
            <v>64188.972222231321</v>
          </cell>
          <cell r="AJ92">
            <v>-15170.750339695172</v>
          </cell>
          <cell r="AL92">
            <v>-19.116435705602466</v>
          </cell>
        </row>
        <row r="93">
          <cell r="AD93" t="str">
            <v xml:space="preserve">    ELECTRIC GENERATION</v>
          </cell>
          <cell r="AF93">
            <v>99784.703490507251</v>
          </cell>
          <cell r="AH93">
            <v>73586.952227869508</v>
          </cell>
          <cell r="AJ93">
            <v>-26197.751262637743</v>
          </cell>
          <cell r="AL93">
            <v>-26.254275802032119</v>
          </cell>
        </row>
        <row r="94">
          <cell r="AD94" t="str">
            <v xml:space="preserve">    NONCORE SUBTOTAL</v>
          </cell>
          <cell r="AF94">
            <v>179144.42605243373</v>
          </cell>
          <cell r="AH94">
            <v>137775.92445010084</v>
          </cell>
          <cell r="AJ94">
            <v>-41368.501602332894</v>
          </cell>
          <cell r="AL94">
            <v>-23.092262770277184</v>
          </cell>
        </row>
        <row r="96">
          <cell r="AD96" t="str">
            <v>WHOLESALE</v>
          </cell>
        </row>
        <row r="97">
          <cell r="AD97" t="str">
            <v xml:space="preserve">    LONG BEACH</v>
          </cell>
          <cell r="AF97">
            <v>2295.0492751579573</v>
          </cell>
          <cell r="AH97">
            <v>1602.7837108854997</v>
          </cell>
          <cell r="AJ97">
            <v>-692.2655642724576</v>
          </cell>
          <cell r="AL97">
            <v>-30.163429245971734</v>
          </cell>
          <cell r="AN97">
            <v>-0.37092654278349968</v>
          </cell>
        </row>
        <row r="98">
          <cell r="AD98" t="str">
            <v xml:space="preserve">    SAN DIEGO GAS &amp; ELECTRIC</v>
          </cell>
          <cell r="AF98">
            <v>32346.842694974221</v>
          </cell>
          <cell r="AH98">
            <v>20057.212755757839</v>
          </cell>
          <cell r="AJ98">
            <v>-12289.63</v>
          </cell>
          <cell r="AL98">
            <v>-37.993290769950349</v>
          </cell>
        </row>
        <row r="99">
          <cell r="AD99" t="str">
            <v xml:space="preserve">    SOUTHWEST</v>
          </cell>
          <cell r="AF99">
            <v>2530.9222527372972</v>
          </cell>
          <cell r="AH99">
            <v>1711.0644003196414</v>
          </cell>
          <cell r="AJ99">
            <v>-819.85785241765575</v>
          </cell>
          <cell r="AL99">
            <v>-32.393640362952496</v>
          </cell>
        </row>
        <row r="100">
          <cell r="AD100" t="str">
            <v xml:space="preserve">    VERNON</v>
          </cell>
          <cell r="AF100">
            <v>1287.8925600548062</v>
          </cell>
          <cell r="AH100">
            <v>823.54922019242429</v>
          </cell>
          <cell r="AJ100">
            <v>-464.34333986238187</v>
          </cell>
          <cell r="AL100">
            <v>-0.36054509068879298</v>
          </cell>
        </row>
        <row r="101">
          <cell r="AD101" t="str">
            <v xml:space="preserve">    TOTAL WHOLESALE</v>
          </cell>
          <cell r="AF101">
            <v>38460.706782924281</v>
          </cell>
          <cell r="AH101">
            <v>24194.610087155404</v>
          </cell>
          <cell r="AJ101">
            <v>-14266.097</v>
          </cell>
          <cell r="AL101">
            <v>-37.092654278349968</v>
          </cell>
        </row>
        <row r="103">
          <cell r="AD103" t="str">
            <v>INTERNATIONAL</v>
          </cell>
          <cell r="AN103">
            <v>1.9479526278788177E-2</v>
          </cell>
        </row>
        <row r="104">
          <cell r="AD104" t="str">
            <v xml:space="preserve">    DGN</v>
          </cell>
          <cell r="AF104">
            <v>974.09508611021977</v>
          </cell>
          <cell r="AH104">
            <v>647.46667043791047</v>
          </cell>
          <cell r="AJ104">
            <v>-326.6284156723093</v>
          </cell>
          <cell r="AL104">
            <v>-0.33531471447680722</v>
          </cell>
        </row>
        <row r="106">
          <cell r="AD106"/>
          <cell r="AF106"/>
          <cell r="AH106"/>
          <cell r="AJ106"/>
          <cell r="AL106"/>
        </row>
        <row r="107">
          <cell r="AD107" t="str">
            <v>UNBUNDLED STORAGE</v>
          </cell>
          <cell r="AF107">
            <v>21000.000103446007</v>
          </cell>
          <cell r="AH107">
            <v>20999.999993916204</v>
          </cell>
          <cell r="AJ107">
            <v>-1.0952980301226489E-4</v>
          </cell>
          <cell r="AL107">
            <v>-5.2157048796533835E-7</v>
          </cell>
        </row>
        <row r="108">
          <cell r="AD108" t="str">
            <v>UNALLOC. COSTS TO NSBA (per J.R.)</v>
          </cell>
          <cell r="AF108">
            <v>11186.65718848343</v>
          </cell>
          <cell r="AH108">
            <v>11875.210819528864</v>
          </cell>
          <cell r="AJ108">
            <v>688.55363104543358</v>
          </cell>
          <cell r="AL108">
            <v>0</v>
          </cell>
        </row>
        <row r="109">
          <cell r="AD109" t="str">
            <v>NET CARE REVENUES</v>
          </cell>
          <cell r="AF109">
            <v>2050.3180000000002</v>
          </cell>
          <cell r="AH109">
            <v>2050.3180000000002</v>
          </cell>
          <cell r="AJ109">
            <v>0</v>
          </cell>
          <cell r="AL109">
            <v>0</v>
          </cell>
        </row>
        <row r="110">
          <cell r="AD110" t="str">
            <v>SYSTEM TOTAL</v>
          </cell>
          <cell r="AF110">
            <v>1523428.9768058404</v>
          </cell>
          <cell r="AH110">
            <v>1553104.6515933971</v>
          </cell>
          <cell r="AJ110">
            <v>29675.674787556753</v>
          </cell>
          <cell r="AL110">
            <v>1.9479526278788177</v>
          </cell>
        </row>
        <row r="112">
          <cell r="AD112" t="str">
            <v>TOTAL CARE REVENUES</v>
          </cell>
          <cell r="AF112">
            <v>5573.7037191580903</v>
          </cell>
          <cell r="AH112">
            <v>6910.4065442588726</v>
          </cell>
          <cell r="AJ112">
            <v>1336.7</v>
          </cell>
          <cell r="AL112">
            <v>23.982257890842984</v>
          </cell>
        </row>
        <row r="113">
          <cell r="AD113" t="str">
            <v>EOR REVENUES</v>
          </cell>
          <cell r="AF113">
            <v>22776.696475605888</v>
          </cell>
          <cell r="AH113">
            <v>22741.27395718448</v>
          </cell>
          <cell r="AJ113">
            <v>-35.422518421408313</v>
          </cell>
          <cell r="AL113">
            <v>-0.15552087836507042</v>
          </cell>
        </row>
        <row r="116">
          <cell r="AP116" t="str">
            <v>TABLE_C7</v>
          </cell>
          <cell r="AQ116" t="str">
            <v>F:EG442..F:EL508</v>
          </cell>
        </row>
        <row r="117">
          <cell r="AN117" t="str">
            <v>TABLE  20</v>
          </cell>
        </row>
        <row r="119">
          <cell r="AN119" t="str">
            <v>CARE SURCHARGE</v>
          </cell>
        </row>
        <row r="121">
          <cell r="AF121" t="str">
            <v>CORE</v>
          </cell>
          <cell r="AN121" t="str">
            <v>SOUTHERN CALIFORNIA GAS COMPANY</v>
          </cell>
        </row>
        <row r="122">
          <cell r="AF122" t="str">
            <v>Residential</v>
          </cell>
          <cell r="AH122">
            <v>65.987776193454238</v>
          </cell>
          <cell r="AJ122">
            <v>6.3370136670044402E-2</v>
          </cell>
          <cell r="AN122" t="str">
            <v xml:space="preserve">2001 Financial Plan Rate Forecast </v>
          </cell>
        </row>
        <row r="123">
          <cell r="AF123" t="str">
            <v>Nonresidential</v>
          </cell>
          <cell r="AH123">
            <v>18.960571786361015</v>
          </cell>
          <cell r="AJ123">
            <v>8.2686901461295731E-2</v>
          </cell>
        </row>
        <row r="124">
          <cell r="AF124" t="str">
            <v>Sub-total Core</v>
          </cell>
          <cell r="AH124">
            <v>84.948347979815253</v>
          </cell>
          <cell r="AJ124">
            <v>6.6856204931450655E-2</v>
          </cell>
        </row>
        <row r="126">
          <cell r="AF126" t="str">
            <v>NONCORE</v>
          </cell>
          <cell r="AN126" t="str">
            <v xml:space="preserve">  Line #</v>
          </cell>
          <cell r="AS126" t="str">
            <v>M$</v>
          </cell>
        </row>
        <row r="127">
          <cell r="AF127" t="str">
            <v>Com/Ind</v>
          </cell>
          <cell r="AH127">
            <v>-15.170750339695161</v>
          </cell>
          <cell r="AJ127">
            <v>-0.19116435705602453</v>
          </cell>
          <cell r="AN127">
            <v>1</v>
          </cell>
          <cell r="AP127" t="str">
            <v>Adopted CARE Program Costs (M$)</v>
          </cell>
          <cell r="AS127">
            <v>23242.101595153152</v>
          </cell>
        </row>
        <row r="128">
          <cell r="AF128" t="str">
            <v>EG</v>
          </cell>
          <cell r="AH128">
            <v>-26.197751262637752</v>
          </cell>
          <cell r="AJ128">
            <v>-0.26254275802032123</v>
          </cell>
          <cell r="AN128">
            <v>2</v>
          </cell>
          <cell r="AP128" t="str">
            <v>CARE SEC CREDIT (M$)</v>
          </cell>
          <cell r="AS128">
            <v>1908</v>
          </cell>
        </row>
        <row r="129">
          <cell r="AF129" t="str">
            <v>SDG&amp;E</v>
          </cell>
          <cell r="AH129">
            <v>-12.289629939216383</v>
          </cell>
          <cell r="AJ129">
            <v>-0.37993290582038292</v>
          </cell>
          <cell r="AN129">
            <v>3</v>
          </cell>
          <cell r="AP129" t="str">
            <v>CARE ADMINISTRATIVE COSTS (M$)</v>
          </cell>
          <cell r="AS129">
            <v>2050.3180000000002</v>
          </cell>
        </row>
        <row r="130">
          <cell r="AF130" t="str">
            <v>Long Beach</v>
          </cell>
          <cell r="AH130">
            <v>-0.69226556427245778</v>
          </cell>
          <cell r="AJ130">
            <v>-0.3016342924597174</v>
          </cell>
          <cell r="AN130">
            <v>4</v>
          </cell>
          <cell r="AP130" t="str">
            <v>CARE BALANCING ACCOUNT (M$)</v>
          </cell>
          <cell r="AS130">
            <v>-20290.013050894278</v>
          </cell>
        </row>
        <row r="131">
          <cell r="AF131" t="str">
            <v>SWG</v>
          </cell>
          <cell r="AH131">
            <v>-0.81985785241765585</v>
          </cell>
          <cell r="AJ131">
            <v>-0.32393640362952503</v>
          </cell>
        </row>
        <row r="132">
          <cell r="AF132" t="str">
            <v>Vernon</v>
          </cell>
          <cell r="AH132">
            <v>-1287.0690108346137</v>
          </cell>
          <cell r="AJ132">
            <v>-0.36054509068879298</v>
          </cell>
          <cell r="AN132">
            <v>5</v>
          </cell>
          <cell r="AP132" t="str">
            <v>TOTAL CARE COST (M$)</v>
          </cell>
          <cell r="AS132">
            <v>6910.4065442588726</v>
          </cell>
        </row>
        <row r="133">
          <cell r="AF133" t="str">
            <v>DGN</v>
          </cell>
          <cell r="AH133">
            <v>-973.44761943978187</v>
          </cell>
          <cell r="AJ133">
            <v>-0.33531471447680722</v>
          </cell>
        </row>
        <row r="134">
          <cell r="AF134" t="str">
            <v>Sub-total Noncore</v>
          </cell>
          <cell r="AH134">
            <v>-2315.6868852326347</v>
          </cell>
          <cell r="AJ134">
            <v>-0.93438337546867856</v>
          </cell>
          <cell r="AN134">
            <v>6</v>
          </cell>
          <cell r="AP134" t="str">
            <v>CARE NONEXEMPT VOLUMES (Mth)</v>
          </cell>
          <cell r="AS134">
            <v>4614042.230371845</v>
          </cell>
        </row>
        <row r="135">
          <cell r="AP135" t="str">
            <v>(Core+Noncore Commercial &amp; Industrial - CARE Participation)</v>
          </cell>
        </row>
        <row r="136">
          <cell r="AF136" t="str">
            <v>Other</v>
          </cell>
          <cell r="AH136">
            <v>-1.0952980389333788E-7</v>
          </cell>
          <cell r="AJ136">
            <v>-4.7517697327119859E-9</v>
          </cell>
        </row>
        <row r="137">
          <cell r="AN137">
            <v>7</v>
          </cell>
          <cell r="AP137" t="str">
            <v>CARE SURCHARGE ($/th)</v>
          </cell>
          <cell r="AS137">
            <v>1.4976903546246832E-3</v>
          </cell>
        </row>
        <row r="138">
          <cell r="AF138" t="str">
            <v>TOTAL</v>
          </cell>
          <cell r="AH138">
            <v>-2230.7385373623497</v>
          </cell>
          <cell r="AJ138">
            <v>-0.59139911852183558</v>
          </cell>
          <cell r="AX138" t="str">
            <v>TABLE_C11</v>
          </cell>
          <cell r="AY138" t="str">
            <v>F:EN496.F:EV530</v>
          </cell>
        </row>
        <row r="139">
          <cell r="AH139">
            <v>-2315.6868853421647</v>
          </cell>
          <cell r="AJ139">
            <v>-0.92577290947549584</v>
          </cell>
          <cell r="AW139" t="str">
            <v>TABLE  9</v>
          </cell>
        </row>
        <row r="141">
          <cell r="AP141" t="str">
            <v>Net Impact of CARE Discount/Surcharge</v>
          </cell>
          <cell r="AW141" t="str">
            <v xml:space="preserve">UNBUNDLED STORAGE RATES FOR </v>
          </cell>
        </row>
        <row r="142">
          <cell r="AD142" t="str">
            <v>CORE</v>
          </cell>
          <cell r="AW142" t="str">
            <v>EXISTING FACILITIES</v>
          </cell>
        </row>
        <row r="143">
          <cell r="AD143" t="str">
            <v>Residential</v>
          </cell>
          <cell r="AF143">
            <v>1041.3071465671499</v>
          </cell>
          <cell r="AH143">
            <v>1107.2949227606041</v>
          </cell>
          <cell r="AP143" t="str">
            <v>Customer Class</v>
          </cell>
          <cell r="AS143" t="str">
            <v>Net Revenues, M$</v>
          </cell>
        </row>
        <row r="144">
          <cell r="AD144" t="str">
            <v>Nonresidential</v>
          </cell>
          <cell r="AF144">
            <v>229.30562702529278</v>
          </cell>
          <cell r="AH144">
            <v>248.26619881165379</v>
          </cell>
          <cell r="AP144" t="str">
            <v>Residential</v>
          </cell>
          <cell r="AW144" t="str">
            <v>SOUTHERN CALIFORNIA GAS COMPANY</v>
          </cell>
        </row>
        <row r="145">
          <cell r="AD145" t="str">
            <v>Sub-total Core</v>
          </cell>
          <cell r="AF145">
            <v>1270.6127735924426</v>
          </cell>
          <cell r="AH145">
            <v>1355.5611215722579</v>
          </cell>
          <cell r="AP145" t="str">
            <v>G-10</v>
          </cell>
          <cell r="AW145" t="str">
            <v xml:space="preserve">2001 Financial Plan Rate Forecast </v>
          </cell>
        </row>
        <row r="146">
          <cell r="AP146" t="str">
            <v>G-20</v>
          </cell>
        </row>
        <row r="147">
          <cell r="AD147" t="str">
            <v>NONCORE</v>
          </cell>
          <cell r="AP147" t="str">
            <v>G-30</v>
          </cell>
        </row>
        <row r="148">
          <cell r="AD148" t="str">
            <v>Com/Ind</v>
          </cell>
          <cell r="AF148">
            <v>79.359722561926489</v>
          </cell>
          <cell r="AH148">
            <v>64.188972222231328</v>
          </cell>
          <cell r="AP148" t="str">
            <v>Other (Gas Engine, Gas A/C)</v>
          </cell>
          <cell r="AZ148" t="str">
            <v>INJECTION</v>
          </cell>
          <cell r="BB148" t="str">
            <v>WITHDRAWAL</v>
          </cell>
          <cell r="BD148" t="str">
            <v>INVENTORY</v>
          </cell>
        </row>
        <row r="149">
          <cell r="AD149" t="str">
            <v>EG</v>
          </cell>
          <cell r="AF149">
            <v>99.784703490507255</v>
          </cell>
          <cell r="AH149">
            <v>73.586952227869503</v>
          </cell>
          <cell r="AP149" t="str">
            <v>Total Net Revenues M$</v>
          </cell>
          <cell r="AZ149" t="str">
            <v>$/Mcfd</v>
          </cell>
          <cell r="BB149" t="str">
            <v>$/Mcfd</v>
          </cell>
          <cell r="BD149" t="str">
            <v>$/Mcf</v>
          </cell>
        </row>
        <row r="150">
          <cell r="AD150" t="str">
            <v>Long Beach</v>
          </cell>
          <cell r="AF150">
            <v>2.2950492751579574</v>
          </cell>
          <cell r="AH150">
            <v>1.6027837108854996</v>
          </cell>
        </row>
        <row r="151">
          <cell r="AD151" t="str">
            <v>SDG&amp;E</v>
          </cell>
          <cell r="AF151">
            <v>32.346842694974221</v>
          </cell>
          <cell r="AH151">
            <v>20.057212755757838</v>
          </cell>
          <cell r="AX151" t="str">
            <v xml:space="preserve">MARGINAL COST </v>
          </cell>
          <cell r="AZ151">
            <v>18.61146119</v>
          </cell>
          <cell r="BB151">
            <v>10.68945555</v>
          </cell>
          <cell r="BD151">
            <v>0.19721561000000001</v>
          </cell>
        </row>
        <row r="152">
          <cell r="AD152" t="str">
            <v>SWG</v>
          </cell>
          <cell r="AF152">
            <v>2.5309222527372972</v>
          </cell>
          <cell r="AH152">
            <v>1.7110644003196414</v>
          </cell>
        </row>
        <row r="153">
          <cell r="AD153" t="str">
            <v>Vernon</v>
          </cell>
          <cell r="AF153">
            <v>1287.8925600548062</v>
          </cell>
          <cell r="AH153">
            <v>0.82354922019242427</v>
          </cell>
          <cell r="AX153" t="str">
            <v>SCALING</v>
          </cell>
          <cell r="AZ153">
            <v>9.3243458132992174E-2</v>
          </cell>
          <cell r="BB153">
            <v>9.3243458132992174E-2</v>
          </cell>
          <cell r="BD153">
            <v>9.3243458132992174E-2</v>
          </cell>
        </row>
        <row r="154">
          <cell r="AD154" t="str">
            <v>DGN</v>
          </cell>
          <cell r="AF154">
            <v>974.09508611021977</v>
          </cell>
          <cell r="AH154">
            <v>0.64746667043791051</v>
          </cell>
        </row>
        <row r="155">
          <cell r="AD155" t="str">
            <v>Sub-total Noncore</v>
          </cell>
          <cell r="AF155">
            <v>2478.304886440329</v>
          </cell>
          <cell r="AH155">
            <v>162.61800120769414</v>
          </cell>
          <cell r="AX155" t="str">
            <v xml:space="preserve">TOTAL ALLOCATED MARGIN </v>
          </cell>
          <cell r="AZ155">
            <v>20.346858192263575</v>
          </cell>
          <cell r="BB155">
            <v>11.686177351040905</v>
          </cell>
          <cell r="BD155">
            <v>0.21560467547420753</v>
          </cell>
        </row>
        <row r="157">
          <cell r="AD157" t="str">
            <v>Other</v>
          </cell>
          <cell r="AF157">
            <v>23.050318103446006</v>
          </cell>
          <cell r="AH157">
            <v>23.050317993916202</v>
          </cell>
          <cell r="AX157" t="str">
            <v>MARKETING COSTS</v>
          </cell>
          <cell r="AZ157">
            <v>0.14441468508217911</v>
          </cell>
          <cell r="BB157">
            <v>8.2944285845898233E-2</v>
          </cell>
          <cell r="BD157">
            <v>1.5302844801214585E-3</v>
          </cell>
        </row>
        <row r="159">
          <cell r="AF159">
            <v>3771.9679781362179</v>
          </cell>
          <cell r="AH159">
            <v>1541.2294407738682</v>
          </cell>
          <cell r="AX159" t="str">
            <v xml:space="preserve">TARIFF RESERVATION RATE </v>
          </cell>
          <cell r="AZ159">
            <v>20.491272877345754</v>
          </cell>
          <cell r="BB159">
            <v>11.769121636886803</v>
          </cell>
          <cell r="BD159">
            <v>0.21713495995432899</v>
          </cell>
        </row>
        <row r="162">
          <cell r="AS162" t="str">
            <v>8/07/97 Rates</v>
          </cell>
          <cell r="AZ162" t="str">
            <v>$/Dth/d</v>
          </cell>
          <cell r="BB162" t="str">
            <v>$/Dth/d</v>
          </cell>
          <cell r="BD162" t="str">
            <v>$/Dth</v>
          </cell>
        </row>
        <row r="163">
          <cell r="AS163" t="str">
            <v>Injection</v>
          </cell>
          <cell r="AT163" t="str">
            <v>Withdrawal</v>
          </cell>
          <cell r="AU163" t="str">
            <v>Inventory</v>
          </cell>
          <cell r="AW163" t="str">
            <v>Retail Rates</v>
          </cell>
        </row>
        <row r="164">
          <cell r="AR164" t="str">
            <v>Reservation</v>
          </cell>
          <cell r="AS164">
            <v>21.265474380729</v>
          </cell>
          <cell r="AT164">
            <v>13.031126540314967</v>
          </cell>
          <cell r="AU164">
            <v>0.18272835358590087</v>
          </cell>
          <cell r="AX164" t="str">
            <v>TARIFF RESERVATION RATE</v>
          </cell>
          <cell r="AZ164">
            <v>20.16857566667889</v>
          </cell>
          <cell r="BB164">
            <v>11.583781138668114</v>
          </cell>
          <cell r="BD164">
            <v>0.21371551176607184</v>
          </cell>
        </row>
        <row r="166">
          <cell r="AX166" t="str">
            <v>DAILY RATE</v>
          </cell>
          <cell r="AZ166">
            <v>9.4245680685415376E-2</v>
          </cell>
          <cell r="BB166">
            <v>7.6713782375285519E-2</v>
          </cell>
        </row>
        <row r="168">
          <cell r="AR168" t="str">
            <v>Variable</v>
          </cell>
          <cell r="AS168">
            <v>2.9732081258134993E-2</v>
          </cell>
          <cell r="AT168">
            <v>2.3079399925804735E-2</v>
          </cell>
          <cell r="AX168" t="str">
            <v>VARIABLE RATE, $/Dth</v>
          </cell>
          <cell r="AZ168">
            <v>1.2732667651402938E-2</v>
          </cell>
          <cell r="BB168">
            <v>1.7733600526286499E-2</v>
          </cell>
          <cell r="BD168" t="str">
            <v>NA</v>
          </cell>
        </row>
        <row r="172">
          <cell r="AW172" t="str">
            <v>Wholesale Rates</v>
          </cell>
        </row>
        <row r="173">
          <cell r="AX173" t="str">
            <v>TARIFF RESERVATION RATE</v>
          </cell>
          <cell r="AZ173">
            <v>20.070484915778628</v>
          </cell>
          <cell r="BB173">
            <v>11.527442911867421</v>
          </cell>
          <cell r="BD173">
            <v>0.21267609701638265</v>
          </cell>
        </row>
        <row r="175">
          <cell r="AX175" t="str">
            <v>DAILY RATE</v>
          </cell>
          <cell r="AZ175">
            <v>9.378731269055432E-2</v>
          </cell>
          <cell r="BB175">
            <v>7.6340681535545837E-2</v>
          </cell>
        </row>
        <row r="177">
          <cell r="AX177" t="str">
            <v>VARIABLE RATE, $/Dth</v>
          </cell>
          <cell r="AZ177">
            <v>1.2670741764739901E-2</v>
          </cell>
          <cell r="BB177">
            <v>1.7647352383604681E-2</v>
          </cell>
        </row>
        <row r="186">
          <cell r="BF186" t="str">
            <v>TOTAL</v>
          </cell>
        </row>
        <row r="187">
          <cell r="AX187" t="str">
            <v>Sanity Check</v>
          </cell>
          <cell r="AZ187" t="str">
            <v>INJECTION</v>
          </cell>
          <cell r="BB187" t="str">
            <v>WITHDRAWAL</v>
          </cell>
          <cell r="BD187" t="str">
            <v>INVENTORY</v>
          </cell>
          <cell r="BF187" t="str">
            <v>STORAGE</v>
          </cell>
        </row>
        <row r="188">
          <cell r="AX188" t="str">
            <v>Tariffed Revenues</v>
          </cell>
        </row>
        <row r="189">
          <cell r="AX189" t="str">
            <v>Reservation Rate</v>
          </cell>
          <cell r="AZ189">
            <v>20.491272877345754</v>
          </cell>
          <cell r="BB189">
            <v>11.769121636886803</v>
          </cell>
          <cell r="BD189">
            <v>0.21713495995432899</v>
          </cell>
        </row>
        <row r="190">
          <cell r="AX190" t="str">
            <v>Reservation Quantity</v>
          </cell>
          <cell r="AZ190">
            <v>121</v>
          </cell>
          <cell r="BB190">
            <v>935</v>
          </cell>
          <cell r="BD190">
            <v>30270.533107289084</v>
          </cell>
        </row>
        <row r="191">
          <cell r="AX191" t="str">
            <v>Reservation Revenue</v>
          </cell>
          <cell r="AY191" t="str">
            <v>M$</v>
          </cell>
          <cell r="AZ191">
            <v>2479.4440181588361</v>
          </cell>
          <cell r="BB191">
            <v>11004.128730489161</v>
          </cell>
          <cell r="BD191">
            <v>6572.7909940474055</v>
          </cell>
          <cell r="BF191">
            <v>20056.363742695401</v>
          </cell>
        </row>
        <row r="193">
          <cell r="AX193" t="str">
            <v>Variable Rate</v>
          </cell>
          <cell r="AZ193">
            <v>1.2732667651402938E-2</v>
          </cell>
          <cell r="BB193">
            <v>1.7733600526286499E-2</v>
          </cell>
          <cell r="BD193" t="str">
            <v>N/A</v>
          </cell>
          <cell r="BR193">
            <v>36802.836688773146</v>
          </cell>
        </row>
        <row r="194">
          <cell r="AX194" t="str">
            <v>Allocation Throughput</v>
          </cell>
          <cell r="AZ194">
            <v>30754.86163700571</v>
          </cell>
          <cell r="BB194">
            <v>30754.86163700571</v>
          </cell>
          <cell r="BD194" t="str">
            <v>N/A</v>
          </cell>
          <cell r="BK194" t="str">
            <v>TABLE B-15b</v>
          </cell>
        </row>
        <row r="195">
          <cell r="AX195" t="str">
            <v>Variable Revenue</v>
          </cell>
          <cell r="AY195" t="str">
            <v>M$</v>
          </cell>
          <cell r="AZ195">
            <v>391.59143188887583</v>
          </cell>
          <cell r="BB195">
            <v>545.39443051187288</v>
          </cell>
          <cell r="BD195" t="str">
            <v>N/A</v>
          </cell>
          <cell r="BF195">
            <v>936.98586240074872</v>
          </cell>
        </row>
        <row r="196">
          <cell r="BK196" t="str">
            <v>TABLE  16</v>
          </cell>
        </row>
        <row r="197">
          <cell r="AX197" t="str">
            <v>Total Function Tariffed Revenue</v>
          </cell>
          <cell r="AY197" t="str">
            <v>M$</v>
          </cell>
          <cell r="AZ197">
            <v>2871.0354500477119</v>
          </cell>
          <cell r="BB197">
            <v>11549.523161001034</v>
          </cell>
          <cell r="BD197">
            <v>6572.7909940474055</v>
          </cell>
          <cell r="BF197">
            <v>20993.349605096151</v>
          </cell>
          <cell r="BK197" t="str">
            <v>Page 2</v>
          </cell>
        </row>
        <row r="199">
          <cell r="AX199" t="str">
            <v>Allocated Costs</v>
          </cell>
        </row>
        <row r="200">
          <cell r="AX200" t="str">
            <v>Allocated Reservation Cost</v>
          </cell>
          <cell r="AZ200">
            <v>2251.9868039900002</v>
          </cell>
          <cell r="BB200">
            <v>9994.6409392499991</v>
          </cell>
          <cell r="BD200">
            <v>5969.8216517792125</v>
          </cell>
          <cell r="BK200" t="str">
            <v>Non-Customer Marginal Costs</v>
          </cell>
        </row>
        <row r="201">
          <cell r="AX201" t="str">
            <v>Scaling Factor</v>
          </cell>
          <cell r="AZ201">
            <v>1.0878923235176108</v>
          </cell>
          <cell r="BB201">
            <v>1.0878923235176108</v>
          </cell>
          <cell r="BD201">
            <v>1.0878923235176108</v>
          </cell>
        </row>
        <row r="202">
          <cell r="AX202" t="str">
            <v>Scaled Cost</v>
          </cell>
          <cell r="AY202" t="str">
            <v>M$</v>
          </cell>
          <cell r="AZ202">
            <v>2449.9191567236799</v>
          </cell>
          <cell r="BB202">
            <v>10873.093154124917</v>
          </cell>
          <cell r="BD202">
            <v>6494.5231477398283</v>
          </cell>
          <cell r="BF202">
            <v>19817.535458588427</v>
          </cell>
          <cell r="BK202" t="str">
            <v>SOUTHERN CALIFORNIA GAS COMPANY</v>
          </cell>
        </row>
        <row r="203">
          <cell r="AX203" t="str">
            <v>Marketing Cost</v>
          </cell>
          <cell r="AY203" t="str">
            <v>M$</v>
          </cell>
          <cell r="AZ203">
            <v>18.296323271518002</v>
          </cell>
          <cell r="BB203">
            <v>81.201710988391</v>
          </cell>
          <cell r="BD203">
            <v>48.501965740091016</v>
          </cell>
          <cell r="BF203">
            <v>148.00000000000003</v>
          </cell>
          <cell r="BK203" t="str">
            <v xml:space="preserve">2001 Financial Plan Rate Forecast </v>
          </cell>
        </row>
        <row r="204">
          <cell r="AX204" t="str">
            <v xml:space="preserve">  Subtotal</v>
          </cell>
          <cell r="AY204" t="str">
            <v>M$</v>
          </cell>
          <cell r="AZ204">
            <v>2468.2154799951977</v>
          </cell>
          <cell r="BB204">
            <v>10954.294865113308</v>
          </cell>
          <cell r="BD204">
            <v>6543.0251134799191</v>
          </cell>
          <cell r="BF204">
            <v>19965.535458588423</v>
          </cell>
        </row>
        <row r="205">
          <cell r="AX205" t="str">
            <v>Uncollectibles</v>
          </cell>
          <cell r="AY205" t="str">
            <v>M$</v>
          </cell>
          <cell r="AZ205">
            <v>12.054699881624083</v>
          </cell>
          <cell r="BB205">
            <v>53.500489760324179</v>
          </cell>
          <cell r="BD205">
            <v>31.955963610228736</v>
          </cell>
          <cell r="BF205">
            <v>97.511153252176996</v>
          </cell>
        </row>
        <row r="206">
          <cell r="AX206" t="str">
            <v>Total Allocated Reservation Cost</v>
          </cell>
          <cell r="AY206" t="str">
            <v>M$</v>
          </cell>
          <cell r="AZ206">
            <v>2480.2701798768217</v>
          </cell>
          <cell r="BB206">
            <v>11007.795354873633</v>
          </cell>
          <cell r="BD206">
            <v>6574.9810770901477</v>
          </cell>
          <cell r="BF206">
            <v>20063.046611840604</v>
          </cell>
          <cell r="BO206" t="str">
            <v>1996 BCAP</v>
          </cell>
          <cell r="BQ206" t="str">
            <v>2000 BCAP</v>
          </cell>
        </row>
        <row r="207">
          <cell r="BK207" t="str">
            <v>MARGINAL COSTS</v>
          </cell>
          <cell r="BM207" t="str">
            <v>Units</v>
          </cell>
          <cell r="BO207" t="str">
            <v>Costs 1</v>
          </cell>
          <cell r="BQ207" t="str">
            <v>Costs</v>
          </cell>
        </row>
        <row r="208">
          <cell r="AX208" t="str">
            <v>Allocated Variable Cost</v>
          </cell>
          <cell r="AY208" t="str">
            <v>M$</v>
          </cell>
          <cell r="AZ208">
            <v>358.192339479098</v>
          </cell>
          <cell r="BB208">
            <v>498.87737855141694</v>
          </cell>
          <cell r="BD208" t="str">
            <v>N/A</v>
          </cell>
          <cell r="BF208">
            <v>857.06971803051488</v>
          </cell>
        </row>
        <row r="209">
          <cell r="AX209" t="str">
            <v>Scaling Factor</v>
          </cell>
          <cell r="AZ209">
            <v>1.0878923235176108</v>
          </cell>
          <cell r="BB209">
            <v>1.0878923235176108</v>
          </cell>
          <cell r="BD209" t="str">
            <v>N/A</v>
          </cell>
          <cell r="BF209">
            <v>2.1757846470352216</v>
          </cell>
          <cell r="BK209" t="str">
            <v>Common Distribution</v>
          </cell>
        </row>
        <row r="210">
          <cell r="AX210" t="str">
            <v>Scaled Cost</v>
          </cell>
          <cell r="AY210" t="str">
            <v>M$</v>
          </cell>
          <cell r="AZ210">
            <v>389.67469646212476</v>
          </cell>
          <cell r="BB210">
            <v>542.72487050267569</v>
          </cell>
          <cell r="BD210" t="str">
            <v>N/A</v>
          </cell>
          <cell r="BF210">
            <v>932.39956696480044</v>
          </cell>
          <cell r="BK210" t="str">
            <v xml:space="preserve">    Medium Pressure</v>
          </cell>
          <cell r="BM210" t="str">
            <v xml:space="preserve">$/Mcfd of Peak Day Demand </v>
          </cell>
          <cell r="BO210">
            <v>96.859399999999994</v>
          </cell>
          <cell r="BQ210">
            <v>82.771299999999997</v>
          </cell>
        </row>
        <row r="211">
          <cell r="AX211" t="str">
            <v>Uncollectibles</v>
          </cell>
          <cell r="AY211" t="str">
            <v>M$</v>
          </cell>
          <cell r="AZ211">
            <v>1.9031610308687537</v>
          </cell>
          <cell r="BB211">
            <v>2.6506540799329965</v>
          </cell>
          <cell r="BD211">
            <v>0</v>
          </cell>
          <cell r="BF211">
            <v>4.5538151108017502</v>
          </cell>
          <cell r="BK211" t="str">
            <v xml:space="preserve">    High Pressure</v>
          </cell>
          <cell r="BM211" t="str">
            <v xml:space="preserve">$/Mcf of Peak Month Demand </v>
          </cell>
          <cell r="BO211">
            <v>0.53749999999999998</v>
          </cell>
          <cell r="BQ211">
            <v>0.69103204035978205</v>
          </cell>
        </row>
        <row r="212">
          <cell r="AX212" t="str">
            <v>Total Allocated Variable cost</v>
          </cell>
          <cell r="AY212" t="str">
            <v>M$</v>
          </cell>
          <cell r="AZ212">
            <v>391.57785749299353</v>
          </cell>
          <cell r="BB212">
            <v>545.3755245826087</v>
          </cell>
          <cell r="BD212">
            <v>0</v>
          </cell>
          <cell r="BF212">
            <v>936.95338207560224</v>
          </cell>
        </row>
        <row r="213">
          <cell r="BK213" t="str">
            <v>Transmission</v>
          </cell>
        </row>
        <row r="214">
          <cell r="AX214" t="str">
            <v>Other Operating Costs</v>
          </cell>
          <cell r="AY214" t="str">
            <v>M$</v>
          </cell>
          <cell r="BD214">
            <v>0</v>
          </cell>
          <cell r="BF214">
            <v>0</v>
          </cell>
          <cell r="BK214" t="str">
            <v xml:space="preserve">    Base Rate Marginal Cost</v>
          </cell>
          <cell r="BM214" t="str">
            <v>$/Dth of Cold Year Throughput</v>
          </cell>
          <cell r="BO214">
            <v>9.1745499999999994E-2</v>
          </cell>
          <cell r="BQ214">
            <v>6.5269402446814062E-2</v>
          </cell>
        </row>
        <row r="216">
          <cell r="BK216" t="str">
            <v>Storage</v>
          </cell>
        </row>
        <row r="217">
          <cell r="AX217" t="str">
            <v>Total Allocated Cost</v>
          </cell>
          <cell r="AY217" t="str">
            <v>M$</v>
          </cell>
          <cell r="AZ217">
            <v>2871.8480373698153</v>
          </cell>
          <cell r="BB217">
            <v>11553.170879456242</v>
          </cell>
          <cell r="BD217">
            <v>6574.9810770901477</v>
          </cell>
          <cell r="BF217">
            <v>20999.999993916204</v>
          </cell>
          <cell r="BK217" t="str">
            <v xml:space="preserve">    Inventory:</v>
          </cell>
        </row>
        <row r="218">
          <cell r="BK218" t="str">
            <v xml:space="preserve">        Marginal Cost</v>
          </cell>
          <cell r="BM218" t="str">
            <v>$/Mcf of Inventory Reservation</v>
          </cell>
          <cell r="BO218">
            <v>0.18323122999999999</v>
          </cell>
          <cell r="BQ218">
            <v>0.19721561000000001</v>
          </cell>
        </row>
        <row r="219">
          <cell r="AX219" t="str">
            <v>Differences (Tariffed Revenue-Allocated Cost)</v>
          </cell>
          <cell r="BK219" t="str">
            <v xml:space="preserve">    Injection Capacity:</v>
          </cell>
        </row>
        <row r="220">
          <cell r="AX220" t="str">
            <v>Reservation</v>
          </cell>
          <cell r="AY220" t="str">
            <v>M$</v>
          </cell>
          <cell r="AZ220">
            <v>-0.82616171798554205</v>
          </cell>
          <cell r="BB220">
            <v>-3.6666243844720157</v>
          </cell>
          <cell r="BD220">
            <v>-2.190083042742117</v>
          </cell>
          <cell r="BF220">
            <v>-6.6828691452028579</v>
          </cell>
          <cell r="BK220" t="str">
            <v xml:space="preserve">        Marginal Cost</v>
          </cell>
          <cell r="BM220" t="str">
            <v>$/Mcfd of Injection Reservation</v>
          </cell>
          <cell r="BO220">
            <v>21.4989828</v>
          </cell>
          <cell r="BQ220">
            <v>18.61146119</v>
          </cell>
        </row>
        <row r="221">
          <cell r="AX221" t="str">
            <v>Variable</v>
          </cell>
          <cell r="AY221" t="str">
            <v>M$</v>
          </cell>
          <cell r="AZ221">
            <v>1.357439588230136E-2</v>
          </cell>
          <cell r="BB221">
            <v>1.8905929264178667E-2</v>
          </cell>
          <cell r="BD221">
            <v>0</v>
          </cell>
          <cell r="BF221">
            <v>3.2480325146480027E-2</v>
          </cell>
          <cell r="BK221" t="str">
            <v xml:space="preserve">        Variable O&amp;M</v>
          </cell>
          <cell r="BM221" t="str">
            <v>$/Dth of Injection</v>
          </cell>
          <cell r="BO221">
            <v>2.8902460000000001E-2</v>
          </cell>
          <cell r="BQ221">
            <v>1.1646689999999999E-2</v>
          </cell>
        </row>
        <row r="222">
          <cell r="AX222" t="str">
            <v xml:space="preserve">  Total Storage</v>
          </cell>
          <cell r="AY222" t="str">
            <v>M$</v>
          </cell>
          <cell r="AZ222">
            <v>-0.81258732210335438</v>
          </cell>
          <cell r="BB222">
            <v>-3.6477184552077233</v>
          </cell>
          <cell r="BD222">
            <v>-2.190083042742117</v>
          </cell>
          <cell r="BF222">
            <v>-6.6503888200531946</v>
          </cell>
          <cell r="BK222" t="str">
            <v xml:space="preserve">    Withdrawal Capacity:</v>
          </cell>
        </row>
        <row r="223">
          <cell r="BK223" t="str">
            <v xml:space="preserve">        Marginal Cost</v>
          </cell>
          <cell r="BM223" t="str">
            <v>$/Mcfd of W/D Res. PD Demand</v>
          </cell>
          <cell r="BO223">
            <v>13.06698877</v>
          </cell>
          <cell r="BQ223">
            <v>10.68945555</v>
          </cell>
        </row>
        <row r="224">
          <cell r="AX224" t="str">
            <v>Cost Allocation Total Unbundled Storage Costs (Margin)</v>
          </cell>
          <cell r="BF224">
            <v>20999.999993916204</v>
          </cell>
          <cell r="BK224" t="str">
            <v xml:space="preserve">        Variable O&amp;M</v>
          </cell>
          <cell r="BM224" t="str">
            <v>$/Dth of Withdrawal</v>
          </cell>
          <cell r="BO224">
            <v>2.2435409999999999E-2</v>
          </cell>
          <cell r="BQ224">
            <v>1.6221090000000001E-2</v>
          </cell>
        </row>
        <row r="238">
          <cell r="BK238" t="str">
            <v>1 1996 BCAP marginal costs are in 1996 dollars, 2000 BCAP marginal costs are in 1999 dollars.</v>
          </cell>
        </row>
        <row r="248">
          <cell r="BK248" t="str">
            <v>TABLE B-15a</v>
          </cell>
        </row>
        <row r="250">
          <cell r="BK250" t="str">
            <v>TABLE  16</v>
          </cell>
        </row>
        <row r="251">
          <cell r="BK251" t="str">
            <v>Page 1</v>
          </cell>
        </row>
        <row r="254">
          <cell r="BK254" t="str">
            <v>Customer Marginal Costs</v>
          </cell>
        </row>
        <row r="256">
          <cell r="BK256" t="str">
            <v>SOUTHERN CALIFORNIA GAS COMPANY</v>
          </cell>
        </row>
        <row r="257">
          <cell r="BK257" t="str">
            <v xml:space="preserve">2001 Financial Plan Rate Forecast </v>
          </cell>
        </row>
        <row r="260">
          <cell r="BO260" t="str">
            <v>1996 BCAP</v>
          </cell>
          <cell r="BQ260" t="str">
            <v>2000 BCAP</v>
          </cell>
        </row>
        <row r="261">
          <cell r="BK261" t="str">
            <v>MARGINAL COSTS</v>
          </cell>
          <cell r="BM261" t="str">
            <v>Units</v>
          </cell>
          <cell r="BO261" t="str">
            <v>Costs 1</v>
          </cell>
          <cell r="BQ261" t="str">
            <v>Costs</v>
          </cell>
        </row>
        <row r="263">
          <cell r="BK263" t="str">
            <v>Core</v>
          </cell>
        </row>
        <row r="264">
          <cell r="BK264" t="str">
            <v xml:space="preserve">  Residential</v>
          </cell>
          <cell r="BM264" t="str">
            <v>M$/Customer</v>
          </cell>
          <cell r="BO264">
            <v>0.13574699578264399</v>
          </cell>
          <cell r="BQ264">
            <v>6.397265451896221E-2</v>
          </cell>
        </row>
        <row r="265">
          <cell r="BK265" t="str">
            <v xml:space="preserve">  Small Core Com/Ind - G-10</v>
          </cell>
          <cell r="BM265" t="str">
            <v>M$/Customer</v>
          </cell>
          <cell r="BO265">
            <v>0.43698640730338495</v>
          </cell>
          <cell r="BQ265">
            <v>0.2295758324846173</v>
          </cell>
        </row>
        <row r="266">
          <cell r="BK266" t="str">
            <v xml:space="preserve">  Large Core Com/Ind - G20</v>
          </cell>
          <cell r="BM266" t="str">
            <v>M$/Customer</v>
          </cell>
          <cell r="BO266">
            <v>3.1109358100869677</v>
          </cell>
          <cell r="BQ266">
            <v>1.0876701245906697</v>
          </cell>
        </row>
        <row r="267">
          <cell r="BK267" t="str">
            <v xml:space="preserve">  Gas Air Conditioning</v>
          </cell>
          <cell r="BM267" t="str">
            <v>M$/Customer</v>
          </cell>
          <cell r="BO267">
            <v>2.5019294272432671</v>
          </cell>
          <cell r="BQ267">
            <v>1.9565794506721623</v>
          </cell>
        </row>
        <row r="268">
          <cell r="BK268" t="str">
            <v xml:space="preserve">  Gas Engines</v>
          </cell>
          <cell r="BM268" t="str">
            <v>M$/Customer</v>
          </cell>
          <cell r="BO268">
            <v>1.8256845997953997</v>
          </cell>
          <cell r="BQ268">
            <v>2.1238466480196001</v>
          </cell>
        </row>
        <row r="270">
          <cell r="BK270" t="str">
            <v>Noncore - Retail</v>
          </cell>
        </row>
        <row r="271">
          <cell r="BK271" t="str">
            <v xml:space="preserve">  Com/Ind - G30</v>
          </cell>
          <cell r="BM271" t="str">
            <v>M$/Customer</v>
          </cell>
          <cell r="BO271">
            <v>8.1469983889842243</v>
          </cell>
          <cell r="BQ271">
            <v>4.5846923927942482</v>
          </cell>
        </row>
        <row r="272">
          <cell r="BK272" t="str">
            <v xml:space="preserve">  Cogeneration - G50 Total</v>
          </cell>
          <cell r="BM272" t="str">
            <v>M$/Customer</v>
          </cell>
          <cell r="BO272">
            <v>7.408551507218073</v>
          </cell>
          <cell r="BQ272">
            <v>5.9127191960192453</v>
          </cell>
        </row>
        <row r="273">
          <cell r="BK273" t="str">
            <v xml:space="preserve">  UEG - G60 Total</v>
          </cell>
          <cell r="BM273" t="str">
            <v>M$/Customer</v>
          </cell>
          <cell r="BO273">
            <v>601.80989819848537</v>
          </cell>
          <cell r="BQ273">
            <v>40.670444096994324</v>
          </cell>
          <cell r="BR273" t="str">
            <v>2</v>
          </cell>
        </row>
        <row r="274">
          <cell r="BK274" t="str">
            <v xml:space="preserve">  EOR - G40</v>
          </cell>
          <cell r="BM274" t="str">
            <v>M$/Customer</v>
          </cell>
          <cell r="BO274">
            <v>28.220592405451082</v>
          </cell>
          <cell r="BQ274">
            <v>11.004897875471567</v>
          </cell>
        </row>
        <row r="276">
          <cell r="BK276" t="str">
            <v>Noncore - Wholesale</v>
          </cell>
        </row>
        <row r="277">
          <cell r="BK277" t="str">
            <v xml:space="preserve">  Long Beach - G70</v>
          </cell>
          <cell r="BM277" t="str">
            <v>M$/Customer</v>
          </cell>
          <cell r="BO277">
            <v>400.95058433475833</v>
          </cell>
          <cell r="BQ277">
            <v>71.361072864184763</v>
          </cell>
        </row>
        <row r="278">
          <cell r="BK278" t="str">
            <v xml:space="preserve">  SDG&amp;E - G80</v>
          </cell>
          <cell r="BM278" t="str">
            <v>M$/Customer</v>
          </cell>
          <cell r="BO278">
            <v>1159.5851173935491</v>
          </cell>
          <cell r="BQ278">
            <v>99.436343598851039</v>
          </cell>
        </row>
        <row r="279">
          <cell r="BK279" t="str">
            <v xml:space="preserve">  Southwest Gas - G90</v>
          </cell>
          <cell r="BM279" t="str">
            <v>M$/Customer</v>
          </cell>
          <cell r="BO279">
            <v>93.634259247613087</v>
          </cell>
          <cell r="BQ279">
            <v>43.284317451002657</v>
          </cell>
        </row>
        <row r="280">
          <cell r="BK280" t="str">
            <v xml:space="preserve">  Vernon</v>
          </cell>
          <cell r="BM280" t="str">
            <v>M$/Customer</v>
          </cell>
          <cell r="BO280" t="str">
            <v>NA</v>
          </cell>
          <cell r="BQ280">
            <v>23.754856253551566</v>
          </cell>
        </row>
        <row r="282">
          <cell r="BK282" t="str">
            <v>Noncore - International</v>
          </cell>
        </row>
        <row r="283">
          <cell r="BK283" t="str">
            <v xml:space="preserve">  DGN</v>
          </cell>
          <cell r="BM283" t="str">
            <v>M$/Customer</v>
          </cell>
          <cell r="BO283" t="str">
            <v>NA</v>
          </cell>
          <cell r="BQ283">
            <v>22.034113853684932</v>
          </cell>
        </row>
        <row r="291">
          <cell r="BK291" t="str">
            <v>1  1996 BCAP marginal costs are in 1996 dollars, 2000 BCAP marginal costs are in 1999 dollars.</v>
          </cell>
        </row>
        <row r="292">
          <cell r="BK292" t="str">
            <v xml:space="preserve">2  Note:  The present customer cost for UEG is based on number of UEG customers (8), the proposed </v>
          </cell>
        </row>
        <row r="293">
          <cell r="BK293" t="str">
            <v xml:space="preserve">   marginal customer cost for UEG are based on number of plants (23).</v>
          </cell>
        </row>
        <row r="303">
          <cell r="BY303" t="str">
            <v>Revenue Reconciliation</v>
          </cell>
        </row>
        <row r="304">
          <cell r="BY304" t="str">
            <v xml:space="preserve">                (M$)</v>
          </cell>
        </row>
        <row r="305">
          <cell r="BW305" t="str">
            <v>Revenues From Rate Tables</v>
          </cell>
          <cell r="CA305" t="str">
            <v>Allocated Costs From Cost Tables</v>
          </cell>
        </row>
        <row r="306">
          <cell r="BU306" t="str">
            <v xml:space="preserve">Residential </v>
          </cell>
        </row>
        <row r="307">
          <cell r="BU307" t="str">
            <v xml:space="preserve">  Sales</v>
          </cell>
          <cell r="BW307">
            <v>1086990.9483014187</v>
          </cell>
          <cell r="CA307">
            <v>1096293.5610706615</v>
          </cell>
        </row>
        <row r="308">
          <cell r="BU308" t="str">
            <v xml:space="preserve">   Transportation</v>
          </cell>
          <cell r="BW308">
            <v>10908.467336076719</v>
          </cell>
          <cell r="CA308">
            <v>11001.361689942663</v>
          </cell>
        </row>
        <row r="309">
          <cell r="BU309" t="str">
            <v>G-10</v>
          </cell>
        </row>
        <row r="310">
          <cell r="BU310" t="str">
            <v xml:space="preserve">  Sales</v>
          </cell>
          <cell r="CA310">
            <v>204690.70195290924</v>
          </cell>
        </row>
        <row r="311">
          <cell r="BU311" t="str">
            <v xml:space="preserve">   Transportation</v>
          </cell>
          <cell r="CA311">
            <v>35255.883919686647</v>
          </cell>
        </row>
        <row r="312">
          <cell r="BU312" t="str">
            <v>G-20</v>
          </cell>
        </row>
        <row r="313">
          <cell r="BU313" t="str">
            <v xml:space="preserve">  Sales</v>
          </cell>
          <cell r="CA313">
            <v>3033.4884455834222</v>
          </cell>
        </row>
        <row r="314">
          <cell r="BU314" t="str">
            <v xml:space="preserve">   Transportation</v>
          </cell>
          <cell r="CA314">
            <v>1815.3401583706218</v>
          </cell>
        </row>
        <row r="315">
          <cell r="BU315" t="str">
            <v>G-10/G-20</v>
          </cell>
        </row>
        <row r="316">
          <cell r="BU316" t="str">
            <v xml:space="preserve">  Sales</v>
          </cell>
          <cell r="BW316">
            <v>207277.15541094757</v>
          </cell>
          <cell r="BY316">
            <v>244795.41455991898</v>
          </cell>
          <cell r="BZ316">
            <v>244795.41447654992</v>
          </cell>
          <cell r="CA316">
            <v>207724.19039849265</v>
          </cell>
        </row>
        <row r="317">
          <cell r="BU317" t="str">
            <v xml:space="preserve">   Transportation</v>
          </cell>
          <cell r="BW317">
            <v>37518.259148971403</v>
          </cell>
          <cell r="CA317">
            <v>37071.224078057268</v>
          </cell>
        </row>
        <row r="318">
          <cell r="BU318" t="str">
            <v>Gas A/C</v>
          </cell>
        </row>
        <row r="319">
          <cell r="BU319" t="str">
            <v xml:space="preserve">  Sales</v>
          </cell>
          <cell r="BW319">
            <v>139.84748676435356</v>
          </cell>
          <cell r="CA319">
            <v>139.84748676435356</v>
          </cell>
        </row>
        <row r="320">
          <cell r="BU320" t="str">
            <v xml:space="preserve">   Transportation</v>
          </cell>
          <cell r="BW320">
            <v>18.072932459808882</v>
          </cell>
          <cell r="CA320">
            <v>18.072932459808882</v>
          </cell>
        </row>
        <row r="321">
          <cell r="BU321" t="str">
            <v>Gas Engines</v>
          </cell>
        </row>
        <row r="322">
          <cell r="BU322" t="str">
            <v xml:space="preserve">  Sales</v>
          </cell>
          <cell r="BW322">
            <v>3149.7918039859678</v>
          </cell>
          <cell r="CA322">
            <v>3149.7918039859678</v>
          </cell>
        </row>
        <row r="323">
          <cell r="BU323" t="str">
            <v xml:space="preserve">   Transportation</v>
          </cell>
          <cell r="BW323">
            <v>163.072028524676</v>
          </cell>
          <cell r="CA323">
            <v>163.072028524676</v>
          </cell>
        </row>
        <row r="326">
          <cell r="BU326" t="str">
            <v>G-30</v>
          </cell>
          <cell r="BW326">
            <v>64188.972222231321</v>
          </cell>
          <cell r="CA326">
            <v>64188.972222231314</v>
          </cell>
        </row>
        <row r="327">
          <cell r="BU327" t="str">
            <v>G-60</v>
          </cell>
          <cell r="BW327">
            <v>64611.296333181483</v>
          </cell>
          <cell r="CA327">
            <v>46455.292243414959</v>
          </cell>
        </row>
        <row r="328">
          <cell r="BU328" t="str">
            <v>G-50</v>
          </cell>
          <cell r="BW328" t="e">
            <v>#REF!</v>
          </cell>
          <cell r="CA328">
            <v>18156.00408976652</v>
          </cell>
        </row>
        <row r="330">
          <cell r="BU330" t="str">
            <v>San Diego</v>
          </cell>
          <cell r="BW330">
            <v>20057.212755757839</v>
          </cell>
          <cell r="CA330">
            <v>20057.212755757839</v>
          </cell>
        </row>
        <row r="331">
          <cell r="BU331" t="str">
            <v>Southwest</v>
          </cell>
          <cell r="BW331">
            <v>1711.0644003196414</v>
          </cell>
          <cell r="CA331">
            <v>1711.0644003196414</v>
          </cell>
        </row>
        <row r="332">
          <cell r="BU332" t="str">
            <v>Long Beach</v>
          </cell>
          <cell r="BW332">
            <v>1602.7837108854997</v>
          </cell>
          <cell r="CA332">
            <v>1602.7837108854997</v>
          </cell>
        </row>
        <row r="334">
          <cell r="BU334" t="str">
            <v>Revenues from Core Rate Table and Noncore Rate Table</v>
          </cell>
        </row>
        <row r="335">
          <cell r="BU335" t="str">
            <v>Allocated Costs from Sheet B</v>
          </cell>
        </row>
        <row r="394">
          <cell r="CU394" t="str">
            <v>Scaling Option</v>
          </cell>
          <cell r="CW394" t="str">
            <v>0=Unbundled Storage Cap Scaling</v>
          </cell>
        </row>
        <row r="395">
          <cell r="CU395">
            <v>1</v>
          </cell>
          <cell r="CW395" t="str">
            <v>1=Core Scaling</v>
          </cell>
        </row>
        <row r="396">
          <cell r="CU396" t="str">
            <v>Inventory</v>
          </cell>
          <cell r="CW396" t="str">
            <v>Injection</v>
          </cell>
          <cell r="CX396" t="str">
            <v>Withdrawal</v>
          </cell>
        </row>
        <row r="397">
          <cell r="CS397" t="str">
            <v>Inventory Marginal Cost</v>
          </cell>
          <cell r="CU397">
            <v>0.19721561000000001</v>
          </cell>
          <cell r="CW397">
            <v>18.61146119</v>
          </cell>
          <cell r="CX397">
            <v>10.68945555</v>
          </cell>
        </row>
        <row r="398">
          <cell r="CS398" t="str">
            <v>Core Scaling</v>
          </cell>
        </row>
        <row r="399">
          <cell r="CS399" t="str">
            <v xml:space="preserve">  Scaling + Unaccounted For</v>
          </cell>
          <cell r="CU399">
            <v>0.71146863843702191</v>
          </cell>
          <cell r="CW399">
            <v>0.71146863843702191</v>
          </cell>
          <cell r="CX399">
            <v>0.71146863843702191</v>
          </cell>
        </row>
        <row r="400">
          <cell r="CS400" t="str">
            <v>Scaled Marginal Cost</v>
          </cell>
          <cell r="CU400">
            <v>0.33752833152522677</v>
          </cell>
          <cell r="CW400">
            <v>31.852932142172776</v>
          </cell>
          <cell r="CX400">
            <v>18.294667935791566</v>
          </cell>
        </row>
        <row r="401">
          <cell r="CS401" t="str">
            <v>Marketing</v>
          </cell>
          <cell r="CU401">
            <v>1.5302844801214585E-3</v>
          </cell>
          <cell r="CW401">
            <v>0.14441468508217911</v>
          </cell>
          <cell r="CX401">
            <v>8.2944285845898233E-2</v>
          </cell>
        </row>
        <row r="402">
          <cell r="CS402" t="str">
            <v>Total Marginal Cost Inventory Res</v>
          </cell>
          <cell r="CU402">
            <v>0.3390586160053482</v>
          </cell>
          <cell r="CW402">
            <v>31.997346827254955</v>
          </cell>
          <cell r="CX402">
            <v>18.377612221637463</v>
          </cell>
          <cell r="CZ402" t="str">
            <v>$/Mmcf</v>
          </cell>
        </row>
        <row r="404">
          <cell r="CS404" t="str">
            <v>Total Marginal Cost Inventory Res</v>
          </cell>
          <cell r="CU404">
            <v>33.4</v>
          </cell>
          <cell r="CW404">
            <v>3149.345160162889</v>
          </cell>
          <cell r="CX404">
            <v>1808.8201005548683</v>
          </cell>
          <cell r="CZ404" t="str">
            <v>¢/Dth</v>
          </cell>
        </row>
        <row r="406">
          <cell r="CS406" t="str">
            <v>Variable Injection Cost</v>
          </cell>
          <cell r="CU406">
            <v>1.99</v>
          </cell>
        </row>
        <row r="407">
          <cell r="CS407" t="str">
            <v>Variable Withdrawal Cost</v>
          </cell>
          <cell r="CU407">
            <v>2.78</v>
          </cell>
        </row>
        <row r="408">
          <cell r="CS408" t="str">
            <v>Fixed Injection  Cost</v>
          </cell>
          <cell r="CU408">
            <v>14.72</v>
          </cell>
        </row>
        <row r="409">
          <cell r="CS409" t="str">
            <v>Fixed Withdrawal Cost</v>
          </cell>
          <cell r="CU409">
            <v>11.98</v>
          </cell>
        </row>
        <row r="415">
          <cell r="CR415" t="str">
            <v>Hub_Rates</v>
          </cell>
        </row>
        <row r="416">
          <cell r="CR416" t="str">
            <v>SOUTHERN CALIFORNIA GAS COMPANY</v>
          </cell>
        </row>
        <row r="417">
          <cell r="CR417" t="str">
            <v>HUB Rates For Tariff</v>
          </cell>
        </row>
        <row r="419">
          <cell r="CR419" t="str">
            <v xml:space="preserve">2001 Financial Plan Rate Forecast </v>
          </cell>
        </row>
        <row r="422">
          <cell r="CR422" t="str">
            <v>HUB LOANING</v>
          </cell>
        </row>
        <row r="424">
          <cell r="CS424" t="str">
            <v>Minimum Charge</v>
          </cell>
          <cell r="CW424">
            <v>50</v>
          </cell>
          <cell r="CX424" t="str">
            <v>Minimum Charge</v>
          </cell>
        </row>
        <row r="426">
          <cell r="CS426" t="str">
            <v>Maximum Charge</v>
          </cell>
          <cell r="CU426" t="str">
            <v>¢/Dth</v>
          </cell>
        </row>
        <row r="427">
          <cell r="CS427" t="str">
            <v>Storage Inventory Reservation Fee</v>
          </cell>
          <cell r="CU427">
            <v>33.4</v>
          </cell>
        </row>
        <row r="428">
          <cell r="CS428" t="str">
            <v>Variable Injection Cost</v>
          </cell>
          <cell r="CU428">
            <v>1.99</v>
          </cell>
        </row>
        <row r="429">
          <cell r="CS429" t="str">
            <v>Variable Withdrawal Cost</v>
          </cell>
          <cell r="CU429">
            <v>2.78</v>
          </cell>
        </row>
        <row r="430">
          <cell r="CS430" t="str">
            <v>Fixed Injection  Cost</v>
          </cell>
          <cell r="CU430">
            <v>14.72</v>
          </cell>
        </row>
        <row r="431">
          <cell r="CS431" t="str">
            <v>Fixed Withdrawal Cost</v>
          </cell>
          <cell r="CU431">
            <v>11.98</v>
          </cell>
        </row>
        <row r="432">
          <cell r="CW432">
            <v>64.87</v>
          </cell>
          <cell r="CX432" t="str">
            <v>¢/Decatherm Maximum</v>
          </cell>
        </row>
        <row r="435">
          <cell r="CR435" t="str">
            <v>HUB PARKING</v>
          </cell>
        </row>
        <row r="437">
          <cell r="CS437" t="str">
            <v>Minimum Charge</v>
          </cell>
          <cell r="CW437">
            <v>50</v>
          </cell>
          <cell r="CX437" t="str">
            <v>Minimum Charge</v>
          </cell>
        </row>
        <row r="439">
          <cell r="CS439" t="str">
            <v>Maximum Charge</v>
          </cell>
          <cell r="CU439" t="str">
            <v>¢/Dth</v>
          </cell>
        </row>
        <row r="440">
          <cell r="CS440" t="str">
            <v>Storage Inventory Reservation Fee</v>
          </cell>
          <cell r="CU440">
            <v>33.4</v>
          </cell>
        </row>
        <row r="441">
          <cell r="CS441" t="str">
            <v>Variable Injection Cost</v>
          </cell>
          <cell r="CU441">
            <v>1.99</v>
          </cell>
        </row>
        <row r="442">
          <cell r="CS442" t="str">
            <v>Variable Withdrawal Cost</v>
          </cell>
          <cell r="CU442">
            <v>2.78</v>
          </cell>
        </row>
        <row r="443">
          <cell r="CS443" t="str">
            <v>Fixed Injection  Cost</v>
          </cell>
          <cell r="CU443">
            <v>14.72</v>
          </cell>
        </row>
        <row r="444">
          <cell r="CS444" t="str">
            <v>Fixed Withdrawal Csot</v>
          </cell>
          <cell r="CU444">
            <v>11.98</v>
          </cell>
        </row>
        <row r="445">
          <cell r="CW445">
            <v>64.87</v>
          </cell>
          <cell r="CX445" t="str">
            <v>¢/Decatherm Maximum</v>
          </cell>
        </row>
        <row r="448">
          <cell r="CR448" t="str">
            <v>HUB WHEELING SERVICE</v>
          </cell>
        </row>
        <row r="450">
          <cell r="CS450" t="str">
            <v>Minimum Charge</v>
          </cell>
          <cell r="CW450">
            <v>50</v>
          </cell>
          <cell r="CX450" t="str">
            <v>Minimum Charge</v>
          </cell>
        </row>
        <row r="452">
          <cell r="CS452" t="str">
            <v>Maximum Charge</v>
          </cell>
          <cell r="CU452" t="str">
            <v>¢/Dth</v>
          </cell>
        </row>
        <row r="453">
          <cell r="CS453" t="str">
            <v>Noncore C &amp; I Class Average Rate</v>
          </cell>
          <cell r="CU453">
            <v>44.06</v>
          </cell>
        </row>
        <row r="454">
          <cell r="CS454" t="str">
            <v>Care Surcharge</v>
          </cell>
          <cell r="CU454">
            <v>1.5</v>
          </cell>
        </row>
        <row r="455">
          <cell r="CW455">
            <v>45.56</v>
          </cell>
          <cell r="CX455" t="str">
            <v>¢/Decatherm Maximum</v>
          </cell>
        </row>
        <row r="458">
          <cell r="DA458" t="str">
            <v>TABLE  5</v>
          </cell>
        </row>
        <row r="461">
          <cell r="DA461" t="str">
            <v>NONCORE COMMERCIAL &amp; INDUSTRIAL RATES</v>
          </cell>
        </row>
        <row r="463">
          <cell r="DA463" t="str">
            <v>SOUTHERN CALIFORNIA GAS COMPANY</v>
          </cell>
        </row>
        <row r="464">
          <cell r="DA464" t="str">
            <v xml:space="preserve">2001 Financial Plan Rate Forecast </v>
          </cell>
        </row>
        <row r="466">
          <cell r="DE466" t="str">
            <v>Rates in Effect</v>
          </cell>
          <cell r="DI466" t="str">
            <v>BCAP</v>
          </cell>
        </row>
        <row r="467">
          <cell r="DE467" t="str">
            <v>9/01/2000</v>
          </cell>
          <cell r="DI467" t="str">
            <v>Authorized Rates</v>
          </cell>
        </row>
        <row r="468">
          <cell r="DC468" t="str">
            <v>Throughput (Mth)</v>
          </cell>
          <cell r="DE468" t="str">
            <v>Rate</v>
          </cell>
          <cell r="DG468" t="str">
            <v>Revenues</v>
          </cell>
          <cell r="DI468" t="str">
            <v>Rate</v>
          </cell>
          <cell r="DK468" t="str">
            <v>Revenues</v>
          </cell>
        </row>
        <row r="469">
          <cell r="DC469" t="str">
            <v>or # of Customers</v>
          </cell>
          <cell r="DE469" t="str">
            <v>($/th)</v>
          </cell>
          <cell r="DG469" t="str">
            <v>(M$)</v>
          </cell>
          <cell r="DI469" t="str">
            <v>($/th)</v>
          </cell>
          <cell r="DK469" t="str">
            <v>(M$)</v>
          </cell>
        </row>
        <row r="471">
          <cell r="DA471" t="str">
            <v>DISTRIBUTION SERVICE</v>
          </cell>
        </row>
        <row r="472">
          <cell r="DA472" t="str">
            <v>Customer Charge</v>
          </cell>
          <cell r="DC472">
            <v>1139.8869297509095</v>
          </cell>
          <cell r="DE472" t="str">
            <v>Varied</v>
          </cell>
          <cell r="DG472">
            <v>0</v>
          </cell>
          <cell r="DI472">
            <v>350</v>
          </cell>
          <cell r="DK472">
            <v>4787.5251049538201</v>
          </cell>
        </row>
        <row r="474">
          <cell r="DA474" t="str">
            <v>Volumetric Rates</v>
          </cell>
        </row>
        <row r="475">
          <cell r="DA475" t="str">
            <v xml:space="preserve">    Tier 1                0 - 250,000</v>
          </cell>
          <cell r="DC475">
            <v>236029.96291361374</v>
          </cell>
          <cell r="DI475">
            <v>9.4397047575227488E-2</v>
          </cell>
          <cell r="DK475">
            <v>22280.531638335575</v>
          </cell>
        </row>
        <row r="476">
          <cell r="DA476" t="str">
            <v xml:space="preserve">    Tier 2     250,000 - 1,000,000</v>
          </cell>
          <cell r="DC476">
            <v>312418.32167930622</v>
          </cell>
          <cell r="DI476">
            <v>5.8351116148196457E-2</v>
          </cell>
          <cell r="DK476">
            <v>18229.9577751338</v>
          </cell>
        </row>
        <row r="477">
          <cell r="DA477" t="str">
            <v xml:space="preserve">    Tier 3  1,000,000 - 2,000,000</v>
          </cell>
          <cell r="DC477">
            <v>149105.02561591633</v>
          </cell>
          <cell r="DI477">
            <v>3.5293013799312378E-2</v>
          </cell>
          <cell r="DK477">
            <v>5262.3657266093605</v>
          </cell>
        </row>
        <row r="478">
          <cell r="DA478" t="str">
            <v xml:space="preserve">    Tier 4                   &gt;2,000,000</v>
          </cell>
          <cell r="DC478">
            <v>458470.08386714989</v>
          </cell>
          <cell r="DI478">
            <v>1.8815937243042806E-2</v>
          </cell>
          <cell r="DK478">
            <v>8626.5443258568648</v>
          </cell>
        </row>
        <row r="479">
          <cell r="DA479" t="str">
            <v>Subtotal Distribution                   Service Volumetric</v>
          </cell>
          <cell r="DC479">
            <v>1156023.3940759862</v>
          </cell>
          <cell r="DE479">
            <v>0</v>
          </cell>
          <cell r="DG479">
            <v>0</v>
          </cell>
          <cell r="DI479">
            <v>4.7057351732416486E-2</v>
          </cell>
          <cell r="DK479">
            <v>54399.399465935596</v>
          </cell>
        </row>
        <row r="481">
          <cell r="DA481" t="str">
            <v>Total Distribution                Service Revenue</v>
          </cell>
          <cell r="DC481">
            <v>1156023.3940759862</v>
          </cell>
          <cell r="DE481">
            <v>0</v>
          </cell>
          <cell r="DG481">
            <v>0</v>
          </cell>
          <cell r="DI481">
            <v>5.1198725626307715E-2</v>
          </cell>
          <cell r="DK481">
            <v>59186.924570889416</v>
          </cell>
        </row>
        <row r="484">
          <cell r="DA484" t="str">
            <v>TRANSMISSION SERVICE</v>
          </cell>
        </row>
        <row r="485">
          <cell r="DA485" t="str">
            <v>Customer Charge</v>
          </cell>
          <cell r="DC485">
            <v>22.446403582423734</v>
          </cell>
          <cell r="DE485" t="str">
            <v>Varied</v>
          </cell>
          <cell r="DG485">
            <v>0</v>
          </cell>
          <cell r="DI485">
            <v>700</v>
          </cell>
          <cell r="DK485">
            <v>188.54979009235936</v>
          </cell>
        </row>
        <row r="487">
          <cell r="DA487" t="str">
            <v>Volumetric Rates</v>
          </cell>
        </row>
        <row r="488">
          <cell r="DA488" t="str">
            <v xml:space="preserve">    Tier 1                0 - 2,000,000</v>
          </cell>
          <cell r="DC488">
            <v>24319.299693442572</v>
          </cell>
          <cell r="DI488">
            <v>4.0416024080980856E-2</v>
          </cell>
          <cell r="DK488">
            <v>982.88940204276537</v>
          </cell>
        </row>
        <row r="489">
          <cell r="DA489" t="str">
            <v xml:space="preserve">    Tier 2                   &gt;2,000,000</v>
          </cell>
          <cell r="DC489">
            <v>276414.34620241635</v>
          </cell>
          <cell r="DI489">
            <v>9.0075388499316466E-3</v>
          </cell>
          <cell r="DK489">
            <v>2489.8129620967215</v>
          </cell>
        </row>
        <row r="490">
          <cell r="DA490" t="str">
            <v>Subtotal Transmission                    Service Volumetric</v>
          </cell>
          <cell r="DC490">
            <v>300733.64589585894</v>
          </cell>
          <cell r="DE490">
            <v>0</v>
          </cell>
          <cell r="DG490">
            <v>0</v>
          </cell>
          <cell r="DI490">
            <v>1.1547435451708816E-2</v>
          </cell>
          <cell r="DK490">
            <v>3472.7023641394871</v>
          </cell>
        </row>
        <row r="492">
          <cell r="DA492" t="str">
            <v>Total Transmission                 Service Revenue</v>
          </cell>
          <cell r="DC492">
            <v>300733.64589585894</v>
          </cell>
          <cell r="DE492">
            <v>0</v>
          </cell>
          <cell r="DG492">
            <v>0</v>
          </cell>
          <cell r="DI492">
            <v>1.2174401515085883E-2</v>
          </cell>
          <cell r="DK492">
            <v>3661.2521542318464</v>
          </cell>
        </row>
        <row r="495">
          <cell r="DA495" t="str">
            <v>Total Noncore          Commercial &amp; Industrial</v>
          </cell>
          <cell r="DC495">
            <v>1456757.0399718452</v>
          </cell>
          <cell r="DE495">
            <v>0</v>
          </cell>
          <cell r="DG495">
            <v>0</v>
          </cell>
          <cell r="DI495">
            <v>4.3142524800385329E-2</v>
          </cell>
          <cell r="DK495">
            <v>62848.176725121259</v>
          </cell>
        </row>
        <row r="498">
          <cell r="DA498" t="str">
            <v>ITCS</v>
          </cell>
          <cell r="DC498">
            <v>1456757.0399718452</v>
          </cell>
          <cell r="DE498">
            <v>7.9291400250501437E-3</v>
          </cell>
          <cell r="DG498">
            <v>11550.830552414331</v>
          </cell>
          <cell r="DI498">
            <v>9.2039747213848997E-4</v>
          </cell>
          <cell r="DK498">
            <v>1340.7954971100355</v>
          </cell>
        </row>
        <row r="501">
          <cell r="DM501" t="str">
            <v>Testimony Page S-4, Table 1</v>
          </cell>
        </row>
        <row r="502">
          <cell r="DM502" t="str">
            <v>Comparison of Transportation Revenue Requirements ($1,000)</v>
          </cell>
        </row>
        <row r="504">
          <cell r="DN504" t="str">
            <v>Customer Class</v>
          </cell>
          <cell r="DO504" t="str">
            <v>Current</v>
          </cell>
          <cell r="DP504" t="str">
            <v>Proposed</v>
          </cell>
          <cell r="DQ504" t="str">
            <v>Change</v>
          </cell>
          <cell r="DR504" t="str">
            <v>Change %</v>
          </cell>
        </row>
        <row r="506">
          <cell r="DM506" t="str">
            <v>Core</v>
          </cell>
          <cell r="DN506" t="str">
            <v>Residential</v>
          </cell>
          <cell r="DO506">
            <v>1238213</v>
          </cell>
          <cell r="DP506">
            <v>1126166.9893502577</v>
          </cell>
          <cell r="DQ506">
            <v>-112046.01064974233</v>
          </cell>
          <cell r="DR506">
            <v>-9.0490093909321195E-2</v>
          </cell>
        </row>
        <row r="508">
          <cell r="DN508" t="str">
            <v>Small C/I (G-10)</v>
          </cell>
          <cell r="DO508">
            <v>295702</v>
          </cell>
          <cell r="DP508">
            <v>212010.35815544307</v>
          </cell>
          <cell r="DQ508">
            <v>-83691.641844556929</v>
          </cell>
          <cell r="DR508">
            <v>-0.2830269725756232</v>
          </cell>
        </row>
        <row r="510">
          <cell r="DN510" t="str">
            <v>Large C/I (G-20)</v>
          </cell>
          <cell r="DO510">
            <v>8689</v>
          </cell>
          <cell r="DP510">
            <v>4766.4634853987409</v>
          </cell>
          <cell r="DQ510">
            <v>-3922.5365146012591</v>
          </cell>
          <cell r="DR510">
            <v>-0.45143704852126354</v>
          </cell>
        </row>
        <row r="512">
          <cell r="DN512" t="str">
            <v>Gas Air Cond</v>
          </cell>
          <cell r="DO512">
            <v>785</v>
          </cell>
          <cell r="DP512">
            <v>154.91084965550471</v>
          </cell>
          <cell r="DQ512">
            <v>-630.08915034449524</v>
          </cell>
          <cell r="DR512">
            <v>-0.80266133801846529</v>
          </cell>
        </row>
        <row r="514">
          <cell r="DN514" t="str">
            <v>Gas Engines</v>
          </cell>
          <cell r="DO514">
            <v>5193</v>
          </cell>
          <cell r="DP514">
            <v>3269.594171919754</v>
          </cell>
          <cell r="DQ514">
            <v>-1923.405828080246</v>
          </cell>
          <cell r="DR514">
            <v>-0.3703843304602823</v>
          </cell>
        </row>
        <row r="516">
          <cell r="DM516" t="str">
            <v>Noncore</v>
          </cell>
          <cell r="DN516" t="str">
            <v>C/I</v>
          </cell>
          <cell r="DO516">
            <v>90825</v>
          </cell>
          <cell r="DP516">
            <v>64188.972222231314</v>
          </cell>
          <cell r="DQ516">
            <v>-26636.027777768686</v>
          </cell>
          <cell r="DR516">
            <v>-0.29326757806516585</v>
          </cell>
        </row>
        <row r="518">
          <cell r="DN518" t="str">
            <v>Elect. Generation</v>
          </cell>
          <cell r="DO518">
            <v>132235</v>
          </cell>
          <cell r="DP518">
            <v>64611.296333181483</v>
          </cell>
          <cell r="DQ518">
            <v>-67623.703666818517</v>
          </cell>
          <cell r="DR518">
            <v>-0.51139035555502343</v>
          </cell>
        </row>
        <row r="520">
          <cell r="DN520" t="str">
            <v>Long Beach</v>
          </cell>
          <cell r="DO520">
            <v>3392</v>
          </cell>
          <cell r="DP520">
            <v>1602.7837108854997</v>
          </cell>
          <cell r="DQ520">
            <v>-1789.2162891145003</v>
          </cell>
          <cell r="DR520">
            <v>-0.52748121730969943</v>
          </cell>
        </row>
        <row r="522">
          <cell r="DN522" t="str">
            <v>SDG&amp;E</v>
          </cell>
          <cell r="DO522">
            <v>45058</v>
          </cell>
          <cell r="DP522">
            <v>20057.212755757839</v>
          </cell>
          <cell r="DQ522">
            <v>-25000.787244242161</v>
          </cell>
          <cell r="DR522">
            <v>-0.55485789969022503</v>
          </cell>
        </row>
        <row r="524">
          <cell r="DN524" t="str">
            <v>Southwest Gas</v>
          </cell>
          <cell r="DO524">
            <v>3936</v>
          </cell>
          <cell r="DP524">
            <v>1711.0644003196414</v>
          </cell>
          <cell r="DQ524">
            <v>-2224.9355996803588</v>
          </cell>
          <cell r="DR524">
            <v>-0.56527835357732692</v>
          </cell>
        </row>
        <row r="527">
          <cell r="DT527" t="str">
            <v>Testimony Page S-5, Table 2</v>
          </cell>
        </row>
        <row r="528">
          <cell r="DT528" t="str">
            <v>Comparison of Transportation Rates (Cents/Therm)</v>
          </cell>
        </row>
        <row r="530">
          <cell r="DU530" t="str">
            <v>Customer Class</v>
          </cell>
          <cell r="DV530" t="str">
            <v>Current</v>
          </cell>
          <cell r="DW530" t="str">
            <v>Proposed</v>
          </cell>
          <cell r="DX530" t="str">
            <v>Change</v>
          </cell>
          <cell r="DY530" t="str">
            <v>Change %</v>
          </cell>
        </row>
        <row r="532">
          <cell r="DT532" t="str">
            <v>Core</v>
          </cell>
          <cell r="DU532" t="str">
            <v>Residential</v>
          </cell>
          <cell r="DV532">
            <v>46.43</v>
          </cell>
          <cell r="DW532">
            <v>43.195920650051924</v>
          </cell>
          <cell r="DX532">
            <v>-3.2340793499480753</v>
          </cell>
          <cell r="DY532">
            <v>-6.9654950461944337E-2</v>
          </cell>
        </row>
        <row r="534">
          <cell r="DU534" t="str">
            <v>Small C/I (G-10)</v>
          </cell>
          <cell r="DV534">
            <v>35.24</v>
          </cell>
          <cell r="DW534">
            <v>30.216707521318181</v>
          </cell>
          <cell r="DX534">
            <v>-5.0232924786818209</v>
          </cell>
          <cell r="DY534">
            <v>-0.14254518951991546</v>
          </cell>
        </row>
        <row r="536">
          <cell r="DU536" t="str">
            <v>Large C/I (G-20)</v>
          </cell>
          <cell r="DV536">
            <v>16.899999999999999</v>
          </cell>
          <cell r="DW536">
            <v>10.17284793561794</v>
          </cell>
          <cell r="DX536">
            <v>-6.727152064382059</v>
          </cell>
          <cell r="DY536">
            <v>-0.39805633517053607</v>
          </cell>
        </row>
        <row r="538">
          <cell r="DU538" t="str">
            <v>Gas Air Cond</v>
          </cell>
          <cell r="DV538">
            <v>20.14</v>
          </cell>
          <cell r="DW538">
            <v>12.909237471292059</v>
          </cell>
          <cell r="DX538">
            <v>-7.2307625287079418</v>
          </cell>
          <cell r="DY538">
            <v>-0.35902495177298616</v>
          </cell>
        </row>
        <row r="540">
          <cell r="DU540" t="str">
            <v>Gas Engines</v>
          </cell>
          <cell r="DV540">
            <v>21.16</v>
          </cell>
          <cell r="DW540">
            <v>20.3840035655845</v>
          </cell>
          <cell r="DX540">
            <v>-0.77599643441550015</v>
          </cell>
          <cell r="DY540">
            <v>-3.6672799358010405E-2</v>
          </cell>
        </row>
        <row r="542">
          <cell r="DT542" t="str">
            <v>Noncore</v>
          </cell>
          <cell r="DU542" t="str">
            <v>C/I</v>
          </cell>
          <cell r="DV542">
            <v>7.42</v>
          </cell>
          <cell r="DW542">
            <v>4.4062922272523846</v>
          </cell>
          <cell r="DX542">
            <v>-3.0137077727476154</v>
          </cell>
          <cell r="DY542">
            <v>-0.40616007718970559</v>
          </cell>
        </row>
        <row r="544">
          <cell r="DU544" t="str">
            <v>Elect. Generation</v>
          </cell>
          <cell r="DV544">
            <v>4.7</v>
          </cell>
          <cell r="DW544">
            <v>2.1944857310337067</v>
          </cell>
          <cell r="DX544">
            <v>-2.5055142689662935</v>
          </cell>
          <cell r="DY544">
            <v>-0.53308814233325386</v>
          </cell>
        </row>
        <row r="546">
          <cell r="DU546" t="str">
            <v>Long Beach</v>
          </cell>
          <cell r="DV546">
            <v>5.21</v>
          </cell>
          <cell r="DW546">
            <v>2.0595725632364776</v>
          </cell>
          <cell r="DX546">
            <v>-3.1504274367635223</v>
          </cell>
          <cell r="DY546">
            <v>-0.60468856751699085</v>
          </cell>
        </row>
        <row r="548">
          <cell r="DU548" t="str">
            <v>SDG&amp;E</v>
          </cell>
          <cell r="DV548">
            <v>4.16</v>
          </cell>
          <cell r="DW548">
            <v>1.3873897658952661</v>
          </cell>
          <cell r="DX548">
            <v>-2.7726102341047341</v>
          </cell>
          <cell r="DY548">
            <v>-0.66649284473671488</v>
          </cell>
        </row>
        <row r="550">
          <cell r="DU550" t="str">
            <v>Southwest Gas</v>
          </cell>
          <cell r="DV550">
            <v>4.53</v>
          </cell>
          <cell r="DW550">
            <v>1.8665070168586917</v>
          </cell>
          <cell r="DX550">
            <v>-2.6634929831413086</v>
          </cell>
          <cell r="DY550">
            <v>-0.58796754594730871</v>
          </cell>
        </row>
      </sheetData>
      <sheetData sheetId="3" refreshError="1">
        <row r="1">
          <cell r="A1" t="str">
            <v>CARDPD17.xls</v>
          </cell>
        </row>
        <row r="2">
          <cell r="A2" t="str">
            <v>Sheet F3_PD_Tables</v>
          </cell>
          <cell r="E2">
            <v>36802.836688773146</v>
          </cell>
        </row>
        <row r="3">
          <cell r="A3" t="str">
            <v>Rate Tables and</v>
          </cell>
          <cell r="E3">
            <v>36802.836688773146</v>
          </cell>
        </row>
        <row r="4">
          <cell r="A4" t="str">
            <v>Summary of Revenue Changes Table</v>
          </cell>
        </row>
        <row r="21">
          <cell r="E21" t="str">
            <v>SCG_TABLE_D1a_P1</v>
          </cell>
        </row>
        <row r="22">
          <cell r="E22" t="str">
            <v>TABLE  2</v>
          </cell>
        </row>
        <row r="26">
          <cell r="E26" t="str">
            <v>CORE PROCUREMENT CUSTOMER:  TRANSPORTATION RATES</v>
          </cell>
        </row>
        <row r="27">
          <cell r="E27" t="str">
            <v>SOUTHERN CALIFORNIA GAS COMPANY</v>
          </cell>
        </row>
        <row r="29">
          <cell r="E29" t="str">
            <v xml:space="preserve">2001 Financial Plan Rate Forecast </v>
          </cell>
        </row>
        <row r="31">
          <cell r="I31" t="str">
            <v>Rates in Effect 2</v>
          </cell>
          <cell r="M31" t="str">
            <v>BCAP</v>
          </cell>
        </row>
        <row r="32">
          <cell r="I32" t="str">
            <v>9/01/2000</v>
          </cell>
          <cell r="M32" t="str">
            <v>Authorized Rates</v>
          </cell>
        </row>
        <row r="33">
          <cell r="E33" t="str">
            <v>Core Customer Class</v>
          </cell>
          <cell r="G33" t="str">
            <v>Throughput (Mth)</v>
          </cell>
          <cell r="I33" t="str">
            <v>Rate</v>
          </cell>
          <cell r="K33" t="str">
            <v>Revenue</v>
          </cell>
          <cell r="M33" t="str">
            <v>Rate</v>
          </cell>
          <cell r="O33" t="str">
            <v>Revenue</v>
          </cell>
        </row>
        <row r="34">
          <cell r="G34" t="str">
            <v>or # of Customers</v>
          </cell>
          <cell r="I34" t="str">
            <v>($/th)</v>
          </cell>
          <cell r="K34" t="str">
            <v>($M)</v>
          </cell>
          <cell r="M34" t="str">
            <v>($/th)</v>
          </cell>
          <cell r="O34" t="str">
            <v>($M)</v>
          </cell>
        </row>
        <row r="35">
          <cell r="E35" t="str">
            <v>(A)</v>
          </cell>
          <cell r="G35" t="str">
            <v>(B)</v>
          </cell>
          <cell r="I35" t="str">
            <v>(C)</v>
          </cell>
          <cell r="K35" t="str">
            <v>(D)</v>
          </cell>
          <cell r="M35" t="str">
            <v>(E)</v>
          </cell>
          <cell r="O35" t="str">
            <v>(F)</v>
          </cell>
          <cell r="T35" t="str">
            <v>Present Procurement Rate Calculations</v>
          </cell>
        </row>
        <row r="36">
          <cell r="C36" t="str">
            <v>Sales</v>
          </cell>
          <cell r="X36" t="str">
            <v>9/01/2000</v>
          </cell>
          <cell r="AE36" t="str">
            <v>10/07/98</v>
          </cell>
          <cell r="AI36" t="str">
            <v xml:space="preserve">    RESIDENTIAL</v>
          </cell>
        </row>
        <row r="37">
          <cell r="C37" t="str">
            <v>Factor</v>
          </cell>
          <cell r="E37" t="str">
            <v xml:space="preserve">    RESIDENTIAL</v>
          </cell>
          <cell r="T37" t="str">
            <v xml:space="preserve">    RESIDENTIAL</v>
          </cell>
          <cell r="X37" t="str">
            <v>Rates</v>
          </cell>
          <cell r="Z37" t="str">
            <v>Revenues</v>
          </cell>
          <cell r="AA37" t="str">
            <v>Sales %</v>
          </cell>
          <cell r="AE37" t="str">
            <v>Rates</v>
          </cell>
          <cell r="AF37" t="str">
            <v>Revenues</v>
          </cell>
          <cell r="AI37" t="str">
            <v xml:space="preserve">        Customer Charge</v>
          </cell>
        </row>
        <row r="38">
          <cell r="E38" t="str">
            <v xml:space="preserve">        Customer Charge</v>
          </cell>
          <cell r="T38" t="str">
            <v xml:space="preserve">        Customer Charge</v>
          </cell>
          <cell r="V38">
            <v>4648523.5164224999</v>
          </cell>
          <cell r="X38">
            <v>0</v>
          </cell>
          <cell r="Z38">
            <v>0</v>
          </cell>
          <cell r="AA38">
            <v>0.99</v>
          </cell>
          <cell r="AE38">
            <v>5</v>
          </cell>
          <cell r="AF38">
            <v>278911.41098535003</v>
          </cell>
          <cell r="AI38" t="str">
            <v xml:space="preserve">            Single Family</v>
          </cell>
        </row>
        <row r="39">
          <cell r="E39" t="str">
            <v xml:space="preserve">            Single Family</v>
          </cell>
          <cell r="G39">
            <v>3060512.73</v>
          </cell>
          <cell r="M39">
            <v>5</v>
          </cell>
          <cell r="O39">
            <v>183630.76380000002</v>
          </cell>
          <cell r="T39" t="str">
            <v xml:space="preserve">            Single Family</v>
          </cell>
          <cell r="AI39" t="str">
            <v xml:space="preserve">            Multi-Family Family</v>
          </cell>
        </row>
        <row r="40">
          <cell r="A40" t="str">
            <v>WACOG +</v>
          </cell>
          <cell r="E40" t="str">
            <v xml:space="preserve">            Multi-Family Family</v>
          </cell>
          <cell r="G40">
            <v>1470953.1864225001</v>
          </cell>
          <cell r="M40">
            <v>5</v>
          </cell>
          <cell r="O40">
            <v>88257.191185350006</v>
          </cell>
          <cell r="T40" t="str">
            <v xml:space="preserve">            Multi-Family Family</v>
          </cell>
          <cell r="AI40" t="str">
            <v xml:space="preserve">            Small Master Metered</v>
          </cell>
        </row>
        <row r="41">
          <cell r="A41" t="str">
            <v>Brokerage</v>
          </cell>
          <cell r="E41" t="str">
            <v xml:space="preserve">            Small Master Metered</v>
          </cell>
          <cell r="G41">
            <v>117057.60000000001</v>
          </cell>
          <cell r="M41">
            <v>5</v>
          </cell>
          <cell r="O41">
            <v>7023.4560000000001</v>
          </cell>
          <cell r="T41" t="str">
            <v xml:space="preserve">            Small Master Metered</v>
          </cell>
        </row>
        <row r="42">
          <cell r="A42" t="str">
            <v>Fee</v>
          </cell>
          <cell r="E42" t="str">
            <v xml:space="preserve">        Submeter Credit</v>
          </cell>
          <cell r="O42">
            <v>-16254.860489999999</v>
          </cell>
          <cell r="Q42">
            <v>-16419.050999999999</v>
          </cell>
          <cell r="T42" t="str">
            <v xml:space="preserve">        Submeter Credit</v>
          </cell>
          <cell r="V42">
            <v>144564.75</v>
          </cell>
          <cell r="X42">
            <v>-5.31</v>
          </cell>
          <cell r="Z42">
            <v>-9211.6658699999989</v>
          </cell>
          <cell r="AA42">
            <v>0.99</v>
          </cell>
          <cell r="AB42" t="str">
            <v>96 BCAP Adopted</v>
          </cell>
          <cell r="AE42">
            <v>-5.31</v>
          </cell>
          <cell r="AF42">
            <v>-9211.6658699999989</v>
          </cell>
          <cell r="AI42" t="str">
            <v xml:space="preserve">        Tier I Volumetric</v>
          </cell>
        </row>
        <row r="43">
          <cell r="A43">
            <v>0.17822925634814102</v>
          </cell>
          <cell r="E43" t="str">
            <v xml:space="preserve">        Tier I Volumetric</v>
          </cell>
          <cell r="G43">
            <v>1645167.6870292332</v>
          </cell>
          <cell r="M43">
            <v>0.2706733379874377</v>
          </cell>
          <cell r="O43">
            <v>445303.02939727477</v>
          </cell>
          <cell r="Q43">
            <v>0</v>
          </cell>
          <cell r="T43" t="str">
            <v xml:space="preserve">        Tier I Volumetric</v>
          </cell>
          <cell r="V43">
            <v>1651875.9408642857</v>
          </cell>
          <cell r="X43">
            <v>6.6905764642437443E-2</v>
          </cell>
          <cell r="Z43">
            <v>110520.02291797081</v>
          </cell>
          <cell r="AB43">
            <v>0.66500000000000004</v>
          </cell>
          <cell r="AC43" t="str">
            <v>Tier 1</v>
          </cell>
          <cell r="AE43">
            <v>0.31441950425822152</v>
          </cell>
          <cell r="AF43">
            <v>519382.01442263194</v>
          </cell>
          <cell r="AI43" t="str">
            <v xml:space="preserve">        Tier II Volumetric</v>
          </cell>
        </row>
        <row r="44">
          <cell r="E44" t="str">
            <v xml:space="preserve">        Tier II Volumetric</v>
          </cell>
          <cell r="G44">
            <v>838856.28419525654</v>
          </cell>
          <cell r="M44">
            <v>0.45184303384269386</v>
          </cell>
          <cell r="O44">
            <v>379031.3684087937</v>
          </cell>
          <cell r="T44" t="str">
            <v xml:space="preserve">        Tier II Volumetric</v>
          </cell>
          <cell r="V44">
            <v>832148.03036020393</v>
          </cell>
          <cell r="X44">
            <v>0.24679854464785056</v>
          </cell>
          <cell r="Z44">
            <v>205372.9228244737</v>
          </cell>
          <cell r="AE44">
            <v>0.48684657047044844</v>
          </cell>
          <cell r="AF44">
            <v>405128.4147046039</v>
          </cell>
          <cell r="AI44" t="str">
            <v xml:space="preserve">        Subtotal Residential</v>
          </cell>
          <cell r="AK44">
            <v>0.48075630029202365</v>
          </cell>
        </row>
        <row r="45">
          <cell r="C45">
            <v>0.99</v>
          </cell>
          <cell r="E45" t="str">
            <v xml:space="preserve">        Subtotal Residential</v>
          </cell>
          <cell r="G45">
            <v>2484023.9712244896</v>
          </cell>
          <cell r="I45">
            <v>0.12346148162220319</v>
          </cell>
          <cell r="K45">
            <v>306681.27987244452</v>
          </cell>
          <cell r="M45">
            <v>0.43759277724103074</v>
          </cell>
          <cell r="O45">
            <v>1086990.9483014187</v>
          </cell>
          <cell r="T45" t="str">
            <v xml:space="preserve">        Subtotal Residential</v>
          </cell>
          <cell r="V45">
            <v>2484023.9712244896</v>
          </cell>
          <cell r="X45">
            <v>0.12346148162220319</v>
          </cell>
          <cell r="Z45">
            <v>306681.27987244452</v>
          </cell>
          <cell r="AE45">
            <v>0.48075630029202365</v>
          </cell>
          <cell r="AF45">
            <v>1194210.1742425859</v>
          </cell>
        </row>
        <row r="46">
          <cell r="AI46" t="str">
            <v xml:space="preserve">    LARGE MASTER METERED</v>
          </cell>
        </row>
        <row r="47">
          <cell r="E47" t="str">
            <v xml:space="preserve">    LARGE MASTER METERED</v>
          </cell>
          <cell r="T47" t="str">
            <v xml:space="preserve">    LARGE MASTER METERED - Old</v>
          </cell>
          <cell r="AI47" t="str">
            <v xml:space="preserve">        Customer Charge</v>
          </cell>
        </row>
        <row r="48">
          <cell r="E48" t="str">
            <v xml:space="preserve">        Customer Charge</v>
          </cell>
          <cell r="G48">
            <v>181.17</v>
          </cell>
          <cell r="M48">
            <v>276.10057488771548</v>
          </cell>
          <cell r="O48">
            <v>600.25369382888903</v>
          </cell>
          <cell r="T48" t="str">
            <v xml:space="preserve">        Customer Charge</v>
          </cell>
          <cell r="V48">
            <v>12.87</v>
          </cell>
          <cell r="X48">
            <v>270.17343355518238</v>
          </cell>
          <cell r="Z48">
            <v>41.72558507826237</v>
          </cell>
          <cell r="AA48">
            <v>0.99</v>
          </cell>
          <cell r="AB48">
            <v>170</v>
          </cell>
          <cell r="AC48">
            <v>13</v>
          </cell>
          <cell r="AE48">
            <v>582.8125</v>
          </cell>
          <cell r="AF48">
            <v>90.009562499999987</v>
          </cell>
          <cell r="AI48" t="str">
            <v xml:space="preserve">        Tier I Volumetric</v>
          </cell>
        </row>
        <row r="49">
          <cell r="E49" t="str">
            <v xml:space="preserve">        Tier I Volumetric</v>
          </cell>
          <cell r="G49">
            <v>25501.006818766637</v>
          </cell>
          <cell r="M49">
            <v>0.20992884695219857</v>
          </cell>
          <cell r="O49">
            <v>5353.3969575838337</v>
          </cell>
          <cell r="T49" t="str">
            <v xml:space="preserve">        Tier I Volumetric</v>
          </cell>
          <cell r="V49">
            <v>6396.3683416979829</v>
          </cell>
          <cell r="X49">
            <v>1.2280838472534139E-2</v>
          </cell>
          <cell r="Z49">
            <v>78.552766415223985</v>
          </cell>
          <cell r="AB49">
            <v>0.66500000000000004</v>
          </cell>
          <cell r="AC49">
            <v>0.57141615460190887</v>
          </cell>
          <cell r="AE49">
            <v>0.18786715298690804</v>
          </cell>
          <cell r="AF49">
            <v>1201.6675098103901</v>
          </cell>
          <cell r="AI49" t="str">
            <v xml:space="preserve">        Tier II Volumetric</v>
          </cell>
        </row>
        <row r="50">
          <cell r="E50" t="str">
            <v xml:space="preserve">        Tier II Volumetric</v>
          </cell>
          <cell r="G50">
            <v>11858.50195674357</v>
          </cell>
          <cell r="M50">
            <v>0.28241021758449619</v>
          </cell>
          <cell r="O50">
            <v>3348.9621178301254</v>
          </cell>
          <cell r="T50" t="str">
            <v xml:space="preserve">        Tier II Volumetric</v>
          </cell>
          <cell r="V50">
            <v>4797.5194932621098</v>
          </cell>
          <cell r="X50">
            <v>7.7965645858798616E-2</v>
          </cell>
          <cell r="Z50">
            <v>374.04170581235667</v>
          </cell>
          <cell r="AB50">
            <v>26429.9201419698</v>
          </cell>
          <cell r="AC50">
            <v>11306.957409050599</v>
          </cell>
          <cell r="AE50">
            <v>0.31600089625417527</v>
          </cell>
          <cell r="AF50">
            <v>1516.0204596677036</v>
          </cell>
          <cell r="AI50" t="str">
            <v xml:space="preserve">        Subtotal Residential</v>
          </cell>
          <cell r="AK50">
            <v>0.33609070430736715</v>
          </cell>
        </row>
        <row r="51">
          <cell r="E51" t="str">
            <v xml:space="preserve">        Subtotal Residential</v>
          </cell>
          <cell r="G51">
            <v>37359.508775510207</v>
          </cell>
          <cell r="I51">
            <v>0.10229786650344067</v>
          </cell>
          <cell r="K51">
            <v>3821.7980413512632</v>
          </cell>
          <cell r="M51">
            <v>0.24900254511217956</v>
          </cell>
          <cell r="O51">
            <v>9302.612769242849</v>
          </cell>
          <cell r="T51" t="str">
            <v xml:space="preserve">        Subtotal Residential</v>
          </cell>
          <cell r="V51">
            <v>11193.887834960093</v>
          </cell>
          <cell r="X51">
            <v>4.4159818696951E-2</v>
          </cell>
          <cell r="Z51">
            <v>494.32005730584302</v>
          </cell>
          <cell r="AA51">
            <v>0.99</v>
          </cell>
          <cell r="AE51">
            <v>0.25082416166519533</v>
          </cell>
          <cell r="AF51">
            <v>2807.6975319780936</v>
          </cell>
        </row>
        <row r="52">
          <cell r="AI52" t="str">
            <v xml:space="preserve">    SMALL CORE COMMERCIAL &amp; INDUSTRIAL (G-10)</v>
          </cell>
        </row>
        <row r="53">
          <cell r="E53" t="str">
            <v xml:space="preserve">    CORE COMMERCIAL &amp; INDUSTRIAL</v>
          </cell>
          <cell r="I53" t="str">
            <v>Small (G-10)</v>
          </cell>
          <cell r="M53" t="str">
            <v>Combined (G-10/G-20)</v>
          </cell>
          <cell r="T53" t="str">
            <v xml:space="preserve">    LARGE MASTER METERED - New</v>
          </cell>
          <cell r="AI53" t="str">
            <v xml:space="preserve">        Customer Charge</v>
          </cell>
          <cell r="AK53">
            <v>15</v>
          </cell>
        </row>
        <row r="54">
          <cell r="C54">
            <v>15</v>
          </cell>
          <cell r="E54" t="str">
            <v xml:space="preserve">        Customer Charge</v>
          </cell>
          <cell r="G54">
            <v>170706.42911710337</v>
          </cell>
          <cell r="I54" t="str">
            <v xml:space="preserve">$10.00/15.00 </v>
          </cell>
          <cell r="K54" t="e">
            <v>#VALUE!</v>
          </cell>
          <cell r="M54" t="str">
            <v xml:space="preserve">$10.00/15.00 </v>
          </cell>
          <cell r="O54">
            <v>26541.632955633453</v>
          </cell>
          <cell r="T54" t="str">
            <v xml:space="preserve">        Customer Charge</v>
          </cell>
          <cell r="V54">
            <v>168.3</v>
          </cell>
          <cell r="X54">
            <v>0</v>
          </cell>
          <cell r="Z54">
            <v>0</v>
          </cell>
          <cell r="AA54">
            <v>0.99</v>
          </cell>
          <cell r="AE54">
            <v>5</v>
          </cell>
          <cell r="AF54">
            <v>10.098000000000001</v>
          </cell>
          <cell r="AI54" t="str">
            <v xml:space="preserve">        Tier I Volumetric ¹</v>
          </cell>
          <cell r="AK54">
            <v>0.51531397916326016</v>
          </cell>
        </row>
        <row r="55">
          <cell r="E55" t="str">
            <v xml:space="preserve">        Tier I Volumetric ¹</v>
          </cell>
          <cell r="G55">
            <v>136872.27607204</v>
          </cell>
          <cell r="I55">
            <v>0.20456746652978219</v>
          </cell>
          <cell r="K55">
            <v>27999.614754222152</v>
          </cell>
          <cell r="M55">
            <v>0.41542073819293823</v>
          </cell>
          <cell r="O55">
            <v>56945.058180093773</v>
          </cell>
          <cell r="T55" t="str">
            <v xml:space="preserve">        Tier I Volumetric</v>
          </cell>
          <cell r="V55">
            <v>17400.13792546582</v>
          </cell>
          <cell r="X55">
            <v>6.6905764642437443E-2</v>
          </cell>
          <cell r="Z55">
            <v>1164.169532787166</v>
          </cell>
          <cell r="AA55">
            <v>0.99</v>
          </cell>
          <cell r="AE55">
            <v>0.31441950425822152</v>
          </cell>
          <cell r="AF55">
            <v>5470.9427405496426</v>
          </cell>
          <cell r="AI55" t="str">
            <v xml:space="preserve">        Tier II Volumetric</v>
          </cell>
          <cell r="AK55">
            <v>0.29146189617749896</v>
          </cell>
        </row>
        <row r="56">
          <cell r="E56" t="str">
            <v xml:space="preserve">        Tier II Volumetric</v>
          </cell>
          <cell r="G56">
            <v>427241.40752114152</v>
          </cell>
          <cell r="I56">
            <v>5.1321471560932974E-2</v>
          </cell>
          <cell r="K56">
            <v>21926.657745749239</v>
          </cell>
          <cell r="M56">
            <v>0.25020278214855146</v>
          </cell>
          <cell r="O56">
            <v>108215.08757235085</v>
          </cell>
          <cell r="T56" t="str">
            <v xml:space="preserve">        Tier II Volumetric</v>
          </cell>
          <cell r="V56">
            <v>8765.4830150842827</v>
          </cell>
          <cell r="X56">
            <v>0.24679854464785056</v>
          </cell>
          <cell r="Z56">
            <v>2163.3084512582541</v>
          </cell>
          <cell r="AA56">
            <v>0.99</v>
          </cell>
          <cell r="AE56">
            <v>0.48684657047044844</v>
          </cell>
          <cell r="AF56">
            <v>4267.4453444107494</v>
          </cell>
          <cell r="AI56" t="str">
            <v xml:space="preserve">        Tier III Volumetric</v>
          </cell>
          <cell r="AK56">
            <v>0.13614342014012371</v>
          </cell>
        </row>
        <row r="57">
          <cell r="E57" t="str">
            <v xml:space="preserve">        Tier III Volumetric</v>
          </cell>
          <cell r="G57">
            <v>106989.52792874463</v>
          </cell>
          <cell r="I57">
            <v>-7.8164610985006419E-2</v>
          </cell>
          <cell r="K57">
            <v>-8362.7948300198041</v>
          </cell>
          <cell r="M57">
            <v>0.11932827193227044</v>
          </cell>
          <cell r="O57">
            <v>15575.376702869486</v>
          </cell>
          <cell r="Q57" t="str">
            <v>Alloc Cost</v>
          </cell>
          <cell r="R57" t="str">
            <v>Difference</v>
          </cell>
          <cell r="T57" t="str">
            <v xml:space="preserve">        Subtotal Residential</v>
          </cell>
          <cell r="V57">
            <v>26165.620940550103</v>
          </cell>
          <cell r="X57">
            <v>0.12716984594425085</v>
          </cell>
          <cell r="Z57">
            <v>3327.4779840454203</v>
          </cell>
          <cell r="AA57">
            <v>0.99</v>
          </cell>
          <cell r="AE57">
            <v>0.37256849769052114</v>
          </cell>
          <cell r="AF57">
            <v>9748.486084960392</v>
          </cell>
          <cell r="AI57" t="str">
            <v xml:space="preserve">        Subtotal G-10</v>
          </cell>
          <cell r="AK57">
            <v>0.35814143241675306</v>
          </cell>
        </row>
        <row r="58">
          <cell r="E58" t="str">
            <v xml:space="preserve">        Subtotal G-10</v>
          </cell>
          <cell r="G58">
            <v>671103.21152192622</v>
          </cell>
          <cell r="I58" t="e">
            <v>#VALUE!</v>
          </cell>
          <cell r="K58" t="e">
            <v>#VALUE!</v>
          </cell>
          <cell r="M58">
            <v>0.29606242218552281</v>
          </cell>
          <cell r="O58">
            <v>207277.15541094757</v>
          </cell>
          <cell r="Q58">
            <v>207724.19039849265</v>
          </cell>
          <cell r="R58">
            <v>447.03498754507746</v>
          </cell>
          <cell r="T58" t="str">
            <v xml:space="preserve">Total Master Meter </v>
          </cell>
          <cell r="V58">
            <v>37359.508775510199</v>
          </cell>
          <cell r="X58">
            <v>0.10229786650344069</v>
          </cell>
          <cell r="Z58">
            <v>3821.7980413512632</v>
          </cell>
          <cell r="AE58">
            <v>0.33609070430736715</v>
          </cell>
          <cell r="AF58">
            <v>12556.183616938486</v>
          </cell>
        </row>
        <row r="59">
          <cell r="AI59" t="str">
            <v xml:space="preserve">    LARGE CORE COMMERCIAL &amp; INDUSTRIAL (G-20)</v>
          </cell>
        </row>
        <row r="60">
          <cell r="E60" t="str">
            <v xml:space="preserve">    LARGE CORE COMMERCIAL &amp; INDUSTRIAL (G-20)</v>
          </cell>
          <cell r="AI60" t="str">
            <v xml:space="preserve">        Customer Charge</v>
          </cell>
          <cell r="AK60">
            <v>350</v>
          </cell>
        </row>
        <row r="61">
          <cell r="E61" t="str">
            <v xml:space="preserve">        Customer Charge</v>
          </cell>
          <cell r="G61">
            <v>58.818601448746428</v>
          </cell>
          <cell r="I61">
            <v>0</v>
          </cell>
          <cell r="K61">
            <v>0</v>
          </cell>
          <cell r="M61" t="str">
            <v>NA</v>
          </cell>
          <cell r="O61" t="str">
            <v>NA</v>
          </cell>
          <cell r="T61" t="str">
            <v xml:space="preserve">    G-10</v>
          </cell>
          <cell r="AA61" t="str">
            <v>Sales %</v>
          </cell>
          <cell r="AI61" t="str">
            <v xml:space="preserve">        Tier I Volumetric 3</v>
          </cell>
          <cell r="AK61">
            <v>0.26448657886350835</v>
          </cell>
        </row>
        <row r="62">
          <cell r="E62" t="str">
            <v xml:space="preserve">        Tier I Volumetric 3</v>
          </cell>
          <cell r="G62">
            <v>5473.8801042507248</v>
          </cell>
          <cell r="I62">
            <v>-0.17822925634814102</v>
          </cell>
          <cell r="K62">
            <v>-975.60558031949131</v>
          </cell>
          <cell r="M62" t="str">
            <v>NA</v>
          </cell>
          <cell r="O62" t="str">
            <v>NA</v>
          </cell>
          <cell r="T62" t="str">
            <v xml:space="preserve">        Customer Charge</v>
          </cell>
          <cell r="V62">
            <v>170706.42911710337</v>
          </cell>
          <cell r="X62" t="str">
            <v xml:space="preserve">$10.00/15.00 </v>
          </cell>
          <cell r="Z62" t="e">
            <v>#VALUE!</v>
          </cell>
          <cell r="AA62">
            <v>0.85189165950128987</v>
          </cell>
          <cell r="AE62">
            <v>15</v>
          </cell>
          <cell r="AF62">
            <v>30727.157241078603</v>
          </cell>
          <cell r="AI62" t="str">
            <v xml:space="preserve">        Tier II Volumetric</v>
          </cell>
          <cell r="AK62">
            <v>0.13614342014012371</v>
          </cell>
        </row>
        <row r="63">
          <cell r="E63" t="str">
            <v xml:space="preserve">        Tier II Volumetric</v>
          </cell>
          <cell r="G63">
            <v>23535.924679082604</v>
          </cell>
          <cell r="I63">
            <v>-7.8164610985006419E-2</v>
          </cell>
          <cell r="K63">
            <v>-1839.6763967129039</v>
          </cell>
          <cell r="M63" t="str">
            <v>NA</v>
          </cell>
          <cell r="O63" t="str">
            <v>NA</v>
          </cell>
          <cell r="T63" t="str">
            <v xml:space="preserve">        Tier I Volumetric ¹</v>
          </cell>
          <cell r="V63">
            <v>136872.27607204</v>
          </cell>
          <cell r="X63">
            <v>0.20456746652978219</v>
          </cell>
          <cell r="Z63">
            <v>27999.614754222152</v>
          </cell>
          <cell r="AA63">
            <v>0.85189165950128987</v>
          </cell>
          <cell r="AE63">
            <v>0.51531397916326016</v>
          </cell>
          <cell r="AF63">
            <v>70532.197219815207</v>
          </cell>
          <cell r="AI63" t="str">
            <v xml:space="preserve">        Subtotal G-20</v>
          </cell>
          <cell r="AK63">
            <v>0.16887625637357917</v>
          </cell>
        </row>
        <row r="64">
          <cell r="E64" t="str">
            <v xml:space="preserve">        Subtotal G-20</v>
          </cell>
          <cell r="G64">
            <v>29009.804783333329</v>
          </cell>
          <cell r="I64">
            <v>-9.7045878042234412E-2</v>
          </cell>
          <cell r="K64">
            <v>-2815.2819770323949</v>
          </cell>
          <cell r="M64" t="str">
            <v>NA</v>
          </cell>
          <cell r="O64" t="str">
            <v>NA</v>
          </cell>
          <cell r="T64" t="str">
            <v xml:space="preserve">        Tier II Volumetric</v>
          </cell>
          <cell r="V64">
            <v>427241.40752114152</v>
          </cell>
          <cell r="X64">
            <v>5.1321471560932974E-2</v>
          </cell>
          <cell r="Z64">
            <v>21926.657745749239</v>
          </cell>
          <cell r="AA64">
            <v>0.85189165950128987</v>
          </cell>
          <cell r="AE64">
            <v>0.29146189617749896</v>
          </cell>
          <cell r="AF64">
            <v>124524.59076165548</v>
          </cell>
        </row>
        <row r="65">
          <cell r="T65" t="str">
            <v xml:space="preserve">        Tier III Volumetric</v>
          </cell>
          <cell r="V65">
            <v>106989.52792874463</v>
          </cell>
          <cell r="X65">
            <v>-7.8164610985006419E-2</v>
          </cell>
          <cell r="Z65">
            <v>-8362.7948300198041</v>
          </cell>
          <cell r="AA65">
            <v>0.85189165950128987</v>
          </cell>
          <cell r="AE65">
            <v>0.13614342014012371</v>
          </cell>
          <cell r="AF65">
            <v>14565.920251396579</v>
          </cell>
          <cell r="AI65" t="str">
            <v xml:space="preserve">    NON-RES GAS A/C</v>
          </cell>
        </row>
        <row r="66">
          <cell r="E66" t="str">
            <v xml:space="preserve">    NON-RES GAS A/C</v>
          </cell>
          <cell r="T66" t="str">
            <v xml:space="preserve">        Subtotal G-10</v>
          </cell>
          <cell r="V66">
            <v>671103.21152192622</v>
          </cell>
          <cell r="X66" t="e">
            <v>#VALUE!</v>
          </cell>
          <cell r="Z66" t="e">
            <v>#VALUE!</v>
          </cell>
          <cell r="AE66">
            <v>0.35814143241675306</v>
          </cell>
          <cell r="AF66">
            <v>240349.86547394586</v>
          </cell>
          <cell r="AI66" t="str">
            <v xml:space="preserve">        Customer Charge</v>
          </cell>
          <cell r="AK66">
            <v>150</v>
          </cell>
        </row>
        <row r="67">
          <cell r="E67" t="str">
            <v xml:space="preserve">        Customer Charge</v>
          </cell>
          <cell r="I67">
            <v>150</v>
          </cell>
          <cell r="K67">
            <v>28.62</v>
          </cell>
          <cell r="M67">
            <v>150</v>
          </cell>
          <cell r="O67">
            <v>28.62</v>
          </cell>
          <cell r="AI67" t="str">
            <v xml:space="preserve">        Volumetric</v>
          </cell>
          <cell r="AK67">
            <v>0.17324859641139323</v>
          </cell>
        </row>
        <row r="68">
          <cell r="E68" t="str">
            <v xml:space="preserve">        Volumetric</v>
          </cell>
          <cell r="G68">
            <v>1060</v>
          </cell>
          <cell r="I68">
            <v>-9.2717489114287926E-2</v>
          </cell>
          <cell r="K68">
            <v>-98.280538461145198</v>
          </cell>
          <cell r="M68">
            <v>0.10493159128712599</v>
          </cell>
          <cell r="O68">
            <v>111.22748676435356</v>
          </cell>
          <cell r="T68" t="str">
            <v xml:space="preserve">    G-20</v>
          </cell>
          <cell r="AI68" t="str">
            <v xml:space="preserve">        Subtotal Non-Res Gas A/C</v>
          </cell>
          <cell r="AK68">
            <v>0.20024859641139323</v>
          </cell>
        </row>
        <row r="69">
          <cell r="E69" t="str">
            <v xml:space="preserve">        Subtotal Non-Res Gas A/C</v>
          </cell>
          <cell r="G69">
            <v>1060</v>
          </cell>
          <cell r="I69">
            <v>-6.5717489114287916E-2</v>
          </cell>
          <cell r="K69">
            <v>-69.660538461145194</v>
          </cell>
          <cell r="M69">
            <v>0.131931591287126</v>
          </cell>
          <cell r="O69">
            <v>139.84748676435356</v>
          </cell>
          <cell r="T69" t="str">
            <v xml:space="preserve">        Customer Charge</v>
          </cell>
          <cell r="V69">
            <v>58.818601448746428</v>
          </cell>
          <cell r="X69">
            <v>0</v>
          </cell>
          <cell r="Z69">
            <v>0</v>
          </cell>
          <cell r="AA69">
            <v>0.61914317314469924</v>
          </cell>
          <cell r="AE69">
            <v>350</v>
          </cell>
          <cell r="AF69">
            <v>247.03812608473498</v>
          </cell>
        </row>
        <row r="70">
          <cell r="T70" t="str">
            <v xml:space="preserve">        Tier I Volumetric ¹</v>
          </cell>
          <cell r="V70">
            <v>205.75818258640385</v>
          </cell>
          <cell r="X70">
            <v>-0.17822925634814102</v>
          </cell>
          <cell r="Z70">
            <v>-36.672127869919777</v>
          </cell>
          <cell r="AA70">
            <v>0.61914317314469924</v>
          </cell>
          <cell r="AE70">
            <v>0.26448657886350835</v>
          </cell>
          <cell r="AF70">
            <v>54.420277785451049</v>
          </cell>
          <cell r="AI70" t="str">
            <v xml:space="preserve">    GAS ENGINES</v>
          </cell>
        </row>
        <row r="71">
          <cell r="E71" t="str">
            <v xml:space="preserve">    GAS ENGINES</v>
          </cell>
          <cell r="T71" t="str">
            <v xml:space="preserve">        Tier II Volumetric</v>
          </cell>
          <cell r="V71">
            <v>5268.1219216643212</v>
          </cell>
          <cell r="X71">
            <v>-0.17822925634814102</v>
          </cell>
          <cell r="Z71">
            <v>-938.93345244957163</v>
          </cell>
          <cell r="AA71">
            <v>0.61914317314469924</v>
          </cell>
          <cell r="AE71">
            <v>0.26448657886350835</v>
          </cell>
          <cell r="AF71">
            <v>1393.3475440968477</v>
          </cell>
          <cell r="AI71" t="str">
            <v xml:space="preserve">        Customer Charge</v>
          </cell>
          <cell r="AK71">
            <v>50</v>
          </cell>
        </row>
        <row r="72">
          <cell r="E72" t="str">
            <v xml:space="preserve">        Customer Charge</v>
          </cell>
          <cell r="I72">
            <v>50</v>
          </cell>
          <cell r="K72">
            <v>397.91221945137158</v>
          </cell>
          <cell r="M72">
            <v>50</v>
          </cell>
          <cell r="O72">
            <v>397.91221945137158</v>
          </cell>
          <cell r="T72" t="str">
            <v xml:space="preserve">        Tier III Volumetric</v>
          </cell>
          <cell r="V72">
            <v>23535.924679082604</v>
          </cell>
          <cell r="X72">
            <v>-0.17822925634814102</v>
          </cell>
          <cell r="Z72">
            <v>-4194.7903530187523</v>
          </cell>
          <cell r="AA72">
            <v>0.61914317314469924</v>
          </cell>
          <cell r="AE72">
            <v>0.13614342014012371</v>
          </cell>
          <cell r="AF72">
            <v>3204.2612819706492</v>
          </cell>
          <cell r="AI72" t="str">
            <v xml:space="preserve">        Volumetric</v>
          </cell>
          <cell r="AK72">
            <v>0.18832718589781133</v>
          </cell>
        </row>
        <row r="73">
          <cell r="E73" t="str">
            <v xml:space="preserve">        Volumetric</v>
          </cell>
          <cell r="G73">
            <v>15240</v>
          </cell>
          <cell r="I73">
            <v>2.3402094212987556E-3</v>
          </cell>
          <cell r="K73">
            <v>35.664791580593032</v>
          </cell>
          <cell r="M73">
            <v>0.18056952654426484</v>
          </cell>
          <cell r="O73">
            <v>2751.8795845345962</v>
          </cell>
          <cell r="T73" t="str">
            <v xml:space="preserve">        Subtotal G-10</v>
          </cell>
          <cell r="V73">
            <v>29009.804783333329</v>
          </cell>
          <cell r="X73">
            <v>-0.17822925634814102</v>
          </cell>
          <cell r="Z73">
            <v>-5170.3959333382436</v>
          </cell>
          <cell r="AE73">
            <v>0.16887625637357917</v>
          </cell>
          <cell r="AF73">
            <v>4899.0672299376829</v>
          </cell>
          <cell r="AI73" t="str">
            <v xml:space="preserve">        Subtotal Gas Engines</v>
          </cell>
          <cell r="AK73">
            <v>0.21443691158359687</v>
          </cell>
        </row>
        <row r="74">
          <cell r="E74" t="str">
            <v xml:space="preserve">        Subtotal Gas Engines</v>
          </cell>
          <cell r="G74">
            <v>15240</v>
          </cell>
          <cell r="I74">
            <v>2.8449935107084292E-2</v>
          </cell>
          <cell r="K74">
            <v>433.57701103196462</v>
          </cell>
          <cell r="M74">
            <v>0.20667925223005038</v>
          </cell>
          <cell r="O74">
            <v>3149.7918039859678</v>
          </cell>
        </row>
        <row r="75">
          <cell r="T75" t="str">
            <v xml:space="preserve">    NON-RES GAS A/C</v>
          </cell>
        </row>
        <row r="76">
          <cell r="E76" t="str">
            <v xml:space="preserve">  ¹  Tier I quantity equals first 250 therms per month in December - March, and first 100 therms per month in April - November.</v>
          </cell>
          <cell r="T76" t="str">
            <v xml:space="preserve">        Customer Charge</v>
          </cell>
          <cell r="X76">
            <v>150</v>
          </cell>
          <cell r="Z76">
            <v>28.62</v>
          </cell>
          <cell r="AE76">
            <v>150</v>
          </cell>
          <cell r="AF76">
            <v>28.62</v>
          </cell>
        </row>
        <row r="77">
          <cell r="E77" t="str">
            <v xml:space="preserve">     Tier II quantity is from Tier I to 4,167 therms.  The customer charge is $10 for customers &lt; 1000 therms/year &amp; $15 for all other customers.</v>
          </cell>
          <cell r="T77" t="str">
            <v xml:space="preserve">        Volumetric</v>
          </cell>
          <cell r="V77">
            <v>1060</v>
          </cell>
          <cell r="X77">
            <v>-9.2717489114287926E-2</v>
          </cell>
          <cell r="Z77">
            <v>-98.280538461145198</v>
          </cell>
          <cell r="AE77">
            <v>0.17324859641139323</v>
          </cell>
          <cell r="AF77">
            <v>183.64351219607681</v>
          </cell>
        </row>
        <row r="78">
          <cell r="E78" t="str">
            <v xml:space="preserve">  2 1/01/2000 rates for residential and core commercial &amp; industrial are based on proposed total number of customers, proposed demand</v>
          </cell>
          <cell r="T78" t="str">
            <v xml:space="preserve">        Subtotal Non-Res Gas A/C</v>
          </cell>
          <cell r="V78">
            <v>1060</v>
          </cell>
          <cell r="X78">
            <v>-6.5717489114287916E-2</v>
          </cell>
          <cell r="Z78">
            <v>-69.660538461145194</v>
          </cell>
          <cell r="AE78">
            <v>0.20024859641139323</v>
          </cell>
          <cell r="AF78">
            <v>212.26351219607682</v>
          </cell>
        </row>
        <row r="79">
          <cell r="E79" t="str">
            <v xml:space="preserve">    forecasts, D.97-04-082 residential baseline-Tier II factors and present rates for both residential and both small &amp; large core commercial &amp; industrial.</v>
          </cell>
        </row>
        <row r="80">
          <cell r="E80" t="str">
            <v xml:space="preserve">  3  Tier 1 quantity is first 4167 therms.</v>
          </cell>
          <cell r="T80" t="str">
            <v xml:space="preserve">    GAS ENGINES</v>
          </cell>
        </row>
        <row r="81">
          <cell r="E81" t="str">
            <v>NOTE:  Bundled Procurement Transportation Rates rates exclude a brokerage fee of 0.201  cents/therm,  and the Core Portfolio WACOG.  The</v>
          </cell>
          <cell r="T81" t="str">
            <v xml:space="preserve">        Customer Charge</v>
          </cell>
          <cell r="X81">
            <v>50</v>
          </cell>
          <cell r="Z81">
            <v>397.91221945137158</v>
          </cell>
          <cell r="AE81">
            <v>50</v>
          </cell>
          <cell r="AF81">
            <v>397.91221945137158</v>
          </cell>
        </row>
        <row r="82">
          <cell r="E82" t="str">
            <v>current core WACOG including brokerage fee is 17.602 ¢/therm.  The core WACOG is updated monthly, and along with the brokerage fee is additive to all bundled</v>
          </cell>
          <cell r="T82" t="str">
            <v xml:space="preserve">        Volumetric</v>
          </cell>
          <cell r="V82">
            <v>15240</v>
          </cell>
          <cell r="X82">
            <v>2.3402094212987556E-3</v>
          </cell>
          <cell r="Z82">
            <v>35.664791580593032</v>
          </cell>
          <cell r="AE82">
            <v>0.18832718589781133</v>
          </cell>
          <cell r="AF82">
            <v>2870.1063130826446</v>
          </cell>
        </row>
        <row r="83">
          <cell r="E83" t="str">
            <v>Procurement Transportation Rates.</v>
          </cell>
          <cell r="T83" t="str">
            <v xml:space="preserve">        Subtotal Gas Engines</v>
          </cell>
          <cell r="V83">
            <v>15240</v>
          </cell>
          <cell r="X83">
            <v>2.8449935107084292E-2</v>
          </cell>
          <cell r="Z83">
            <v>433.57701103196462</v>
          </cell>
          <cell r="AE83">
            <v>0.21443691158359687</v>
          </cell>
          <cell r="AF83">
            <v>3268.0185325340162</v>
          </cell>
        </row>
        <row r="84">
          <cell r="C84">
            <v>0.20100000000000004</v>
          </cell>
        </row>
        <row r="85">
          <cell r="C85" t="str">
            <v>17.602</v>
          </cell>
          <cell r="E85" t="str">
            <v>SCG_Table_D1a_P2</v>
          </cell>
        </row>
        <row r="86">
          <cell r="E86" t="str">
            <v>TABLE  3</v>
          </cell>
        </row>
        <row r="90">
          <cell r="E90" t="str">
            <v>CORE TRANSPORTATION CUSTOMER:  TRANSPORTATION RATES</v>
          </cell>
        </row>
        <row r="92">
          <cell r="E92" t="str">
            <v>SOUTHERN CALIFORNIA GAS COMPANY</v>
          </cell>
        </row>
        <row r="94">
          <cell r="E94" t="str">
            <v xml:space="preserve">2001 Financial Plan Rate Forecast </v>
          </cell>
        </row>
        <row r="96">
          <cell r="I96" t="str">
            <v>Rates in Effect 2</v>
          </cell>
          <cell r="M96" t="str">
            <v>BCAP</v>
          </cell>
        </row>
        <row r="97">
          <cell r="I97" t="str">
            <v>9/01/2000</v>
          </cell>
          <cell r="M97" t="str">
            <v>Authorized Rates</v>
          </cell>
        </row>
        <row r="98">
          <cell r="E98" t="str">
            <v>Core Customer Class</v>
          </cell>
          <cell r="G98" t="str">
            <v>Throughput (Mth)</v>
          </cell>
          <cell r="I98" t="str">
            <v>Rate</v>
          </cell>
          <cell r="K98" t="str">
            <v>Revenue</v>
          </cell>
          <cell r="M98" t="str">
            <v>Rate</v>
          </cell>
          <cell r="O98" t="str">
            <v>Revenue</v>
          </cell>
        </row>
        <row r="99">
          <cell r="G99" t="str">
            <v>or # of Customers</v>
          </cell>
          <cell r="I99" t="str">
            <v>($/th)</v>
          </cell>
          <cell r="K99" t="str">
            <v>($M)</v>
          </cell>
          <cell r="M99" t="str">
            <v>($/th)</v>
          </cell>
          <cell r="O99" t="str">
            <v>($M)</v>
          </cell>
        </row>
        <row r="100">
          <cell r="E100" t="str">
            <v>(A)</v>
          </cell>
          <cell r="G100" t="str">
            <v>(B)</v>
          </cell>
          <cell r="I100" t="str">
            <v>(C)</v>
          </cell>
          <cell r="K100" t="str">
            <v>(D)</v>
          </cell>
          <cell r="M100" t="str">
            <v>(E)</v>
          </cell>
          <cell r="O100" t="str">
            <v>(F)</v>
          </cell>
          <cell r="T100" t="str">
            <v>Present Transportation Rate Calculations</v>
          </cell>
        </row>
        <row r="101">
          <cell r="X101" t="str">
            <v>9/01/2000</v>
          </cell>
          <cell r="AE101" t="str">
            <v>10/07/98</v>
          </cell>
        </row>
        <row r="102">
          <cell r="E102" t="str">
            <v xml:space="preserve">    RESIDENTIAL</v>
          </cell>
          <cell r="T102" t="str">
            <v xml:space="preserve">    RESIDENTIAL</v>
          </cell>
          <cell r="X102" t="str">
            <v>Rates</v>
          </cell>
          <cell r="Z102" t="str">
            <v>Revenues</v>
          </cell>
          <cell r="AE102" t="str">
            <v>Rates</v>
          </cell>
          <cell r="AF102" t="str">
            <v>Revenues</v>
          </cell>
        </row>
        <row r="103">
          <cell r="E103" t="str">
            <v xml:space="preserve">        Customer Charge</v>
          </cell>
          <cell r="T103" t="str">
            <v xml:space="preserve">        Customer Charge</v>
          </cell>
          <cell r="V103">
            <v>46954.782994166708</v>
          </cell>
          <cell r="X103">
            <v>0</v>
          </cell>
          <cell r="Z103">
            <v>0</v>
          </cell>
          <cell r="AE103">
            <v>5</v>
          </cell>
          <cell r="AF103">
            <v>2817.2869796500026</v>
          </cell>
        </row>
        <row r="104">
          <cell r="E104" t="str">
            <v xml:space="preserve">            Single Family</v>
          </cell>
          <cell r="G104">
            <v>30914.270000000026</v>
          </cell>
          <cell r="M104">
            <v>5</v>
          </cell>
          <cell r="O104">
            <v>1854.8562000000015</v>
          </cell>
          <cell r="T104" t="str">
            <v xml:space="preserve">            Single Family</v>
          </cell>
        </row>
        <row r="105">
          <cell r="E105" t="str">
            <v xml:space="preserve">            Multi-Family Family</v>
          </cell>
          <cell r="G105">
            <v>14858.112994166682</v>
          </cell>
          <cell r="M105">
            <v>5</v>
          </cell>
          <cell r="O105">
            <v>891.48677965000093</v>
          </cell>
          <cell r="T105" t="str">
            <v xml:space="preserve">            Multi-Family Family</v>
          </cell>
        </row>
        <row r="106">
          <cell r="E106" t="str">
            <v xml:space="preserve">            Small Master Metered</v>
          </cell>
          <cell r="G106">
            <v>1182.400000000001</v>
          </cell>
          <cell r="M106">
            <v>5</v>
          </cell>
          <cell r="O106">
            <v>70.944000000000074</v>
          </cell>
          <cell r="T106" t="str">
            <v xml:space="preserve">            Small Master Metered</v>
          </cell>
        </row>
        <row r="107">
          <cell r="E107" t="str">
            <v xml:space="preserve">        Submeter Credit</v>
          </cell>
          <cell r="O107">
            <v>-164.19051000000013</v>
          </cell>
          <cell r="T107" t="str">
            <v xml:space="preserve">        Submeter Credit</v>
          </cell>
          <cell r="V107">
            <v>1460.2500000000014</v>
          </cell>
          <cell r="X107">
            <v>-5.31</v>
          </cell>
          <cell r="Z107">
            <v>-93.047130000000095</v>
          </cell>
          <cell r="AE107">
            <v>-5.31</v>
          </cell>
          <cell r="AF107">
            <v>-93.047130000000095</v>
          </cell>
        </row>
        <row r="108">
          <cell r="E108" t="str">
            <v xml:space="preserve">        Tier I Volumetric</v>
          </cell>
          <cell r="G108">
            <v>16617.855424537724</v>
          </cell>
          <cell r="M108">
            <v>0.26783412141323232</v>
          </cell>
          <cell r="O108">
            <v>4450.8287074031778</v>
          </cell>
          <cell r="T108" t="str">
            <v xml:space="preserve">        Tier I Volumetric</v>
          </cell>
          <cell r="V108">
            <v>16685.61556428573</v>
          </cell>
          <cell r="X108">
            <v>0.24229580441637308</v>
          </cell>
          <cell r="Z108">
            <v>4042.8546453309659</v>
          </cell>
          <cell r="AE108">
            <v>0.3116000220426795</v>
          </cell>
          <cell r="AF108">
            <v>5199.2381776271095</v>
          </cell>
        </row>
        <row r="109">
          <cell r="E109" t="str">
            <v xml:space="preserve">        Tier II Volumetric</v>
          </cell>
          <cell r="G109">
            <v>8473.2957999520931</v>
          </cell>
          <cell r="M109">
            <v>0.44900381726848843</v>
          </cell>
          <cell r="O109">
            <v>3804.5421590235401</v>
          </cell>
          <cell r="T109" t="str">
            <v xml:space="preserve">        Tier II Volumetric</v>
          </cell>
          <cell r="V109">
            <v>8405.5356602040883</v>
          </cell>
          <cell r="X109">
            <v>0.42218858442178614</v>
          </cell>
          <cell r="Z109">
            <v>3548.7212016884077</v>
          </cell>
          <cell r="AE109">
            <v>0.48402708825490648</v>
          </cell>
          <cell r="AF109">
            <v>4068.5069508313677</v>
          </cell>
          <cell r="AI109" t="str">
            <v xml:space="preserve">    RESIDENTIAL</v>
          </cell>
        </row>
        <row r="110">
          <cell r="E110" t="str">
            <v xml:space="preserve">        Subtotal Residential</v>
          </cell>
          <cell r="G110">
            <v>25091.151224489819</v>
          </cell>
          <cell r="I110">
            <v>0.2988515213961388</v>
          </cell>
          <cell r="K110">
            <v>7498.5287170193733</v>
          </cell>
          <cell r="M110">
            <v>0.43475356066682519</v>
          </cell>
          <cell r="O110">
            <v>10908.467336076719</v>
          </cell>
          <cell r="T110" t="str">
            <v xml:space="preserve">        Subtotal Residential</v>
          </cell>
          <cell r="V110">
            <v>25091.151224489819</v>
          </cell>
          <cell r="X110">
            <v>0.2988515213961388</v>
          </cell>
          <cell r="Z110">
            <v>7498.5287170193733</v>
          </cell>
          <cell r="AE110">
            <v>0.47793681807648164</v>
          </cell>
          <cell r="AF110">
            <v>11991.984978108479</v>
          </cell>
          <cell r="AI110" t="str">
            <v xml:space="preserve">        Customer Charge</v>
          </cell>
        </row>
        <row r="111">
          <cell r="AI111" t="str">
            <v xml:space="preserve">            Single Family</v>
          </cell>
        </row>
        <row r="112">
          <cell r="E112" t="str">
            <v xml:space="preserve">    LARGE MASTER METERED</v>
          </cell>
          <cell r="T112" t="str">
            <v xml:space="preserve">    LARGE MASTER METERED - Old</v>
          </cell>
          <cell r="AI112" t="str">
            <v xml:space="preserve">            Multi-Family Family</v>
          </cell>
        </row>
        <row r="113">
          <cell r="E113" t="str">
            <v xml:space="preserve">        Customer Charge</v>
          </cell>
          <cell r="G113">
            <v>1.8300000000000016</v>
          </cell>
          <cell r="M113">
            <v>276.10057488771548</v>
          </cell>
          <cell r="O113">
            <v>6.0631686245342369</v>
          </cell>
          <cell r="T113" t="str">
            <v xml:space="preserve">        Customer Charge</v>
          </cell>
          <cell r="V113">
            <v>0.13000000000000012</v>
          </cell>
          <cell r="X113">
            <v>270.17343355518238</v>
          </cell>
          <cell r="Z113">
            <v>0.42147055634608488</v>
          </cell>
          <cell r="AE113">
            <v>582.8125</v>
          </cell>
          <cell r="AF113">
            <v>0.90918750000000093</v>
          </cell>
          <cell r="AI113" t="str">
            <v xml:space="preserve">            Small Master Metered</v>
          </cell>
        </row>
        <row r="114">
          <cell r="E114" t="str">
            <v xml:space="preserve">        Tier I Volumetric</v>
          </cell>
          <cell r="G114">
            <v>257.58592746228948</v>
          </cell>
          <cell r="M114">
            <v>0.20708963037799319</v>
          </cell>
          <cell r="O114">
            <v>53.343374508738094</v>
          </cell>
          <cell r="T114" t="str">
            <v xml:space="preserve">        Tier I Volumetric</v>
          </cell>
          <cell r="V114">
            <v>64.609781229272613</v>
          </cell>
          <cell r="X114">
            <v>0.18767087824646977</v>
          </cell>
          <cell r="Z114">
            <v>12.125374386609868</v>
          </cell>
          <cell r="AE114">
            <v>0.18504767077136602</v>
          </cell>
          <cell r="AF114">
            <v>11.955889525524423</v>
          </cell>
        </row>
        <row r="115">
          <cell r="E115" t="str">
            <v xml:space="preserve">        Tier II Volumetric</v>
          </cell>
          <cell r="G115">
            <v>119.78284804791495</v>
          </cell>
          <cell r="M115">
            <v>0.27957100101029081</v>
          </cell>
          <cell r="O115">
            <v>33.487810732619145</v>
          </cell>
          <cell r="T115" t="str">
            <v xml:space="preserve">        Tier II Volumetric</v>
          </cell>
          <cell r="V115">
            <v>48.459792861233481</v>
          </cell>
          <cell r="X115">
            <v>0.25335568563273425</v>
          </cell>
          <cell r="Z115">
            <v>12.277564045978089</v>
          </cell>
          <cell r="AE115">
            <v>0.31318141403863325</v>
          </cell>
          <cell r="AF115">
            <v>15.176706452300367</v>
          </cell>
          <cell r="AI115" t="str">
            <v xml:space="preserve">        Tier I Volumetric</v>
          </cell>
        </row>
        <row r="116">
          <cell r="E116" t="str">
            <v xml:space="preserve">        Subtotal Residential</v>
          </cell>
          <cell r="G116">
            <v>377.36877551020444</v>
          </cell>
          <cell r="I116">
            <v>0.27768790627737622</v>
          </cell>
          <cell r="K116">
            <v>104.79074516588588</v>
          </cell>
          <cell r="M116">
            <v>0.24616332853797415</v>
          </cell>
          <cell r="O116">
            <v>92.894353865891475</v>
          </cell>
          <cell r="T116" t="str">
            <v xml:space="preserve">        Subtotal Residential</v>
          </cell>
          <cell r="V116">
            <v>113.06957409050609</v>
          </cell>
          <cell r="X116">
            <v>0.21954985847088662</v>
          </cell>
          <cell r="Z116">
            <v>24.824408988934042</v>
          </cell>
          <cell r="AE116">
            <v>0.24800467944965335</v>
          </cell>
          <cell r="AF116">
            <v>28.041783477824794</v>
          </cell>
          <cell r="AI116" t="str">
            <v xml:space="preserve">        Tier II Volumetric</v>
          </cell>
        </row>
        <row r="117">
          <cell r="AI117" t="str">
            <v xml:space="preserve">        Subtotal Residential</v>
          </cell>
          <cell r="AK117">
            <v>0.47793681807648164</v>
          </cell>
        </row>
        <row r="118">
          <cell r="E118" t="str">
            <v xml:space="preserve">    CORE COMMERCIAL &amp; INDUSTRIAL</v>
          </cell>
          <cell r="I118" t="str">
            <v>Small (G-10)</v>
          </cell>
          <cell r="M118" t="str">
            <v>Combined (G-10/G-20)</v>
          </cell>
          <cell r="T118" t="str">
            <v xml:space="preserve">    LARGE MASTER METERED - New</v>
          </cell>
        </row>
        <row r="119">
          <cell r="C119">
            <v>15</v>
          </cell>
          <cell r="E119" t="str">
            <v xml:space="preserve">        Customer Charge</v>
          </cell>
          <cell r="G119">
            <v>29678.710487429758</v>
          </cell>
          <cell r="I119" t="str">
            <v xml:space="preserve">$10.00/15.00 </v>
          </cell>
          <cell r="K119" t="e">
            <v>#VALUE!</v>
          </cell>
          <cell r="M119" t="str">
            <v xml:space="preserve">$10.00/15.00 </v>
          </cell>
          <cell r="O119">
            <v>4619.1521731825151</v>
          </cell>
          <cell r="T119" t="str">
            <v xml:space="preserve">        Customer Charge</v>
          </cell>
          <cell r="V119">
            <v>1.7000000000000015</v>
          </cell>
          <cell r="X119">
            <v>0</v>
          </cell>
          <cell r="Z119">
            <v>0</v>
          </cell>
          <cell r="AE119">
            <v>5</v>
          </cell>
          <cell r="AF119">
            <v>0.10200000000000009</v>
          </cell>
          <cell r="AI119" t="str">
            <v xml:space="preserve">    LARGE MASTER METERED</v>
          </cell>
        </row>
        <row r="120">
          <cell r="E120" t="str">
            <v xml:space="preserve">        Tier I Volumetric ¹</v>
          </cell>
          <cell r="G120">
            <v>23796.365938338502</v>
          </cell>
          <cell r="I120">
            <v>0.37995750630371783</v>
          </cell>
          <cell r="K120">
            <v>9041.6078610218283</v>
          </cell>
          <cell r="M120">
            <v>0.41258152161873285</v>
          </cell>
          <cell r="O120">
            <v>9870.1609492484895</v>
          </cell>
          <cell r="T120" t="str">
            <v xml:space="preserve">        Tier I Volumetric</v>
          </cell>
          <cell r="V120">
            <v>175.75896894409934</v>
          </cell>
          <cell r="X120">
            <v>0.24229580441637308</v>
          </cell>
          <cell r="Z120">
            <v>42.585660763702883</v>
          </cell>
          <cell r="AE120">
            <v>0.3116000220426795</v>
          </cell>
          <cell r="AF120">
            <v>54.766498597179975</v>
          </cell>
          <cell r="AI120" t="str">
            <v xml:space="preserve">        Customer Charge</v>
          </cell>
        </row>
        <row r="121">
          <cell r="E121" t="str">
            <v xml:space="preserve">        Tier II Volumetric</v>
          </cell>
          <cell r="G121">
            <v>74279.417053259211</v>
          </cell>
          <cell r="I121">
            <v>0.22671151133486858</v>
          </cell>
          <cell r="K121">
            <v>16839.998901217405</v>
          </cell>
          <cell r="M121">
            <v>0.24736356557434605</v>
          </cell>
          <cell r="O121">
            <v>19175.629752057986</v>
          </cell>
          <cell r="T121" t="str">
            <v xml:space="preserve">        Tier II Volumetric</v>
          </cell>
          <cell r="V121">
            <v>88.540232475598913</v>
          </cell>
          <cell r="X121">
            <v>0.42218858442178614</v>
          </cell>
          <cell r="Z121">
            <v>37.380675413248966</v>
          </cell>
          <cell r="AE121">
            <v>0.48402708825490648</v>
          </cell>
          <cell r="AF121">
            <v>42.855870918576649</v>
          </cell>
          <cell r="AI121" t="str">
            <v xml:space="preserve">        Tier I Volumetric</v>
          </cell>
        </row>
        <row r="122">
          <cell r="E122" t="str">
            <v xml:space="preserve">        Tier III Volumetric</v>
          </cell>
          <cell r="G122">
            <v>18601.005486476151</v>
          </cell>
          <cell r="I122">
            <v>9.7225428788929202E-2</v>
          </cell>
          <cell r="K122">
            <v>1808.4907343278685</v>
          </cell>
          <cell r="M122">
            <v>0.11648905535806504</v>
          </cell>
          <cell r="O122">
            <v>3853.3162744824167</v>
          </cell>
          <cell r="Q122" t="str">
            <v>Alloc Cost</v>
          </cell>
          <cell r="R122" t="str">
            <v>Difference</v>
          </cell>
          <cell r="T122" t="str">
            <v xml:space="preserve">        Subtotal Residential</v>
          </cell>
          <cell r="V122">
            <v>264.29920141969825</v>
          </cell>
          <cell r="X122">
            <v>0.30255988571818643</v>
          </cell>
          <cell r="Z122">
            <v>79.966336176951842</v>
          </cell>
          <cell r="AE122">
            <v>0.36974901547497907</v>
          </cell>
          <cell r="AF122">
            <v>97.724369515756621</v>
          </cell>
          <cell r="AI122" t="str">
            <v xml:space="preserve">        Tier II Volumetric</v>
          </cell>
        </row>
        <row r="123">
          <cell r="E123" t="str">
            <v xml:space="preserve">        Subtotal G-10</v>
          </cell>
          <cell r="G123">
            <v>116676.78847807378</v>
          </cell>
          <cell r="I123" t="e">
            <v>#VALUE!</v>
          </cell>
          <cell r="K123" t="e">
            <v>#VALUE!</v>
          </cell>
          <cell r="M123">
            <v>0.27890107664756869</v>
          </cell>
          <cell r="O123">
            <v>37518.259148971403</v>
          </cell>
          <cell r="Q123">
            <v>37071.22407805729</v>
          </cell>
          <cell r="R123">
            <v>-447.03507091411302</v>
          </cell>
          <cell r="T123" t="str">
            <v xml:space="preserve">Total Master Meter </v>
          </cell>
          <cell r="V123">
            <v>377.36877551020433</v>
          </cell>
          <cell r="X123">
            <v>0.27768790627737633</v>
          </cell>
          <cell r="Z123">
            <v>104.79074516588588</v>
          </cell>
          <cell r="AE123">
            <v>0.33327122209182514</v>
          </cell>
          <cell r="AF123">
            <v>125.76615299358141</v>
          </cell>
          <cell r="AI123" t="str">
            <v xml:space="preserve">        Subtotal Residential</v>
          </cell>
          <cell r="AK123">
            <v>0.33327122209182514</v>
          </cell>
        </row>
        <row r="125">
          <cell r="E125" t="str">
            <v xml:space="preserve">    LARGE CORE COMMERCIAL &amp; INDUSTRIAL (G-20)</v>
          </cell>
          <cell r="AI125" t="str">
            <v xml:space="preserve">    SMALL CORE COMMERCIAL &amp; INDUSTRIAL (G-10)</v>
          </cell>
        </row>
        <row r="126">
          <cell r="E126" t="str">
            <v xml:space="preserve">        Customer Charge</v>
          </cell>
          <cell r="G126">
            <v>36.181398551253572</v>
          </cell>
          <cell r="I126" t="e">
            <v>#REF!</v>
          </cell>
          <cell r="K126" t="e">
            <v>#REF!</v>
          </cell>
          <cell r="M126" t="str">
            <v>NA</v>
          </cell>
          <cell r="O126" t="str">
            <v>NA</v>
          </cell>
          <cell r="AI126" t="str">
            <v xml:space="preserve">        Customer Charge</v>
          </cell>
          <cell r="AK126">
            <v>15</v>
          </cell>
        </row>
        <row r="127">
          <cell r="E127" t="str">
            <v xml:space="preserve">        Tier I Volumetric 3</v>
          </cell>
          <cell r="G127">
            <v>3367.1769269497645</v>
          </cell>
          <cell r="I127" t="e">
            <v>#REF!</v>
          </cell>
          <cell r="K127" t="e">
            <v>#REF!</v>
          </cell>
          <cell r="M127" t="str">
            <v>NA</v>
          </cell>
          <cell r="O127" t="str">
            <v>NA</v>
          </cell>
          <cell r="X127" t="str">
            <v>9/01/2000</v>
          </cell>
          <cell r="AE127" t="str">
            <v>10/07/98</v>
          </cell>
          <cell r="AI127" t="str">
            <v xml:space="preserve">        Tier I Volumetric ¹</v>
          </cell>
          <cell r="AK127">
            <v>0.5124944969477182</v>
          </cell>
        </row>
        <row r="128">
          <cell r="E128" t="str">
            <v xml:space="preserve">        Tier II Volumetric</v>
          </cell>
          <cell r="G128">
            <v>14477.778289716907</v>
          </cell>
          <cell r="I128" t="e">
            <v>#REF!</v>
          </cell>
          <cell r="K128" t="e">
            <v>#REF!</v>
          </cell>
          <cell r="M128" t="str">
            <v>NA</v>
          </cell>
          <cell r="O128" t="str">
            <v>NA</v>
          </cell>
          <cell r="T128" t="str">
            <v xml:space="preserve">    G-10</v>
          </cell>
          <cell r="X128" t="str">
            <v>Rates</v>
          </cell>
          <cell r="Z128" t="str">
            <v>Revenues</v>
          </cell>
          <cell r="AA128" t="str">
            <v>Sales %</v>
          </cell>
          <cell r="AE128" t="str">
            <v>Rates</v>
          </cell>
          <cell r="AF128" t="str">
            <v>Revenues</v>
          </cell>
          <cell r="AI128" t="str">
            <v xml:space="preserve">        Tier II Volumetric</v>
          </cell>
          <cell r="AK128">
            <v>0.28864241396195695</v>
          </cell>
        </row>
        <row r="129">
          <cell r="E129" t="str">
            <v xml:space="preserve">        Subtotal G-20</v>
          </cell>
          <cell r="G129">
            <v>17844.955216666673</v>
          </cell>
          <cell r="I129" t="e">
            <v>#REF!</v>
          </cell>
          <cell r="K129" t="e">
            <v>#REF!</v>
          </cell>
          <cell r="M129" t="str">
            <v>NA</v>
          </cell>
          <cell r="O129" t="str">
            <v>NA</v>
          </cell>
          <cell r="T129" t="str">
            <v xml:space="preserve">        Customer Charge</v>
          </cell>
          <cell r="V129">
            <v>29678.710487429758</v>
          </cell>
          <cell r="X129" t="str">
            <v xml:space="preserve">$10.00/15.00 </v>
          </cell>
          <cell r="Z129" t="e">
            <v>#VALUE!</v>
          </cell>
          <cell r="AA129">
            <v>0.14810834049871013</v>
          </cell>
          <cell r="AE129">
            <v>15</v>
          </cell>
          <cell r="AF129">
            <v>5342.1678877373561</v>
          </cell>
          <cell r="AI129" t="str">
            <v xml:space="preserve">        Tier III Volumetric</v>
          </cell>
          <cell r="AK129">
            <v>0.13332393792458172</v>
          </cell>
        </row>
        <row r="130">
          <cell r="T130" t="str">
            <v xml:space="preserve">        Tier I Volumetric ¹</v>
          </cell>
          <cell r="V130">
            <v>23796.365938338502</v>
          </cell>
          <cell r="X130">
            <v>0.37995750630371783</v>
          </cell>
          <cell r="Z130">
            <v>9041.6078610218283</v>
          </cell>
          <cell r="AA130">
            <v>0.14810834049871013</v>
          </cell>
          <cell r="AE130">
            <v>0.5124944969477182</v>
          </cell>
          <cell r="AF130">
            <v>12195.506590752608</v>
          </cell>
          <cell r="AI130" t="str">
            <v xml:space="preserve">        Subtotal G-10</v>
          </cell>
          <cell r="AK130">
            <v>0.3553219502012111</v>
          </cell>
        </row>
        <row r="131">
          <cell r="E131" t="str">
            <v xml:space="preserve">    NON-RES GAS A/C</v>
          </cell>
          <cell r="T131" t="str">
            <v xml:space="preserve">        Tier II Volumetric</v>
          </cell>
          <cell r="V131">
            <v>74279.417053259211</v>
          </cell>
          <cell r="X131">
            <v>0.22671151133486858</v>
          </cell>
          <cell r="Z131">
            <v>16839.998901217405</v>
          </cell>
          <cell r="AA131">
            <v>0.14810834049871013</v>
          </cell>
          <cell r="AE131">
            <v>0.28864241396195695</v>
          </cell>
          <cell r="AF131">
            <v>21440.190245939688</v>
          </cell>
        </row>
        <row r="132">
          <cell r="E132" t="str">
            <v xml:space="preserve">        Customer Charge</v>
          </cell>
          <cell r="I132">
            <v>150</v>
          </cell>
          <cell r="K132">
            <v>3.7800000000000007</v>
          </cell>
          <cell r="M132">
            <v>150</v>
          </cell>
          <cell r="O132">
            <v>3.7800000000000007</v>
          </cell>
          <cell r="T132" t="str">
            <v xml:space="preserve">        Tier III Volumetric</v>
          </cell>
          <cell r="V132">
            <v>18601.005486476151</v>
          </cell>
          <cell r="X132">
            <v>9.7225428788929202E-2</v>
          </cell>
          <cell r="Z132">
            <v>1808.4907343278685</v>
          </cell>
          <cell r="AA132">
            <v>0.14810834049871013</v>
          </cell>
          <cell r="AE132">
            <v>0.13332393792458172</v>
          </cell>
          <cell r="AF132">
            <v>2479.9593008137504</v>
          </cell>
          <cell r="AI132" t="str">
            <v xml:space="preserve">    LARGE CORE COMMERCIAL &amp; INDUSTRIAL (G-20)</v>
          </cell>
        </row>
        <row r="133">
          <cell r="E133" t="str">
            <v xml:space="preserve">        Volumetric</v>
          </cell>
          <cell r="G133">
            <v>140</v>
          </cell>
          <cell r="I133">
            <v>8.2672550659647695E-2</v>
          </cell>
          <cell r="K133">
            <v>11.574157092350678</v>
          </cell>
          <cell r="M133">
            <v>0.1020923747129206</v>
          </cell>
          <cell r="O133">
            <v>14.292932459808883</v>
          </cell>
          <cell r="T133" t="str">
            <v xml:space="preserve">        Subtotal G-10</v>
          </cell>
          <cell r="V133">
            <v>116676.78847807387</v>
          </cell>
          <cell r="X133" t="e">
            <v>#VALUE!</v>
          </cell>
          <cell r="Z133" t="e">
            <v>#VALUE!</v>
          </cell>
          <cell r="AE133">
            <v>0.3553219502012111</v>
          </cell>
          <cell r="AF133">
            <v>41457.824025243404</v>
          </cell>
          <cell r="AI133" t="str">
            <v xml:space="preserve">        Customer Charge</v>
          </cell>
          <cell r="AK133">
            <v>350</v>
          </cell>
        </row>
        <row r="134">
          <cell r="E134" t="str">
            <v xml:space="preserve">        Subtotal Non-Res Gas A/C</v>
          </cell>
          <cell r="G134">
            <v>140</v>
          </cell>
          <cell r="I134">
            <v>0.10967255065964771</v>
          </cell>
          <cell r="K134">
            <v>15.354157092350679</v>
          </cell>
          <cell r="M134">
            <v>0.12909237471292059</v>
          </cell>
          <cell r="O134">
            <v>18.072932459808882</v>
          </cell>
          <cell r="AI134" t="str">
            <v xml:space="preserve">        Tier I Volumetric 3</v>
          </cell>
          <cell r="AK134">
            <v>0.26166709664796639</v>
          </cell>
        </row>
        <row r="135">
          <cell r="T135" t="str">
            <v xml:space="preserve">    G-20</v>
          </cell>
          <cell r="AI135" t="str">
            <v xml:space="preserve">        Tier II Volumetric</v>
          </cell>
          <cell r="AK135">
            <v>0.13332393792458172</v>
          </cell>
        </row>
        <row r="136">
          <cell r="E136" t="str">
            <v xml:space="preserve">    GAS ENGINES</v>
          </cell>
          <cell r="T136" t="str">
            <v xml:space="preserve">        Customer Charge</v>
          </cell>
          <cell r="V136">
            <v>36.181398551253572</v>
          </cell>
          <cell r="X136" t="e">
            <v>#REF!</v>
          </cell>
          <cell r="Z136" t="e">
            <v>#REF!</v>
          </cell>
          <cell r="AA136">
            <v>0.38085682685530076</v>
          </cell>
          <cell r="AE136">
            <v>350</v>
          </cell>
          <cell r="AF136">
            <v>151.96187391526499</v>
          </cell>
          <cell r="AI136" t="str">
            <v xml:space="preserve">        Subtotal G-20</v>
          </cell>
          <cell r="AK136">
            <v>0.16605677415803718</v>
          </cell>
        </row>
        <row r="137">
          <cell r="E137" t="str">
            <v xml:space="preserve">        Customer Charge</v>
          </cell>
          <cell r="I137">
            <v>50</v>
          </cell>
          <cell r="K137">
            <v>20.887780548628431</v>
          </cell>
          <cell r="M137">
            <v>50</v>
          </cell>
          <cell r="O137">
            <v>20.887780548628431</v>
          </cell>
          <cell r="T137" t="str">
            <v xml:space="preserve">        Tier I Volumetric ¹</v>
          </cell>
          <cell r="V137">
            <v>126.56912313407179</v>
          </cell>
          <cell r="X137" t="e">
            <v>#REF!</v>
          </cell>
          <cell r="Z137" t="e">
            <v>#REF!</v>
          </cell>
          <cell r="AA137">
            <v>0.38085682685530076</v>
          </cell>
          <cell r="AE137">
            <v>0.26166709664796639</v>
          </cell>
          <cell r="AF137">
            <v>33.118974975771522</v>
          </cell>
        </row>
        <row r="138">
          <cell r="E138" t="str">
            <v xml:space="preserve">        Volumetric</v>
          </cell>
          <cell r="G138">
            <v>800</v>
          </cell>
          <cell r="I138">
            <v>0.17773024919523439</v>
          </cell>
          <cell r="K138">
            <v>142.18419935618752</v>
          </cell>
          <cell r="M138">
            <v>0.17773030997005945</v>
          </cell>
          <cell r="O138">
            <v>142.18424797604757</v>
          </cell>
          <cell r="T138" t="str">
            <v xml:space="preserve">        Tier II Volumetric</v>
          </cell>
          <cell r="V138">
            <v>3240.6078038156925</v>
          </cell>
          <cell r="X138" t="e">
            <v>#REF!</v>
          </cell>
          <cell r="Z138" t="e">
            <v>#REF!</v>
          </cell>
          <cell r="AA138">
            <v>0.38085682685530076</v>
          </cell>
          <cell r="AE138">
            <v>0.26166709664796639</v>
          </cell>
          <cell r="AF138">
            <v>847.96043539919492</v>
          </cell>
          <cell r="AI138" t="str">
            <v xml:space="preserve">    NON-RES GAS A/C</v>
          </cell>
        </row>
        <row r="139">
          <cell r="E139" t="str">
            <v xml:space="preserve">        Subtotal Gas Engines</v>
          </cell>
          <cell r="G139">
            <v>800</v>
          </cell>
          <cell r="I139">
            <v>0.20383997488101993</v>
          </cell>
          <cell r="K139">
            <v>163.07197990481595</v>
          </cell>
          <cell r="M139">
            <v>0.20384003565584499</v>
          </cell>
          <cell r="O139">
            <v>163.072028524676</v>
          </cell>
          <cell r="T139" t="str">
            <v xml:space="preserve">        Tier III Volumetric</v>
          </cell>
          <cell r="V139">
            <v>14477.778289716907</v>
          </cell>
          <cell r="X139" t="e">
            <v>#REF!</v>
          </cell>
          <cell r="Z139" t="e">
            <v>#REF!</v>
          </cell>
          <cell r="AA139">
            <v>0.38085682685530076</v>
          </cell>
          <cell r="AE139">
            <v>0.13332393792458172</v>
          </cell>
          <cell r="AF139">
            <v>1930.2344139840739</v>
          </cell>
          <cell r="AI139" t="str">
            <v xml:space="preserve">        Customer Charge</v>
          </cell>
          <cell r="AK139">
            <v>150</v>
          </cell>
        </row>
        <row r="140">
          <cell r="T140" t="str">
            <v xml:space="preserve">        Subtotal G-10</v>
          </cell>
          <cell r="V140">
            <v>17844.955216666673</v>
          </cell>
          <cell r="X140" t="e">
            <v>#REF!</v>
          </cell>
          <cell r="Z140" t="e">
            <v>#REF!</v>
          </cell>
          <cell r="AE140">
            <v>0.16605677415803718</v>
          </cell>
          <cell r="AF140">
            <v>2963.2756982743053</v>
          </cell>
          <cell r="AI140" t="str">
            <v xml:space="preserve">        Volumetric</v>
          </cell>
          <cell r="AK140">
            <v>0.17042911419585124</v>
          </cell>
        </row>
        <row r="141">
          <cell r="E141" t="str">
            <v xml:space="preserve">    TOTAL CORE CARE</v>
          </cell>
          <cell r="AI141" t="str">
            <v xml:space="preserve">        Subtotal Non-Res Gas A/C</v>
          </cell>
          <cell r="AK141">
            <v>0.19742911419585127</v>
          </cell>
        </row>
        <row r="142">
          <cell r="E142" t="str">
            <v xml:space="preserve">    SURCHARGE</v>
          </cell>
          <cell r="G142">
            <v>3157285.1903999997</v>
          </cell>
          <cell r="I142">
            <v>1.207987148983876E-3</v>
          </cell>
          <cell r="K142">
            <v>3813.9599356803096</v>
          </cell>
          <cell r="M142">
            <v>1.4976903546246834E-3</v>
          </cell>
          <cell r="O142">
            <v>4728.6355764614364</v>
          </cell>
          <cell r="T142" t="str">
            <v xml:space="preserve">    NON-RES GAS A/C</v>
          </cell>
        </row>
        <row r="143">
          <cell r="T143" t="str">
            <v xml:space="preserve">        Customer Charge</v>
          </cell>
          <cell r="X143">
            <v>150</v>
          </cell>
          <cell r="Z143">
            <v>3.7800000000000007</v>
          </cell>
          <cell r="AE143">
            <v>150</v>
          </cell>
          <cell r="AG143">
            <v>3.7800000000000007</v>
          </cell>
          <cell r="AI143" t="str">
            <v xml:space="preserve">    GAS ENGINES</v>
          </cell>
        </row>
        <row r="144">
          <cell r="E144" t="str">
            <v xml:space="preserve">  ¹  Tier I quantity equals first 250 therms per month in December - March, and first 100 therms per month in April - November.</v>
          </cell>
          <cell r="T144" t="str">
            <v xml:space="preserve">        Volumetric</v>
          </cell>
          <cell r="V144">
            <v>140</v>
          </cell>
          <cell r="X144">
            <v>8.2672550659647695E-2</v>
          </cell>
          <cell r="Z144">
            <v>11.574157092350678</v>
          </cell>
          <cell r="AE144">
            <v>0.17042911419585124</v>
          </cell>
          <cell r="AG144">
            <v>23.860075987419176</v>
          </cell>
          <cell r="AI144" t="str">
            <v xml:space="preserve">        Customer Charge</v>
          </cell>
          <cell r="AK144">
            <v>50</v>
          </cell>
        </row>
        <row r="145">
          <cell r="E145" t="str">
            <v xml:space="preserve">     Tier II quantity is from Tier I to 4,167 therms.  The customer charge is $10 for customers &lt; 1000 therms/year &amp; $15 for all other customers.</v>
          </cell>
          <cell r="T145" t="str">
            <v xml:space="preserve">        Subtotal Non-Res Gas A/C</v>
          </cell>
          <cell r="V145">
            <v>140</v>
          </cell>
          <cell r="X145">
            <v>0.10967255065964771</v>
          </cell>
          <cell r="Z145">
            <v>15.354157092350679</v>
          </cell>
          <cell r="AE145">
            <v>0.19742911419585127</v>
          </cell>
          <cell r="AG145">
            <v>27.640075987419177</v>
          </cell>
          <cell r="AI145" t="str">
            <v xml:space="preserve">        Volumetric</v>
          </cell>
          <cell r="AK145">
            <v>0.18550770368226932</v>
          </cell>
        </row>
        <row r="146">
          <cell r="E146" t="str">
            <v xml:space="preserve">  2 1/01/2000 rates for residential and core commercial &amp; industrial are based on proposed total number of customers, proposed demand</v>
          </cell>
          <cell r="AI146" t="str">
            <v xml:space="preserve">        Subtotal Gas Engines</v>
          </cell>
          <cell r="AK146">
            <v>0.21161742936805486</v>
          </cell>
        </row>
        <row r="147">
          <cell r="E147" t="str">
            <v xml:space="preserve">    forecasts, D.97-04-082 residential baseline-Tier II factors and present rates for both residential and both small &amp; large core commercial &amp; industrial.</v>
          </cell>
          <cell r="T147" t="str">
            <v xml:space="preserve">    GAS ENGINES</v>
          </cell>
        </row>
        <row r="148">
          <cell r="E148" t="str">
            <v xml:space="preserve">  3  Tier 1 quantity is first 4167 therms.</v>
          </cell>
          <cell r="T148" t="str">
            <v xml:space="preserve">        Customer Charge</v>
          </cell>
          <cell r="X148">
            <v>50</v>
          </cell>
          <cell r="Z148">
            <v>20.887780548628431</v>
          </cell>
          <cell r="AE148">
            <v>50</v>
          </cell>
          <cell r="AG148">
            <v>20.887780548628431</v>
          </cell>
        </row>
        <row r="149">
          <cell r="T149" t="str">
            <v xml:space="preserve">        Volumetric</v>
          </cell>
          <cell r="V149">
            <v>800</v>
          </cell>
          <cell r="X149">
            <v>0.17773024919523439</v>
          </cell>
          <cell r="Z149">
            <v>142.18419935618752</v>
          </cell>
          <cell r="AE149">
            <v>0.18550770368226932</v>
          </cell>
          <cell r="AG149">
            <v>148.40616294581545</v>
          </cell>
        </row>
        <row r="150">
          <cell r="T150" t="str">
            <v xml:space="preserve">        Subtotal Gas Engines</v>
          </cell>
          <cell r="V150">
            <v>800</v>
          </cell>
          <cell r="X150">
            <v>0.20383997488101993</v>
          </cell>
          <cell r="Z150">
            <v>163.07197990481595</v>
          </cell>
          <cell r="AE150">
            <v>0.21161742936805486</v>
          </cell>
          <cell r="AG150">
            <v>169.29394349444388</v>
          </cell>
        </row>
        <row r="152">
          <cell r="E152" t="str">
            <v xml:space="preserve">  ²  Rates from D.95-07-048, effective 10/01/95.</v>
          </cell>
        </row>
        <row r="156">
          <cell r="AK156" t="str">
            <v>Res Proc</v>
          </cell>
          <cell r="AM156">
            <v>1096293.5610706615</v>
          </cell>
          <cell r="AO156">
            <v>1096293.5610706615</v>
          </cell>
          <cell r="AP156">
            <v>0</v>
          </cell>
        </row>
        <row r="159">
          <cell r="AM159" t="str">
            <v>C1 Table</v>
          </cell>
          <cell r="AO159" t="str">
            <v>B!Sheet</v>
          </cell>
          <cell r="AP159" t="str">
            <v>Difference</v>
          </cell>
        </row>
        <row r="160">
          <cell r="AK160" t="str">
            <v>Res</v>
          </cell>
          <cell r="AM160">
            <v>1107294.9227606042</v>
          </cell>
          <cell r="AO160">
            <v>1107294.9227606042</v>
          </cell>
          <cell r="AP160">
            <v>0</v>
          </cell>
        </row>
        <row r="161">
          <cell r="AK161" t="str">
            <v>C&amp;I</v>
          </cell>
          <cell r="AM161">
            <v>244795.41455991898</v>
          </cell>
          <cell r="AO161">
            <v>244795.41447654992</v>
          </cell>
          <cell r="AP161">
            <v>-8.3369057392701507E-5</v>
          </cell>
        </row>
        <row r="162">
          <cell r="AK162" t="str">
            <v>A/C</v>
          </cell>
          <cell r="AM162">
            <v>157.92041922416246</v>
          </cell>
          <cell r="AO162">
            <v>157.92041922416243</v>
          </cell>
          <cell r="AP162">
            <v>0</v>
          </cell>
        </row>
        <row r="163">
          <cell r="AK163" t="str">
            <v>GE</v>
          </cell>
          <cell r="AM163">
            <v>3312.863832510644</v>
          </cell>
          <cell r="AO163">
            <v>3312.8638325106444</v>
          </cell>
          <cell r="AP163">
            <v>0</v>
          </cell>
        </row>
        <row r="164">
          <cell r="AK164" t="str">
            <v>Total</v>
          </cell>
          <cell r="AM164">
            <v>1355561.1215722577</v>
          </cell>
          <cell r="AO164">
            <v>1355561.1214888887</v>
          </cell>
          <cell r="AP164">
            <v>-8.3368970081210136E-5</v>
          </cell>
        </row>
        <row r="165">
          <cell r="AK165" t="str">
            <v>Table C1 Total</v>
          </cell>
          <cell r="AM165">
            <v>1355561.121572258</v>
          </cell>
        </row>
        <row r="167">
          <cell r="AI167" t="str">
            <v>TABLE_C1a</v>
          </cell>
          <cell r="AJ167" t="str">
            <v>F:DU394..F:EC438</v>
          </cell>
        </row>
        <row r="168">
          <cell r="AI168" t="str">
            <v>TABLE  1</v>
          </cell>
        </row>
        <row r="170">
          <cell r="AI170" t="str">
            <v>SUMMARY OF TRANSPORTATION REVENUE CHANGES</v>
          </cell>
        </row>
        <row r="172">
          <cell r="AI172" t="str">
            <v>SOUTHERN CALIFORNIA GAS COMPANY</v>
          </cell>
        </row>
        <row r="173">
          <cell r="AU173">
            <v>1245586.9793938978</v>
          </cell>
        </row>
        <row r="174">
          <cell r="AI174" t="str">
            <v xml:space="preserve">2001 Financial Plan Rate Forecast </v>
          </cell>
        </row>
        <row r="175">
          <cell r="AU175">
            <v>318106.39737598103</v>
          </cell>
        </row>
        <row r="176">
          <cell r="AK176" t="str">
            <v>BCAP</v>
          </cell>
          <cell r="AU176">
            <v>1107294.9227606042</v>
          </cell>
        </row>
        <row r="177">
          <cell r="AK177" t="str">
            <v>REVENUES</v>
          </cell>
          <cell r="AM177" t="str">
            <v>REVENUES</v>
          </cell>
          <cell r="AU177">
            <v>-789188.52538462309</v>
          </cell>
        </row>
        <row r="178">
          <cell r="AK178" t="str">
            <v>AT RATES</v>
          </cell>
          <cell r="AM178" t="str">
            <v>AT BCAP</v>
          </cell>
        </row>
        <row r="179">
          <cell r="AK179" t="str">
            <v>IN EFFECT</v>
          </cell>
          <cell r="AM179" t="str">
            <v>AUTHORIZED</v>
          </cell>
          <cell r="AO179" t="str">
            <v xml:space="preserve">  INCREASE</v>
          </cell>
        </row>
        <row r="180">
          <cell r="AK180" t="str">
            <v>9/01/2000</v>
          </cell>
          <cell r="AM180" t="str">
            <v>RATES</v>
          </cell>
          <cell r="AO180" t="str">
            <v>(DECREASE)</v>
          </cell>
          <cell r="AQ180" t="str">
            <v>CHANGE</v>
          </cell>
        </row>
        <row r="181">
          <cell r="AK181" t="str">
            <v>(M$)</v>
          </cell>
          <cell r="AM181" t="str">
            <v>(M$)</v>
          </cell>
          <cell r="AO181" t="str">
            <v>(M$)</v>
          </cell>
          <cell r="AQ181" t="str">
            <v>(%)</v>
          </cell>
          <cell r="AU181" t="str">
            <v>Sanity Check</v>
          </cell>
        </row>
        <row r="182">
          <cell r="AK182" t="str">
            <v>(A)</v>
          </cell>
          <cell r="AM182" t="str">
            <v>(B)</v>
          </cell>
          <cell r="AO182" t="str">
            <v>(C=B-A)</v>
          </cell>
          <cell r="AQ182" t="str">
            <v>(D=C/A)</v>
          </cell>
          <cell r="AW182" t="str">
            <v>Allocated</v>
          </cell>
        </row>
        <row r="183">
          <cell r="AI183" t="str">
            <v>CORE PROCUREMENT:</v>
          </cell>
          <cell r="AU183" t="str">
            <v>Total Revenue</v>
          </cell>
          <cell r="AW183" t="str">
            <v>Cost</v>
          </cell>
        </row>
        <row r="184">
          <cell r="AI184" t="str">
            <v xml:space="preserve">    RESIDENTIAL</v>
          </cell>
          <cell r="AK184">
            <v>306681.27987244452</v>
          </cell>
          <cell r="AM184">
            <v>1086990.9483014187</v>
          </cell>
          <cell r="AO184">
            <v>780309.66799999995</v>
          </cell>
          <cell r="AQ184">
            <v>254.43668042749391</v>
          </cell>
          <cell r="AU184">
            <v>1107294.9227606042</v>
          </cell>
          <cell r="AW184">
            <v>1107294.9227606042</v>
          </cell>
          <cell r="AX184">
            <v>0</v>
          </cell>
        </row>
        <row r="185">
          <cell r="AI185" t="str">
            <v xml:space="preserve">    LARGE MASTER METERED</v>
          </cell>
          <cell r="AK185">
            <v>3821.7980413512632</v>
          </cell>
          <cell r="AM185">
            <v>9302.612769242849</v>
          </cell>
          <cell r="AO185">
            <v>5480.8149999999996</v>
          </cell>
          <cell r="AQ185">
            <v>143.40933091436099</v>
          </cell>
          <cell r="AX185">
            <v>0</v>
          </cell>
        </row>
        <row r="186">
          <cell r="AI186" t="str">
            <v xml:space="preserve">    SMALL COMMERCIAL &amp; INDUSTRIAL</v>
          </cell>
          <cell r="AK186" t="e">
            <v>#VALUE!</v>
          </cell>
          <cell r="AM186">
            <v>207277.15541094757</v>
          </cell>
          <cell r="AO186" t="e">
            <v>#VALUE!</v>
          </cell>
          <cell r="AQ186" t="e">
            <v>#VALUE!</v>
          </cell>
          <cell r="AU186" t="e">
            <v>#VALUE!</v>
          </cell>
          <cell r="AW186">
            <v>244795.41447654995</v>
          </cell>
          <cell r="AX186" t="e">
            <v>#VALUE!</v>
          </cell>
        </row>
        <row r="187">
          <cell r="AI187" t="str">
            <v xml:space="preserve">    LARGE COMMERCIAL &amp; INDUSTRIAL</v>
          </cell>
          <cell r="AK187">
            <v>-2815.2819770323949</v>
          </cell>
          <cell r="AM187" t="str">
            <v>NA</v>
          </cell>
          <cell r="AX187">
            <v>0</v>
          </cell>
        </row>
        <row r="188">
          <cell r="AI188" t="str">
            <v xml:space="preserve">    GAS A/C</v>
          </cell>
          <cell r="AK188">
            <v>-69.660538461145194</v>
          </cell>
          <cell r="AM188">
            <v>139.84748676435356</v>
          </cell>
          <cell r="AO188">
            <v>209.50800000000001</v>
          </cell>
          <cell r="AQ188">
            <v>-300.75564247448079</v>
          </cell>
          <cell r="AU188">
            <v>157.92041922416246</v>
          </cell>
          <cell r="AW188">
            <v>157.92041922416246</v>
          </cell>
          <cell r="AX188">
            <v>0</v>
          </cell>
        </row>
        <row r="189">
          <cell r="AI189" t="str">
            <v xml:space="preserve">    GAS ENGINE</v>
          </cell>
          <cell r="AK189">
            <v>433.57701103196462</v>
          </cell>
          <cell r="AM189">
            <v>3149.7918039859678</v>
          </cell>
          <cell r="AO189">
            <v>2716.2150000000001</v>
          </cell>
          <cell r="AQ189">
            <v>626.46656323754041</v>
          </cell>
          <cell r="AU189">
            <v>3312.863832510644</v>
          </cell>
          <cell r="AW189">
            <v>3312.863832510644</v>
          </cell>
          <cell r="AX189">
            <v>0</v>
          </cell>
        </row>
        <row r="190">
          <cell r="AI190" t="str">
            <v xml:space="preserve">    TOTAL CORE PROCUREMENT</v>
          </cell>
          <cell r="AK190" t="e">
            <v>#VALUE!</v>
          </cell>
          <cell r="AM190">
            <v>1306860.3557723595</v>
          </cell>
          <cell r="AO190" t="e">
            <v>#VALUE!</v>
          </cell>
          <cell r="AQ190" t="e">
            <v>#VALUE!</v>
          </cell>
          <cell r="AS190">
            <v>2.4944938712598166</v>
          </cell>
          <cell r="AU190">
            <v>1355561.121572258</v>
          </cell>
          <cell r="AW190">
            <v>1355561.1214888887</v>
          </cell>
          <cell r="AX190">
            <v>-8.336920291185379E-5</v>
          </cell>
        </row>
        <row r="191">
          <cell r="AI191" t="str">
            <v>CORE TRANSPORTATION:</v>
          </cell>
          <cell r="AS191" t="e">
            <v>#VALUE!</v>
          </cell>
        </row>
        <row r="192">
          <cell r="AI192" t="str">
            <v xml:space="preserve">    RESIDENTIAL</v>
          </cell>
          <cell r="AK192">
            <v>7498.5287170193733</v>
          </cell>
          <cell r="AM192">
            <v>10908.467336076719</v>
          </cell>
          <cell r="AO192">
            <v>3409.9389999999999</v>
          </cell>
          <cell r="AQ192">
            <v>45.47477416817086</v>
          </cell>
        </row>
        <row r="193">
          <cell r="AI193" t="str">
            <v xml:space="preserve">    LARGE MASTER METERED</v>
          </cell>
          <cell r="AK193">
            <v>104.79074516588588</v>
          </cell>
          <cell r="AM193">
            <v>92.894353865891475</v>
          </cell>
          <cell r="AO193">
            <v>-11.896000000000001</v>
          </cell>
          <cell r="AQ193">
            <v>-11.352147540480212</v>
          </cell>
        </row>
        <row r="194">
          <cell r="AI194" t="str">
            <v xml:space="preserve">    SMALL COMMERCIAL &amp; INDUSTRIAL</v>
          </cell>
          <cell r="AK194" t="e">
            <v>#VALUE!</v>
          </cell>
          <cell r="AM194">
            <v>37518.259148971403</v>
          </cell>
          <cell r="AO194" t="e">
            <v>#VALUE!</v>
          </cell>
          <cell r="AQ194" t="e">
            <v>#VALUE!</v>
          </cell>
        </row>
        <row r="195">
          <cell r="AI195" t="str">
            <v xml:space="preserve">    LARGE COMMERCIAL &amp; INDUSTRIAL</v>
          </cell>
          <cell r="AK195" t="e">
            <v>#REF!</v>
          </cell>
          <cell r="AM195" t="str">
            <v>NA</v>
          </cell>
          <cell r="AO195" t="e">
            <v>#VALUE!</v>
          </cell>
          <cell r="AQ195" t="e">
            <v>#VALUE!</v>
          </cell>
        </row>
        <row r="196">
          <cell r="AI196" t="str">
            <v xml:space="preserve">    GAS A/C</v>
          </cell>
          <cell r="AK196">
            <v>15.354157092350679</v>
          </cell>
          <cell r="AM196">
            <v>18.072932459808882</v>
          </cell>
          <cell r="AO196">
            <v>2.7189999999999999</v>
          </cell>
          <cell r="AQ196">
            <v>17.708559210681678</v>
          </cell>
        </row>
        <row r="197">
          <cell r="AI197" t="str">
            <v xml:space="preserve">    GAS ENGINE</v>
          </cell>
          <cell r="AK197">
            <v>163.07197990481595</v>
          </cell>
          <cell r="AM197">
            <v>163.072028524676</v>
          </cell>
          <cell r="AO197">
            <v>0</v>
          </cell>
          <cell r="AQ197">
            <v>0</v>
          </cell>
        </row>
        <row r="198">
          <cell r="AI198" t="str">
            <v xml:space="preserve">    TOTAL CORE TRANSPORTATION</v>
          </cell>
          <cell r="AK198" t="e">
            <v>#VALUE!</v>
          </cell>
          <cell r="AM198">
            <v>48700.765799898501</v>
          </cell>
          <cell r="AO198" t="e">
            <v>#VALUE!</v>
          </cell>
          <cell r="AQ198" t="e">
            <v>#VALUE!</v>
          </cell>
        </row>
        <row r="200">
          <cell r="AS200">
            <v>-0.19116435705602466</v>
          </cell>
        </row>
        <row r="201">
          <cell r="AI201" t="str">
            <v xml:space="preserve">    TOTAL CORE</v>
          </cell>
          <cell r="AK201" t="e">
            <v>#VALUE!</v>
          </cell>
          <cell r="AM201">
            <v>1355561.121572258</v>
          </cell>
          <cell r="AO201" t="e">
            <v>#VALUE!</v>
          </cell>
          <cell r="AQ201" t="e">
            <v>#VALUE!</v>
          </cell>
          <cell r="AS201">
            <v>-0.18965175633823747</v>
          </cell>
        </row>
        <row r="203">
          <cell r="AI203" t="str">
            <v>NONCORE:</v>
          </cell>
        </row>
        <row r="204">
          <cell r="AI204" t="str">
            <v xml:space="preserve">    COMMERCIAL &amp; INDUSTRIAL</v>
          </cell>
          <cell r="AK204">
            <v>79359.722561926494</v>
          </cell>
          <cell r="AM204">
            <v>64188.972222231321</v>
          </cell>
          <cell r="AO204">
            <v>-15170.750339695172</v>
          </cell>
          <cell r="AQ204">
            <v>-19.116435705602466</v>
          </cell>
        </row>
        <row r="205">
          <cell r="AI205" t="str">
            <v xml:space="preserve">    ELECTRIC GENERATION</v>
          </cell>
          <cell r="AK205">
            <v>90809.047595819226</v>
          </cell>
          <cell r="AM205">
            <v>73586.952227869508</v>
          </cell>
          <cell r="AO205">
            <v>-17222.095367949718</v>
          </cell>
          <cell r="AQ205">
            <v>-18.965175633823748</v>
          </cell>
        </row>
        <row r="206">
          <cell r="AI206" t="str">
            <v xml:space="preserve">    NONCORE SUBTOTAL</v>
          </cell>
          <cell r="AK206">
            <v>170168.77015774572</v>
          </cell>
          <cell r="AM206">
            <v>137775.92445010084</v>
          </cell>
          <cell r="AO206">
            <v>-32392.845707644883</v>
          </cell>
          <cell r="AQ206">
            <v>-19.035717116376201</v>
          </cell>
        </row>
        <row r="208">
          <cell r="AI208" t="str">
            <v>WHOLESALE</v>
          </cell>
        </row>
        <row r="209">
          <cell r="AI209" t="str">
            <v xml:space="preserve">    LONG BEACH</v>
          </cell>
          <cell r="AK209">
            <v>2295.0492751579573</v>
          </cell>
          <cell r="AM209">
            <v>1602.7837108854997</v>
          </cell>
          <cell r="AO209">
            <v>-692.2655642724576</v>
          </cell>
          <cell r="AQ209">
            <v>-30.163429245971734</v>
          </cell>
          <cell r="AS209">
            <v>-0.34913159714487108</v>
          </cell>
        </row>
        <row r="210">
          <cell r="AI210" t="str">
            <v xml:space="preserve">    SAN DIEGO GAS &amp; ELECTRIC</v>
          </cell>
          <cell r="AK210">
            <v>32346.842694974221</v>
          </cell>
          <cell r="AM210">
            <v>20057.212755757839</v>
          </cell>
          <cell r="AO210">
            <v>-12289.63</v>
          </cell>
          <cell r="AQ210">
            <v>-37.993290769950349</v>
          </cell>
        </row>
        <row r="211">
          <cell r="AI211" t="str">
            <v xml:space="preserve">    SOUTHWEST</v>
          </cell>
          <cell r="AK211">
            <v>2530.9222527372972</v>
          </cell>
          <cell r="AM211">
            <v>1711.0644003196414</v>
          </cell>
          <cell r="AO211">
            <v>-819.85785241765575</v>
          </cell>
          <cell r="AQ211">
            <v>-32.393640362952496</v>
          </cell>
        </row>
        <row r="212">
          <cell r="AI212" t="str">
            <v xml:space="preserve">    VERNON</v>
          </cell>
          <cell r="AK212" t="str">
            <v>N/A</v>
          </cell>
          <cell r="AM212">
            <v>823.54922019242429</v>
          </cell>
          <cell r="AO212">
            <v>823.54922019242429</v>
          </cell>
          <cell r="AQ212" t="str">
            <v>N/A</v>
          </cell>
        </row>
        <row r="213">
          <cell r="AI213" t="str">
            <v xml:space="preserve">    TOTAL WHOLESALE</v>
          </cell>
          <cell r="AK213">
            <v>37172.814222869478</v>
          </cell>
          <cell r="AM213">
            <v>24194.610087155404</v>
          </cell>
          <cell r="AO213">
            <v>-12978.204</v>
          </cell>
          <cell r="AQ213">
            <v>-34.913159714487108</v>
          </cell>
        </row>
        <row r="215">
          <cell r="AI215" t="str">
            <v>INTERNATIONAL</v>
          </cell>
          <cell r="AS215" t="e">
            <v>#VALUE!</v>
          </cell>
        </row>
        <row r="216">
          <cell r="AI216" t="str">
            <v xml:space="preserve">    DGN</v>
          </cell>
          <cell r="AK216" t="str">
            <v>N/A</v>
          </cell>
          <cell r="AM216">
            <v>647.46667043791047</v>
          </cell>
          <cell r="AO216">
            <v>647.46667043791047</v>
          </cell>
          <cell r="AQ216" t="str">
            <v>N/A</v>
          </cell>
        </row>
        <row r="218">
          <cell r="AI218" t="str">
            <v>UNBUNDLED STORAGE</v>
          </cell>
          <cell r="AK218" t="e">
            <v>#REF!</v>
          </cell>
          <cell r="AM218">
            <v>20999.999993916204</v>
          </cell>
          <cell r="AO218" t="e">
            <v>#REF!</v>
          </cell>
          <cell r="AQ218" t="e">
            <v>#REF!</v>
          </cell>
        </row>
        <row r="219">
          <cell r="AI219" t="str">
            <v>UNALLOCATED COSTS TO NSBA (per J.R.)</v>
          </cell>
          <cell r="AM219">
            <v>11875.210819528864</v>
          </cell>
          <cell r="AO219">
            <v>11875.210819528864</v>
          </cell>
          <cell r="AQ219" t="str">
            <v>N/A</v>
          </cell>
        </row>
        <row r="220">
          <cell r="AI220" t="str">
            <v>NET CARE REVENUES</v>
          </cell>
          <cell r="AK220">
            <v>2050.3180000000002</v>
          </cell>
          <cell r="AM220">
            <v>2050.3180000000002</v>
          </cell>
          <cell r="AO220">
            <v>0</v>
          </cell>
          <cell r="AQ220">
            <v>0</v>
          </cell>
        </row>
        <row r="221">
          <cell r="AI221" t="str">
            <v>SYSTEM TOTAL</v>
          </cell>
          <cell r="AK221" t="e">
            <v>#VALUE!</v>
          </cell>
          <cell r="AM221">
            <v>1553104.6515933971</v>
          </cell>
          <cell r="AO221" t="e">
            <v>#VALUE!</v>
          </cell>
          <cell r="AQ221" t="e">
            <v>#VALUE!</v>
          </cell>
        </row>
        <row r="223">
          <cell r="AI223" t="str">
            <v>TOTAL CARE REVENUES</v>
          </cell>
          <cell r="AK223">
            <v>5573.7037191580903</v>
          </cell>
          <cell r="AM223">
            <v>6910.4065442588726</v>
          </cell>
          <cell r="AO223">
            <v>1336.7</v>
          </cell>
          <cell r="AQ223">
            <v>23.982257890842984</v>
          </cell>
        </row>
        <row r="224">
          <cell r="AI224" t="str">
            <v>EOR REVENUES</v>
          </cell>
          <cell r="AK224">
            <v>22776.696475605888</v>
          </cell>
          <cell r="AM224">
            <v>22741.27395718448</v>
          </cell>
          <cell r="AO224">
            <v>-35.422518421408313</v>
          </cell>
          <cell r="AQ224">
            <v>-0.15552087836507042</v>
          </cell>
        </row>
        <row r="233">
          <cell r="AK233" t="str">
            <v>CORE</v>
          </cell>
        </row>
        <row r="234">
          <cell r="AK234" t="str">
            <v>Residential</v>
          </cell>
          <cell r="AM234">
            <v>789.18852538462306</v>
          </cell>
          <cell r="AO234">
            <v>2.480894857489627</v>
          </cell>
        </row>
        <row r="235">
          <cell r="AK235" t="str">
            <v>Nonresidential</v>
          </cell>
          <cell r="AM235" t="e">
            <v>#VALUE!</v>
          </cell>
          <cell r="AO235" t="e">
            <v>#VALUE!</v>
          </cell>
        </row>
        <row r="236">
          <cell r="AK236" t="str">
            <v>Sub-total Core</v>
          </cell>
          <cell r="AM236" t="e">
            <v>#VALUE!</v>
          </cell>
          <cell r="AO236" t="e">
            <v>#VALUE!</v>
          </cell>
        </row>
        <row r="238">
          <cell r="AK238" t="str">
            <v>NONCORE</v>
          </cell>
        </row>
        <row r="239">
          <cell r="AK239" t="str">
            <v>Com/Ind</v>
          </cell>
          <cell r="AM239">
            <v>-15.170750339695161</v>
          </cell>
          <cell r="AO239">
            <v>-0.19116435705602453</v>
          </cell>
        </row>
        <row r="240">
          <cell r="AK240" t="str">
            <v>EG</v>
          </cell>
          <cell r="AM240">
            <v>-17.22209536794972</v>
          </cell>
          <cell r="AO240">
            <v>-0.1896517563382375</v>
          </cell>
        </row>
        <row r="241">
          <cell r="AK241" t="str">
            <v>SDG&amp;E</v>
          </cell>
          <cell r="AM241">
            <v>-12.289629939216383</v>
          </cell>
          <cell r="AO241">
            <v>-0.37993290582038292</v>
          </cell>
        </row>
        <row r="242">
          <cell r="AK242" t="str">
            <v>Long Beach</v>
          </cell>
          <cell r="AM242">
            <v>-0.69226556427245778</v>
          </cell>
          <cell r="AO242">
            <v>-0.3016342924597174</v>
          </cell>
        </row>
        <row r="243">
          <cell r="AK243" t="str">
            <v>SWG</v>
          </cell>
          <cell r="AM243">
            <v>-0.81985785241765585</v>
          </cell>
          <cell r="AO243">
            <v>-0.32393640362952503</v>
          </cell>
        </row>
        <row r="244">
          <cell r="AK244" t="str">
            <v>Vernon</v>
          </cell>
          <cell r="AM244">
            <v>0.82354922019242427</v>
          </cell>
          <cell r="AO244" t="str">
            <v>N/A</v>
          </cell>
        </row>
        <row r="245">
          <cell r="AK245" t="str">
            <v>DGN</v>
          </cell>
          <cell r="AM245">
            <v>0.64746667043791051</v>
          </cell>
          <cell r="AO245" t="str">
            <v>N/A</v>
          </cell>
        </row>
        <row r="246">
          <cell r="AK246" t="str">
            <v>Sub-total Noncore</v>
          </cell>
          <cell r="AM246">
            <v>-44.723583172921053</v>
          </cell>
          <cell r="AO246">
            <v>-0.21570001650427417</v>
          </cell>
        </row>
        <row r="248">
          <cell r="AK248" t="str">
            <v>Other</v>
          </cell>
          <cell r="AM248" t="e">
            <v>#REF!</v>
          </cell>
          <cell r="AO248" t="e">
            <v>#REF!</v>
          </cell>
        </row>
        <row r="250">
          <cell r="AK250" t="str">
            <v>TOTAL</v>
          </cell>
          <cell r="AM250" t="e">
            <v>#VALUE!</v>
          </cell>
          <cell r="AO250" t="e">
            <v>#VALUE!</v>
          </cell>
        </row>
        <row r="251">
          <cell r="AM251" t="e">
            <v>#REF!</v>
          </cell>
          <cell r="AO251" t="e">
            <v>#REF!</v>
          </cell>
        </row>
        <row r="254">
          <cell r="AI254" t="str">
            <v>CORE</v>
          </cell>
        </row>
        <row r="255">
          <cell r="AI255" t="str">
            <v>Residential</v>
          </cell>
          <cell r="AK255">
            <v>318.10639737598103</v>
          </cell>
          <cell r="AM255">
            <v>1107.2949227606041</v>
          </cell>
        </row>
        <row r="256">
          <cell r="AI256" t="str">
            <v>Nonresidential</v>
          </cell>
          <cell r="AK256" t="e">
            <v>#VALUE!</v>
          </cell>
          <cell r="AM256">
            <v>248.26619881165379</v>
          </cell>
        </row>
        <row r="257">
          <cell r="AI257" t="str">
            <v>Sub-total Core</v>
          </cell>
          <cell r="AK257" t="e">
            <v>#VALUE!</v>
          </cell>
          <cell r="AM257">
            <v>1355.5611215722579</v>
          </cell>
        </row>
        <row r="259">
          <cell r="AI259" t="str">
            <v>NONCORE</v>
          </cell>
        </row>
        <row r="260">
          <cell r="AI260" t="str">
            <v>Com/Ind</v>
          </cell>
          <cell r="AK260">
            <v>79.359722561926489</v>
          </cell>
          <cell r="AM260">
            <v>64.188972222231328</v>
          </cell>
        </row>
        <row r="261">
          <cell r="AI261" t="str">
            <v>EG</v>
          </cell>
          <cell r="AK261">
            <v>90.809047595819223</v>
          </cell>
          <cell r="AM261">
            <v>73.586952227869503</v>
          </cell>
        </row>
        <row r="262">
          <cell r="AI262" t="str">
            <v>Long Beach</v>
          </cell>
          <cell r="AK262">
            <v>2.2950492751579574</v>
          </cell>
          <cell r="AM262">
            <v>1.6027837108854996</v>
          </cell>
        </row>
        <row r="263">
          <cell r="AI263" t="str">
            <v>SDG&amp;E</v>
          </cell>
          <cell r="AK263">
            <v>32.346842694974221</v>
          </cell>
          <cell r="AM263">
            <v>20.057212755757838</v>
          </cell>
        </row>
        <row r="264">
          <cell r="AI264" t="str">
            <v>SWG</v>
          </cell>
          <cell r="AK264">
            <v>2.5309222527372972</v>
          </cell>
          <cell r="AM264">
            <v>1.7110644003196414</v>
          </cell>
        </row>
        <row r="265">
          <cell r="AI265" t="str">
            <v>Vernon</v>
          </cell>
          <cell r="AK265" t="str">
            <v>N/A</v>
          </cell>
          <cell r="AM265">
            <v>0.82354922019242427</v>
          </cell>
        </row>
        <row r="266">
          <cell r="AI266" t="str">
            <v>DGN</v>
          </cell>
          <cell r="AK266" t="str">
            <v>N/A</v>
          </cell>
          <cell r="AM266">
            <v>0.64746667043791051</v>
          </cell>
        </row>
        <row r="267">
          <cell r="AI267" t="str">
            <v>Sub-total Noncore</v>
          </cell>
          <cell r="AK267">
            <v>207.34158438061519</v>
          </cell>
          <cell r="AM267">
            <v>162.61800120769414</v>
          </cell>
        </row>
        <row r="269">
          <cell r="AI269" t="str">
            <v>Other</v>
          </cell>
          <cell r="AK269" t="e">
            <v>#REF!</v>
          </cell>
          <cell r="AM269">
            <v>23.050317993916202</v>
          </cell>
        </row>
        <row r="271">
          <cell r="AK271" t="e">
            <v>#VALUE!</v>
          </cell>
          <cell r="AM271">
            <v>1541.2294407738682</v>
          </cell>
        </row>
        <row r="272">
          <cell r="AZ272" t="str">
            <v>SCG_Table)D1.1_p1</v>
          </cell>
        </row>
        <row r="274">
          <cell r="AZ274" t="str">
            <v>TABLE   18</v>
          </cell>
        </row>
        <row r="275">
          <cell r="AZ275" t="str">
            <v>Page 1</v>
          </cell>
        </row>
        <row r="277">
          <cell r="AZ277" t="str">
            <v>COMPARISON RATE TABLE</v>
          </cell>
        </row>
        <row r="278">
          <cell r="AZ278" t="str">
            <v>CORE PROCUREMENT CUSTOMER:  TRANSPORTATION RATES</v>
          </cell>
        </row>
        <row r="279">
          <cell r="AZ279" t="str">
            <v>SOUTHERN CALIFORNIA GAS COMPANY</v>
          </cell>
        </row>
        <row r="281">
          <cell r="AZ281" t="str">
            <v xml:space="preserve">2001 Financial Plan Rate Forecast </v>
          </cell>
        </row>
        <row r="285">
          <cell r="BB285" t="str">
            <v xml:space="preserve">Rates in </v>
          </cell>
          <cell r="BD285" t="str">
            <v>Rates In</v>
          </cell>
          <cell r="BF285" t="str">
            <v>BCAP</v>
          </cell>
        </row>
        <row r="286">
          <cell r="BB286" t="str">
            <v>Effect</v>
          </cell>
          <cell r="BD286" t="str">
            <v>Effect 2</v>
          </cell>
          <cell r="BF286" t="str">
            <v>Authorized</v>
          </cell>
        </row>
        <row r="287">
          <cell r="AZ287" t="str">
            <v>Core Customer Class</v>
          </cell>
          <cell r="BB287" t="str">
            <v>10/07/98</v>
          </cell>
          <cell r="BD287" t="str">
            <v>9/01/2000</v>
          </cell>
          <cell r="BF287" t="str">
            <v>Rates</v>
          </cell>
        </row>
        <row r="288">
          <cell r="BB288" t="str">
            <v>($/th)</v>
          </cell>
          <cell r="BD288" t="str">
            <v>($/th)</v>
          </cell>
          <cell r="BF288" t="str">
            <v>($/th)</v>
          </cell>
        </row>
        <row r="289">
          <cell r="AZ289" t="str">
            <v>(A)</v>
          </cell>
          <cell r="BB289" t="str">
            <v>(B)</v>
          </cell>
          <cell r="BD289" t="str">
            <v>(C)</v>
          </cell>
          <cell r="BF289" t="str">
            <v>(D)</v>
          </cell>
        </row>
        <row r="291">
          <cell r="AZ291" t="str">
            <v xml:space="preserve">    RESIDENTIAL</v>
          </cell>
        </row>
        <row r="292">
          <cell r="AZ292" t="str">
            <v xml:space="preserve">        Customer Charge</v>
          </cell>
        </row>
        <row r="293">
          <cell r="AZ293" t="str">
            <v xml:space="preserve">            Single Family</v>
          </cell>
          <cell r="BF293">
            <v>5</v>
          </cell>
        </row>
        <row r="294">
          <cell r="AZ294" t="str">
            <v xml:space="preserve">            Multi-Family Family</v>
          </cell>
          <cell r="BF294">
            <v>5</v>
          </cell>
        </row>
        <row r="295">
          <cell r="AZ295" t="str">
            <v xml:space="preserve">            Small Master Metered</v>
          </cell>
          <cell r="BF295">
            <v>5</v>
          </cell>
        </row>
        <row r="297">
          <cell r="AZ297" t="str">
            <v xml:space="preserve">        Tier I Volumetric</v>
          </cell>
          <cell r="BF297">
            <v>0.2706733379874377</v>
          </cell>
        </row>
        <row r="298">
          <cell r="AZ298" t="str">
            <v xml:space="preserve">        Tier II Volumetric</v>
          </cell>
          <cell r="BF298">
            <v>0.45184303384269386</v>
          </cell>
        </row>
        <row r="299">
          <cell r="AZ299" t="str">
            <v xml:space="preserve">        Subtotal Residential</v>
          </cell>
          <cell r="BB299">
            <v>0.48075630029202365</v>
          </cell>
          <cell r="BD299">
            <v>0.12346148162220319</v>
          </cell>
          <cell r="BF299">
            <v>0.43759277724103074</v>
          </cell>
        </row>
        <row r="301">
          <cell r="AZ301" t="str">
            <v xml:space="preserve">    LARGE MASTER METERED</v>
          </cell>
        </row>
        <row r="302">
          <cell r="AZ302" t="str">
            <v xml:space="preserve">        Customer Charge</v>
          </cell>
        </row>
        <row r="303">
          <cell r="AZ303" t="str">
            <v xml:space="preserve">        Tier I Volumetric</v>
          </cell>
        </row>
        <row r="304">
          <cell r="AZ304" t="str">
            <v xml:space="preserve">        Tier II Volumetric</v>
          </cell>
        </row>
        <row r="305">
          <cell r="AZ305" t="str">
            <v xml:space="preserve">        Subtotal Residential</v>
          </cell>
          <cell r="BB305">
            <v>0.33609070430736715</v>
          </cell>
          <cell r="BD305">
            <v>0.10229786650344067</v>
          </cell>
          <cell r="BF305">
            <v>0.24900254511217956</v>
          </cell>
        </row>
        <row r="307">
          <cell r="AZ307" t="str">
            <v xml:space="preserve">    CORE COMMERCIAL &amp; INDUSTRIAL</v>
          </cell>
          <cell r="BB307" t="str">
            <v>Small (G-10)</v>
          </cell>
          <cell r="BD307" t="str">
            <v>Small (G-10)</v>
          </cell>
          <cell r="BF307" t="str">
            <v>Combined (G-10/G-20) 4</v>
          </cell>
        </row>
        <row r="308">
          <cell r="AZ308" t="str">
            <v xml:space="preserve">        Customer Charge</v>
          </cell>
          <cell r="BB308">
            <v>15</v>
          </cell>
          <cell r="BD308" t="str">
            <v xml:space="preserve">$10.00/15.00 </v>
          </cell>
          <cell r="BF308" t="str">
            <v xml:space="preserve">$10.00/15.00 </v>
          </cell>
        </row>
        <row r="309">
          <cell r="AZ309" t="str">
            <v xml:space="preserve">        Tier I Volumetric ¹</v>
          </cell>
          <cell r="BB309">
            <v>0.51531397916326016</v>
          </cell>
          <cell r="BD309">
            <v>0.20456746652978219</v>
          </cell>
          <cell r="BF309">
            <v>0.41542073819293823</v>
          </cell>
        </row>
        <row r="310">
          <cell r="AZ310" t="str">
            <v xml:space="preserve">        Tier II Volumetric</v>
          </cell>
          <cell r="BB310">
            <v>0.29146189617749896</v>
          </cell>
          <cell r="BD310">
            <v>5.1321471560932974E-2</v>
          </cell>
          <cell r="BF310">
            <v>0.25020278214855146</v>
          </cell>
        </row>
        <row r="311">
          <cell r="AZ311" t="str">
            <v xml:space="preserve">        Tier III Volumetric</v>
          </cell>
          <cell r="BB311">
            <v>0.13614342014012371</v>
          </cell>
          <cell r="BD311">
            <v>-7.8164610985006419E-2</v>
          </cell>
          <cell r="BF311">
            <v>0.11932827193227044</v>
          </cell>
        </row>
        <row r="312">
          <cell r="AZ312" t="str">
            <v xml:space="preserve">        Subtotal G-10</v>
          </cell>
          <cell r="BB312">
            <v>0.35814143241675306</v>
          </cell>
          <cell r="BD312" t="e">
            <v>#VALUE!</v>
          </cell>
          <cell r="BF312">
            <v>0.29606242218552281</v>
          </cell>
        </row>
        <row r="314">
          <cell r="AZ314" t="str">
            <v xml:space="preserve">    LARGE CORE COMMERCIAL &amp; INDUSTRIAL (G-20)</v>
          </cell>
        </row>
        <row r="315">
          <cell r="AZ315" t="str">
            <v xml:space="preserve">        Customer Charge</v>
          </cell>
          <cell r="BB315">
            <v>350</v>
          </cell>
          <cell r="BD315">
            <v>0</v>
          </cell>
          <cell r="BF315" t="str">
            <v>NA</v>
          </cell>
        </row>
        <row r="316">
          <cell r="AZ316" t="str">
            <v xml:space="preserve">        Tier I Volumetric 3</v>
          </cell>
          <cell r="BB316">
            <v>0.26448657886350835</v>
          </cell>
          <cell r="BD316">
            <v>-0.17822925634814102</v>
          </cell>
          <cell r="BF316" t="str">
            <v>NA</v>
          </cell>
        </row>
        <row r="317">
          <cell r="AZ317" t="str">
            <v xml:space="preserve">        Tier II Volumetric</v>
          </cell>
          <cell r="BB317">
            <v>0.13614342014012371</v>
          </cell>
          <cell r="BD317">
            <v>-7.8164610985006419E-2</v>
          </cell>
          <cell r="BF317" t="str">
            <v>NA</v>
          </cell>
        </row>
        <row r="318">
          <cell r="AZ318" t="str">
            <v xml:space="preserve">        Subtotal G-20</v>
          </cell>
          <cell r="BB318">
            <v>0.16887625637357917</v>
          </cell>
          <cell r="BD318">
            <v>-9.7045878042234412E-2</v>
          </cell>
          <cell r="BF318" t="str">
            <v>NA</v>
          </cell>
        </row>
        <row r="320">
          <cell r="AZ320" t="str">
            <v xml:space="preserve">    NON-RES GAS A/C</v>
          </cell>
        </row>
        <row r="321">
          <cell r="AZ321" t="str">
            <v xml:space="preserve">        Customer Charge</v>
          </cell>
          <cell r="BB321">
            <v>150</v>
          </cell>
          <cell r="BD321">
            <v>150</v>
          </cell>
          <cell r="BF321">
            <v>150</v>
          </cell>
        </row>
        <row r="322">
          <cell r="AZ322" t="str">
            <v xml:space="preserve">        Volumetric</v>
          </cell>
          <cell r="BB322">
            <v>0.17324859641139323</v>
          </cell>
          <cell r="BD322">
            <v>-9.2717489114287926E-2</v>
          </cell>
          <cell r="BF322">
            <v>0.10493159128712599</v>
          </cell>
        </row>
        <row r="323">
          <cell r="AZ323" t="str">
            <v xml:space="preserve">        Subtotal Non-Res Gas A/C</v>
          </cell>
          <cell r="BB323">
            <v>0.20024859641139323</v>
          </cell>
          <cell r="BD323">
            <v>-6.5717489114287916E-2</v>
          </cell>
          <cell r="BF323">
            <v>0.131931591287126</v>
          </cell>
        </row>
        <row r="325">
          <cell r="AZ325" t="str">
            <v xml:space="preserve">    GAS ENGINES</v>
          </cell>
        </row>
        <row r="326">
          <cell r="AZ326" t="str">
            <v xml:space="preserve">        Customer Charge</v>
          </cell>
          <cell r="BB326">
            <v>50</v>
          </cell>
          <cell r="BD326">
            <v>50</v>
          </cell>
          <cell r="BF326">
            <v>50</v>
          </cell>
        </row>
        <row r="327">
          <cell r="AZ327" t="str">
            <v xml:space="preserve">        Volumetric</v>
          </cell>
          <cell r="BB327">
            <v>0.18832718589781133</v>
          </cell>
          <cell r="BD327">
            <v>2.3402094212987556E-3</v>
          </cell>
          <cell r="BF327">
            <v>0.18056952654426484</v>
          </cell>
        </row>
        <row r="328">
          <cell r="AZ328" t="str">
            <v xml:space="preserve">        Subtotal Gas Engines</v>
          </cell>
          <cell r="BB328">
            <v>0.21443691158359687</v>
          </cell>
          <cell r="BD328">
            <v>2.8449935107084292E-2</v>
          </cell>
          <cell r="BF328">
            <v>0.20667925223005038</v>
          </cell>
        </row>
        <row r="330">
          <cell r="AZ330" t="str">
            <v xml:space="preserve">  ¹  Tier I quantity equals first 250 therms per month in December - March, and first 100 therms per month in April - November.</v>
          </cell>
        </row>
        <row r="331">
          <cell r="AZ331" t="str">
            <v xml:space="preserve">     Tier II quantity is from Tier I to 4,167 therms.  The customer charge is $10 for customers &lt; 1000 therms/year &amp; $15 for all other customers.</v>
          </cell>
        </row>
        <row r="332">
          <cell r="AZ332" t="str">
            <v xml:space="preserve">  2 1/01/2000 rates for residential and core commercial &amp; industrial are based on proposed total number of customers, proposed demand</v>
          </cell>
        </row>
        <row r="333">
          <cell r="AZ333" t="str">
            <v xml:space="preserve">    forecasts, D.97-04-082 residential baseline-Tier II factors and present rates for both residential and both small &amp; large core commercial &amp; industrial.</v>
          </cell>
        </row>
        <row r="334">
          <cell r="AZ334" t="str">
            <v xml:space="preserve">  3  Tier 1 quantity is first 4167 therms.</v>
          </cell>
        </row>
        <row r="335">
          <cell r="AZ335" t="str">
            <v xml:space="preserve">  4  Small and Large Core Commercial &amp; Industrial Merged into single Commercial &amp; Industrial Rate.</v>
          </cell>
        </row>
        <row r="336">
          <cell r="AZ336" t="str">
            <v>NOTE:  Bundled Procurement Transportation Rates rates exclude a brokerage fee of 0.201  cents/therm,  and the Core Portfolio WACOG.  The</v>
          </cell>
        </row>
        <row r="337">
          <cell r="AZ337" t="str">
            <v>current core WACOG including brokerage fee is 17.602 ¢/therm.  The core WACOG is updated monthly, and along with the brokerage fee is additive</v>
          </cell>
        </row>
        <row r="338">
          <cell r="AZ338" t="str">
            <v>to all bundled Procurement Transportation Rates.</v>
          </cell>
        </row>
        <row r="339">
          <cell r="AZ339" t="str">
            <v>SCG_Table)D1.1_p2</v>
          </cell>
        </row>
        <row r="341">
          <cell r="AZ341" t="str">
            <v>TABLE   18</v>
          </cell>
        </row>
        <row r="342">
          <cell r="AZ342" t="str">
            <v>Page 2</v>
          </cell>
        </row>
        <row r="344">
          <cell r="AZ344" t="str">
            <v>COMPARISON RATE TABLE</v>
          </cell>
        </row>
        <row r="345">
          <cell r="AZ345" t="str">
            <v>CORE TRANSPORTATION CUSTOMER:  TRANSPORTATION RATES</v>
          </cell>
        </row>
        <row r="346">
          <cell r="AZ346" t="str">
            <v>SOUTHERN CALIFORNIA GAS COMPANY</v>
          </cell>
        </row>
        <row r="348">
          <cell r="AZ348" t="str">
            <v xml:space="preserve">2001 Financial Plan Rate Forecast </v>
          </cell>
        </row>
        <row r="352">
          <cell r="BB352" t="str">
            <v xml:space="preserve">Rates in </v>
          </cell>
          <cell r="BD352" t="str">
            <v>Rates In</v>
          </cell>
          <cell r="BF352" t="str">
            <v>BCAP</v>
          </cell>
        </row>
        <row r="353">
          <cell r="BB353" t="str">
            <v>Effect</v>
          </cell>
          <cell r="BD353" t="str">
            <v>Effect 2</v>
          </cell>
          <cell r="BF353" t="str">
            <v>Authorized</v>
          </cell>
        </row>
        <row r="354">
          <cell r="AZ354" t="str">
            <v>Core Customer Class</v>
          </cell>
          <cell r="BB354" t="str">
            <v>10/07/98</v>
          </cell>
          <cell r="BD354" t="str">
            <v>9/01/2000</v>
          </cell>
          <cell r="BF354" t="str">
            <v>Rates</v>
          </cell>
        </row>
        <row r="355">
          <cell r="BB355" t="str">
            <v>($/th)</v>
          </cell>
          <cell r="BD355" t="str">
            <v>($/th)</v>
          </cell>
          <cell r="BF355" t="str">
            <v>($/th)</v>
          </cell>
        </row>
        <row r="356">
          <cell r="AZ356" t="str">
            <v>(A)</v>
          </cell>
          <cell r="BB356" t="str">
            <v>(B)</v>
          </cell>
          <cell r="BD356" t="str">
            <v>(C)</v>
          </cell>
          <cell r="BF356" t="str">
            <v>(D)</v>
          </cell>
        </row>
        <row r="358">
          <cell r="AZ358" t="str">
            <v xml:space="preserve">    RESIDENTIAL</v>
          </cell>
        </row>
        <row r="359">
          <cell r="AZ359" t="str">
            <v xml:space="preserve">        Customer Charge</v>
          </cell>
        </row>
        <row r="360">
          <cell r="AZ360" t="str">
            <v xml:space="preserve">            Single Family</v>
          </cell>
          <cell r="BF360">
            <v>5</v>
          </cell>
        </row>
        <row r="361">
          <cell r="AZ361" t="str">
            <v xml:space="preserve">            Multi-Family Family</v>
          </cell>
          <cell r="BF361">
            <v>5</v>
          </cell>
        </row>
        <row r="362">
          <cell r="AZ362" t="str">
            <v xml:space="preserve">            Small Master Metered</v>
          </cell>
          <cell r="BF362">
            <v>5</v>
          </cell>
        </row>
        <row r="364">
          <cell r="AZ364" t="str">
            <v xml:space="preserve">        Tier I Volumetric</v>
          </cell>
          <cell r="BF364">
            <v>0.26783412141323232</v>
          </cell>
        </row>
        <row r="365">
          <cell r="AZ365" t="str">
            <v xml:space="preserve">        Tier II Volumetric</v>
          </cell>
          <cell r="BF365">
            <v>0.44900381726848843</v>
          </cell>
        </row>
        <row r="366">
          <cell r="AZ366" t="str">
            <v xml:space="preserve">        Subtotal Residential</v>
          </cell>
          <cell r="BB366">
            <v>0.47793681807648164</v>
          </cell>
          <cell r="BD366">
            <v>0.2988515213961388</v>
          </cell>
          <cell r="BF366">
            <v>0.43475356066682519</v>
          </cell>
        </row>
        <row r="368">
          <cell r="AZ368" t="str">
            <v xml:space="preserve">    LARGE MASTER METERED</v>
          </cell>
        </row>
        <row r="369">
          <cell r="AZ369" t="str">
            <v xml:space="preserve">        Customer Charge</v>
          </cell>
        </row>
        <row r="370">
          <cell r="AZ370" t="str">
            <v xml:space="preserve">        Tier I Volumetric</v>
          </cell>
        </row>
        <row r="371">
          <cell r="AZ371" t="str">
            <v xml:space="preserve">        Tier II Volumetric</v>
          </cell>
        </row>
        <row r="372">
          <cell r="AZ372" t="str">
            <v xml:space="preserve">        Subtotal Residential</v>
          </cell>
          <cell r="BB372">
            <v>0.33327122209182514</v>
          </cell>
          <cell r="BD372">
            <v>0.27768790627737633</v>
          </cell>
          <cell r="BF372">
            <v>0.24616332853797415</v>
          </cell>
        </row>
        <row r="374">
          <cell r="AZ374" t="str">
            <v xml:space="preserve">  CORE COMMERCIAL &amp; INDUSTRIAL</v>
          </cell>
          <cell r="BB374" t="str">
            <v>Small (G-10)</v>
          </cell>
          <cell r="BD374" t="str">
            <v>Small (G-10)</v>
          </cell>
          <cell r="BF374" t="str">
            <v>Combined (G-10/G-20) 4</v>
          </cell>
        </row>
        <row r="375">
          <cell r="AZ375" t="str">
            <v xml:space="preserve">        Customer Charge</v>
          </cell>
          <cell r="BB375">
            <v>15</v>
          </cell>
          <cell r="BD375" t="str">
            <v xml:space="preserve">$10.00/15.00 </v>
          </cell>
          <cell r="BF375" t="str">
            <v xml:space="preserve">$10.00/15.00 </v>
          </cell>
        </row>
        <row r="376">
          <cell r="AZ376" t="str">
            <v xml:space="preserve">        Tier I Volumetric ¹</v>
          </cell>
          <cell r="BB376">
            <v>0.5124944969477182</v>
          </cell>
          <cell r="BD376">
            <v>0.37995750630371783</v>
          </cell>
          <cell r="BF376">
            <v>0.41258152161873285</v>
          </cell>
        </row>
        <row r="377">
          <cell r="AZ377" t="str">
            <v xml:space="preserve">        Tier II Volumetric</v>
          </cell>
          <cell r="BB377">
            <v>0.28864241396195695</v>
          </cell>
          <cell r="BD377">
            <v>0.22671151133486858</v>
          </cell>
          <cell r="BF377">
            <v>0.24736356557434605</v>
          </cell>
        </row>
        <row r="378">
          <cell r="AZ378" t="str">
            <v xml:space="preserve">        Tier III Volumetric</v>
          </cell>
          <cell r="BB378">
            <v>0.13332393792458172</v>
          </cell>
          <cell r="BD378">
            <v>9.7225428788929202E-2</v>
          </cell>
          <cell r="BF378">
            <v>0.11648905535806504</v>
          </cell>
        </row>
        <row r="379">
          <cell r="AZ379" t="str">
            <v xml:space="preserve">        Subtotal G-10</v>
          </cell>
          <cell r="BB379">
            <v>0.3553219502012111</v>
          </cell>
          <cell r="BD379" t="e">
            <v>#VALUE!</v>
          </cell>
          <cell r="BF379">
            <v>0.27890107664756869</v>
          </cell>
        </row>
        <row r="381">
          <cell r="AZ381" t="str">
            <v xml:space="preserve">    LARGE CORE COMMERCIAL &amp; INDUSTRIAL (G-20)</v>
          </cell>
        </row>
        <row r="382">
          <cell r="AZ382" t="str">
            <v xml:space="preserve">        Customer Charge</v>
          </cell>
          <cell r="BB382">
            <v>350</v>
          </cell>
          <cell r="BD382" t="e">
            <v>#REF!</v>
          </cell>
          <cell r="BF382" t="str">
            <v>NA</v>
          </cell>
        </row>
        <row r="383">
          <cell r="AZ383" t="str">
            <v xml:space="preserve">        Tier I Volumetric 3</v>
          </cell>
          <cell r="BB383">
            <v>0.26166709664796639</v>
          </cell>
          <cell r="BD383" t="e">
            <v>#REF!</v>
          </cell>
          <cell r="BF383" t="str">
            <v>NA</v>
          </cell>
        </row>
        <row r="384">
          <cell r="AZ384" t="str">
            <v xml:space="preserve">        Tier II Volumetric</v>
          </cell>
          <cell r="BB384">
            <v>0.13332393792458172</v>
          </cell>
          <cell r="BD384" t="e">
            <v>#REF!</v>
          </cell>
          <cell r="BF384" t="str">
            <v>NA</v>
          </cell>
        </row>
        <row r="385">
          <cell r="AZ385" t="str">
            <v xml:space="preserve">        Subtotal G-20</v>
          </cell>
          <cell r="BB385">
            <v>0.16605677415803718</v>
          </cell>
          <cell r="BD385" t="e">
            <v>#REF!</v>
          </cell>
          <cell r="BF385" t="str">
            <v>NA</v>
          </cell>
        </row>
        <row r="387">
          <cell r="AZ387" t="str">
            <v xml:space="preserve">    NON-RES GAS A/C</v>
          </cell>
        </row>
        <row r="388">
          <cell r="AZ388" t="str">
            <v xml:space="preserve">        Customer Charge</v>
          </cell>
          <cell r="BB388">
            <v>150</v>
          </cell>
          <cell r="BD388">
            <v>150</v>
          </cell>
          <cell r="BF388">
            <v>150</v>
          </cell>
        </row>
        <row r="389">
          <cell r="AZ389" t="str">
            <v xml:space="preserve">        Volumetric</v>
          </cell>
          <cell r="BB389">
            <v>0.17042911419585124</v>
          </cell>
          <cell r="BD389">
            <v>8.2672550659647695E-2</v>
          </cell>
          <cell r="BF389">
            <v>0.1020923747129206</v>
          </cell>
        </row>
        <row r="390">
          <cell r="AZ390" t="str">
            <v xml:space="preserve">        Subtotal Non-Res Gas A/C</v>
          </cell>
          <cell r="BB390">
            <v>0.19742911419585127</v>
          </cell>
          <cell r="BD390">
            <v>0.10967255065964771</v>
          </cell>
          <cell r="BF390">
            <v>0.12909237471292059</v>
          </cell>
        </row>
        <row r="392">
          <cell r="AZ392" t="str">
            <v xml:space="preserve">    GAS ENGINES</v>
          </cell>
        </row>
        <row r="393">
          <cell r="AZ393" t="str">
            <v xml:space="preserve">        Customer Charge</v>
          </cell>
          <cell r="BB393">
            <v>50</v>
          </cell>
          <cell r="BD393">
            <v>50</v>
          </cell>
          <cell r="BF393">
            <v>50</v>
          </cell>
        </row>
        <row r="394">
          <cell r="AZ394" t="str">
            <v xml:space="preserve">        Volumetric</v>
          </cell>
          <cell r="BB394">
            <v>0.18550770368226932</v>
          </cell>
          <cell r="BD394">
            <v>0.17773024919523439</v>
          </cell>
          <cell r="BF394">
            <v>0.17773030997005945</v>
          </cell>
        </row>
        <row r="395">
          <cell r="AZ395" t="str">
            <v xml:space="preserve">        Subtotal Gas Engines</v>
          </cell>
          <cell r="BB395">
            <v>0.21161742936805486</v>
          </cell>
          <cell r="BD395">
            <v>0.20383997488101993</v>
          </cell>
          <cell r="BF395">
            <v>0.20384003565584499</v>
          </cell>
        </row>
        <row r="397">
          <cell r="AZ397" t="str">
            <v xml:space="preserve">  ¹  Tier I quantity equals first 250 therms per month in December - March, and first 100 therms per month in April - November.</v>
          </cell>
        </row>
        <row r="398">
          <cell r="AZ398" t="str">
            <v xml:space="preserve">     Tier II quantity is from Tier I to 4,167 therms.  The customer charge is $10 for customers &lt; 1000 therms/year &amp; $15 for all other customers.</v>
          </cell>
        </row>
        <row r="399">
          <cell r="AZ399" t="str">
            <v xml:space="preserve">  2 1/01/2000 rates for residential and core commercial &amp; industrial are based on proposed total number of customers, proposed demand</v>
          </cell>
        </row>
        <row r="400">
          <cell r="AZ400" t="str">
            <v xml:space="preserve">    forecasts, D.97-04-082 residential baseline-Tier II factors and present rates for both residential and both small &amp; large core commercial &amp; industrial.</v>
          </cell>
        </row>
        <row r="401">
          <cell r="AZ401" t="str">
            <v xml:space="preserve">  3  Tier 1 quantity is first 4167 therms.</v>
          </cell>
        </row>
        <row r="402">
          <cell r="AZ402" t="str">
            <v xml:space="preserve">  4  Small and Large Core Commercial &amp; Industrial Merged into single Commercial &amp; Industrial Rate.</v>
          </cell>
        </row>
        <row r="403">
          <cell r="AZ403" t="str">
            <v>NOTE:  Bundled Procurement Transportation Rates rates exclude a brokerage fee of 0.201  cents/therm,  and the Core Portfolio WACOG.  The</v>
          </cell>
        </row>
        <row r="404">
          <cell r="AZ404" t="str">
            <v>current core WACOG including brokerage fee is 17.602 ¢/therm.  The core WACOG is updated monthly, and along with the brokerage fee is additive</v>
          </cell>
        </row>
        <row r="405">
          <cell r="AZ405" t="str">
            <v>to all bundled Procurement Transportation Rates.</v>
          </cell>
        </row>
        <row r="406">
          <cell r="BI406" t="str">
            <v>SCG_Table_D2.1</v>
          </cell>
        </row>
        <row r="408">
          <cell r="BI408" t="str">
            <v>TABLE   18</v>
          </cell>
        </row>
        <row r="409">
          <cell r="BI409" t="str">
            <v>Page 3</v>
          </cell>
        </row>
        <row r="411">
          <cell r="BI411" t="str">
            <v>COMPARISON RATE TABLE</v>
          </cell>
        </row>
        <row r="412">
          <cell r="BI412" t="str">
            <v xml:space="preserve">NONCORE TRANSPORTATION RATES </v>
          </cell>
        </row>
        <row r="414">
          <cell r="BI414" t="str">
            <v>SOUTHERN CALIFORNIA GAS COMPANY</v>
          </cell>
        </row>
        <row r="416">
          <cell r="BI416" t="str">
            <v xml:space="preserve">2001 Financial Plan Rate Forecast </v>
          </cell>
        </row>
        <row r="421">
          <cell r="BK421" t="str">
            <v xml:space="preserve">Rates in </v>
          </cell>
          <cell r="BM421" t="str">
            <v>Rates In</v>
          </cell>
          <cell r="BO421" t="str">
            <v>BCAP</v>
          </cell>
        </row>
        <row r="422">
          <cell r="BK422" t="str">
            <v>Effect</v>
          </cell>
          <cell r="BM422" t="str">
            <v>Effect 2</v>
          </cell>
          <cell r="BO422" t="str">
            <v>Authorized</v>
          </cell>
        </row>
        <row r="423">
          <cell r="BI423" t="str">
            <v>Noncore Customer Class</v>
          </cell>
          <cell r="BK423" t="str">
            <v>10/07/98</v>
          </cell>
          <cell r="BM423" t="str">
            <v>9/01/2000</v>
          </cell>
          <cell r="BO423" t="str">
            <v>Rates</v>
          </cell>
          <cell r="BR423" t="str">
            <v>Throughput</v>
          </cell>
          <cell r="BT423" t="str">
            <v>Revenue</v>
          </cell>
          <cell r="BU423" t="str">
            <v>Revenue</v>
          </cell>
        </row>
        <row r="424">
          <cell r="BK424" t="str">
            <v>($/th)</v>
          </cell>
          <cell r="BM424" t="str">
            <v>($/th)</v>
          </cell>
          <cell r="BO424" t="str">
            <v>($/th)</v>
          </cell>
          <cell r="BR424" t="str">
            <v>(Mth)</v>
          </cell>
          <cell r="BT424" t="str">
            <v>($M)</v>
          </cell>
          <cell r="BU424" t="str">
            <v>($M)</v>
          </cell>
        </row>
        <row r="426">
          <cell r="BI426" t="str">
            <v>(A)</v>
          </cell>
          <cell r="BK426" t="str">
            <v>(B)</v>
          </cell>
          <cell r="BM426" t="str">
            <v>(C)</v>
          </cell>
          <cell r="BO426" t="str">
            <v>(D)</v>
          </cell>
          <cell r="BR426" t="str">
            <v>(B)</v>
          </cell>
          <cell r="BT426" t="str">
            <v>(D)</v>
          </cell>
          <cell r="BU426" t="str">
            <v>(G)</v>
          </cell>
        </row>
        <row r="428">
          <cell r="BK428" t="str">
            <v>See Table B-5,</v>
          </cell>
          <cell r="BM428" t="str">
            <v>See Table B-5,</v>
          </cell>
          <cell r="BO428" t="str">
            <v>See Attachment ____</v>
          </cell>
        </row>
        <row r="429">
          <cell r="BI429" t="str">
            <v>NONCORE</v>
          </cell>
          <cell r="BK429" t="str">
            <v>D.94-12-052 For Details</v>
          </cell>
          <cell r="BM429" t="str">
            <v>D.94-12-052 For Details</v>
          </cell>
          <cell r="BO429" t="str">
            <v>For Details on</v>
          </cell>
        </row>
        <row r="430">
          <cell r="BI430" t="str">
            <v xml:space="preserve">    COMMERCIAL &amp; INDUSTRIAL</v>
          </cell>
          <cell r="BK430" t="str">
            <v>on G-30 Segmentation</v>
          </cell>
          <cell r="BM430" t="str">
            <v>on G-30 Segmentation</v>
          </cell>
          <cell r="BO430" t="str">
            <v>G-30 Segmentation</v>
          </cell>
        </row>
        <row r="431">
          <cell r="BI431" t="str">
            <v xml:space="preserve">         VOLUMETRIC RATE</v>
          </cell>
          <cell r="BK431">
            <v>5.2580687444174781E-2</v>
          </cell>
          <cell r="BM431">
            <v>0</v>
          </cell>
          <cell r="BO431">
            <v>4.3142524800385357E-2</v>
          </cell>
          <cell r="BP431" t="str">
            <v>3</v>
          </cell>
          <cell r="BR431">
            <v>1456757.039971845</v>
          </cell>
          <cell r="BT431">
            <v>0</v>
          </cell>
          <cell r="BU431">
            <v>62848.176725121288</v>
          </cell>
        </row>
        <row r="432">
          <cell r="BI432" t="str">
            <v xml:space="preserve">         ITCS</v>
          </cell>
          <cell r="BK432">
            <v>1.4235218467069741E-2</v>
          </cell>
          <cell r="BM432">
            <v>7.9291400250501437E-3</v>
          </cell>
          <cell r="BO432">
            <v>9.2039747213848997E-4</v>
          </cell>
          <cell r="BR432">
            <v>1456757.039971845</v>
          </cell>
          <cell r="BT432">
            <v>11550.830552414329</v>
          </cell>
          <cell r="BU432">
            <v>1340.7954971100353</v>
          </cell>
        </row>
        <row r="433">
          <cell r="BI433" t="str">
            <v xml:space="preserve">         TOTAL</v>
          </cell>
          <cell r="BK433">
            <v>6.6815905911244519E-2</v>
          </cell>
          <cell r="BM433">
            <v>7.9291400250501437E-3</v>
          </cell>
          <cell r="BO433">
            <v>4.4062922272523848E-2</v>
          </cell>
          <cell r="BR433">
            <v>1456757.039971845</v>
          </cell>
          <cell r="BT433">
            <v>11550.830552414329</v>
          </cell>
          <cell r="BU433">
            <v>64188.972222231321</v>
          </cell>
        </row>
        <row r="435">
          <cell r="BI435" t="str">
            <v xml:space="preserve">         CARE SURCHARGE</v>
          </cell>
          <cell r="BK435">
            <v>9.9409913561925092E-3</v>
          </cell>
          <cell r="BM435">
            <v>1.207987148983876E-3</v>
          </cell>
          <cell r="BO435">
            <v>1.4976903546246834E-3</v>
          </cell>
          <cell r="BR435">
            <v>1456757.039971845</v>
          </cell>
          <cell r="BT435">
            <v>1759.7437834777793</v>
          </cell>
          <cell r="BU435">
            <v>2181.7709677974367</v>
          </cell>
        </row>
        <row r="437">
          <cell r="BI437" t="str">
            <v xml:space="preserve">    ELECTRIC GENERATION (EG) 1</v>
          </cell>
        </row>
        <row r="438">
          <cell r="BI438" t="str">
            <v xml:space="preserve">         VOLUMETRIC RATE</v>
          </cell>
          <cell r="BK438">
            <v>3.2753193970394369E-2</v>
          </cell>
          <cell r="BM438">
            <v>2.291363368593716E-2</v>
          </cell>
          <cell r="BO438">
            <v>2.1024459838198579E-2</v>
          </cell>
          <cell r="BP438" t="str">
            <v>4</v>
          </cell>
          <cell r="BR438">
            <v>2944256.8443015805</v>
          </cell>
          <cell r="BT438">
            <v>67463.622807639738</v>
          </cell>
          <cell r="BU438">
            <v>61901.409776359862</v>
          </cell>
        </row>
        <row r="439">
          <cell r="BI439" t="str">
            <v xml:space="preserve">         ITCS</v>
          </cell>
          <cell r="BK439">
            <v>1.4235218467069741E-2</v>
          </cell>
          <cell r="BM439">
            <v>7.929140025050142E-3</v>
          </cell>
          <cell r="BO439">
            <v>9.2039747213848943E-4</v>
          </cell>
          <cell r="BR439">
            <v>2944256.8443015805</v>
          </cell>
          <cell r="BT439">
            <v>23345.424788179487</v>
          </cell>
          <cell r="BU439">
            <v>2709.8865568216206</v>
          </cell>
        </row>
        <row r="440">
          <cell r="BI440" t="str">
            <v xml:space="preserve">         SUBTOTAL</v>
          </cell>
          <cell r="BK440">
            <v>4.6988412437464114E-2</v>
          </cell>
          <cell r="BM440">
            <v>3.0842773710987304E-2</v>
          </cell>
          <cell r="BO440">
            <v>2.1944857310337067E-2</v>
          </cell>
          <cell r="BR440">
            <v>2944256.8443015805</v>
          </cell>
          <cell r="BT440">
            <v>90809.047595819226</v>
          </cell>
          <cell r="BU440">
            <v>64611.296333181483</v>
          </cell>
        </row>
        <row r="441">
          <cell r="BI441" t="str">
            <v xml:space="preserve">         COMMON EG RATE ADJ.</v>
          </cell>
          <cell r="BO441">
            <v>3.0485301960186759E-3</v>
          </cell>
          <cell r="BR441">
            <v>2944256.8443015805</v>
          </cell>
          <cell r="BU441">
            <v>8975.655894688025</v>
          </cell>
        </row>
        <row r="442">
          <cell r="BI442" t="str">
            <v xml:space="preserve">         TOTAL</v>
          </cell>
          <cell r="BO442">
            <v>2.4993387506355744E-2</v>
          </cell>
          <cell r="BR442">
            <v>2944256.8443015805</v>
          </cell>
          <cell r="BU442">
            <v>73586.952227869508</v>
          </cell>
        </row>
        <row r="445">
          <cell r="BI445" t="str">
            <v>WHOLESALE</v>
          </cell>
        </row>
        <row r="446">
          <cell r="BI446" t="str">
            <v xml:space="preserve">    LONG BEACH</v>
          </cell>
        </row>
        <row r="447">
          <cell r="BI447" t="str">
            <v xml:space="preserve">         VOLUMETRIC RATE</v>
          </cell>
          <cell r="BK447">
            <v>3.6790391199728587E-2</v>
          </cell>
          <cell r="BM447">
            <v>2.1600742369095104E-2</v>
          </cell>
          <cell r="BO447">
            <v>1.9679804553634571E-2</v>
          </cell>
          <cell r="BR447">
            <v>77821.181904211931</v>
          </cell>
          <cell r="BT447">
            <v>1680.9953011713678</v>
          </cell>
          <cell r="BU447">
            <v>1531.5056500077342</v>
          </cell>
        </row>
        <row r="448">
          <cell r="BI448" t="str">
            <v xml:space="preserve">         ITCS</v>
          </cell>
          <cell r="BK448">
            <v>1.4165984858720733E-2</v>
          </cell>
          <cell r="BM448">
            <v>7.8905763053356403E-3</v>
          </cell>
          <cell r="BO448">
            <v>9.1592107873020735E-4</v>
          </cell>
          <cell r="BR448">
            <v>77821.181904211931</v>
          </cell>
          <cell r="BT448">
            <v>614.05397398658943</v>
          </cell>
          <cell r="BU448">
            <v>71.278060877765483</v>
          </cell>
        </row>
        <row r="449">
          <cell r="BI449" t="str">
            <v xml:space="preserve">         TOTAL</v>
          </cell>
          <cell r="BK449">
            <v>5.0956376058449313E-2</v>
          </cell>
          <cell r="BM449">
            <v>2.9491318674430743E-2</v>
          </cell>
          <cell r="BO449">
            <v>2.0595725632364777E-2</v>
          </cell>
          <cell r="BR449">
            <v>77821.181904211931</v>
          </cell>
          <cell r="BT449">
            <v>2295.0492751579573</v>
          </cell>
          <cell r="BU449">
            <v>1602.7837108854997</v>
          </cell>
        </row>
        <row r="452">
          <cell r="BI452" t="str">
            <v xml:space="preserve">    SDG&amp;E</v>
          </cell>
        </row>
        <row r="453">
          <cell r="BI453" t="str">
            <v xml:space="preserve">         VOLUMETRIC RATE</v>
          </cell>
          <cell r="BK453">
            <v>2.6864289841152689E-2</v>
          </cell>
          <cell r="BM453">
            <v>1.448425665900444E-2</v>
          </cell>
          <cell r="BO453">
            <v>1.2957976580222455E-2</v>
          </cell>
          <cell r="BR453">
            <v>1445679.7396667516</v>
          </cell>
          <cell r="BT453">
            <v>20939.596396055953</v>
          </cell>
          <cell r="BU453">
            <v>18733.084209103861</v>
          </cell>
        </row>
        <row r="454">
          <cell r="BI454" t="str">
            <v xml:space="preserve">         ITCS</v>
          </cell>
          <cell r="BK454">
            <v>1.4165984858720735E-2</v>
          </cell>
          <cell r="BM454">
            <v>7.8905763053356403E-3</v>
          </cell>
          <cell r="BO454">
            <v>9.159210787302081E-4</v>
          </cell>
          <cell r="BR454">
            <v>1445679.7396667516</v>
          </cell>
          <cell r="BT454">
            <v>11407.246298918268</v>
          </cell>
          <cell r="BU454">
            <v>1324.1285466539775</v>
          </cell>
        </row>
        <row r="455">
          <cell r="BI455" t="str">
            <v xml:space="preserve">         TOTAL</v>
          </cell>
          <cell r="BK455">
            <v>4.1030274699873429E-2</v>
          </cell>
          <cell r="BM455">
            <v>2.2374832964340081E-2</v>
          </cell>
          <cell r="BO455">
            <v>1.3873897658952663E-2</v>
          </cell>
          <cell r="BR455">
            <v>1445679.7396667516</v>
          </cell>
          <cell r="BT455">
            <v>32346.842694974221</v>
          </cell>
          <cell r="BU455">
            <v>20057.212755757839</v>
          </cell>
        </row>
        <row r="458">
          <cell r="BI458" t="str">
            <v xml:space="preserve">    SOUTHWEST GAS</v>
          </cell>
        </row>
        <row r="459">
          <cell r="BI459" t="str">
            <v xml:space="preserve">         VOLUMETRIC RATE</v>
          </cell>
          <cell r="BK459">
            <v>3.0399518842146291E-2</v>
          </cell>
          <cell r="BM459">
            <v>1.9717876906451666E-2</v>
          </cell>
          <cell r="BO459">
            <v>1.7749149089856711E-2</v>
          </cell>
          <cell r="BR459">
            <v>91672.004705310013</v>
          </cell>
          <cell r="BT459">
            <v>1807.5773045469607</v>
          </cell>
          <cell r="BU459">
            <v>1627.1000788805934</v>
          </cell>
        </row>
        <row r="460">
          <cell r="BI460" t="str">
            <v xml:space="preserve">         ITCS</v>
          </cell>
          <cell r="BK460">
            <v>1.4165984858720736E-2</v>
          </cell>
          <cell r="BM460">
            <v>7.8905763053356403E-3</v>
          </cell>
          <cell r="BO460">
            <v>9.1592107873020659E-4</v>
          </cell>
          <cell r="BR460">
            <v>91672.004705310013</v>
          </cell>
          <cell r="BT460">
            <v>723.34494819033648</v>
          </cell>
          <cell r="BU460">
            <v>83.964321439048121</v>
          </cell>
        </row>
        <row r="461">
          <cell r="BI461" t="str">
            <v xml:space="preserve">         TOTAL</v>
          </cell>
          <cell r="BK461">
            <v>4.456550370086703E-2</v>
          </cell>
          <cell r="BM461">
            <v>2.7608453211787305E-2</v>
          </cell>
          <cell r="BO461">
            <v>1.8665070168586918E-2</v>
          </cell>
          <cell r="BR461">
            <v>91672.004705310013</v>
          </cell>
          <cell r="BT461">
            <v>2530.9222527372972</v>
          </cell>
          <cell r="BU461">
            <v>1711.0644003196414</v>
          </cell>
        </row>
        <row r="463">
          <cell r="BI463" t="str">
            <v xml:space="preserve">    VERNON</v>
          </cell>
        </row>
        <row r="464">
          <cell r="BI464" t="str">
            <v xml:space="preserve">         VOLUMETRIC RATE</v>
          </cell>
          <cell r="BK464" t="str">
            <v>N/A</v>
          </cell>
          <cell r="BM464" t="str">
            <v>N/A</v>
          </cell>
          <cell r="BO464">
            <v>1.5038151377535275E-2</v>
          </cell>
          <cell r="BR464">
            <v>51620</v>
          </cell>
          <cell r="BT464" t="str">
            <v>N/A</v>
          </cell>
          <cell r="BU464">
            <v>776.26937410837093</v>
          </cell>
        </row>
        <row r="465">
          <cell r="BI465" t="str">
            <v xml:space="preserve">         ITCS</v>
          </cell>
          <cell r="BK465" t="str">
            <v>N/A</v>
          </cell>
          <cell r="BM465" t="str">
            <v>N/A</v>
          </cell>
          <cell r="BO465">
            <v>9.1592107873020778E-4</v>
          </cell>
          <cell r="BR465">
            <v>51620</v>
          </cell>
          <cell r="BT465" t="str">
            <v>N/A</v>
          </cell>
          <cell r="BU465">
            <v>47.279846084053325</v>
          </cell>
        </row>
        <row r="466">
          <cell r="BI466" t="str">
            <v xml:space="preserve">         TOTAL</v>
          </cell>
          <cell r="BK466" t="str">
            <v>N/A</v>
          </cell>
          <cell r="BM466" t="str">
            <v>N/A</v>
          </cell>
          <cell r="BO466">
            <v>1.5954072456265483E-2</v>
          </cell>
          <cell r="BR466">
            <v>51620</v>
          </cell>
          <cell r="BT466" t="str">
            <v>N/A</v>
          </cell>
          <cell r="BU466">
            <v>823.54922019242429</v>
          </cell>
        </row>
        <row r="469">
          <cell r="BI469" t="str">
            <v>INTERNATIONAL</v>
          </cell>
        </row>
        <row r="470">
          <cell r="BI470" t="str">
            <v xml:space="preserve">    DGN</v>
          </cell>
        </row>
        <row r="471">
          <cell r="BI471" t="str">
            <v xml:space="preserve">         VOLUMETRIC RATE</v>
          </cell>
          <cell r="BK471" t="str">
            <v>N/A</v>
          </cell>
          <cell r="BM471" t="str">
            <v>N/A</v>
          </cell>
          <cell r="BO471">
            <v>1.6862105753548625E-2</v>
          </cell>
          <cell r="BR471">
            <v>36419.49</v>
          </cell>
          <cell r="BT471" t="str">
            <v>N/A</v>
          </cell>
          <cell r="BU471">
            <v>614.10929187030661</v>
          </cell>
        </row>
        <row r="472">
          <cell r="BI472" t="str">
            <v xml:space="preserve">         ITCS</v>
          </cell>
          <cell r="BK472" t="str">
            <v>N/A</v>
          </cell>
          <cell r="BM472" t="str">
            <v>N/A</v>
          </cell>
          <cell r="BO472">
            <v>9.1592107873020713E-4</v>
          </cell>
          <cell r="BR472">
            <v>36419.49</v>
          </cell>
          <cell r="BT472" t="str">
            <v>N/A</v>
          </cell>
          <cell r="BU472">
            <v>33.357378567603988</v>
          </cell>
        </row>
        <row r="473">
          <cell r="BI473" t="str">
            <v xml:space="preserve">         VOLUMETRIC RATE</v>
          </cell>
          <cell r="BK473" t="str">
            <v>N/A</v>
          </cell>
          <cell r="BM473" t="str">
            <v>N/A</v>
          </cell>
          <cell r="BO473">
            <v>1.7778026832278832E-2</v>
          </cell>
          <cell r="BR473">
            <v>36419.49</v>
          </cell>
          <cell r="BT473" t="str">
            <v>N/A</v>
          </cell>
          <cell r="BU473">
            <v>647.46667043791058</v>
          </cell>
        </row>
        <row r="476">
          <cell r="BI476" t="str">
            <v>BROKERAGE FEES</v>
          </cell>
          <cell r="BK476">
            <v>2.66E-3</v>
          </cell>
          <cell r="BM476">
            <v>2.66E-3</v>
          </cell>
          <cell r="BO476">
            <v>2.66E-3</v>
          </cell>
          <cell r="BR476">
            <v>31325.853637626155</v>
          </cell>
          <cell r="BT476">
            <v>83.326770676085573</v>
          </cell>
          <cell r="BU476">
            <v>83.326770676085573</v>
          </cell>
        </row>
        <row r="478">
          <cell r="BI478" t="str">
            <v>1  Includes all electric generation including traditional Utility Electric Generation Municipal and all Qualifying Facilities.</v>
          </cell>
        </row>
        <row r="479">
          <cell r="BI479" t="str">
            <v>2  1/01/2000 rates have included wholesale storage costs in Unbundled Storage.</v>
          </cell>
        </row>
        <row r="480">
          <cell r="BI480" t="str">
            <v>3  See Table 5 for BCAP adopted noncore commercial and industrial segmented rate design.</v>
          </cell>
          <cell r="BW480" t="str">
            <v>SCG_Table_D_Avg_Res_Bill</v>
          </cell>
        </row>
        <row r="481">
          <cell r="BI481" t="str">
            <v>4  See Table 8 for BCAP adopted EG segmented rate design.</v>
          </cell>
        </row>
        <row r="482">
          <cell r="BW482" t="str">
            <v>TABLE  19</v>
          </cell>
        </row>
        <row r="484">
          <cell r="BI484">
            <v>0</v>
          </cell>
          <cell r="BW484" t="str">
            <v>SOUTHERN CALIFORNIA GAS COMPANY</v>
          </cell>
        </row>
        <row r="485">
          <cell r="BI485" t="str">
            <v>4  See Table 8 for BCAP adopted EG segmented rate design.</v>
          </cell>
          <cell r="BW485" t="str">
            <v>2000 Biennial Cost Allocation Proceeding</v>
          </cell>
        </row>
        <row r="487">
          <cell r="BW487" t="str">
            <v>TYPICAL WINTER MONTHLY BILLS</v>
          </cell>
        </row>
        <row r="488">
          <cell r="BW488" t="str">
            <v>Residential Customers</v>
          </cell>
        </row>
        <row r="492">
          <cell r="BZ492" t="str">
            <v>Monthly</v>
          </cell>
          <cell r="CB492" t="str">
            <v>Bill At</v>
          </cell>
          <cell r="CD492" t="str">
            <v>Bill At</v>
          </cell>
        </row>
        <row r="493">
          <cell r="BZ493" t="str">
            <v>Energy</v>
          </cell>
          <cell r="CB493" t="str">
            <v>9/01/2000</v>
          </cell>
          <cell r="CD493" t="str">
            <v>BCAP</v>
          </cell>
          <cell r="CJ493" t="str">
            <v>Number of</v>
          </cell>
          <cell r="CL493" t="str">
            <v>Percent of</v>
          </cell>
        </row>
        <row r="494">
          <cell r="BS494" t="str">
            <v>Present</v>
          </cell>
          <cell r="BT494" t="str">
            <v>BCAP</v>
          </cell>
          <cell r="BX494" t="str">
            <v>Line #</v>
          </cell>
          <cell r="BZ494" t="str">
            <v>Usage</v>
          </cell>
          <cell r="CB494" t="str">
            <v>Rates</v>
          </cell>
          <cell r="CD494" t="str">
            <v>Rates</v>
          </cell>
          <cell r="CF494" t="str">
            <v>Change</v>
          </cell>
          <cell r="CH494" t="str">
            <v>% Change</v>
          </cell>
          <cell r="CJ494" t="str">
            <v>Customers</v>
          </cell>
          <cell r="CL494" t="str">
            <v>Total</v>
          </cell>
        </row>
        <row r="495">
          <cell r="BS495" t="str">
            <v>9/01/2000</v>
          </cell>
          <cell r="BT495" t="str">
            <v>Authorized</v>
          </cell>
          <cell r="BX495" t="str">
            <v>(A)</v>
          </cell>
          <cell r="BZ495" t="str">
            <v>(B)</v>
          </cell>
          <cell r="CB495" t="str">
            <v>(C)</v>
          </cell>
          <cell r="CD495" t="str">
            <v>(D)</v>
          </cell>
          <cell r="CF495" t="str">
            <v>(E)</v>
          </cell>
          <cell r="CH495" t="str">
            <v>(F)</v>
          </cell>
          <cell r="CJ495" t="str">
            <v>(G)</v>
          </cell>
          <cell r="CL495" t="str">
            <v>(H)</v>
          </cell>
        </row>
        <row r="496">
          <cell r="BZ496" t="str">
            <v>therms</v>
          </cell>
          <cell r="CB496" t="str">
            <v>$</v>
          </cell>
          <cell r="CD496" t="str">
            <v>$</v>
          </cell>
          <cell r="CF496" t="str">
            <v>$</v>
          </cell>
          <cell r="CT496" t="str">
            <v>Received Fron Ken Parris, 12/28/99</v>
          </cell>
          <cell r="CZ496" t="str">
            <v>Annual/12</v>
          </cell>
        </row>
        <row r="497">
          <cell r="BR497" t="str">
            <v>Base Line</v>
          </cell>
          <cell r="BS497">
            <v>50</v>
          </cell>
          <cell r="BT497">
            <v>49</v>
          </cell>
          <cell r="CT497" t="str">
            <v>January Consumption</v>
          </cell>
          <cell r="CX497" t="str">
            <v>Accum Percent</v>
          </cell>
          <cell r="CY497" t="str">
            <v>Percent</v>
          </cell>
        </row>
        <row r="498">
          <cell r="BR498" t="str">
            <v>Customer Chg</v>
          </cell>
          <cell r="BS498">
            <v>5</v>
          </cell>
          <cell r="BT498">
            <v>5</v>
          </cell>
          <cell r="BX498">
            <v>1</v>
          </cell>
          <cell r="BZ498">
            <v>0</v>
          </cell>
          <cell r="CB498">
            <v>5</v>
          </cell>
          <cell r="CD498">
            <v>5</v>
          </cell>
          <cell r="CF498">
            <v>0</v>
          </cell>
          <cell r="CH498">
            <v>0</v>
          </cell>
          <cell r="CJ498">
            <v>3723</v>
          </cell>
          <cell r="CL498">
            <v>1.2042082274300715E-3</v>
          </cell>
          <cell r="CO498">
            <v>0</v>
          </cell>
          <cell r="CP498">
            <v>0</v>
          </cell>
          <cell r="CQ498">
            <v>1255</v>
          </cell>
          <cell r="CT498" t="str">
            <v>SINGLE FAMILY</v>
          </cell>
          <cell r="CU498">
            <v>0</v>
          </cell>
          <cell r="CV498">
            <v>3723</v>
          </cell>
          <cell r="CX498">
            <v>3.1533231834429349E-3</v>
          </cell>
          <cell r="CY498">
            <v>3.1533231834429349E-3</v>
          </cell>
          <cell r="CZ498">
            <v>9749</v>
          </cell>
        </row>
        <row r="499">
          <cell r="BR499" t="str">
            <v>Tier 1</v>
          </cell>
          <cell r="BS499">
            <v>6.6905764642437443E-2</v>
          </cell>
          <cell r="BT499">
            <v>0.2706733379874377</v>
          </cell>
          <cell r="BX499">
            <v>2</v>
          </cell>
          <cell r="BZ499">
            <v>5</v>
          </cell>
          <cell r="CB499">
            <v>6.5353187589571062</v>
          </cell>
          <cell r="CD499">
            <v>7.5556051417103118</v>
          </cell>
          <cell r="CF499">
            <v>1.0202863827532056</v>
          </cell>
          <cell r="CH499">
            <v>0.1561188398583975</v>
          </cell>
          <cell r="CJ499">
            <v>14406</v>
          </cell>
          <cell r="CL499">
            <v>4.6596357035610016E-3</v>
          </cell>
          <cell r="CO499">
            <v>5</v>
          </cell>
          <cell r="CP499">
            <v>5</v>
          </cell>
          <cell r="CQ499">
            <v>1943</v>
          </cell>
          <cell r="CT499" t="str">
            <v>SINGLE FAMILY</v>
          </cell>
          <cell r="CU499">
            <v>5</v>
          </cell>
          <cell r="CV499">
            <v>14406</v>
          </cell>
          <cell r="CX499">
            <v>1.3186124342949853E-2</v>
          </cell>
          <cell r="CY499">
            <v>1.0032801159506919E-2</v>
          </cell>
          <cell r="CZ499">
            <v>31018</v>
          </cell>
        </row>
        <row r="500">
          <cell r="BR500" t="str">
            <v>Tier 2</v>
          </cell>
          <cell r="BS500">
            <v>0.24679854464785056</v>
          </cell>
          <cell r="BT500">
            <v>0.45184303384269386</v>
          </cell>
          <cell r="BX500">
            <v>3</v>
          </cell>
          <cell r="BZ500">
            <v>10</v>
          </cell>
          <cell r="CB500">
            <v>8.0706375179142125</v>
          </cell>
          <cell r="CD500">
            <v>10.111210283420624</v>
          </cell>
          <cell r="CF500">
            <v>2.0405727655064112</v>
          </cell>
          <cell r="CH500">
            <v>0.25283910483861999</v>
          </cell>
          <cell r="CJ500">
            <v>22769</v>
          </cell>
          <cell r="CL500">
            <v>7.3646567634583129E-3</v>
          </cell>
          <cell r="CO500">
            <v>10</v>
          </cell>
          <cell r="CP500">
            <v>10</v>
          </cell>
          <cell r="CQ500">
            <v>1749</v>
          </cell>
          <cell r="CT500" t="str">
            <v>SINGLE FAMILY</v>
          </cell>
          <cell r="CU500">
            <v>10</v>
          </cell>
          <cell r="CV500">
            <v>22769</v>
          </cell>
          <cell r="CX500">
            <v>3.1867356652205178E-2</v>
          </cell>
          <cell r="CY500">
            <v>1.8681232309255322E-2</v>
          </cell>
          <cell r="CZ500">
            <v>57756</v>
          </cell>
        </row>
        <row r="501">
          <cell r="BX501">
            <v>4</v>
          </cell>
          <cell r="BZ501">
            <v>15</v>
          </cell>
          <cell r="CB501">
            <v>9.6059562768713196</v>
          </cell>
          <cell r="CD501">
            <v>12.666815425130935</v>
          </cell>
          <cell r="CF501">
            <v>3.060859148259615</v>
          </cell>
          <cell r="CH501">
            <v>0.31864179474035076</v>
          </cell>
          <cell r="CJ501">
            <v>26783</v>
          </cell>
          <cell r="CL501">
            <v>8.6629892439590659E-3</v>
          </cell>
          <cell r="CO501">
            <v>15</v>
          </cell>
          <cell r="CP501">
            <v>15</v>
          </cell>
          <cell r="CQ501">
            <v>1360</v>
          </cell>
          <cell r="CT501" t="str">
            <v>SINGLE FAMILY</v>
          </cell>
          <cell r="CU501">
            <v>15</v>
          </cell>
          <cell r="CV501">
            <v>26783</v>
          </cell>
          <cell r="CX501">
            <v>6.5394663512373136E-2</v>
          </cell>
          <cell r="CY501">
            <v>3.3527306860167957E-2</v>
          </cell>
          <cell r="CZ501">
            <v>103655</v>
          </cell>
        </row>
        <row r="502">
          <cell r="BR502" t="str">
            <v>All Volumetric Rates</v>
          </cell>
          <cell r="BX502">
            <v>5</v>
          </cell>
          <cell r="BZ502">
            <v>20</v>
          </cell>
          <cell r="CB502">
            <v>11.141275035828427</v>
          </cell>
          <cell r="CD502">
            <v>15.222420566841247</v>
          </cell>
          <cell r="CF502">
            <v>4.0811455310128206</v>
          </cell>
          <cell r="CH502">
            <v>0.36630866017476077</v>
          </cell>
          <cell r="CJ502">
            <v>43605</v>
          </cell>
          <cell r="CL502">
            <v>1.4104082663735768E-2</v>
          </cell>
          <cell r="CO502">
            <v>20</v>
          </cell>
          <cell r="CP502">
            <v>20</v>
          </cell>
          <cell r="CQ502">
            <v>1705</v>
          </cell>
          <cell r="CT502" t="str">
            <v>SINGLE FAMILY</v>
          </cell>
          <cell r="CU502">
            <v>20</v>
          </cell>
          <cell r="CV502">
            <v>43605</v>
          </cell>
          <cell r="CX502">
            <v>0.11939253326450297</v>
          </cell>
          <cell r="CY502">
            <v>5.3997869752129841E-2</v>
          </cell>
          <cell r="CZ502">
            <v>166943</v>
          </cell>
        </row>
        <row r="503">
          <cell r="BR503" t="str">
            <v>Procurement</v>
          </cell>
          <cell r="BS503">
            <v>0.23818999999999999</v>
          </cell>
          <cell r="BT503">
            <v>0.23818999999999999</v>
          </cell>
          <cell r="BX503">
            <v>6</v>
          </cell>
          <cell r="BZ503">
            <v>25</v>
          </cell>
          <cell r="CB503">
            <v>12.676593794785532</v>
          </cell>
          <cell r="CD503">
            <v>17.77802570855156</v>
          </cell>
          <cell r="CF503">
            <v>5.101431913766028</v>
          </cell>
          <cell r="CH503">
            <v>0.402429232674828</v>
          </cell>
          <cell r="CJ503">
            <v>62775</v>
          </cell>
          <cell r="CL503">
            <v>2.030463912890753E-2</v>
          </cell>
          <cell r="CO503">
            <v>25</v>
          </cell>
          <cell r="CP503">
            <v>25</v>
          </cell>
          <cell r="CQ503">
            <v>1742</v>
          </cell>
          <cell r="CT503" t="str">
            <v>SINGLE FAMILY</v>
          </cell>
          <cell r="CU503">
            <v>25</v>
          </cell>
          <cell r="CV503">
            <v>62775</v>
          </cell>
          <cell r="CX503">
            <v>0.19701267183735333</v>
          </cell>
          <cell r="CY503">
            <v>7.762013857285037E-2</v>
          </cell>
          <cell r="CZ503">
            <v>239975</v>
          </cell>
        </row>
        <row r="504">
          <cell r="BR504" t="str">
            <v>CPUC Surcharge (G_SRF)</v>
          </cell>
          <cell r="BS504">
            <v>7.5999999999999993E-4</v>
          </cell>
          <cell r="BT504">
            <v>7.5999999999999993E-4</v>
          </cell>
          <cell r="BX504">
            <v>7</v>
          </cell>
          <cell r="BZ504">
            <v>30</v>
          </cell>
          <cell r="CB504">
            <v>14.211912553742639</v>
          </cell>
          <cell r="CD504">
            <v>20.333630850261873</v>
          </cell>
          <cell r="CF504">
            <v>6.1217182965192336</v>
          </cell>
          <cell r="CH504">
            <v>0.43074556456562973</v>
          </cell>
          <cell r="CJ504">
            <v>80115</v>
          </cell>
          <cell r="CL504">
            <v>2.5913280188170879E-2</v>
          </cell>
          <cell r="CO504">
            <v>30</v>
          </cell>
          <cell r="CP504">
            <v>30</v>
          </cell>
          <cell r="CQ504">
            <v>1870</v>
          </cell>
          <cell r="CT504" t="str">
            <v>SINGLE FAMILY</v>
          </cell>
          <cell r="CU504">
            <v>30</v>
          </cell>
          <cell r="CV504">
            <v>80115</v>
          </cell>
          <cell r="CX504">
            <v>0.29540062471313944</v>
          </cell>
          <cell r="CY504">
            <v>9.8387952875786111E-2</v>
          </cell>
          <cell r="CZ504">
            <v>304182</v>
          </cell>
        </row>
        <row r="505">
          <cell r="BR505" t="str">
            <v>CARE Surcharge (G-CFS)</v>
          </cell>
          <cell r="BS505">
            <v>1.207987148983876E-3</v>
          </cell>
          <cell r="BT505">
            <v>1.4976903546246834E-3</v>
          </cell>
          <cell r="BX505">
            <v>8</v>
          </cell>
          <cell r="BZ505">
            <v>35</v>
          </cell>
          <cell r="CB505">
            <v>15.747231312699746</v>
          </cell>
          <cell r="CD505">
            <v>22.889235991972186</v>
          </cell>
          <cell r="CF505">
            <v>7.1420046792724392</v>
          </cell>
          <cell r="CH505">
            <v>0.45354034226401385</v>
          </cell>
          <cell r="CJ505">
            <v>86954</v>
          </cell>
          <cell r="CL505">
            <v>2.8125361860852655E-2</v>
          </cell>
          <cell r="CO505">
            <v>35</v>
          </cell>
          <cell r="CP505">
            <v>35</v>
          </cell>
          <cell r="CQ505">
            <v>2045</v>
          </cell>
          <cell r="CT505" t="str">
            <v>SINGLE FAMILY</v>
          </cell>
          <cell r="CU505">
            <v>35</v>
          </cell>
          <cell r="CV505">
            <v>86954</v>
          </cell>
          <cell r="CX505">
            <v>0.40600014425911785</v>
          </cell>
          <cell r="CY505">
            <v>0.11059951954597839</v>
          </cell>
          <cell r="CZ505">
            <v>341936</v>
          </cell>
        </row>
        <row r="506">
          <cell r="BX506">
            <v>9</v>
          </cell>
          <cell r="BZ506">
            <v>40</v>
          </cell>
          <cell r="CB506">
            <v>17.282550071656853</v>
          </cell>
          <cell r="CD506">
            <v>25.444841133682495</v>
          </cell>
          <cell r="CF506">
            <v>8.1622910620256413</v>
          </cell>
          <cell r="CH506">
            <v>0.47228511002040652</v>
          </cell>
          <cell r="CJ506">
            <v>102554</v>
          </cell>
          <cell r="CL506">
            <v>3.3171198107940787E-2</v>
          </cell>
          <cell r="CO506">
            <v>40</v>
          </cell>
          <cell r="CP506">
            <v>40</v>
          </cell>
          <cell r="CQ506">
            <v>2189</v>
          </cell>
          <cell r="CT506" t="str">
            <v>SINGLE FAMILY</v>
          </cell>
          <cell r="CU506">
            <v>40</v>
          </cell>
          <cell r="CV506">
            <v>102554</v>
          </cell>
          <cell r="CX506">
            <v>0.51705055441107839</v>
          </cell>
          <cell r="CY506">
            <v>0.11105041015196049</v>
          </cell>
          <cell r="CZ506">
            <v>343330</v>
          </cell>
        </row>
        <row r="507">
          <cell r="BR507" t="str">
            <v>Total all volumetric Rate</v>
          </cell>
          <cell r="BS507">
            <v>0.24015798714898387</v>
          </cell>
          <cell r="BT507">
            <v>0.24044769035462468</v>
          </cell>
          <cell r="BX507">
            <v>10</v>
          </cell>
          <cell r="BZ507">
            <v>45</v>
          </cell>
          <cell r="CB507">
            <v>18.817868830613961</v>
          </cell>
          <cell r="CD507">
            <v>28.000446275392811</v>
          </cell>
          <cell r="CF507">
            <v>9.1825774447788504</v>
          </cell>
          <cell r="CH507">
            <v>0.48797116865009282</v>
          </cell>
          <cell r="CJ507">
            <v>88846</v>
          </cell>
          <cell r="CL507">
            <v>2.8737331231332833E-2</v>
          </cell>
          <cell r="CO507">
            <v>45</v>
          </cell>
          <cell r="CP507">
            <v>45</v>
          </cell>
          <cell r="CQ507">
            <v>1763</v>
          </cell>
          <cell r="CT507" t="str">
            <v>SINGLE FAMILY</v>
          </cell>
          <cell r="CU507">
            <v>45</v>
          </cell>
          <cell r="CV507">
            <v>88846</v>
          </cell>
          <cell r="CX507">
            <v>0.61849350138550219</v>
          </cell>
          <cell r="CY507">
            <v>0.10144294697442377</v>
          </cell>
          <cell r="CZ507">
            <v>313627</v>
          </cell>
        </row>
        <row r="508">
          <cell r="BX508">
            <v>11</v>
          </cell>
          <cell r="BZ508">
            <v>50</v>
          </cell>
          <cell r="CB508">
            <v>20.353187589571064</v>
          </cell>
          <cell r="CD508">
            <v>30.737221112958373</v>
          </cell>
          <cell r="CF508">
            <v>10.384033523387309</v>
          </cell>
          <cell r="CH508">
            <v>0.51019200199913983</v>
          </cell>
          <cell r="CJ508">
            <v>120403</v>
          </cell>
          <cell r="CL508">
            <v>3.8944475747317457E-2</v>
          </cell>
          <cell r="CO508">
            <v>50</v>
          </cell>
          <cell r="CP508">
            <v>50</v>
          </cell>
          <cell r="CQ508">
            <v>2373</v>
          </cell>
          <cell r="CT508" t="str">
            <v>SINGLE FAMILY</v>
          </cell>
          <cell r="CU508">
            <v>50</v>
          </cell>
          <cell r="CV508">
            <v>120403</v>
          </cell>
          <cell r="CX508">
            <v>0.70473231362190991</v>
          </cell>
          <cell r="CY508">
            <v>8.6238812236407697E-2</v>
          </cell>
          <cell r="CZ508">
            <v>266621</v>
          </cell>
        </row>
        <row r="509">
          <cell r="BR509" t="str">
            <v>Days In Month</v>
          </cell>
          <cell r="BS509">
            <v>31</v>
          </cell>
          <cell r="BT509">
            <v>31</v>
          </cell>
          <cell r="BX509">
            <v>12</v>
          </cell>
          <cell r="BZ509">
            <v>55</v>
          </cell>
          <cell r="CB509">
            <v>22.787970248555236</v>
          </cell>
          <cell r="CD509">
            <v>34.198674733944969</v>
          </cell>
          <cell r="CF509">
            <v>11.410704485389733</v>
          </cell>
          <cell r="CH509">
            <v>0.50073369242322818</v>
          </cell>
          <cell r="CJ509">
            <v>130473</v>
          </cell>
          <cell r="CL509">
            <v>4.2201627735021147E-2</v>
          </cell>
          <cell r="CO509">
            <v>55</v>
          </cell>
          <cell r="CP509">
            <v>55</v>
          </cell>
          <cell r="CQ509">
            <v>2635</v>
          </cell>
          <cell r="CT509" t="str">
            <v>SINGLE FAMILY</v>
          </cell>
          <cell r="CU509">
            <v>55</v>
          </cell>
          <cell r="CV509">
            <v>130473</v>
          </cell>
          <cell r="CX509">
            <v>0.77430596323850731</v>
          </cell>
          <cell r="CY509">
            <v>6.9573649616597427E-2</v>
          </cell>
          <cell r="CZ509">
            <v>215098</v>
          </cell>
        </row>
        <row r="510">
          <cell r="BX510">
            <v>13</v>
          </cell>
          <cell r="BZ510">
            <v>60</v>
          </cell>
          <cell r="CB510">
            <v>25.222752907539409</v>
          </cell>
          <cell r="CD510">
            <v>37.660128354931558</v>
          </cell>
          <cell r="CF510">
            <v>12.437375447392149</v>
          </cell>
          <cell r="CH510">
            <v>0.49310142683412073</v>
          </cell>
          <cell r="CJ510">
            <v>136948</v>
          </cell>
          <cell r="CL510">
            <v>4.42959732286042E-2</v>
          </cell>
          <cell r="CO510">
            <v>60</v>
          </cell>
          <cell r="CP510">
            <v>60</v>
          </cell>
          <cell r="CQ510">
            <v>2664</v>
          </cell>
          <cell r="CT510" t="str">
            <v>SINGLE FAMILY</v>
          </cell>
          <cell r="CU510">
            <v>60</v>
          </cell>
          <cell r="CV510">
            <v>136948</v>
          </cell>
          <cell r="CX510">
            <v>0.82796323915412418</v>
          </cell>
          <cell r="CY510">
            <v>5.3657275915616823E-2</v>
          </cell>
          <cell r="CZ510">
            <v>165890</v>
          </cell>
        </row>
        <row r="511">
          <cell r="BX511">
            <v>14</v>
          </cell>
          <cell r="BZ511">
            <v>65</v>
          </cell>
          <cell r="CB511">
            <v>27.657535566523585</v>
          </cell>
          <cell r="CD511">
            <v>41.121581975918154</v>
          </cell>
          <cell r="CF511">
            <v>13.46404640939457</v>
          </cell>
          <cell r="CH511">
            <v>0.48681294748803727</v>
          </cell>
          <cell r="CJ511">
            <v>138869</v>
          </cell>
          <cell r="CL511">
            <v>4.4917322679287296E-2</v>
          </cell>
          <cell r="CO511">
            <v>65</v>
          </cell>
          <cell r="CP511">
            <v>65</v>
          </cell>
          <cell r="CQ511">
            <v>2931</v>
          </cell>
          <cell r="CT511" t="str">
            <v>SINGLE FAMILY</v>
          </cell>
          <cell r="CU511">
            <v>65</v>
          </cell>
          <cell r="CV511">
            <v>138869</v>
          </cell>
          <cell r="CX511">
            <v>0.86836873018660865</v>
          </cell>
          <cell r="CY511">
            <v>4.0405491032484503E-2</v>
          </cell>
          <cell r="CZ511">
            <v>124920</v>
          </cell>
        </row>
        <row r="512">
          <cell r="BX512">
            <v>15</v>
          </cell>
          <cell r="BZ512">
            <v>70</v>
          </cell>
          <cell r="CB512">
            <v>30.092318225507753</v>
          </cell>
          <cell r="CD512">
            <v>44.58303559690475</v>
          </cell>
          <cell r="CF512">
            <v>14.490717371396997</v>
          </cell>
          <cell r="CH512">
            <v>0.48154207538301053</v>
          </cell>
          <cell r="CJ512">
            <v>148911</v>
          </cell>
          <cell r="CL512">
            <v>4.816541803782954E-2</v>
          </cell>
          <cell r="CO512">
            <v>70</v>
          </cell>
          <cell r="CP512">
            <v>70</v>
          </cell>
          <cell r="CQ512">
            <v>3110</v>
          </cell>
          <cell r="CT512" t="str">
            <v>SINGLE FAMILY</v>
          </cell>
          <cell r="CU512">
            <v>70</v>
          </cell>
          <cell r="CV512">
            <v>148911</v>
          </cell>
          <cell r="CX512">
            <v>0.8983862709309145</v>
          </cell>
          <cell r="CY512">
            <v>3.001754074430589E-2</v>
          </cell>
          <cell r="CZ512">
            <v>92804</v>
          </cell>
        </row>
        <row r="513">
          <cell r="BX513">
            <v>16</v>
          </cell>
          <cell r="BZ513">
            <v>75</v>
          </cell>
          <cell r="CB513">
            <v>32.527100884491929</v>
          </cell>
          <cell r="CD513">
            <v>48.044489217891339</v>
          </cell>
          <cell r="CF513">
            <v>15.51738833339941</v>
          </cell>
          <cell r="CH513">
            <v>0.47706029469099392</v>
          </cell>
          <cell r="CJ513">
            <v>121407</v>
          </cell>
          <cell r="CL513">
            <v>3.9269220592963387E-2</v>
          </cell>
          <cell r="CO513">
            <v>75</v>
          </cell>
          <cell r="CP513">
            <v>75</v>
          </cell>
          <cell r="CQ513">
            <v>2579</v>
          </cell>
          <cell r="CT513" t="str">
            <v>SINGLE FAMILY</v>
          </cell>
          <cell r="CU513">
            <v>75</v>
          </cell>
          <cell r="CV513">
            <v>121407</v>
          </cell>
          <cell r="CX513">
            <v>0.92054654151703019</v>
          </cell>
          <cell r="CY513">
            <v>2.2160270586115739E-2</v>
          </cell>
          <cell r="CZ513">
            <v>68512</v>
          </cell>
        </row>
        <row r="514">
          <cell r="BX514">
            <v>17</v>
          </cell>
          <cell r="BZ514">
            <v>80</v>
          </cell>
          <cell r="CB514">
            <v>34.961883543476098</v>
          </cell>
          <cell r="CD514">
            <v>51.505942838877928</v>
          </cell>
          <cell r="CF514">
            <v>16.54405929540183</v>
          </cell>
          <cell r="CH514">
            <v>0.47320274592267952</v>
          </cell>
          <cell r="CJ514">
            <v>148362</v>
          </cell>
          <cell r="CL514">
            <v>4.7987843416057017E-2</v>
          </cell>
          <cell r="CO514">
            <v>80</v>
          </cell>
          <cell r="CP514">
            <v>80</v>
          </cell>
          <cell r="CQ514">
            <v>3356</v>
          </cell>
          <cell r="CT514" t="str">
            <v>SINGLE FAMILY</v>
          </cell>
          <cell r="CU514">
            <v>80</v>
          </cell>
          <cell r="CV514">
            <v>148362</v>
          </cell>
          <cell r="CX514">
            <v>0.93708652862427588</v>
          </cell>
          <cell r="CY514">
            <v>1.6539987107245656E-2</v>
          </cell>
          <cell r="CZ514">
            <v>51136</v>
          </cell>
        </row>
        <row r="515">
          <cell r="BX515">
            <v>18</v>
          </cell>
          <cell r="BZ515">
            <v>85</v>
          </cell>
          <cell r="CB515">
            <v>37.396666202460267</v>
          </cell>
          <cell r="CD515">
            <v>54.967396459864531</v>
          </cell>
          <cell r="CF515">
            <v>17.570730257404264</v>
          </cell>
          <cell r="CH515">
            <v>0.46984750357903066</v>
          </cell>
          <cell r="CJ515">
            <v>146518</v>
          </cell>
          <cell r="CL515">
            <v>4.7391399695567882E-2</v>
          </cell>
          <cell r="CO515">
            <v>85</v>
          </cell>
          <cell r="CP515">
            <v>85</v>
          </cell>
          <cell r="CQ515">
            <v>3503</v>
          </cell>
          <cell r="CT515" t="str">
            <v>SINGLE FAMILY</v>
          </cell>
          <cell r="CU515">
            <v>85</v>
          </cell>
          <cell r="CV515">
            <v>146518</v>
          </cell>
          <cell r="CX515">
            <v>0.94935502265935545</v>
          </cell>
          <cell r="CY515">
            <v>1.2268494035079548E-2</v>
          </cell>
          <cell r="CZ515">
            <v>37930</v>
          </cell>
        </row>
        <row r="516">
          <cell r="BX516">
            <v>19</v>
          </cell>
          <cell r="BZ516">
            <v>90</v>
          </cell>
          <cell r="CB516">
            <v>39.831448861444443</v>
          </cell>
          <cell r="CD516">
            <v>58.42885008085112</v>
          </cell>
          <cell r="CF516">
            <v>18.597401219406677</v>
          </cell>
          <cell r="CH516">
            <v>0.4669024539905291</v>
          </cell>
          <cell r="CJ516">
            <v>142937</v>
          </cell>
          <cell r="CL516">
            <v>4.6233121516027972E-2</v>
          </cell>
          <cell r="CO516">
            <v>90</v>
          </cell>
          <cell r="CP516">
            <v>90</v>
          </cell>
          <cell r="CQ516">
            <v>3657</v>
          </cell>
          <cell r="CT516" t="str">
            <v>SINGLE FAMILY</v>
          </cell>
          <cell r="CU516">
            <v>90</v>
          </cell>
          <cell r="CV516">
            <v>142937</v>
          </cell>
          <cell r="CX516">
            <v>0.95861218847227336</v>
          </cell>
          <cell r="CY516">
            <v>9.2571658129179182E-3</v>
          </cell>
          <cell r="CZ516">
            <v>28620</v>
          </cell>
        </row>
        <row r="517">
          <cell r="BX517">
            <v>20</v>
          </cell>
          <cell r="BZ517">
            <v>95</v>
          </cell>
          <cell r="CB517">
            <v>42.266231520428612</v>
          </cell>
          <cell r="CD517">
            <v>61.890303701837716</v>
          </cell>
          <cell r="CF517">
            <v>19.624072181409105</v>
          </cell>
          <cell r="CH517">
            <v>0.46429670863663747</v>
          </cell>
          <cell r="CJ517">
            <v>131392</v>
          </cell>
          <cell r="CL517">
            <v>4.2498879242141269E-2</v>
          </cell>
          <cell r="CO517">
            <v>95</v>
          </cell>
          <cell r="CP517">
            <v>95</v>
          </cell>
          <cell r="CQ517">
            <v>3913</v>
          </cell>
          <cell r="CT517" t="str">
            <v>SINGLE FAMILY</v>
          </cell>
          <cell r="CU517">
            <v>95</v>
          </cell>
          <cell r="CV517">
            <v>131392</v>
          </cell>
          <cell r="CX517">
            <v>0.96572713873037108</v>
          </cell>
          <cell r="CY517">
            <v>7.1149502580976753E-3</v>
          </cell>
          <cell r="CZ517">
            <v>21997</v>
          </cell>
        </row>
        <row r="518">
          <cell r="BX518">
            <v>21</v>
          </cell>
          <cell r="BZ518">
            <v>100</v>
          </cell>
          <cell r="CB518">
            <v>44.701014179412788</v>
          </cell>
          <cell r="CD518">
            <v>65.351757322824298</v>
          </cell>
          <cell r="CF518">
            <v>20.650743143411511</v>
          </cell>
          <cell r="CH518">
            <v>0.46197482367015924</v>
          </cell>
          <cell r="CJ518">
            <v>122780</v>
          </cell>
          <cell r="CL518">
            <v>3.9713318872915439E-2</v>
          </cell>
          <cell r="CO518">
            <v>100</v>
          </cell>
          <cell r="CP518">
            <v>100</v>
          </cell>
          <cell r="CQ518">
            <v>4007</v>
          </cell>
          <cell r="CT518" t="str">
            <v>SINGLE FAMILY</v>
          </cell>
          <cell r="CU518">
            <v>100</v>
          </cell>
          <cell r="CV518">
            <v>122780</v>
          </cell>
          <cell r="CX518">
            <v>0.97111874239688156</v>
          </cell>
          <cell r="CY518">
            <v>5.3916036665104397E-3</v>
          </cell>
          <cell r="CZ518">
            <v>16669</v>
          </cell>
        </row>
        <row r="519">
          <cell r="BX519">
            <v>22</v>
          </cell>
          <cell r="BZ519">
            <v>125</v>
          </cell>
          <cell r="CB519">
            <v>56.874927474333646</v>
          </cell>
          <cell r="CD519">
            <v>82.659025427757257</v>
          </cell>
          <cell r="CF519">
            <v>25.784097953423611</v>
          </cell>
          <cell r="CH519">
            <v>0.45334735530096959</v>
          </cell>
          <cell r="CJ519">
            <v>450756</v>
          </cell>
          <cell r="CL519">
            <v>0.1457974976533627</v>
          </cell>
          <cell r="CO519">
            <v>125</v>
          </cell>
          <cell r="CP519">
            <v>105</v>
          </cell>
          <cell r="CQ519">
            <v>3587</v>
          </cell>
          <cell r="CR519">
            <v>23280</v>
          </cell>
          <cell r="CS519" t="str">
            <v>105 to 125</v>
          </cell>
          <cell r="CT519" t="str">
            <v>SINGLE FAMILY</v>
          </cell>
          <cell r="CU519">
            <v>125</v>
          </cell>
          <cell r="CV519">
            <v>450756</v>
          </cell>
          <cell r="CX519">
            <v>0.98582346888838657</v>
          </cell>
          <cell r="CY519">
            <v>1.4704726491505046E-2</v>
          </cell>
          <cell r="CZ519">
            <v>45462</v>
          </cell>
        </row>
        <row r="520">
          <cell r="BX520">
            <v>23</v>
          </cell>
          <cell r="BZ520">
            <v>150</v>
          </cell>
          <cell r="CB520">
            <v>69.048840769254497</v>
          </cell>
          <cell r="CD520">
            <v>99.96629353269023</v>
          </cell>
          <cell r="CF520">
            <v>30.917452763435733</v>
          </cell>
          <cell r="CH520">
            <v>0.44776208288209818</v>
          </cell>
          <cell r="CJ520">
            <v>264092</v>
          </cell>
          <cell r="CL520">
            <v>8.5420832446538392E-2</v>
          </cell>
          <cell r="CO520">
            <v>150</v>
          </cell>
          <cell r="CP520">
            <v>110</v>
          </cell>
          <cell r="CQ520">
            <v>4483</v>
          </cell>
          <cell r="CR520">
            <v>29735</v>
          </cell>
          <cell r="CS520" t="str">
            <v>130 to 150</v>
          </cell>
          <cell r="CT520" t="str">
            <v>SINGLE FAMILY</v>
          </cell>
          <cell r="CU520">
            <v>150</v>
          </cell>
          <cell r="CV520">
            <v>264092</v>
          </cell>
          <cell r="CX520">
            <v>0.9916491437121624</v>
          </cell>
          <cell r="CY520">
            <v>5.825674823775843E-3</v>
          </cell>
          <cell r="CZ520">
            <v>18011</v>
          </cell>
        </row>
        <row r="521">
          <cell r="BX521">
            <v>24</v>
          </cell>
          <cell r="BZ521">
            <v>200</v>
          </cell>
          <cell r="CB521">
            <v>93.396667359096227</v>
          </cell>
          <cell r="CD521">
            <v>134.58082974255615</v>
          </cell>
          <cell r="CF521">
            <v>41.18416238345992</v>
          </cell>
          <cell r="CH521">
            <v>0.44095965678425086</v>
          </cell>
          <cell r="CJ521">
            <v>226256</v>
          </cell>
          <cell r="CL521">
            <v>7.3182738841100797E-2</v>
          </cell>
          <cell r="CO521">
            <v>200</v>
          </cell>
          <cell r="CP521">
            <v>115</v>
          </cell>
          <cell r="CQ521">
            <v>4847</v>
          </cell>
          <cell r="CR521">
            <v>85531</v>
          </cell>
          <cell r="CS521" t="str">
            <v>155 to 200</v>
          </cell>
          <cell r="CT521" t="str">
            <v>SINGLE FAMILY</v>
          </cell>
          <cell r="CU521">
            <v>200</v>
          </cell>
          <cell r="CV521">
            <v>226256</v>
          </cell>
          <cell r="CX521">
            <v>0.99618101478850041</v>
          </cell>
          <cell r="CY521">
            <v>4.5318710763379792E-3</v>
          </cell>
          <cell r="CZ521">
            <v>14011</v>
          </cell>
        </row>
        <row r="522">
          <cell r="BX522">
            <v>25</v>
          </cell>
          <cell r="BZ522">
            <v>300</v>
          </cell>
          <cell r="CB522">
            <v>142.09232053877966</v>
          </cell>
          <cell r="CD522">
            <v>203.80990216228801</v>
          </cell>
          <cell r="CF522">
            <v>61.717581623508352</v>
          </cell>
          <cell r="CH522">
            <v>0.43434846717606013</v>
          </cell>
          <cell r="CJ522">
            <v>102893</v>
          </cell>
          <cell r="CL522">
            <v>3.3280848011002513E-2</v>
          </cell>
          <cell r="CO522">
            <v>300</v>
          </cell>
          <cell r="CP522">
            <v>120</v>
          </cell>
          <cell r="CQ522">
            <v>5058</v>
          </cell>
          <cell r="CR522">
            <v>310363</v>
          </cell>
          <cell r="CS522" t="str">
            <v>205 to 300</v>
          </cell>
          <cell r="CT522" t="str">
            <v>SINGLE FAMILY</v>
          </cell>
          <cell r="CU522">
            <v>300</v>
          </cell>
          <cell r="CV522">
            <v>102893</v>
          </cell>
          <cell r="CX522">
            <v>0.99871298872223635</v>
          </cell>
          <cell r="CY522">
            <v>2.5319739337359005E-3</v>
          </cell>
          <cell r="CZ522">
            <v>7828</v>
          </cell>
        </row>
        <row r="523">
          <cell r="BX523">
            <v>26</v>
          </cell>
          <cell r="BZ523">
            <v>400</v>
          </cell>
          <cell r="CB523">
            <v>190.78797371846312</v>
          </cell>
          <cell r="CD523">
            <v>273.03897458201988</v>
          </cell>
          <cell r="CF523">
            <v>82.251000863556754</v>
          </cell>
          <cell r="CH523">
            <v>0.43111208353693564</v>
          </cell>
          <cell r="CJ523">
            <v>16645</v>
          </cell>
          <cell r="CL523">
            <v>5.3838425854347404E-3</v>
          </cell>
          <cell r="CO523">
            <v>400</v>
          </cell>
          <cell r="CP523">
            <v>125</v>
          </cell>
          <cell r="CQ523">
            <v>5305</v>
          </cell>
          <cell r="CR523">
            <v>492402</v>
          </cell>
          <cell r="CS523" t="str">
            <v>305 to 400</v>
          </cell>
          <cell r="CT523" t="str">
            <v>SINGLE FAMILY</v>
          </cell>
          <cell r="CU523">
            <v>400</v>
          </cell>
          <cell r="CV523">
            <v>16645</v>
          </cell>
          <cell r="CX523">
            <v>0.99942361043051664</v>
          </cell>
          <cell r="CY523">
            <v>7.1062170828024699E-4</v>
          </cell>
          <cell r="CZ523">
            <v>2197</v>
          </cell>
        </row>
        <row r="524">
          <cell r="BX524">
            <v>27</v>
          </cell>
          <cell r="BZ524">
            <v>500</v>
          </cell>
          <cell r="CB524">
            <v>239.48362689814655</v>
          </cell>
          <cell r="CD524">
            <v>342.26804700175171</v>
          </cell>
          <cell r="CF524">
            <v>102.78442010360516</v>
          </cell>
          <cell r="CH524">
            <v>0.42919184678675265</v>
          </cell>
          <cell r="CJ524">
            <v>4752</v>
          </cell>
          <cell r="CL524">
            <v>1.5370393491130003E-3</v>
          </cell>
          <cell r="CO524">
            <v>500</v>
          </cell>
          <cell r="CP524">
            <v>130</v>
          </cell>
          <cell r="CQ524">
            <v>5545</v>
          </cell>
          <cell r="CR524">
            <v>575737</v>
          </cell>
          <cell r="CS524" t="str">
            <v>405 to 500</v>
          </cell>
          <cell r="CT524" t="str">
            <v>SINGLE FAMILY</v>
          </cell>
          <cell r="CU524">
            <v>500</v>
          </cell>
          <cell r="CV524">
            <v>4752</v>
          </cell>
          <cell r="CX524">
            <v>0.999708247254953</v>
          </cell>
          <cell r="CY524">
            <v>2.8463682443633013E-4</v>
          </cell>
          <cell r="CZ524">
            <v>880</v>
          </cell>
        </row>
        <row r="525">
          <cell r="BX525">
            <v>28</v>
          </cell>
          <cell r="BZ525">
            <v>1000</v>
          </cell>
          <cell r="CB525">
            <v>482.9618927965638</v>
          </cell>
          <cell r="CD525">
            <v>688.41340910041095</v>
          </cell>
          <cell r="CF525">
            <v>205.45151630384714</v>
          </cell>
          <cell r="CH525">
            <v>0.42539902085067549</v>
          </cell>
          <cell r="CJ525">
            <v>3951</v>
          </cell>
          <cell r="CL525">
            <v>1.2779550648875134E-3</v>
          </cell>
          <cell r="CO525">
            <v>1000</v>
          </cell>
          <cell r="CP525">
            <v>135</v>
          </cell>
          <cell r="CQ525">
            <v>4656</v>
          </cell>
          <cell r="CR525">
            <v>1522262</v>
          </cell>
          <cell r="CS525" t="str">
            <v>505 to 900</v>
          </cell>
          <cell r="CT525" t="str">
            <v>SINGLE FAMILY</v>
          </cell>
          <cell r="CU525">
            <v>1000</v>
          </cell>
          <cell r="CV525">
            <v>3951</v>
          </cell>
          <cell r="CX525">
            <v>0.99997153631755664</v>
          </cell>
          <cell r="CY525">
            <v>2.632890626036054E-4</v>
          </cell>
          <cell r="CZ525">
            <v>814</v>
          </cell>
        </row>
        <row r="526">
          <cell r="BX526">
            <v>29</v>
          </cell>
          <cell r="BZ526">
            <v>2000</v>
          </cell>
          <cell r="CB526">
            <v>969.91842459339819</v>
          </cell>
          <cell r="CD526">
            <v>1380.7041332977296</v>
          </cell>
          <cell r="CF526">
            <v>410.78570870433146</v>
          </cell>
          <cell r="CH526">
            <v>0.42352603918885023</v>
          </cell>
          <cell r="CJ526">
            <v>688</v>
          </cell>
          <cell r="CL526">
            <v>2.2253431653824582E-4</v>
          </cell>
          <cell r="CO526">
            <v>2000</v>
          </cell>
          <cell r="CP526">
            <v>140</v>
          </cell>
          <cell r="CQ526">
            <v>6066</v>
          </cell>
          <cell r="CT526" t="str">
            <v>SINGLE FAMILY</v>
          </cell>
          <cell r="CU526">
            <v>2000</v>
          </cell>
          <cell r="CV526">
            <v>688</v>
          </cell>
          <cell r="CX526">
            <v>0.99999579513782111</v>
          </cell>
          <cell r="CY526">
            <v>2.4258820264459956E-5</v>
          </cell>
          <cell r="CZ526">
            <v>75</v>
          </cell>
        </row>
        <row r="527">
          <cell r="BX527">
            <v>30</v>
          </cell>
          <cell r="BZ527" t="str">
            <v>&gt;2000</v>
          </cell>
          <cell r="CJ527">
            <v>95</v>
          </cell>
          <cell r="CL527">
            <v>3.0727848940600806E-5</v>
          </cell>
          <cell r="CT527" t="str">
            <v>SINGLE FAMILY</v>
          </cell>
          <cell r="CU527" t="str">
            <v>&gt; 2000</v>
          </cell>
          <cell r="CV527">
            <v>95</v>
          </cell>
          <cell r="CX527">
            <v>1.0000000000000002</v>
          </cell>
          <cell r="CY527">
            <v>4.2048621791730585E-6</v>
          </cell>
          <cell r="CZ527">
            <v>13</v>
          </cell>
        </row>
        <row r="528">
          <cell r="BX528">
            <v>31</v>
          </cell>
          <cell r="BZ528" t="str">
            <v>Total</v>
          </cell>
          <cell r="CJ528">
            <v>3091658</v>
          </cell>
          <cell r="CL528">
            <v>1</v>
          </cell>
          <cell r="CP528">
            <v>145</v>
          </cell>
          <cell r="CQ528">
            <v>6628</v>
          </cell>
          <cell r="CV528">
            <v>3091658</v>
          </cell>
          <cell r="CY528">
            <v>1.0000000000000002</v>
          </cell>
          <cell r="CZ528">
            <v>3091659</v>
          </cell>
        </row>
        <row r="529">
          <cell r="BX529" t="str">
            <v>NOTE:  Procurement cost is updated monthly.  Therefore the procurement cost used in bills at present and</v>
          </cell>
          <cell r="CP529">
            <v>150</v>
          </cell>
          <cell r="CQ529">
            <v>6840</v>
          </cell>
        </row>
        <row r="530">
          <cell r="BX530" t="str">
            <v>BCAP Authorized rates is the average rate included in this BCAP of 23.819 ¢/therm.  Used 31 Day Month.</v>
          </cell>
          <cell r="CP530">
            <v>155</v>
          </cell>
          <cell r="CQ530">
            <v>7262</v>
          </cell>
        </row>
        <row r="531">
          <cell r="CP531">
            <v>160</v>
          </cell>
          <cell r="CQ531">
            <v>7560</v>
          </cell>
        </row>
        <row r="532">
          <cell r="CP532">
            <v>165</v>
          </cell>
          <cell r="CQ532">
            <v>6408</v>
          </cell>
        </row>
        <row r="533">
          <cell r="CP533">
            <v>170</v>
          </cell>
          <cell r="CQ533">
            <v>8109</v>
          </cell>
        </row>
        <row r="534">
          <cell r="CP534">
            <v>175</v>
          </cell>
          <cell r="CQ534">
            <v>8587</v>
          </cell>
        </row>
        <row r="535">
          <cell r="CP535">
            <v>180</v>
          </cell>
          <cell r="CQ535">
            <v>9061</v>
          </cell>
        </row>
        <row r="536">
          <cell r="CP536">
            <v>185</v>
          </cell>
          <cell r="CQ536">
            <v>9366</v>
          </cell>
        </row>
        <row r="537">
          <cell r="CP537">
            <v>190</v>
          </cell>
          <cell r="CQ537">
            <v>7997</v>
          </cell>
        </row>
        <row r="538">
          <cell r="CP538">
            <v>195</v>
          </cell>
          <cell r="CQ538">
            <v>10335</v>
          </cell>
        </row>
        <row r="539">
          <cell r="CP539">
            <v>200</v>
          </cell>
          <cell r="CQ539">
            <v>10846</v>
          </cell>
        </row>
        <row r="540">
          <cell r="CP540">
            <v>205</v>
          </cell>
          <cell r="CQ540">
            <v>11283</v>
          </cell>
        </row>
        <row r="541">
          <cell r="CP541">
            <v>210</v>
          </cell>
          <cell r="CQ541">
            <v>11885</v>
          </cell>
        </row>
        <row r="542">
          <cell r="CP542">
            <v>215</v>
          </cell>
          <cell r="CQ542">
            <v>12109</v>
          </cell>
        </row>
        <row r="543">
          <cell r="CP543">
            <v>220</v>
          </cell>
          <cell r="CQ543">
            <v>10089</v>
          </cell>
        </row>
        <row r="544">
          <cell r="CP544">
            <v>225</v>
          </cell>
          <cell r="CQ544">
            <v>13220</v>
          </cell>
        </row>
        <row r="545">
          <cell r="CP545">
            <v>230</v>
          </cell>
          <cell r="CQ545">
            <v>13794</v>
          </cell>
        </row>
        <row r="546">
          <cell r="CP546">
            <v>235</v>
          </cell>
          <cell r="CQ546">
            <v>13898</v>
          </cell>
        </row>
        <row r="547">
          <cell r="CP547">
            <v>240</v>
          </cell>
          <cell r="CQ547">
            <v>14543</v>
          </cell>
        </row>
        <row r="548">
          <cell r="CP548">
            <v>245</v>
          </cell>
          <cell r="CQ548">
            <v>15048</v>
          </cell>
        </row>
        <row r="549">
          <cell r="CP549">
            <v>250</v>
          </cell>
          <cell r="CQ549">
            <v>12636</v>
          </cell>
        </row>
        <row r="550">
          <cell r="CP550">
            <v>255</v>
          </cell>
          <cell r="CQ550">
            <v>15856</v>
          </cell>
        </row>
        <row r="551">
          <cell r="CP551">
            <v>260</v>
          </cell>
          <cell r="CQ551">
            <v>16518</v>
          </cell>
        </row>
        <row r="552">
          <cell r="CP552">
            <v>265</v>
          </cell>
          <cell r="CQ552">
            <v>17343</v>
          </cell>
        </row>
        <row r="553">
          <cell r="CP553">
            <v>270</v>
          </cell>
          <cell r="CQ553">
            <v>17882</v>
          </cell>
        </row>
        <row r="554">
          <cell r="CP554">
            <v>275</v>
          </cell>
          <cell r="CQ554">
            <v>18538</v>
          </cell>
        </row>
        <row r="555">
          <cell r="CP555">
            <v>280</v>
          </cell>
          <cell r="CQ555">
            <v>15113</v>
          </cell>
        </row>
        <row r="556">
          <cell r="CP556">
            <v>285</v>
          </cell>
          <cell r="CQ556">
            <v>19383</v>
          </cell>
        </row>
        <row r="557">
          <cell r="CP557">
            <v>290</v>
          </cell>
          <cell r="CQ557">
            <v>19777</v>
          </cell>
        </row>
        <row r="558">
          <cell r="CP558">
            <v>295</v>
          </cell>
          <cell r="CQ558">
            <v>20531</v>
          </cell>
        </row>
        <row r="559">
          <cell r="CP559">
            <v>300</v>
          </cell>
          <cell r="CQ559">
            <v>20917</v>
          </cell>
        </row>
        <row r="560">
          <cell r="CP560">
            <v>305</v>
          </cell>
          <cell r="CQ560">
            <v>21502</v>
          </cell>
        </row>
        <row r="561">
          <cell r="CP561">
            <v>310</v>
          </cell>
          <cell r="CQ561">
            <v>17716</v>
          </cell>
        </row>
        <row r="562">
          <cell r="CP562">
            <v>315</v>
          </cell>
          <cell r="CQ562">
            <v>22304</v>
          </cell>
        </row>
        <row r="563">
          <cell r="CP563">
            <v>320</v>
          </cell>
          <cell r="CQ563">
            <v>22982</v>
          </cell>
        </row>
        <row r="564">
          <cell r="CP564">
            <v>325</v>
          </cell>
          <cell r="CQ564">
            <v>23323</v>
          </cell>
        </row>
        <row r="565">
          <cell r="CP565">
            <v>330</v>
          </cell>
          <cell r="CQ565">
            <v>23842</v>
          </cell>
        </row>
        <row r="566">
          <cell r="CP566">
            <v>335</v>
          </cell>
          <cell r="CQ566">
            <v>24444</v>
          </cell>
        </row>
        <row r="567">
          <cell r="CP567">
            <v>340</v>
          </cell>
          <cell r="CQ567">
            <v>19674</v>
          </cell>
        </row>
        <row r="568">
          <cell r="CP568">
            <v>345</v>
          </cell>
          <cell r="CQ568">
            <v>25340</v>
          </cell>
        </row>
        <row r="569">
          <cell r="CP569">
            <v>350</v>
          </cell>
          <cell r="CQ569">
            <v>25955</v>
          </cell>
        </row>
        <row r="570">
          <cell r="CP570">
            <v>355</v>
          </cell>
          <cell r="CQ570">
            <v>26110</v>
          </cell>
        </row>
        <row r="571">
          <cell r="CP571">
            <v>360</v>
          </cell>
          <cell r="CQ571">
            <v>26691</v>
          </cell>
        </row>
        <row r="572">
          <cell r="CP572">
            <v>365</v>
          </cell>
          <cell r="CQ572">
            <v>26803</v>
          </cell>
        </row>
        <row r="573">
          <cell r="CP573">
            <v>370</v>
          </cell>
          <cell r="CQ573">
            <v>21680</v>
          </cell>
        </row>
        <row r="574">
          <cell r="CP574">
            <v>375</v>
          </cell>
          <cell r="CQ574">
            <v>27553</v>
          </cell>
        </row>
        <row r="575">
          <cell r="CP575">
            <v>380</v>
          </cell>
          <cell r="CQ575">
            <v>27982</v>
          </cell>
        </row>
        <row r="576">
          <cell r="CP576">
            <v>385</v>
          </cell>
          <cell r="CQ576">
            <v>28109</v>
          </cell>
        </row>
        <row r="577">
          <cell r="CP577">
            <v>390</v>
          </cell>
          <cell r="CQ577">
            <v>28705</v>
          </cell>
        </row>
        <row r="578">
          <cell r="CP578">
            <v>395</v>
          </cell>
          <cell r="CQ578">
            <v>28627</v>
          </cell>
        </row>
        <row r="579">
          <cell r="CP579">
            <v>400</v>
          </cell>
          <cell r="CQ579">
            <v>23060</v>
          </cell>
        </row>
        <row r="580">
          <cell r="CP580">
            <v>405</v>
          </cell>
          <cell r="CQ580">
            <v>29153</v>
          </cell>
        </row>
        <row r="581">
          <cell r="CP581">
            <v>410</v>
          </cell>
          <cell r="CQ581">
            <v>29540</v>
          </cell>
        </row>
        <row r="582">
          <cell r="CP582">
            <v>415</v>
          </cell>
          <cell r="CQ582">
            <v>29345</v>
          </cell>
        </row>
        <row r="583">
          <cell r="CP583">
            <v>420</v>
          </cell>
          <cell r="CQ583">
            <v>29668</v>
          </cell>
        </row>
        <row r="584">
          <cell r="CP584">
            <v>425</v>
          </cell>
          <cell r="CQ584">
            <v>29850</v>
          </cell>
        </row>
        <row r="585">
          <cell r="CP585">
            <v>430</v>
          </cell>
          <cell r="CQ585">
            <v>23960</v>
          </cell>
        </row>
        <row r="586">
          <cell r="CP586">
            <v>435</v>
          </cell>
          <cell r="CQ586">
            <v>30176</v>
          </cell>
        </row>
        <row r="587">
          <cell r="CP587">
            <v>440</v>
          </cell>
          <cell r="CQ587">
            <v>29635</v>
          </cell>
        </row>
        <row r="588">
          <cell r="CP588">
            <v>445</v>
          </cell>
          <cell r="CQ588">
            <v>30215</v>
          </cell>
        </row>
        <row r="589">
          <cell r="CP589">
            <v>450</v>
          </cell>
          <cell r="CQ589">
            <v>30071</v>
          </cell>
        </row>
        <row r="590">
          <cell r="CP590">
            <v>455</v>
          </cell>
          <cell r="CQ590">
            <v>29956</v>
          </cell>
        </row>
        <row r="591">
          <cell r="CP591">
            <v>460</v>
          </cell>
          <cell r="CQ591">
            <v>24173</v>
          </cell>
        </row>
        <row r="592">
          <cell r="CP592">
            <v>465</v>
          </cell>
          <cell r="CQ592">
            <v>29539</v>
          </cell>
        </row>
        <row r="593">
          <cell r="CP593">
            <v>470</v>
          </cell>
          <cell r="CQ593">
            <v>29924</v>
          </cell>
        </row>
        <row r="594">
          <cell r="CP594">
            <v>475</v>
          </cell>
          <cell r="CQ594">
            <v>29808</v>
          </cell>
        </row>
        <row r="595">
          <cell r="CP595">
            <v>480</v>
          </cell>
          <cell r="CQ595">
            <v>29653</v>
          </cell>
        </row>
        <row r="596">
          <cell r="CP596">
            <v>485</v>
          </cell>
          <cell r="CQ596">
            <v>29678</v>
          </cell>
        </row>
        <row r="597">
          <cell r="CP597">
            <v>490</v>
          </cell>
          <cell r="CQ597">
            <v>23341</v>
          </cell>
        </row>
        <row r="598">
          <cell r="CP598">
            <v>495</v>
          </cell>
          <cell r="CQ598">
            <v>29253</v>
          </cell>
        </row>
        <row r="599">
          <cell r="CP599">
            <v>500</v>
          </cell>
          <cell r="CQ599">
            <v>28799</v>
          </cell>
        </row>
        <row r="600">
          <cell r="CP600">
            <v>505</v>
          </cell>
          <cell r="CQ600">
            <v>29133</v>
          </cell>
        </row>
        <row r="601">
          <cell r="CP601">
            <v>510</v>
          </cell>
          <cell r="CQ601">
            <v>28564</v>
          </cell>
        </row>
        <row r="602">
          <cell r="CP602">
            <v>515</v>
          </cell>
          <cell r="CQ602">
            <v>22774</v>
          </cell>
        </row>
        <row r="603">
          <cell r="CP603">
            <v>520</v>
          </cell>
          <cell r="CQ603">
            <v>27925</v>
          </cell>
        </row>
        <row r="604">
          <cell r="CP604">
            <v>525</v>
          </cell>
          <cell r="CQ604">
            <v>27919</v>
          </cell>
        </row>
        <row r="605">
          <cell r="CP605">
            <v>530</v>
          </cell>
          <cell r="CQ605">
            <v>27786</v>
          </cell>
        </row>
        <row r="606">
          <cell r="CP606">
            <v>535</v>
          </cell>
          <cell r="CQ606">
            <v>27305</v>
          </cell>
        </row>
        <row r="607">
          <cell r="CP607">
            <v>540</v>
          </cell>
          <cell r="CQ607">
            <v>27103</v>
          </cell>
        </row>
        <row r="608">
          <cell r="CP608">
            <v>545</v>
          </cell>
          <cell r="CQ608">
            <v>21396</v>
          </cell>
        </row>
        <row r="609">
          <cell r="CP609">
            <v>550</v>
          </cell>
          <cell r="CQ609">
            <v>26306</v>
          </cell>
        </row>
        <row r="610">
          <cell r="CP610">
            <v>555</v>
          </cell>
          <cell r="CQ610">
            <v>25762</v>
          </cell>
        </row>
        <row r="611">
          <cell r="CP611">
            <v>560</v>
          </cell>
          <cell r="CQ611">
            <v>25721</v>
          </cell>
        </row>
        <row r="612">
          <cell r="CP612">
            <v>565</v>
          </cell>
          <cell r="CQ612">
            <v>25065</v>
          </cell>
        </row>
        <row r="613">
          <cell r="CP613">
            <v>570</v>
          </cell>
          <cell r="CQ613">
            <v>24979</v>
          </cell>
        </row>
        <row r="614">
          <cell r="CP614">
            <v>575</v>
          </cell>
          <cell r="CQ614">
            <v>19767</v>
          </cell>
        </row>
        <row r="615">
          <cell r="CP615">
            <v>580</v>
          </cell>
          <cell r="CQ615">
            <v>24027</v>
          </cell>
        </row>
        <row r="616">
          <cell r="CP616">
            <v>585</v>
          </cell>
          <cell r="CQ616">
            <v>24043</v>
          </cell>
        </row>
        <row r="617">
          <cell r="CP617">
            <v>590</v>
          </cell>
          <cell r="CQ617">
            <v>23934</v>
          </cell>
        </row>
        <row r="618">
          <cell r="CP618">
            <v>595</v>
          </cell>
          <cell r="CQ618">
            <v>23028</v>
          </cell>
        </row>
        <row r="619">
          <cell r="CP619">
            <v>600</v>
          </cell>
          <cell r="CQ619">
            <v>22840</v>
          </cell>
        </row>
        <row r="620">
          <cell r="CP620">
            <v>605</v>
          </cell>
          <cell r="CQ620">
            <v>17907</v>
          </cell>
        </row>
        <row r="621">
          <cell r="CP621">
            <v>610</v>
          </cell>
          <cell r="CQ621">
            <v>22085</v>
          </cell>
        </row>
        <row r="622">
          <cell r="CP622">
            <v>615</v>
          </cell>
          <cell r="CQ622">
            <v>21505</v>
          </cell>
        </row>
        <row r="623">
          <cell r="CP623">
            <v>620</v>
          </cell>
          <cell r="CQ623">
            <v>21450</v>
          </cell>
        </row>
        <row r="624">
          <cell r="CP624">
            <v>625</v>
          </cell>
          <cell r="CQ624">
            <v>21059</v>
          </cell>
        </row>
        <row r="625">
          <cell r="CP625">
            <v>630</v>
          </cell>
          <cell r="CQ625">
            <v>20660</v>
          </cell>
        </row>
        <row r="626">
          <cell r="CP626">
            <v>635</v>
          </cell>
          <cell r="CQ626">
            <v>16067</v>
          </cell>
        </row>
        <row r="627">
          <cell r="CP627">
            <v>640</v>
          </cell>
          <cell r="CQ627">
            <v>19992</v>
          </cell>
        </row>
        <row r="628">
          <cell r="CP628">
            <v>645</v>
          </cell>
          <cell r="CQ628">
            <v>19545</v>
          </cell>
        </row>
        <row r="629">
          <cell r="CP629">
            <v>650</v>
          </cell>
          <cell r="CQ629">
            <v>19186</v>
          </cell>
        </row>
        <row r="630">
          <cell r="CP630">
            <v>655</v>
          </cell>
          <cell r="CQ630">
            <v>18832</v>
          </cell>
        </row>
        <row r="631">
          <cell r="CP631">
            <v>660</v>
          </cell>
          <cell r="CQ631">
            <v>18288</v>
          </cell>
        </row>
        <row r="632">
          <cell r="CP632">
            <v>665</v>
          </cell>
          <cell r="CQ632">
            <v>14403</v>
          </cell>
        </row>
        <row r="633">
          <cell r="CP633">
            <v>670</v>
          </cell>
          <cell r="CQ633">
            <v>17746</v>
          </cell>
        </row>
        <row r="634">
          <cell r="CP634">
            <v>675</v>
          </cell>
          <cell r="CQ634">
            <v>17091</v>
          </cell>
        </row>
        <row r="635">
          <cell r="CP635">
            <v>680</v>
          </cell>
          <cell r="CQ635">
            <v>16812</v>
          </cell>
        </row>
        <row r="636">
          <cell r="CP636">
            <v>685</v>
          </cell>
          <cell r="CQ636">
            <v>16479</v>
          </cell>
        </row>
        <row r="637">
          <cell r="CP637">
            <v>690</v>
          </cell>
          <cell r="CQ637">
            <v>16103</v>
          </cell>
        </row>
        <row r="638">
          <cell r="CP638">
            <v>695</v>
          </cell>
          <cell r="CQ638">
            <v>12809</v>
          </cell>
        </row>
        <row r="639">
          <cell r="CP639">
            <v>700</v>
          </cell>
          <cell r="CQ639">
            <v>15469</v>
          </cell>
        </row>
        <row r="640">
          <cell r="CP640">
            <v>705</v>
          </cell>
          <cell r="CQ640">
            <v>15032</v>
          </cell>
        </row>
        <row r="641">
          <cell r="CP641">
            <v>710</v>
          </cell>
          <cell r="CQ641">
            <v>14755</v>
          </cell>
        </row>
        <row r="642">
          <cell r="CP642">
            <v>715</v>
          </cell>
          <cell r="CQ642">
            <v>14180</v>
          </cell>
        </row>
        <row r="643">
          <cell r="CP643">
            <v>720</v>
          </cell>
          <cell r="CQ643">
            <v>14022</v>
          </cell>
        </row>
        <row r="644">
          <cell r="CP644">
            <v>725</v>
          </cell>
          <cell r="CQ644">
            <v>11033</v>
          </cell>
        </row>
        <row r="645">
          <cell r="CP645">
            <v>730</v>
          </cell>
          <cell r="CQ645">
            <v>13632</v>
          </cell>
        </row>
        <row r="646">
          <cell r="CP646">
            <v>735</v>
          </cell>
          <cell r="CQ646">
            <v>13178</v>
          </cell>
        </row>
        <row r="647">
          <cell r="CP647">
            <v>740</v>
          </cell>
          <cell r="CQ647">
            <v>13109</v>
          </cell>
        </row>
        <row r="648">
          <cell r="CP648">
            <v>745</v>
          </cell>
          <cell r="CQ648">
            <v>12571</v>
          </cell>
        </row>
        <row r="649">
          <cell r="CP649">
            <v>750</v>
          </cell>
          <cell r="CQ649">
            <v>12150</v>
          </cell>
        </row>
        <row r="650">
          <cell r="CP650">
            <v>755</v>
          </cell>
          <cell r="CQ650">
            <v>9743</v>
          </cell>
        </row>
        <row r="651">
          <cell r="CP651">
            <v>760</v>
          </cell>
          <cell r="CQ651">
            <v>11641</v>
          </cell>
        </row>
        <row r="652">
          <cell r="CP652">
            <v>765</v>
          </cell>
          <cell r="CQ652">
            <v>11364</v>
          </cell>
        </row>
        <row r="653">
          <cell r="CP653">
            <v>770</v>
          </cell>
          <cell r="CQ653">
            <v>10857</v>
          </cell>
        </row>
        <row r="654">
          <cell r="CP654">
            <v>775</v>
          </cell>
          <cell r="CQ654">
            <v>10899</v>
          </cell>
        </row>
        <row r="655">
          <cell r="CP655">
            <v>780</v>
          </cell>
          <cell r="CQ655">
            <v>10796</v>
          </cell>
        </row>
        <row r="656">
          <cell r="CP656">
            <v>785</v>
          </cell>
          <cell r="CQ656">
            <v>8280</v>
          </cell>
        </row>
        <row r="657">
          <cell r="CP657">
            <v>790</v>
          </cell>
          <cell r="CQ657">
            <v>10054</v>
          </cell>
        </row>
        <row r="658">
          <cell r="CP658">
            <v>795</v>
          </cell>
          <cell r="CQ658">
            <v>9851</v>
          </cell>
        </row>
        <row r="659">
          <cell r="CP659">
            <v>800</v>
          </cell>
          <cell r="CQ659">
            <v>9744</v>
          </cell>
        </row>
        <row r="660">
          <cell r="CP660">
            <v>805</v>
          </cell>
          <cell r="CQ660">
            <v>9544</v>
          </cell>
        </row>
        <row r="661">
          <cell r="CP661">
            <v>810</v>
          </cell>
          <cell r="CQ661">
            <v>9121</v>
          </cell>
        </row>
        <row r="662">
          <cell r="CP662">
            <v>815</v>
          </cell>
          <cell r="CQ662">
            <v>7222</v>
          </cell>
        </row>
        <row r="663">
          <cell r="CP663">
            <v>820</v>
          </cell>
          <cell r="CQ663">
            <v>8544</v>
          </cell>
        </row>
        <row r="664">
          <cell r="CP664">
            <v>825</v>
          </cell>
          <cell r="CQ664">
            <v>8499</v>
          </cell>
        </row>
        <row r="665">
          <cell r="CP665">
            <v>830</v>
          </cell>
          <cell r="CQ665">
            <v>8287</v>
          </cell>
        </row>
        <row r="666">
          <cell r="CP666">
            <v>835</v>
          </cell>
          <cell r="CQ666">
            <v>8117</v>
          </cell>
        </row>
        <row r="667">
          <cell r="CP667">
            <v>840</v>
          </cell>
          <cell r="CQ667">
            <v>7956</v>
          </cell>
        </row>
        <row r="668">
          <cell r="CP668">
            <v>845</v>
          </cell>
          <cell r="CQ668">
            <v>6051</v>
          </cell>
        </row>
        <row r="669">
          <cell r="CP669">
            <v>850</v>
          </cell>
          <cell r="CQ669">
            <v>7499</v>
          </cell>
        </row>
        <row r="670">
          <cell r="CP670">
            <v>855</v>
          </cell>
          <cell r="CQ670">
            <v>7349</v>
          </cell>
        </row>
        <row r="671">
          <cell r="CP671">
            <v>860</v>
          </cell>
          <cell r="CQ671">
            <v>7209</v>
          </cell>
        </row>
        <row r="672">
          <cell r="CP672">
            <v>865</v>
          </cell>
          <cell r="CQ672">
            <v>6950</v>
          </cell>
        </row>
        <row r="673">
          <cell r="CP673">
            <v>870</v>
          </cell>
          <cell r="CQ673">
            <v>5263</v>
          </cell>
        </row>
        <row r="674">
          <cell r="CP674">
            <v>875</v>
          </cell>
          <cell r="CQ674">
            <v>6706</v>
          </cell>
        </row>
        <row r="675">
          <cell r="CP675">
            <v>880</v>
          </cell>
          <cell r="CQ675">
            <v>6489</v>
          </cell>
        </row>
        <row r="676">
          <cell r="CP676">
            <v>885</v>
          </cell>
          <cell r="CQ676">
            <v>6106</v>
          </cell>
        </row>
        <row r="677">
          <cell r="CP677">
            <v>890</v>
          </cell>
          <cell r="CQ677">
            <v>6175</v>
          </cell>
        </row>
        <row r="678">
          <cell r="CP678">
            <v>895</v>
          </cell>
          <cell r="CQ678">
            <v>6030</v>
          </cell>
        </row>
        <row r="679">
          <cell r="CP679">
            <v>900</v>
          </cell>
          <cell r="CQ679">
            <v>277389</v>
          </cell>
        </row>
        <row r="680">
          <cell r="CQ680">
            <v>3091659</v>
          </cell>
        </row>
      </sheetData>
      <sheetData sheetId="4" refreshError="1">
        <row r="1">
          <cell r="A1" t="str">
            <v>CARDPD17.xls</v>
          </cell>
          <cell r="B1">
            <v>36802.836688773146</v>
          </cell>
        </row>
        <row r="2">
          <cell r="A2" t="str">
            <v xml:space="preserve">  Sheet I</v>
          </cell>
          <cell r="B2">
            <v>36802.836688773146</v>
          </cell>
        </row>
        <row r="3">
          <cell r="A3" t="str">
            <v>"DEFAULT" MACRO DECISION TABLE</v>
          </cell>
        </row>
        <row r="4">
          <cell r="B4" t="str">
            <v xml:space="preserve">Scenario:  </v>
          </cell>
          <cell r="C4" t="str">
            <v xml:space="preserve">2001 Financial Plan Rate Forecast </v>
          </cell>
        </row>
        <row r="5">
          <cell r="C5" t="str">
            <v>"DEFAULT" Macro Decision Table</v>
          </cell>
        </row>
        <row r="19">
          <cell r="C19" t="str">
            <v>Circular Calculations Update:</v>
          </cell>
        </row>
        <row r="20">
          <cell r="E20" t="str">
            <v>Old</v>
          </cell>
          <cell r="G20" t="str">
            <v>New</v>
          </cell>
          <cell r="I20" t="str">
            <v>Test</v>
          </cell>
        </row>
        <row r="21">
          <cell r="E21" t="str">
            <v>Value</v>
          </cell>
          <cell r="G21" t="str">
            <v>Calculation</v>
          </cell>
          <cell r="I21" t="str">
            <v>Column</v>
          </cell>
        </row>
        <row r="22">
          <cell r="C22" t="str">
            <v>EOR Default Rate</v>
          </cell>
          <cell r="E22">
            <v>2.1944900000000001</v>
          </cell>
          <cell r="G22">
            <v>2.1944857310337067</v>
          </cell>
          <cell r="I22">
            <v>-4.2689662933526051E-6</v>
          </cell>
        </row>
        <row r="23">
          <cell r="C23" t="str">
            <v>Gas Air Conditioning Rate Cap</v>
          </cell>
          <cell r="E23">
            <v>0</v>
          </cell>
          <cell r="G23">
            <v>0</v>
          </cell>
          <cell r="I23">
            <v>0</v>
          </cell>
        </row>
        <row r="24">
          <cell r="C24" t="str">
            <v>Gas Engine Cap</v>
          </cell>
          <cell r="E24">
            <v>2.1238458109228961</v>
          </cell>
          <cell r="G24">
            <v>2.1238466480196001</v>
          </cell>
          <cell r="I24">
            <v>8.3709670395393232E-7</v>
          </cell>
        </row>
        <row r="25">
          <cell r="C25" t="str">
            <v>Unallocated Margin</v>
          </cell>
          <cell r="E25">
            <v>11875.210819528864</v>
          </cell>
          <cell r="G25">
            <v>11875.210813445068</v>
          </cell>
          <cell r="I25">
            <v>-6.0837955970782787E-6</v>
          </cell>
        </row>
      </sheetData>
      <sheetData sheetId="5" refreshError="1"/>
      <sheetData sheetId="6" refreshError="1"/>
      <sheetData sheetId="7" refreshError="1">
        <row r="1">
          <cell r="B1" t="str">
            <v>CARDPD17.xls</v>
          </cell>
          <cell r="E1" t="str">
            <v>Vernon Joint Recommendation:  Settle_06 = 1:  0=As Filed; 1=Vernon Fcst Adj</v>
          </cell>
          <cell r="S1" t="str">
            <v>Joint Recommendation (4/28/99):  Increase UEG and SDG&amp;E Demand</v>
          </cell>
        </row>
        <row r="2">
          <cell r="B2" t="str">
            <v>Sheet C</v>
          </cell>
          <cell r="G2" t="str">
            <v>Vernon Adjustments:</v>
          </cell>
          <cell r="I2" t="str">
            <v>G-10</v>
          </cell>
          <cell r="K2" t="str">
            <v>G-30</v>
          </cell>
          <cell r="M2" t="str">
            <v>Cogen</v>
          </cell>
          <cell r="O2" t="str">
            <v>Vernon</v>
          </cell>
          <cell r="Q2" t="str">
            <v>Chk Total</v>
          </cell>
          <cell r="S2" t="str">
            <v>ERRATA_13 = 1</v>
          </cell>
          <cell r="U2" t="str">
            <v>Settle_02 = 2</v>
          </cell>
        </row>
        <row r="3">
          <cell r="B3" t="str">
            <v>Allocation Factors</v>
          </cell>
          <cell r="G3" t="str">
            <v xml:space="preserve">Sales = </v>
          </cell>
          <cell r="I3">
            <v>-2606.7884780739469</v>
          </cell>
          <cell r="K3">
            <v>-234.98113224217434</v>
          </cell>
          <cell r="M3">
            <v>-57.790282349988232</v>
          </cell>
          <cell r="O3">
            <v>0</v>
          </cell>
          <cell r="Q3">
            <v>-2899.5598926661091</v>
          </cell>
        </row>
        <row r="4">
          <cell r="B4" t="str">
            <v>Demand Related Input Data</v>
          </cell>
          <cell r="G4" t="str">
            <v xml:space="preserve">Average Year = </v>
          </cell>
          <cell r="I4">
            <v>-3060</v>
          </cell>
          <cell r="K4">
            <v>-12830.44700315813</v>
          </cell>
          <cell r="M4">
            <v>-10290.435746841866</v>
          </cell>
          <cell r="O4">
            <v>26180.882749999997</v>
          </cell>
          <cell r="Q4">
            <v>0</v>
          </cell>
          <cell r="S4" t="str">
            <v>UEG Adjustment</v>
          </cell>
          <cell r="AA4" t="str">
            <v>SDG&amp;E Adjusment</v>
          </cell>
        </row>
        <row r="5">
          <cell r="G5" t="str">
            <v xml:space="preserve">Cold Year = </v>
          </cell>
          <cell r="I5">
            <v>-3249.0541702493551</v>
          </cell>
          <cell r="K5">
            <v>-12937.403518843446</v>
          </cell>
          <cell r="M5">
            <v>-10290.435746841866</v>
          </cell>
          <cell r="O5">
            <v>26476.893435934668</v>
          </cell>
          <cell r="Q5">
            <v>0</v>
          </cell>
        </row>
        <row r="6">
          <cell r="E6">
            <v>36802.836688773146</v>
          </cell>
          <cell r="G6" t="str">
            <v>Peak Month</v>
          </cell>
          <cell r="I6">
            <v>-379.38521066208079</v>
          </cell>
          <cell r="K6">
            <v>-1173.3462010167673</v>
          </cell>
          <cell r="M6">
            <v>-903.36083093435786</v>
          </cell>
          <cell r="Q6">
            <v>-2456.0922426132056</v>
          </cell>
          <cell r="S6" t="str">
            <v>Average Year</v>
          </cell>
          <cell r="U6">
            <v>100999.99999999994</v>
          </cell>
          <cell r="W6" t="str">
            <v>Mtherms, or 10.1  MMDth</v>
          </cell>
          <cell r="AA6" t="str">
            <v>Average Year</v>
          </cell>
          <cell r="AC6">
            <v>34000.000000000058</v>
          </cell>
          <cell r="AE6" t="str">
            <v>Mtherms, or 3.4  MMDth</v>
          </cell>
        </row>
        <row r="7">
          <cell r="E7">
            <v>36802.836688773146</v>
          </cell>
          <cell r="G7" t="str">
            <v xml:space="preserve">Peak Day = </v>
          </cell>
          <cell r="I7">
            <v>-19.474978503869302</v>
          </cell>
          <cell r="K7">
            <v>-42.037601851658202</v>
          </cell>
          <cell r="M7">
            <v>-29.348931631844167</v>
          </cell>
          <cell r="Q7">
            <v>-90.861511987371671</v>
          </cell>
          <cell r="S7" t="str">
            <v>Cold Year</v>
          </cell>
          <cell r="U7">
            <v>100999.99999999994</v>
          </cell>
          <cell r="W7" t="str">
            <v>Mtherms, or 10.1  MMDth</v>
          </cell>
          <cell r="AA7" t="str">
            <v>Cold Year</v>
          </cell>
          <cell r="AC7">
            <v>35188.918654586923</v>
          </cell>
          <cell r="AE7" t="str">
            <v>Mtherms, or 3.5  MMDth</v>
          </cell>
        </row>
        <row r="8">
          <cell r="G8" t="str">
            <v xml:space="preserve">Number of Cust = </v>
          </cell>
          <cell r="I8">
            <v>-400</v>
          </cell>
          <cell r="K8">
            <v>-32</v>
          </cell>
          <cell r="M8">
            <v>-1</v>
          </cell>
          <cell r="Q8">
            <v>-433</v>
          </cell>
          <cell r="S8" t="str">
            <v>Peak Month</v>
          </cell>
          <cell r="U8">
            <v>7388.1263633466442</v>
          </cell>
          <cell r="W8" t="str">
            <v>Mtherms, or 0.7388 MMDth</v>
          </cell>
          <cell r="AA8" t="str">
            <v>Peak Month</v>
          </cell>
          <cell r="AC8">
            <v>3648.730842913968</v>
          </cell>
          <cell r="AE8" t="str">
            <v>Mtherms, or 0.3649 MMDth</v>
          </cell>
        </row>
        <row r="9">
          <cell r="M9" t="str">
            <v xml:space="preserve">Vernon Before Adjustment = </v>
          </cell>
          <cell r="O9">
            <v>25439.117250000003</v>
          </cell>
          <cell r="S9" t="str">
            <v>Peak Day</v>
          </cell>
          <cell r="U9">
            <v>284.07515396522859</v>
          </cell>
          <cell r="W9" t="str">
            <v>Mtherms, or 0.028 MMDth</v>
          </cell>
          <cell r="AA9" t="str">
            <v>Peak Day</v>
          </cell>
          <cell r="AC9">
            <v>133.63955240549339</v>
          </cell>
          <cell r="AE9" t="str">
            <v>Mtherms, or 0.013 MMDth</v>
          </cell>
        </row>
        <row r="10">
          <cell r="M10" t="str">
            <v xml:space="preserve">Vernon Adjustment = </v>
          </cell>
          <cell r="O10">
            <v>26180.882749999997</v>
          </cell>
          <cell r="Q10" t="str">
            <v>Check Total</v>
          </cell>
        </row>
        <row r="11">
          <cell r="E11" t="str">
            <v xml:space="preserve">Vernon Target Throughput = </v>
          </cell>
          <cell r="G11">
            <v>51620</v>
          </cell>
          <cell r="M11" t="str">
            <v xml:space="preserve">Total Vernon After Adjustment= </v>
          </cell>
          <cell r="O11">
            <v>51620</v>
          </cell>
          <cell r="Q11">
            <v>0</v>
          </cell>
        </row>
        <row r="13">
          <cell r="B13" t="str">
            <v>(A)</v>
          </cell>
          <cell r="C13" t="str">
            <v>(B)</v>
          </cell>
          <cell r="E13" t="str">
            <v>(C)</v>
          </cell>
          <cell r="G13" t="str">
            <v>(D)</v>
          </cell>
          <cell r="I13" t="str">
            <v>(E)</v>
          </cell>
          <cell r="K13" t="str">
            <v>(F)</v>
          </cell>
          <cell r="M13" t="str">
            <v>(G)</v>
          </cell>
          <cell r="O13" t="str">
            <v>(H)</v>
          </cell>
          <cell r="Q13" t="str">
            <v>(I)</v>
          </cell>
          <cell r="S13" t="str">
            <v>(J)</v>
          </cell>
          <cell r="U13" t="str">
            <v>(K)</v>
          </cell>
          <cell r="W13" t="str">
            <v>(L)</v>
          </cell>
          <cell r="Y13" t="str">
            <v>(M)</v>
          </cell>
          <cell r="AA13" t="str">
            <v>(N)</v>
          </cell>
          <cell r="AC13" t="str">
            <v>(O)</v>
          </cell>
          <cell r="AE13" t="str">
            <v>(P)</v>
          </cell>
          <cell r="AG13" t="str">
            <v>(Q)</v>
          </cell>
        </row>
        <row r="14">
          <cell r="B14" t="str">
            <v>Southern California Gas Company</v>
          </cell>
          <cell r="C14" t="str">
            <v>Alloc-</v>
          </cell>
          <cell r="E14" t="str">
            <v>Residential</v>
          </cell>
          <cell r="G14" t="str">
            <v>G-10</v>
          </cell>
          <cell r="I14" t="str">
            <v>G-20</v>
          </cell>
          <cell r="K14" t="str">
            <v>NonRes A/C</v>
          </cell>
          <cell r="M14" t="str">
            <v>Gas Engine</v>
          </cell>
          <cell r="O14" t="str">
            <v>Total</v>
          </cell>
          <cell r="Q14" t="str">
            <v>Industrial</v>
          </cell>
          <cell r="S14" t="str">
            <v>Total</v>
          </cell>
          <cell r="U14" t="str">
            <v>UEG</v>
          </cell>
          <cell r="W14" t="str">
            <v>EOR</v>
          </cell>
          <cell r="Y14" t="str">
            <v>Total Retail</v>
          </cell>
          <cell r="AA14" t="str">
            <v>Wholesale</v>
          </cell>
          <cell r="AC14" t="str">
            <v>Wholesale</v>
          </cell>
          <cell r="AE14" t="str">
            <v>Wholesale</v>
          </cell>
          <cell r="AG14" t="str">
            <v>Wholesale</v>
          </cell>
        </row>
        <row r="15">
          <cell r="A15" t="str">
            <v>Line</v>
          </cell>
          <cell r="C15" t="str">
            <v>ation</v>
          </cell>
          <cell r="O15" t="str">
            <v>Core</v>
          </cell>
          <cell r="S15" t="str">
            <v>Cogen</v>
          </cell>
          <cell r="Y15" t="str">
            <v>Non-Core</v>
          </cell>
          <cell r="AA15" t="str">
            <v>Long Beach</v>
          </cell>
          <cell r="AC15" t="str">
            <v>SDG&amp;E</v>
          </cell>
          <cell r="AE15" t="str">
            <v>Southwest</v>
          </cell>
          <cell r="AG15" t="str">
            <v>Vernon</v>
          </cell>
        </row>
        <row r="16">
          <cell r="A16" t="str">
            <v xml:space="preserve"> No.</v>
          </cell>
          <cell r="B16" t="str">
            <v>Demand Forecast Description</v>
          </cell>
          <cell r="C16" t="str">
            <v>Factor</v>
          </cell>
          <cell r="AE16" t="str">
            <v>Gas</v>
          </cell>
        </row>
        <row r="17">
          <cell r="B17" t="str">
            <v>Rate Design Forecast</v>
          </cell>
          <cell r="G17" t="str">
            <v>UnAdjusted</v>
          </cell>
          <cell r="Q17" t="str">
            <v>UnAdjusted</v>
          </cell>
          <cell r="S17" t="str">
            <v>UnAdjusted</v>
          </cell>
          <cell r="U17" t="str">
            <v>UnAdjusted</v>
          </cell>
          <cell r="AC17" t="str">
            <v>UnAdjusted</v>
          </cell>
          <cell r="AG17" t="str">
            <v>UnAdjusted</v>
          </cell>
        </row>
        <row r="18">
          <cell r="A18">
            <v>1</v>
          </cell>
          <cell r="B18" t="str">
            <v>Updated:  1/27/99, 9:44 AM</v>
          </cell>
          <cell r="G18" t="str">
            <v>TP</v>
          </cell>
          <cell r="M18">
            <v>-232.92959533763715</v>
          </cell>
          <cell r="Q18" t="str">
            <v>TP</v>
          </cell>
          <cell r="S18" t="str">
            <v>TP</v>
          </cell>
          <cell r="U18" t="str">
            <v>TP</v>
          </cell>
          <cell r="AC18" t="str">
            <v>TP</v>
          </cell>
          <cell r="AG18" t="str">
            <v>TP</v>
          </cell>
        </row>
        <row r="19">
          <cell r="A19">
            <v>2</v>
          </cell>
          <cell r="B19" t="str">
            <v>BCAP Period:  Calendar 1999</v>
          </cell>
          <cell r="G19">
            <v>790840</v>
          </cell>
          <cell r="Q19">
            <v>1469587.486975003</v>
          </cell>
          <cell r="S19">
            <v>837637.08161517396</v>
          </cell>
          <cell r="U19">
            <v>2015910.1984332486</v>
          </cell>
          <cell r="AC19">
            <v>1162679.7396667516</v>
          </cell>
          <cell r="AG19">
            <v>25439.117250000003</v>
          </cell>
        </row>
        <row r="20">
          <cell r="A20">
            <v>3</v>
          </cell>
          <cell r="B20" t="str">
            <v>Demand Scenario Choice, ERRATA_13 = 1</v>
          </cell>
        </row>
        <row r="21">
          <cell r="A21">
            <v>4</v>
          </cell>
          <cell r="B21" t="str">
            <v>Average Year Sales</v>
          </cell>
          <cell r="E21">
            <v>2521383.48</v>
          </cell>
          <cell r="G21">
            <v>671103.2115219261</v>
          </cell>
          <cell r="I21">
            <v>29009.804783333329</v>
          </cell>
          <cell r="K21">
            <v>1060</v>
          </cell>
          <cell r="M21">
            <v>15240</v>
          </cell>
          <cell r="O21">
            <v>3237796.4963052594</v>
          </cell>
          <cell r="Q21">
            <v>26679.539580350171</v>
          </cell>
          <cell r="S21">
            <v>4646.314057275983</v>
          </cell>
          <cell r="U21">
            <v>0</v>
          </cell>
          <cell r="W21">
            <v>0</v>
          </cell>
          <cell r="Y21">
            <v>31325.853637626155</v>
          </cell>
          <cell r="AA21">
            <v>0</v>
          </cell>
          <cell r="AC21">
            <v>0</v>
          </cell>
          <cell r="AE21">
            <v>0</v>
          </cell>
          <cell r="AG21">
            <v>0</v>
          </cell>
        </row>
        <row r="22">
          <cell r="A22">
            <v>5</v>
          </cell>
        </row>
        <row r="23">
          <cell r="A23">
            <v>6</v>
          </cell>
          <cell r="B23" t="str">
            <v>Average Year Throughput</v>
          </cell>
          <cell r="E23">
            <v>2546852</v>
          </cell>
          <cell r="G23">
            <v>787780</v>
          </cell>
          <cell r="I23">
            <v>46854.76</v>
          </cell>
          <cell r="K23">
            <v>1200</v>
          </cell>
          <cell r="M23">
            <v>16040</v>
          </cell>
          <cell r="O23">
            <v>3398726.76</v>
          </cell>
          <cell r="Q23">
            <v>1456757.039971845</v>
          </cell>
          <cell r="S23">
            <v>827346.64586833213</v>
          </cell>
          <cell r="U23">
            <v>2116910.1984332483</v>
          </cell>
          <cell r="W23">
            <v>482707.31707317074</v>
          </cell>
          <cell r="Y23">
            <v>4883721.2013465967</v>
          </cell>
          <cell r="AA23">
            <v>77821.181904211931</v>
          </cell>
          <cell r="AC23">
            <v>1445679.7396667516</v>
          </cell>
          <cell r="AE23">
            <v>91672.004705310013</v>
          </cell>
          <cell r="AG23">
            <v>51620</v>
          </cell>
        </row>
        <row r="24">
          <cell r="A24">
            <v>7</v>
          </cell>
        </row>
        <row r="25">
          <cell r="A25">
            <v>8</v>
          </cell>
          <cell r="B25" t="str">
            <v>Cold Year Throughput</v>
          </cell>
          <cell r="E25">
            <v>2888502</v>
          </cell>
          <cell r="G25">
            <v>836450.94582975062</v>
          </cell>
          <cell r="I25">
            <v>47998.43</v>
          </cell>
          <cell r="K25">
            <v>1200</v>
          </cell>
          <cell r="M25">
            <v>16040</v>
          </cell>
          <cell r="O25">
            <v>3790191.3758297507</v>
          </cell>
          <cell r="Q25">
            <v>1468900.7834561595</v>
          </cell>
          <cell r="S25">
            <v>827346.64586833213</v>
          </cell>
          <cell r="U25">
            <v>2116910.1984332483</v>
          </cell>
          <cell r="W25">
            <v>482707.31707317074</v>
          </cell>
          <cell r="Y25">
            <v>4895864.9448309112</v>
          </cell>
          <cell r="AA25">
            <v>83612.778039761077</v>
          </cell>
          <cell r="AC25">
            <v>1487525.4710213386</v>
          </cell>
          <cell r="AE25">
            <v>96830.217705310017</v>
          </cell>
          <cell r="AG25">
            <v>51916.010685934671</v>
          </cell>
        </row>
        <row r="26">
          <cell r="A26">
            <v>9</v>
          </cell>
        </row>
        <row r="27">
          <cell r="A27">
            <v>10</v>
          </cell>
          <cell r="B27" t="str">
            <v>Peak Month Throughput (Mth)</v>
          </cell>
          <cell r="E27">
            <v>417711</v>
          </cell>
          <cell r="G27">
            <v>97670.614789337924</v>
          </cell>
          <cell r="I27">
            <v>4485.84</v>
          </cell>
          <cell r="K27">
            <v>90</v>
          </cell>
          <cell r="M27">
            <v>290</v>
          </cell>
          <cell r="O27">
            <v>520247.45478933793</v>
          </cell>
          <cell r="Q27">
            <v>133220.63823923416</v>
          </cell>
          <cell r="S27">
            <v>72629.825584572085</v>
          </cell>
          <cell r="U27">
            <v>154851.48560279276</v>
          </cell>
          <cell r="W27">
            <v>42005.305261007947</v>
          </cell>
          <cell r="Y27">
            <v>402707.25468760694</v>
          </cell>
          <cell r="AA27">
            <v>11188.994980591553</v>
          </cell>
          <cell r="AC27">
            <v>128422.41985918609</v>
          </cell>
          <cell r="AE27">
            <v>14232.693542575511</v>
          </cell>
          <cell r="AG27">
            <v>877.16666666666674</v>
          </cell>
        </row>
        <row r="28">
          <cell r="A28">
            <v>11</v>
          </cell>
          <cell r="B28" t="str">
            <v>High Presure Service Level</v>
          </cell>
          <cell r="E28">
            <v>0.99991580000000002</v>
          </cell>
          <cell r="G28">
            <v>0.99770000000000003</v>
          </cell>
          <cell r="I28">
            <v>0.9839</v>
          </cell>
          <cell r="K28">
            <v>1</v>
          </cell>
          <cell r="M28">
            <v>0.95379999999999998</v>
          </cell>
          <cell r="Q28">
            <v>0.79600000000000004</v>
          </cell>
          <cell r="S28">
            <v>0.43365683677376643</v>
          </cell>
          <cell r="U28">
            <v>8.7499999999999994E-2</v>
          </cell>
          <cell r="W28">
            <v>6.4899999999999999E-2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</row>
        <row r="29">
          <cell r="A29">
            <v>12</v>
          </cell>
        </row>
        <row r="30">
          <cell r="A30">
            <v>13</v>
          </cell>
          <cell r="B30" t="str">
            <v>Peak Day Throughput (Mth/d)</v>
          </cell>
          <cell r="E30">
            <v>26441.3</v>
          </cell>
          <cell r="G30">
            <v>5013.7250214961305</v>
          </cell>
          <cell r="I30">
            <v>190.78872047244096</v>
          </cell>
          <cell r="K30">
            <v>3</v>
          </cell>
          <cell r="M30">
            <v>9.4</v>
          </cell>
          <cell r="O30">
            <v>31658.213741968571</v>
          </cell>
          <cell r="Q30">
            <v>4772.9102833177267</v>
          </cell>
          <cell r="S30">
            <v>2359.6415878576695</v>
          </cell>
          <cell r="U30">
            <v>5954.0751539652283</v>
          </cell>
          <cell r="W30">
            <v>1355.009847129292</v>
          </cell>
          <cell r="Y30">
            <v>14441.636872269915</v>
          </cell>
          <cell r="AA30">
            <v>570</v>
          </cell>
          <cell r="AC30">
            <v>4703.6395524054933</v>
          </cell>
          <cell r="AE30">
            <v>350</v>
          </cell>
          <cell r="AG30">
            <v>28.295698924731184</v>
          </cell>
        </row>
        <row r="31">
          <cell r="A31">
            <v>14</v>
          </cell>
          <cell r="B31" t="str">
            <v>Medium Pressure Service Level</v>
          </cell>
          <cell r="E31">
            <v>0.95528999999999997</v>
          </cell>
          <cell r="G31">
            <v>0.96199999999999997</v>
          </cell>
          <cell r="I31">
            <v>0.77829999999999999</v>
          </cell>
          <cell r="K31">
            <v>1</v>
          </cell>
          <cell r="M31">
            <v>0.79420000000000002</v>
          </cell>
          <cell r="Q31">
            <v>0.32400000000000001</v>
          </cell>
          <cell r="S31">
            <v>7.9685402911779432E-2</v>
          </cell>
          <cell r="U31">
            <v>0</v>
          </cell>
          <cell r="W31">
            <v>3.0000000000000001E-3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</row>
        <row r="32">
          <cell r="A32">
            <v>15</v>
          </cell>
        </row>
        <row r="33">
          <cell r="A33">
            <v>16</v>
          </cell>
          <cell r="B33" t="str">
            <v>Number of Customers</v>
          </cell>
          <cell r="E33">
            <v>4695661.2994166669</v>
          </cell>
          <cell r="G33">
            <v>200385.13960453312</v>
          </cell>
          <cell r="I33">
            <v>95</v>
          </cell>
          <cell r="K33">
            <v>18</v>
          </cell>
          <cell r="M33">
            <v>698</v>
          </cell>
          <cell r="O33">
            <v>4896857.4390211999</v>
          </cell>
          <cell r="Q33">
            <v>1162.3333333333333</v>
          </cell>
          <cell r="S33">
            <v>215</v>
          </cell>
          <cell r="U33">
            <v>23</v>
          </cell>
          <cell r="W33">
            <v>67</v>
          </cell>
          <cell r="Y33">
            <v>1467.3333333333333</v>
          </cell>
          <cell r="AA33">
            <v>1</v>
          </cell>
          <cell r="AC33">
            <v>1</v>
          </cell>
          <cell r="AE33">
            <v>1</v>
          </cell>
          <cell r="AG33">
            <v>1</v>
          </cell>
        </row>
        <row r="34">
          <cell r="A34">
            <v>17</v>
          </cell>
        </row>
        <row r="35">
          <cell r="A35">
            <v>18</v>
          </cell>
          <cell r="B35" t="str">
            <v>BTU Factor</v>
          </cell>
          <cell r="C35">
            <v>1.016</v>
          </cell>
        </row>
        <row r="37">
          <cell r="B37" t="str">
            <v>(A)</v>
          </cell>
          <cell r="C37" t="str">
            <v>(B)</v>
          </cell>
          <cell r="E37" t="str">
            <v>(C)</v>
          </cell>
          <cell r="G37" t="str">
            <v>(D)</v>
          </cell>
          <cell r="I37" t="str">
            <v>(E)</v>
          </cell>
          <cell r="K37" t="str">
            <v>(F)</v>
          </cell>
          <cell r="M37" t="str">
            <v>(G)</v>
          </cell>
          <cell r="O37" t="str">
            <v>(H)</v>
          </cell>
          <cell r="Q37" t="str">
            <v>(I)</v>
          </cell>
          <cell r="S37" t="str">
            <v>(J)</v>
          </cell>
          <cell r="U37" t="str">
            <v>(K)</v>
          </cell>
          <cell r="W37" t="str">
            <v>(L)</v>
          </cell>
          <cell r="Y37" t="str">
            <v>(M)</v>
          </cell>
          <cell r="AA37" t="str">
            <v>(N)</v>
          </cell>
          <cell r="AC37" t="str">
            <v>(O)</v>
          </cell>
          <cell r="AE37" t="str">
            <v>(P)</v>
          </cell>
          <cell r="AG37" t="str">
            <v>(Q)</v>
          </cell>
        </row>
        <row r="38">
          <cell r="B38" t="str">
            <v>Southern California Gas Company</v>
          </cell>
          <cell r="C38" t="str">
            <v>Alloc-</v>
          </cell>
          <cell r="E38" t="str">
            <v>Residential</v>
          </cell>
          <cell r="G38" t="str">
            <v>G-10</v>
          </cell>
          <cell r="I38" t="str">
            <v>G-20</v>
          </cell>
          <cell r="K38" t="str">
            <v>NonRes A/C</v>
          </cell>
          <cell r="M38" t="str">
            <v>Gas Engine</v>
          </cell>
          <cell r="O38" t="str">
            <v>Total</v>
          </cell>
          <cell r="Q38" t="str">
            <v>Industrial</v>
          </cell>
          <cell r="S38" t="str">
            <v>Total</v>
          </cell>
          <cell r="U38" t="str">
            <v>UEG</v>
          </cell>
          <cell r="W38" t="str">
            <v>EOR</v>
          </cell>
          <cell r="Y38" t="str">
            <v>Total Retail</v>
          </cell>
          <cell r="AA38" t="str">
            <v>Wholesale</v>
          </cell>
          <cell r="AC38" t="str">
            <v>Wholesale</v>
          </cell>
          <cell r="AE38" t="str">
            <v>Wholesale</v>
          </cell>
          <cell r="AG38" t="str">
            <v>Wholesale</v>
          </cell>
        </row>
        <row r="39">
          <cell r="A39" t="str">
            <v>Line</v>
          </cell>
          <cell r="C39" t="str">
            <v>ation</v>
          </cell>
          <cell r="O39" t="str">
            <v>Core</v>
          </cell>
          <cell r="S39" t="str">
            <v>Cogen</v>
          </cell>
          <cell r="Y39" t="str">
            <v>Non-Core</v>
          </cell>
          <cell r="AA39" t="str">
            <v>Long Beach</v>
          </cell>
          <cell r="AC39" t="str">
            <v>SDG&amp;E</v>
          </cell>
          <cell r="AE39" t="str">
            <v>Southwest</v>
          </cell>
          <cell r="AG39" t="str">
            <v>Vernon</v>
          </cell>
        </row>
        <row r="40">
          <cell r="A40" t="str">
            <v xml:space="preserve"> No.</v>
          </cell>
          <cell r="B40" t="str">
            <v>Allocation Factor Description</v>
          </cell>
          <cell r="C40" t="str">
            <v>Factor</v>
          </cell>
          <cell r="AE40" t="str">
            <v>Gas</v>
          </cell>
        </row>
        <row r="42">
          <cell r="B42" t="str">
            <v>Cost Allocation Factors</v>
          </cell>
        </row>
        <row r="43">
          <cell r="A43" t="str">
            <v>(1)</v>
          </cell>
          <cell r="B43" t="str">
            <v>Average Year Sales  (Including EOR)    (Mth)</v>
          </cell>
          <cell r="C43" t="str">
            <v>(A)</v>
          </cell>
          <cell r="E43">
            <v>2521383.48</v>
          </cell>
          <cell r="G43">
            <v>671103.2115219261</v>
          </cell>
          <cell r="I43">
            <v>29009.804783333329</v>
          </cell>
          <cell r="K43">
            <v>1060</v>
          </cell>
          <cell r="M43">
            <v>15240</v>
          </cell>
          <cell r="O43">
            <v>3237796.4963052594</v>
          </cell>
          <cell r="Q43">
            <v>26679.539580350171</v>
          </cell>
          <cell r="S43">
            <v>4646.314057275983</v>
          </cell>
          <cell r="U43">
            <v>0</v>
          </cell>
          <cell r="W43">
            <v>0</v>
          </cell>
          <cell r="Y43">
            <v>31325.853637626155</v>
          </cell>
          <cell r="AA43">
            <v>0</v>
          </cell>
          <cell r="AC43">
            <v>0</v>
          </cell>
          <cell r="AE43">
            <v>0</v>
          </cell>
          <cell r="AG43">
            <v>0</v>
          </cell>
        </row>
        <row r="44">
          <cell r="B44" t="str">
            <v>Average Year Throughput (Incl. EOR &amp; International)</v>
          </cell>
          <cell r="C44" t="str">
            <v>(B)</v>
          </cell>
          <cell r="E44">
            <v>2546852</v>
          </cell>
          <cell r="G44">
            <v>787780</v>
          </cell>
          <cell r="I44">
            <v>46854.76</v>
          </cell>
          <cell r="K44">
            <v>1200</v>
          </cell>
          <cell r="M44">
            <v>16040</v>
          </cell>
          <cell r="O44">
            <v>3398726.76</v>
          </cell>
          <cell r="Q44">
            <v>1456757.039971845</v>
          </cell>
          <cell r="S44">
            <v>827346.64586833213</v>
          </cell>
          <cell r="U44">
            <v>2116910.1984332483</v>
          </cell>
          <cell r="W44">
            <v>482707.31707317074</v>
          </cell>
          <cell r="Y44">
            <v>4883721.2013465967</v>
          </cell>
          <cell r="AA44">
            <v>77821.181904211931</v>
          </cell>
          <cell r="AC44">
            <v>1445679.7396667516</v>
          </cell>
          <cell r="AE44">
            <v>91672.004705310013</v>
          </cell>
          <cell r="AG44">
            <v>51620</v>
          </cell>
        </row>
        <row r="45">
          <cell r="A45" t="str">
            <v>(2)</v>
          </cell>
          <cell r="B45" t="str">
            <v>Cold Yr Throughput                     (Mth)</v>
          </cell>
          <cell r="C45" t="str">
            <v>(C)</v>
          </cell>
          <cell r="E45">
            <v>2888502</v>
          </cell>
          <cell r="G45">
            <v>836450.94582975062</v>
          </cell>
          <cell r="I45">
            <v>47998.43</v>
          </cell>
          <cell r="K45">
            <v>1200</v>
          </cell>
          <cell r="M45">
            <v>16040</v>
          </cell>
          <cell r="O45">
            <v>3790191.3758297507</v>
          </cell>
          <cell r="Q45">
            <v>1468900.7834561595</v>
          </cell>
          <cell r="S45">
            <v>827346.64586833213</v>
          </cell>
          <cell r="U45">
            <v>2116910.1984332483</v>
          </cell>
          <cell r="W45">
            <v>0</v>
          </cell>
          <cell r="Y45">
            <v>4413157.6277577402</v>
          </cell>
          <cell r="AA45">
            <v>83612.778039761077</v>
          </cell>
          <cell r="AC45">
            <v>1487525.4710213386</v>
          </cell>
          <cell r="AE45">
            <v>96830.217705310017</v>
          </cell>
          <cell r="AG45">
            <v>51916.010685934671</v>
          </cell>
        </row>
        <row r="46">
          <cell r="A46" t="str">
            <v>(4)</v>
          </cell>
          <cell r="B46" t="str">
            <v>Avg Yr Throughput (Excl EOR)           (Mth)</v>
          </cell>
          <cell r="C46" t="str">
            <v>(F)</v>
          </cell>
          <cell r="E46">
            <v>2546852</v>
          </cell>
          <cell r="G46">
            <v>787780</v>
          </cell>
          <cell r="I46">
            <v>46854.76</v>
          </cell>
          <cell r="K46">
            <v>1200</v>
          </cell>
          <cell r="M46">
            <v>16040</v>
          </cell>
          <cell r="O46">
            <v>3398726.76</v>
          </cell>
          <cell r="Q46">
            <v>1456757.039971845</v>
          </cell>
          <cell r="S46">
            <v>827346.64586833213</v>
          </cell>
          <cell r="U46">
            <v>2116910.1984332483</v>
          </cell>
          <cell r="W46">
            <v>0</v>
          </cell>
          <cell r="Y46">
            <v>4401013.8842734257</v>
          </cell>
          <cell r="AA46">
            <v>77821.181904211931</v>
          </cell>
          <cell r="AC46">
            <v>1445679.7396667516</v>
          </cell>
          <cell r="AE46">
            <v>91672.004705310013</v>
          </cell>
          <cell r="AG46">
            <v>51620</v>
          </cell>
        </row>
        <row r="47">
          <cell r="A47" t="str">
            <v>(5)</v>
          </cell>
          <cell r="B47" t="str">
            <v>Core &amp; Core Subs Pipeline Reservations     (MMcfd)</v>
          </cell>
          <cell r="C47" t="str">
            <v>(G)</v>
          </cell>
          <cell r="E47">
            <v>760.57505021600991</v>
          </cell>
          <cell r="G47">
            <v>220.24693773024617</v>
          </cell>
          <cell r="I47">
            <v>12.638526235238762</v>
          </cell>
          <cell r="K47">
            <v>0.3159734908472322</v>
          </cell>
          <cell r="M47">
            <v>4.2235123276580033</v>
          </cell>
          <cell r="O47">
            <v>998</v>
          </cell>
          <cell r="Q47">
            <v>5.7062424301709109</v>
          </cell>
          <cell r="S47">
            <v>0.99375756982908869</v>
          </cell>
          <cell r="U47">
            <v>0</v>
          </cell>
          <cell r="W47">
            <v>0</v>
          </cell>
          <cell r="Y47">
            <v>6.7</v>
          </cell>
          <cell r="AA47">
            <v>0</v>
          </cell>
          <cell r="AC47">
            <v>0</v>
          </cell>
          <cell r="AE47">
            <v>0</v>
          </cell>
          <cell r="AG47">
            <v>0</v>
          </cell>
        </row>
        <row r="48">
          <cell r="A48" t="str">
            <v>(7)</v>
          </cell>
          <cell r="B48" t="str">
            <v>Average Year T-put  (Including EOR&amp; DGN)    (Mth)</v>
          </cell>
          <cell r="C48" t="str">
            <v>(I)</v>
          </cell>
          <cell r="E48">
            <v>2546852</v>
          </cell>
          <cell r="G48">
            <v>787780</v>
          </cell>
          <cell r="I48">
            <v>46854.76</v>
          </cell>
          <cell r="K48">
            <v>1200</v>
          </cell>
          <cell r="M48">
            <v>16040</v>
          </cell>
          <cell r="O48">
            <v>3398726.76</v>
          </cell>
          <cell r="Q48">
            <v>1456757.039971845</v>
          </cell>
          <cell r="S48">
            <v>827346.64586833213</v>
          </cell>
          <cell r="U48">
            <v>2116910.1984332483</v>
          </cell>
          <cell r="W48">
            <v>482707.31707317074</v>
          </cell>
          <cell r="Y48">
            <v>4883721.2013465967</v>
          </cell>
          <cell r="AA48">
            <v>77821.181904211931</v>
          </cell>
          <cell r="AC48">
            <v>1445679.7396667516</v>
          </cell>
          <cell r="AE48">
            <v>91672.004705310013</v>
          </cell>
          <cell r="AG48">
            <v>51620</v>
          </cell>
        </row>
        <row r="49">
          <cell r="A49" t="str">
            <v>(9)</v>
          </cell>
          <cell r="B49" t="str">
            <v>Average Year Throughput - Core         (Mth)</v>
          </cell>
          <cell r="C49" t="str">
            <v>(K)</v>
          </cell>
          <cell r="E49">
            <v>2546852</v>
          </cell>
          <cell r="G49">
            <v>787780</v>
          </cell>
          <cell r="I49">
            <v>46854.76</v>
          </cell>
          <cell r="K49">
            <v>1200</v>
          </cell>
          <cell r="M49">
            <v>16040</v>
          </cell>
          <cell r="O49">
            <v>3398726.76</v>
          </cell>
          <cell r="Y49">
            <v>0</v>
          </cell>
          <cell r="AA49">
            <v>0</v>
          </cell>
          <cell r="AC49">
            <v>0</v>
          </cell>
          <cell r="AE49">
            <v>0</v>
          </cell>
          <cell r="AG49">
            <v>0</v>
          </cell>
        </row>
        <row r="50">
          <cell r="A50" t="str">
            <v>(10)</v>
          </cell>
          <cell r="B50" t="str">
            <v>Average Year Throughput - Non-core     (Mth)</v>
          </cell>
          <cell r="C50" t="str">
            <v>(L)</v>
          </cell>
          <cell r="O50">
            <v>0</v>
          </cell>
          <cell r="Q50">
            <v>1456757.039971845</v>
          </cell>
          <cell r="S50">
            <v>827346.64586833213</v>
          </cell>
          <cell r="U50">
            <v>2116910.1984332483</v>
          </cell>
          <cell r="W50">
            <v>0</v>
          </cell>
          <cell r="Y50">
            <v>4401013.8842734257</v>
          </cell>
          <cell r="AA50">
            <v>77821.181904211931</v>
          </cell>
          <cell r="AC50">
            <v>1445679.7396667516</v>
          </cell>
          <cell r="AE50">
            <v>91672.004705310013</v>
          </cell>
          <cell r="AG50">
            <v>51620</v>
          </cell>
        </row>
        <row r="51">
          <cell r="A51" t="str">
            <v>(13)</v>
          </cell>
          <cell r="B51" t="str">
            <v>Average Year Throuthput, N-C Excl Whsle(Mth)</v>
          </cell>
          <cell r="C51" t="str">
            <v>(O)</v>
          </cell>
          <cell r="O51">
            <v>0</v>
          </cell>
          <cell r="Q51">
            <v>1456757.039971845</v>
          </cell>
          <cell r="S51">
            <v>827346.64586833213</v>
          </cell>
          <cell r="U51">
            <v>2116910.1984332483</v>
          </cell>
          <cell r="W51">
            <v>0</v>
          </cell>
          <cell r="Y51">
            <v>4401013.8842734257</v>
          </cell>
          <cell r="AA51">
            <v>0</v>
          </cell>
          <cell r="AC51">
            <v>0</v>
          </cell>
          <cell r="AE51">
            <v>0</v>
          </cell>
          <cell r="AG51">
            <v>0</v>
          </cell>
        </row>
        <row r="52">
          <cell r="A52" t="str">
            <v>(15)</v>
          </cell>
          <cell r="B52" t="str">
            <v>Cold Yr Throughput - Excluding Core    (Mth)</v>
          </cell>
          <cell r="C52" t="str">
            <v>(Q)</v>
          </cell>
          <cell r="O52">
            <v>0</v>
          </cell>
          <cell r="Q52">
            <v>1468900.7834561595</v>
          </cell>
          <cell r="S52">
            <v>827346.64586833213</v>
          </cell>
          <cell r="U52">
            <v>2116910.1984332483</v>
          </cell>
          <cell r="W52">
            <v>0</v>
          </cell>
          <cell r="Y52">
            <v>4413157.6277577402</v>
          </cell>
          <cell r="AA52">
            <v>83612.778039761077</v>
          </cell>
          <cell r="AC52">
            <v>1487525.4710213386</v>
          </cell>
          <cell r="AE52">
            <v>96830.217705310017</v>
          </cell>
          <cell r="AG52">
            <v>51916.010685934671</v>
          </cell>
        </row>
        <row r="53">
          <cell r="A53" t="str">
            <v>(19)</v>
          </cell>
          <cell r="B53" t="str">
            <v>Average Year Throuthput, Excl SDG&amp;E (Mth)</v>
          </cell>
          <cell r="C53" t="str">
            <v>(U)</v>
          </cell>
          <cell r="E53">
            <v>2546852</v>
          </cell>
          <cell r="G53">
            <v>787780</v>
          </cell>
          <cell r="I53">
            <v>46854.76</v>
          </cell>
          <cell r="K53">
            <v>1200</v>
          </cell>
          <cell r="M53">
            <v>16040</v>
          </cell>
          <cell r="O53">
            <v>3398726.76</v>
          </cell>
          <cell r="Q53">
            <v>1456757.039971845</v>
          </cell>
          <cell r="S53">
            <v>827346.64586833213</v>
          </cell>
          <cell r="U53">
            <v>2116910.1984332483</v>
          </cell>
          <cell r="W53">
            <v>0</v>
          </cell>
          <cell r="Y53">
            <v>4401013.8842734257</v>
          </cell>
          <cell r="AA53">
            <v>77821.181904211931</v>
          </cell>
          <cell r="AC53">
            <v>0</v>
          </cell>
          <cell r="AE53">
            <v>91672.004705310013</v>
          </cell>
          <cell r="AG53">
            <v>51620</v>
          </cell>
        </row>
        <row r="54">
          <cell r="A54" t="str">
            <v>(20)</v>
          </cell>
          <cell r="B54" t="str">
            <v>Core - Equal % of Marginal Cost Revenue (M$'s)</v>
          </cell>
          <cell r="C54" t="str">
            <v>(V)</v>
          </cell>
          <cell r="E54">
            <v>592310.11719392403</v>
          </cell>
          <cell r="G54">
            <v>104756.8003155982</v>
          </cell>
          <cell r="I54">
            <v>2294.5674619848451</v>
          </cell>
          <cell r="K54">
            <v>77.20894286141592</v>
          </cell>
          <cell r="M54">
            <v>1695.6979829700333</v>
          </cell>
          <cell r="O54">
            <v>701134.39189733856</v>
          </cell>
          <cell r="Y54">
            <v>0</v>
          </cell>
          <cell r="AA54">
            <v>0</v>
          </cell>
          <cell r="AC54">
            <v>0</v>
          </cell>
          <cell r="AE54">
            <v>0</v>
          </cell>
          <cell r="AG54">
            <v>0</v>
          </cell>
        </row>
        <row r="55">
          <cell r="A55" t="str">
            <v>(21)</v>
          </cell>
          <cell r="B55" t="str">
            <v>Noncore - Equal % of Marginal Cost Revenue (M$'s)</v>
          </cell>
          <cell r="C55" t="str">
            <v>(W)</v>
          </cell>
          <cell r="O55">
            <v>0</v>
          </cell>
          <cell r="Q55">
            <v>38267.022752377627</v>
          </cell>
          <cell r="S55">
            <v>12355.680994210737</v>
          </cell>
          <cell r="U55">
            <v>22658.143418109303</v>
          </cell>
          <cell r="W55" t="str">
            <v>N/A</v>
          </cell>
          <cell r="Y55">
            <v>73280.847164697669</v>
          </cell>
          <cell r="AA55">
            <v>850.41651720541563</v>
          </cell>
          <cell r="AC55">
            <v>11992.185285284024</v>
          </cell>
          <cell r="AE55">
            <v>900.57250230002478</v>
          </cell>
          <cell r="AG55">
            <v>447.05593104025291</v>
          </cell>
        </row>
        <row r="56">
          <cell r="A56" t="str">
            <v>(22)</v>
          </cell>
          <cell r="B56" t="str">
            <v>Injections (MDth)</v>
          </cell>
          <cell r="C56" t="str">
            <v>(X)</v>
          </cell>
          <cell r="E56">
            <v>59993.197057807418</v>
          </cell>
          <cell r="G56">
            <v>10116.286659735146</v>
          </cell>
          <cell r="I56">
            <v>680.0365115828007</v>
          </cell>
          <cell r="K56">
            <v>7.1374300977103529</v>
          </cell>
          <cell r="M56">
            <v>323.34234077693452</v>
          </cell>
          <cell r="O56">
            <v>71120</v>
          </cell>
          <cell r="Q56" t="str">
            <v>N/A</v>
          </cell>
          <cell r="S56" t="str">
            <v>N/A</v>
          </cell>
          <cell r="U56" t="str">
            <v>N/A</v>
          </cell>
          <cell r="W56" t="str">
            <v>N/A</v>
          </cell>
          <cell r="Y56">
            <v>0</v>
          </cell>
          <cell r="AA56">
            <v>0</v>
          </cell>
          <cell r="AC56">
            <v>0</v>
          </cell>
          <cell r="AG56">
            <v>0</v>
          </cell>
        </row>
        <row r="57">
          <cell r="A57" t="str">
            <v>(26)</v>
          </cell>
          <cell r="B57" t="str">
            <v>Directly Assigned DSM Refunds</v>
          </cell>
          <cell r="C57" t="str">
            <v>(AB)</v>
          </cell>
          <cell r="E57">
            <v>-66277</v>
          </cell>
          <cell r="G57">
            <v>-31982</v>
          </cell>
          <cell r="I57">
            <v>-1731</v>
          </cell>
          <cell r="K57">
            <v>0</v>
          </cell>
          <cell r="M57">
            <v>-108</v>
          </cell>
          <cell r="O57">
            <v>-100098</v>
          </cell>
          <cell r="Q57">
            <v>-285</v>
          </cell>
          <cell r="S57">
            <v>0</v>
          </cell>
          <cell r="U57">
            <v>0</v>
          </cell>
          <cell r="W57">
            <v>0</v>
          </cell>
          <cell r="Y57">
            <v>-285</v>
          </cell>
          <cell r="AA57">
            <v>0</v>
          </cell>
          <cell r="AC57">
            <v>0</v>
          </cell>
          <cell r="AE57">
            <v>0</v>
          </cell>
          <cell r="AG57">
            <v>0</v>
          </cell>
        </row>
        <row r="58">
          <cell r="A58" t="str">
            <v>(29)</v>
          </cell>
          <cell r="B58" t="str">
            <v>Proposed UAF Allocators</v>
          </cell>
          <cell r="C58" t="str">
            <v>(AD)</v>
          </cell>
          <cell r="E58">
            <v>0.78328799999999998</v>
          </cell>
          <cell r="G58">
            <v>1.0630000000000001E-2</v>
          </cell>
          <cell r="I58">
            <v>-5.1939999999999998E-3</v>
          </cell>
          <cell r="O58">
            <v>0.78872399999999998</v>
          </cell>
          <cell r="Q58">
            <v>1.9430000000000001E-3</v>
          </cell>
          <cell r="S58">
            <v>4.1522000000000003E-2</v>
          </cell>
          <cell r="U58">
            <v>6.1100000000000002E-2</v>
          </cell>
          <cell r="W58">
            <v>6.6003000000000006E-2</v>
          </cell>
          <cell r="Y58">
            <v>0.170568</v>
          </cell>
          <cell r="AA58">
            <v>3.2390000000000001E-3</v>
          </cell>
          <cell r="AC58">
            <v>3.3402000000000001E-2</v>
          </cell>
          <cell r="AE58">
            <v>4.0670000000000003E-3</v>
          </cell>
          <cell r="AG58">
            <v>0</v>
          </cell>
        </row>
        <row r="59">
          <cell r="A59" t="str">
            <v>(30)</v>
          </cell>
          <cell r="B59" t="str">
            <v>Equal % of Marginal Cost Revenue Excl. EOR (M$'s)</v>
          </cell>
          <cell r="C59" t="str">
            <v>(AE)</v>
          </cell>
          <cell r="E59">
            <v>592310.11719392403</v>
          </cell>
          <cell r="G59">
            <v>104756.8003155982</v>
          </cell>
          <cell r="I59">
            <v>2294.5674619848451</v>
          </cell>
          <cell r="K59">
            <v>77.20894286141592</v>
          </cell>
          <cell r="M59">
            <v>1695.6979829700333</v>
          </cell>
          <cell r="O59">
            <v>701134.39189733856</v>
          </cell>
          <cell r="Q59">
            <v>38267.022752377627</v>
          </cell>
          <cell r="S59">
            <v>12355.680994210737</v>
          </cell>
          <cell r="U59">
            <v>22658.143418109303</v>
          </cell>
          <cell r="Y59">
            <v>73280.847164697669</v>
          </cell>
          <cell r="AA59">
            <v>850.41651720541563</v>
          </cell>
          <cell r="AC59">
            <v>11992.185285284024</v>
          </cell>
          <cell r="AE59">
            <v>900.57250230002478</v>
          </cell>
          <cell r="AG59">
            <v>447.05593104025291</v>
          </cell>
        </row>
        <row r="60">
          <cell r="A60" t="str">
            <v>(31)</v>
          </cell>
          <cell r="B60" t="str">
            <v>Average Year Sales  - Core</v>
          </cell>
          <cell r="C60" t="str">
            <v>(AF)</v>
          </cell>
          <cell r="E60">
            <v>2521383.48</v>
          </cell>
          <cell r="G60">
            <v>671103.2115219261</v>
          </cell>
          <cell r="I60">
            <v>29009.804783333329</v>
          </cell>
          <cell r="K60">
            <v>1060</v>
          </cell>
          <cell r="M60">
            <v>15240</v>
          </cell>
          <cell r="O60">
            <v>3237796.4963052594</v>
          </cell>
        </row>
        <row r="61">
          <cell r="A61" t="str">
            <v>(32)</v>
          </cell>
          <cell r="B61" t="str">
            <v>Average Year Throughput, Core + G-30, CARE Surcharge Customers</v>
          </cell>
          <cell r="C61" t="str">
            <v>(AG)</v>
          </cell>
          <cell r="E61">
            <v>2305410.4304</v>
          </cell>
          <cell r="G61">
            <v>787780</v>
          </cell>
          <cell r="I61">
            <v>46854.76</v>
          </cell>
          <cell r="K61">
            <v>1200</v>
          </cell>
          <cell r="M61">
            <v>16040</v>
          </cell>
          <cell r="O61">
            <v>3157285.1903999997</v>
          </cell>
          <cell r="Q61">
            <v>1456757.039971845</v>
          </cell>
          <cell r="Y61">
            <v>1456757.039971845</v>
          </cell>
        </row>
        <row r="62">
          <cell r="E62" t="str">
            <v>Residential</v>
          </cell>
          <cell r="G62" t="str">
            <v>G-10</v>
          </cell>
          <cell r="I62" t="str">
            <v>G-20</v>
          </cell>
          <cell r="K62" t="str">
            <v>NonRes A/C</v>
          </cell>
          <cell r="M62" t="str">
            <v>Gas Engine</v>
          </cell>
          <cell r="O62" t="str">
            <v>Total</v>
          </cell>
          <cell r="Q62" t="str">
            <v>Industrial</v>
          </cell>
          <cell r="S62" t="str">
            <v>Total</v>
          </cell>
          <cell r="U62" t="str">
            <v>UEG</v>
          </cell>
          <cell r="W62" t="str">
            <v>EOR</v>
          </cell>
          <cell r="Y62" t="str">
            <v>Total Retail</v>
          </cell>
          <cell r="AA62" t="str">
            <v>Wholesale</v>
          </cell>
          <cell r="AC62" t="str">
            <v>Wholesale</v>
          </cell>
          <cell r="AE62" t="str">
            <v>Wholesale</v>
          </cell>
          <cell r="AG62" t="str">
            <v>Wholesale</v>
          </cell>
        </row>
        <row r="63">
          <cell r="B63" t="str">
            <v>LRMC DETERMINANTS</v>
          </cell>
          <cell r="O63" t="str">
            <v>Core</v>
          </cell>
          <cell r="S63" t="str">
            <v>Cogen</v>
          </cell>
          <cell r="Y63" t="str">
            <v>Non-Core</v>
          </cell>
          <cell r="AA63" t="str">
            <v>Long Beach</v>
          </cell>
          <cell r="AC63" t="str">
            <v>SDG&amp;E</v>
          </cell>
          <cell r="AE63" t="str">
            <v>Southwest</v>
          </cell>
          <cell r="AG63" t="str">
            <v>Vernon</v>
          </cell>
        </row>
        <row r="64">
          <cell r="AE64" t="str">
            <v>Gas</v>
          </cell>
        </row>
        <row r="66">
          <cell r="A66" t="str">
            <v>(1)</v>
          </cell>
          <cell r="B66" t="str">
            <v>Customer Related:  Number of Customers</v>
          </cell>
          <cell r="E66">
            <v>4695661.2994166669</v>
          </cell>
          <cell r="G66">
            <v>200385.13960453312</v>
          </cell>
          <cell r="I66">
            <v>95</v>
          </cell>
          <cell r="K66">
            <v>18</v>
          </cell>
          <cell r="M66">
            <v>698</v>
          </cell>
          <cell r="O66">
            <v>4896857.4390211999</v>
          </cell>
          <cell r="Q66">
            <v>1162.3333333333333</v>
          </cell>
          <cell r="S66">
            <v>215</v>
          </cell>
          <cell r="U66">
            <v>23</v>
          </cell>
          <cell r="W66">
            <v>67</v>
          </cell>
          <cell r="Y66">
            <v>1467.3333333333333</v>
          </cell>
          <cell r="AA66">
            <v>1</v>
          </cell>
          <cell r="AC66">
            <v>1</v>
          </cell>
          <cell r="AE66">
            <v>1</v>
          </cell>
          <cell r="AG66">
            <v>1</v>
          </cell>
        </row>
        <row r="68">
          <cell r="A68" t="str">
            <v>(2)</v>
          </cell>
          <cell r="B68" t="str">
            <v>Medium Pressure Distribution:  Peak Day Demand (MMcfd), 96 BCAP</v>
          </cell>
          <cell r="E68">
            <v>2486.13282253937</v>
          </cell>
          <cell r="G68">
            <v>474.72475105110999</v>
          </cell>
          <cell r="I68">
            <v>14.615242238553227</v>
          </cell>
          <cell r="K68">
            <v>0.29527559055118113</v>
          </cell>
          <cell r="M68">
            <v>0.7347913385826772</v>
          </cell>
          <cell r="O68">
            <v>2976.5028827581668</v>
          </cell>
          <cell r="Q68">
            <v>152.20698147588024</v>
          </cell>
          <cell r="S68">
            <v>18.506790418880843</v>
          </cell>
          <cell r="U68">
            <v>0</v>
          </cell>
          <cell r="W68">
            <v>0.40010133281376731</v>
          </cell>
          <cell r="Y68">
            <v>171.11387322757486</v>
          </cell>
          <cell r="AA68">
            <v>0</v>
          </cell>
          <cell r="AC68">
            <v>0</v>
          </cell>
          <cell r="AE68">
            <v>0</v>
          </cell>
          <cell r="AG68">
            <v>0</v>
          </cell>
        </row>
        <row r="70">
          <cell r="A70" t="str">
            <v>(3)</v>
          </cell>
          <cell r="B70" t="str">
            <v>High Pressure Distribution:  Peak Month Demand (MMcf), 96 BCAP</v>
          </cell>
          <cell r="E70">
            <v>41109.825662775591</v>
          </cell>
          <cell r="G70">
            <v>9591.1390133191398</v>
          </cell>
          <cell r="I70">
            <v>434.41121811023623</v>
          </cell>
          <cell r="K70">
            <v>8.8582677165354333</v>
          </cell>
          <cell r="M70">
            <v>27.224606299212592</v>
          </cell>
          <cell r="O70">
            <v>51171.458768220713</v>
          </cell>
          <cell r="Q70">
            <v>10437.364964412442</v>
          </cell>
          <cell r="S70">
            <v>3100.0413797673127</v>
          </cell>
          <cell r="U70">
            <v>1333.6126958901937</v>
          </cell>
          <cell r="W70">
            <v>268.32129049600547</v>
          </cell>
          <cell r="Y70">
            <v>15139.340330565954</v>
          </cell>
          <cell r="AA70">
            <v>0</v>
          </cell>
          <cell r="AC70">
            <v>0</v>
          </cell>
          <cell r="AE70">
            <v>0</v>
          </cell>
          <cell r="AG70">
            <v>0</v>
          </cell>
        </row>
        <row r="72">
          <cell r="A72" t="str">
            <v>(4)</v>
          </cell>
          <cell r="B72" t="str">
            <v>Transmission:               Cold Year Mth</v>
          </cell>
          <cell r="E72">
            <v>2888502</v>
          </cell>
          <cell r="G72">
            <v>836450.94582975062</v>
          </cell>
          <cell r="I72">
            <v>47998.43</v>
          </cell>
          <cell r="K72">
            <v>1200</v>
          </cell>
          <cell r="M72">
            <v>16040</v>
          </cell>
          <cell r="O72">
            <v>3790191.3758297507</v>
          </cell>
          <cell r="Q72">
            <v>1468900.7834561595</v>
          </cell>
          <cell r="S72">
            <v>827346.64586833213</v>
          </cell>
          <cell r="U72">
            <v>2116910.1984332483</v>
          </cell>
          <cell r="W72">
            <v>482707.31707317074</v>
          </cell>
          <cell r="Y72">
            <v>4895864.9448309103</v>
          </cell>
          <cell r="AA72">
            <v>83612.778039761077</v>
          </cell>
          <cell r="AC72">
            <v>1487525.4710213386</v>
          </cell>
          <cell r="AE72">
            <v>96830.217705310017</v>
          </cell>
          <cell r="AG72">
            <v>51916.010685934671</v>
          </cell>
        </row>
        <row r="74">
          <cell r="B74" t="str">
            <v>CMA Proposal, Transmission MDM</v>
          </cell>
        </row>
        <row r="75">
          <cell r="B75" t="str">
            <v xml:space="preserve">    CY Throughput</v>
          </cell>
          <cell r="C75">
            <v>0.34260000000000002</v>
          </cell>
          <cell r="E75">
            <v>2888502</v>
          </cell>
          <cell r="G75">
            <v>836450.94582975062</v>
          </cell>
          <cell r="I75">
            <v>47998.43</v>
          </cell>
          <cell r="K75">
            <v>1200</v>
          </cell>
          <cell r="M75">
            <v>16040</v>
          </cell>
          <cell r="O75">
            <v>3790191.3758297507</v>
          </cell>
          <cell r="Q75">
            <v>1468900.7834561595</v>
          </cell>
          <cell r="S75">
            <v>827346.64586833213</v>
          </cell>
          <cell r="U75">
            <v>2116910.1984332483</v>
          </cell>
          <cell r="W75">
            <v>482707.31707317074</v>
          </cell>
          <cell r="Y75">
            <v>4895864.9448309103</v>
          </cell>
          <cell r="AA75">
            <v>83612.778039761077</v>
          </cell>
          <cell r="AC75">
            <v>1487525.4710213386</v>
          </cell>
          <cell r="AE75">
            <v>96830.217705310017</v>
          </cell>
          <cell r="AG75">
            <v>51916.010685934671</v>
          </cell>
        </row>
        <row r="76">
          <cell r="B76" t="str">
            <v>Firm Service</v>
          </cell>
          <cell r="C76">
            <v>0.32869999999999999</v>
          </cell>
          <cell r="E76">
            <v>8055693.8986005122</v>
          </cell>
          <cell r="G76">
            <v>2332763.7580999942</v>
          </cell>
          <cell r="I76">
            <v>133862.00172040862</v>
          </cell>
          <cell r="K76">
            <v>3346.6595066649129</v>
          </cell>
          <cell r="M76">
            <v>44733.682072421005</v>
          </cell>
          <cell r="O76">
            <v>10570400</v>
          </cell>
          <cell r="Q76">
            <v>1803100</v>
          </cell>
          <cell r="S76">
            <v>164250</v>
          </cell>
          <cell r="U76">
            <v>584000</v>
          </cell>
          <cell r="W76">
            <v>95830.057721520076</v>
          </cell>
          <cell r="Y76">
            <v>2647180.0577215198</v>
          </cell>
          <cell r="AA76">
            <v>189800</v>
          </cell>
          <cell r="AC76">
            <v>1525700</v>
          </cell>
          <cell r="AE76">
            <v>189800</v>
          </cell>
          <cell r="AG76">
            <v>117848.71952830712</v>
          </cell>
        </row>
        <row r="77">
          <cell r="B77" t="str">
            <v>Peak Day</v>
          </cell>
          <cell r="C77">
            <v>0.32869999999999999</v>
          </cell>
          <cell r="E77">
            <v>9651074.5</v>
          </cell>
          <cell r="G77">
            <v>1830009.6328460877</v>
          </cell>
          <cell r="I77">
            <v>69637.882972440944</v>
          </cell>
          <cell r="K77">
            <v>1095</v>
          </cell>
          <cell r="M77">
            <v>3431</v>
          </cell>
          <cell r="O77">
            <v>11555248.015818529</v>
          </cell>
          <cell r="Q77">
            <v>1742112.2534109703</v>
          </cell>
          <cell r="S77">
            <v>861269.17956804938</v>
          </cell>
          <cell r="U77">
            <v>2173237.4311973085</v>
          </cell>
          <cell r="W77">
            <v>494578.59420219157</v>
          </cell>
          <cell r="Y77">
            <v>5271197.4583785199</v>
          </cell>
          <cell r="AA77">
            <v>208050</v>
          </cell>
          <cell r="AC77">
            <v>1716828.436628005</v>
          </cell>
          <cell r="AE77">
            <v>127750</v>
          </cell>
          <cell r="AG77">
            <v>10327.930107526881</v>
          </cell>
        </row>
        <row r="78">
          <cell r="B78" t="str">
            <v>Weighted Average</v>
          </cell>
          <cell r="E78">
            <v>6809815.5578199886</v>
          </cell>
          <cell r="G78">
            <v>1654871.7076452496</v>
          </cell>
          <cell r="I78">
            <v>83334.674216539657</v>
          </cell>
          <cell r="K78">
            <v>1871.093479840757</v>
          </cell>
          <cell r="M78">
            <v>21327.034997204784</v>
          </cell>
          <cell r="O78">
            <v>8571220.0681588221</v>
          </cell>
          <cell r="Q78">
            <v>1668556.6761082662</v>
          </cell>
          <cell r="S78">
            <v>620537.11519850837</v>
          </cell>
          <cell r="U78">
            <v>1631557.3776177862</v>
          </cell>
          <cell r="W78">
            <v>359442.85071659228</v>
          </cell>
          <cell r="Y78">
            <v>4280094.0196411535</v>
          </cell>
          <cell r="AA78">
            <v>159419.03275642215</v>
          </cell>
          <cell r="AC78">
            <v>1575445.3234915358</v>
          </cell>
          <cell r="AE78">
            <v>137552.71758583921</v>
          </cell>
          <cell r="AG78">
            <v>59918.089996299859</v>
          </cell>
        </row>
        <row r="80">
          <cell r="B80" t="str">
            <v>TRANSMISSION MDM (CIG_Tran_MDM Option = 0)</v>
          </cell>
          <cell r="E80">
            <v>2888502</v>
          </cell>
          <cell r="G80">
            <v>836450.94582975062</v>
          </cell>
          <cell r="I80">
            <v>47998.43</v>
          </cell>
          <cell r="K80">
            <v>1200</v>
          </cell>
          <cell r="M80">
            <v>16040</v>
          </cell>
          <cell r="O80">
            <v>3790191.3758297507</v>
          </cell>
          <cell r="Q80">
            <v>1468900.7834561595</v>
          </cell>
          <cell r="S80">
            <v>827346.64586833213</v>
          </cell>
          <cell r="U80">
            <v>2116910.1984332483</v>
          </cell>
          <cell r="W80">
            <v>482707.31707317074</v>
          </cell>
          <cell r="Y80">
            <v>4895864.9448309103</v>
          </cell>
          <cell r="AA80">
            <v>83612.778039761077</v>
          </cell>
          <cell r="AC80">
            <v>1487525.4710213386</v>
          </cell>
          <cell r="AE80">
            <v>96830.217705310017</v>
          </cell>
          <cell r="AG80">
            <v>51916.010685934671</v>
          </cell>
        </row>
        <row r="82">
          <cell r="A82" t="str">
            <v>(5)</v>
          </cell>
          <cell r="B82" t="str">
            <v>Storage:</v>
          </cell>
        </row>
        <row r="83">
          <cell r="B83" t="str">
            <v>BCAP Adjusted LRMC Inventory Demand Determinants</v>
          </cell>
          <cell r="E83">
            <v>62392.039143463728</v>
          </cell>
          <cell r="G83">
            <v>10520.788759640789</v>
          </cell>
          <cell r="I83">
            <v>707.22793133987523</v>
          </cell>
          <cell r="K83">
            <v>7.4228219178082187</v>
          </cell>
          <cell r="M83">
            <v>336.27126027397264</v>
          </cell>
          <cell r="O83">
            <v>73963.749916636167</v>
          </cell>
        </row>
        <row r="85">
          <cell r="A85" t="str">
            <v>(5a)</v>
          </cell>
          <cell r="B85" t="str">
            <v>Storage Inventory:        INVENTORY RESERVATION (MMcf)</v>
          </cell>
          <cell r="E85">
            <v>59324.088939349589</v>
          </cell>
          <cell r="G85">
            <v>10003.459041527814</v>
          </cell>
          <cell r="I85">
            <v>672.45201912260802</v>
          </cell>
          <cell r="K85">
            <v>0</v>
          </cell>
          <cell r="M85">
            <v>0</v>
          </cell>
          <cell r="O85">
            <v>70000</v>
          </cell>
          <cell r="Q85" t="str">
            <v>N/A</v>
          </cell>
          <cell r="S85" t="str">
            <v>N/A</v>
          </cell>
          <cell r="U85" t="str">
            <v>N/A</v>
          </cell>
          <cell r="W85" t="str">
            <v>N/A</v>
          </cell>
          <cell r="Y85" t="str">
            <v>N/A</v>
          </cell>
          <cell r="AA85">
            <v>0</v>
          </cell>
          <cell r="AC85">
            <v>0</v>
          </cell>
          <cell r="AE85">
            <v>0</v>
          </cell>
        </row>
        <row r="87">
          <cell r="A87" t="str">
            <v>(5b)</v>
          </cell>
          <cell r="B87" t="str">
            <v>Storage Injection:         INJECTION RESERVATION (MMcfd)</v>
          </cell>
          <cell r="E87">
            <v>277.21536887546534</v>
          </cell>
          <cell r="G87">
            <v>46.745135708073896</v>
          </cell>
          <cell r="I87">
            <v>3.1422991547785419</v>
          </cell>
          <cell r="K87">
            <v>0</v>
          </cell>
          <cell r="M87">
            <v>0</v>
          </cell>
          <cell r="O87">
            <v>327.10280373831773</v>
          </cell>
          <cell r="AA87">
            <v>0</v>
          </cell>
          <cell r="AC87">
            <v>0</v>
          </cell>
          <cell r="AE87">
            <v>0</v>
          </cell>
          <cell r="AF87" t="str">
            <v>²</v>
          </cell>
        </row>
        <row r="88">
          <cell r="A88" t="str">
            <v>(5c)</v>
          </cell>
          <cell r="B88" t="str">
            <v>Storage Injection:         INJECTIONS (MDth)</v>
          </cell>
          <cell r="E88">
            <v>59993.197057807418</v>
          </cell>
          <cell r="G88">
            <v>10116.286659735146</v>
          </cell>
          <cell r="I88">
            <v>680.0365115828007</v>
          </cell>
          <cell r="K88">
            <v>7.1374300977103529</v>
          </cell>
          <cell r="M88">
            <v>323.34234077693452</v>
          </cell>
          <cell r="O88">
            <v>71120</v>
          </cell>
          <cell r="Q88" t="str">
            <v>N/A</v>
          </cell>
          <cell r="AA88">
            <v>0</v>
          </cell>
          <cell r="AC88">
            <v>0</v>
          </cell>
          <cell r="AE88">
            <v>0</v>
          </cell>
        </row>
        <row r="90">
          <cell r="A90" t="str">
            <v>(5d)</v>
          </cell>
          <cell r="B90" t="str">
            <v>Withdrawal Reservation Peak Day Demand (MMCFD)</v>
          </cell>
          <cell r="E90">
            <v>2486.13282253937</v>
          </cell>
          <cell r="G90">
            <v>474.72475105110999</v>
          </cell>
          <cell r="I90">
            <v>14.615242238553227</v>
          </cell>
          <cell r="K90">
            <v>0.29527559055118113</v>
          </cell>
          <cell r="M90">
            <v>0.7347913385826772</v>
          </cell>
          <cell r="O90">
            <v>2976.5028827581668</v>
          </cell>
          <cell r="AA90">
            <v>0</v>
          </cell>
        </row>
        <row r="91">
          <cell r="A91" t="str">
            <v>(5e)</v>
          </cell>
          <cell r="B91" t="str">
            <v>Storage Withdrawal:    W/D RESERVATION (MMcfd)</v>
          </cell>
          <cell r="E91">
            <v>1616.2144641216985</v>
          </cell>
          <cell r="G91">
            <v>308.61464929363251</v>
          </cell>
          <cell r="I91">
            <v>9.5012485609939894</v>
          </cell>
          <cell r="K91">
            <v>0.19195622857488659</v>
          </cell>
          <cell r="M91">
            <v>0.4776817951004147</v>
          </cell>
          <cell r="O91">
            <v>1935.0000000000002</v>
          </cell>
          <cell r="AA91">
            <v>0</v>
          </cell>
          <cell r="AB91" t="str">
            <v>¹</v>
          </cell>
          <cell r="AC91">
            <v>0</v>
          </cell>
          <cell r="AE91">
            <v>0</v>
          </cell>
          <cell r="AF91" t="str">
            <v>¹</v>
          </cell>
        </row>
        <row r="92">
          <cell r="A92" t="str">
            <v>(5f)</v>
          </cell>
          <cell r="B92" t="str">
            <v>Storage Withdrawal:    WITHDRAWALS (MDth)</v>
          </cell>
          <cell r="E92">
            <v>59993.197057807418</v>
          </cell>
          <cell r="G92">
            <v>10116.286659735146</v>
          </cell>
          <cell r="I92">
            <v>680.0365115828007</v>
          </cell>
          <cell r="K92">
            <v>7.1374300977103529</v>
          </cell>
          <cell r="M92">
            <v>323.34234077693452</v>
          </cell>
          <cell r="O92">
            <v>71120</v>
          </cell>
          <cell r="Q92" t="str">
            <v>N/A</v>
          </cell>
          <cell r="AA92">
            <v>0</v>
          </cell>
          <cell r="AC92">
            <v>0</v>
          </cell>
          <cell r="AE92">
            <v>0</v>
          </cell>
        </row>
        <row r="93">
          <cell r="AA93" t="str">
            <v>¹ Wholesale based on withdrawal reservations (LTK).</v>
          </cell>
        </row>
        <row r="94">
          <cell r="AA94" t="str">
            <v>² Based on SDG&amp;E LTK</v>
          </cell>
        </row>
        <row r="95">
          <cell r="A95" t="str">
            <v>(6)</v>
          </cell>
          <cell r="B95" t="str">
            <v xml:space="preserve">Load Balancing:  </v>
          </cell>
        </row>
        <row r="96">
          <cell r="B96" t="str">
            <v xml:space="preserve">    Adjustmant for Vernon and Additional Capacity for Rosarita &amp; Mexicali</v>
          </cell>
        </row>
        <row r="97">
          <cell r="B97" t="str">
            <v xml:space="preserve">    1996 BCAP Retail Noncore Inventory Capacity</v>
          </cell>
          <cell r="Y97">
            <v>6125977</v>
          </cell>
        </row>
        <row r="98">
          <cell r="B98" t="str">
            <v xml:space="preserve">    Vernon Allocated Capacity based on Average Year Throughput for Total Noncore Capacity</v>
          </cell>
          <cell r="Y98">
            <v>-62399.53058891336</v>
          </cell>
        </row>
        <row r="99">
          <cell r="B99" t="str">
            <v xml:space="preserve">    Retail &amp; Wholesale Adjusted for Vernon Capacity</v>
          </cell>
          <cell r="Y99">
            <v>6063577.4694110863</v>
          </cell>
        </row>
        <row r="100">
          <cell r="B100" t="str">
            <v xml:space="preserve">    Average Year Throughput(Excluding Vernon)</v>
          </cell>
          <cell r="Q100">
            <v>1456757.039971845</v>
          </cell>
          <cell r="S100">
            <v>827346.64586833213</v>
          </cell>
          <cell r="U100">
            <v>2116910.1984332483</v>
          </cell>
          <cell r="W100">
            <v>482707.31707317074</v>
          </cell>
          <cell r="Y100">
            <v>4883721.2013465967</v>
          </cell>
          <cell r="AA100">
            <v>77821.181904211931</v>
          </cell>
          <cell r="AC100">
            <v>1445679.7396667516</v>
          </cell>
          <cell r="AE100">
            <v>91672.004705310013</v>
          </cell>
        </row>
        <row r="101">
          <cell r="B101" t="str">
            <v xml:space="preserve">    Inventory Capacity Allocator</v>
          </cell>
          <cell r="Q101">
            <v>1808694.3954834447</v>
          </cell>
          <cell r="S101">
            <v>1027224.9939035819</v>
          </cell>
          <cell r="U101">
            <v>2628333.6936693052</v>
          </cell>
          <cell r="W101">
            <v>599324.3863547541</v>
          </cell>
          <cell r="Y101">
            <v>6063577.4694110854</v>
          </cell>
          <cell r="AA101">
            <v>88483.617715348155</v>
          </cell>
          <cell r="AC101">
            <v>1643755.2128281607</v>
          </cell>
          <cell r="AE101">
            <v>104232.16945649126</v>
          </cell>
          <cell r="AG101">
            <v>62399.53058891336</v>
          </cell>
        </row>
        <row r="102">
          <cell r="B102" t="str">
            <v xml:space="preserve">    Inventory Capacity Excluding International</v>
          </cell>
          <cell r="Q102">
            <v>1203.9111961625692</v>
          </cell>
          <cell r="S102">
            <v>683.74606247839665</v>
          </cell>
          <cell r="T102">
            <v>0</v>
          </cell>
          <cell r="U102">
            <v>1749.4831459429711</v>
          </cell>
          <cell r="V102">
            <v>0</v>
          </cell>
          <cell r="W102">
            <v>398.92495972095475</v>
          </cell>
          <cell r="X102">
            <v>0</v>
          </cell>
          <cell r="Y102">
            <v>4036.0653643048913</v>
          </cell>
          <cell r="Z102">
            <v>0</v>
          </cell>
          <cell r="AA102">
            <v>58.89685859064263</v>
          </cell>
          <cell r="AB102">
            <v>0</v>
          </cell>
          <cell r="AC102">
            <v>1094.1236448877596</v>
          </cell>
          <cell r="AD102">
            <v>0</v>
          </cell>
          <cell r="AE102">
            <v>69.379479541895122</v>
          </cell>
          <cell r="AF102">
            <v>0</v>
          </cell>
          <cell r="AG102">
            <v>41.534652674810665</v>
          </cell>
        </row>
        <row r="103">
          <cell r="B103" t="str">
            <v xml:space="preserve">    Additional Capacity for International Average Year Throughput for Total Noncore</v>
          </cell>
        </row>
        <row r="105">
          <cell r="B105" t="str">
            <v xml:space="preserve">    Inventory Capacity - Allocator</v>
          </cell>
          <cell r="E105">
            <v>2253713.5986854089</v>
          </cell>
          <cell r="G105">
            <v>697107.84088450822</v>
          </cell>
          <cell r="I105">
            <v>41461.855567241902</v>
          </cell>
          <cell r="K105">
            <v>1061.8820090144582</v>
          </cell>
          <cell r="M105">
            <v>14193.82285382659</v>
          </cell>
          <cell r="O105">
            <v>3007539</v>
          </cell>
          <cell r="Q105">
            <v>1808694.3954834444</v>
          </cell>
          <cell r="S105">
            <v>1027224.9939035819</v>
          </cell>
          <cell r="U105">
            <v>2628333.6936693052</v>
          </cell>
          <cell r="W105">
            <v>599324.3863547541</v>
          </cell>
          <cell r="Y105">
            <v>6063577.4694110863</v>
          </cell>
          <cell r="AA105">
            <v>88483.617715348155</v>
          </cell>
          <cell r="AC105">
            <v>1643755.2128281607</v>
          </cell>
          <cell r="AE105">
            <v>104232.16945649126</v>
          </cell>
          <cell r="AG105">
            <v>62399.53058891336</v>
          </cell>
        </row>
        <row r="106">
          <cell r="A106" t="str">
            <v>(6a)</v>
          </cell>
          <cell r="B106" t="str">
            <v xml:space="preserve">    Inventory Capacity, MMcf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1203.9111961625692</v>
          </cell>
          <cell r="S106">
            <v>683.74606247839665</v>
          </cell>
          <cell r="U106">
            <v>1749.4831459429711</v>
          </cell>
          <cell r="W106">
            <v>398.9249597209548</v>
          </cell>
          <cell r="Y106">
            <v>4036.0653643048918</v>
          </cell>
          <cell r="AA106">
            <v>58.89685859064263</v>
          </cell>
          <cell r="AC106">
            <v>1094.1236448877598</v>
          </cell>
          <cell r="AE106">
            <v>69.379479541895122</v>
          </cell>
          <cell r="AG106">
            <v>41.534652674810665</v>
          </cell>
        </row>
        <row r="108">
          <cell r="B108" t="str">
            <v xml:space="preserve">    Withdrawal Capacity - Allocator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72.991154282685258</v>
          </cell>
          <cell r="S108">
            <v>41.454398377237112</v>
          </cell>
          <cell r="U108">
            <v>106.06828363047929</v>
          </cell>
          <cell r="W108">
            <v>24.186163709598301</v>
          </cell>
          <cell r="Y108">
            <v>244.7</v>
          </cell>
          <cell r="AA108">
            <v>0</v>
          </cell>
          <cell r="AC108">
            <v>0</v>
          </cell>
          <cell r="AE108">
            <v>0</v>
          </cell>
          <cell r="AG108">
            <v>0</v>
          </cell>
        </row>
        <row r="109">
          <cell r="A109" t="str">
            <v>(6b)</v>
          </cell>
          <cell r="B109" t="str">
            <v xml:space="preserve">    Withdrawal Capacity, MMcf/d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Q109">
            <v>74.572082430205626</v>
          </cell>
          <cell r="S109">
            <v>42.352266425456804</v>
          </cell>
          <cell r="U109">
            <v>108.36563509448231</v>
          </cell>
          <cell r="W109">
            <v>24.710016049855234</v>
          </cell>
          <cell r="Y109">
            <v>249.99999999999997</v>
          </cell>
          <cell r="AA109">
            <v>0</v>
          </cell>
          <cell r="AC109">
            <v>0</v>
          </cell>
          <cell r="AE109">
            <v>0</v>
          </cell>
          <cell r="AG109">
            <v>0</v>
          </cell>
        </row>
        <row r="110">
          <cell r="A110" t="str">
            <v>(6bb)</v>
          </cell>
          <cell r="B110" t="str">
            <v xml:space="preserve">    Withdrawals, MDth</v>
          </cell>
          <cell r="E110">
            <v>1107.952173580398</v>
          </cell>
          <cell r="G110">
            <v>342.7064326090271</v>
          </cell>
          <cell r="I110">
            <v>20.383136980314479</v>
          </cell>
          <cell r="K110">
            <v>0.52203371389326025</v>
          </cell>
          <cell r="M110">
            <v>6.9778506423732445</v>
          </cell>
          <cell r="O110">
            <v>1478.5416275260059</v>
          </cell>
          <cell r="Q110">
            <v>889.17548706608864</v>
          </cell>
          <cell r="S110">
            <v>504.99591670185936</v>
          </cell>
          <cell r="U110">
            <v>1292.1198285772032</v>
          </cell>
          <cell r="W110">
            <v>294.63493361748027</v>
          </cell>
          <cell r="Y110">
            <v>2980.9261659626318</v>
          </cell>
          <cell r="AA110">
            <v>43.499589580131726</v>
          </cell>
          <cell r="AC110">
            <v>808.08944044592772</v>
          </cell>
          <cell r="AE110">
            <v>51.241763271820268</v>
          </cell>
          <cell r="AG110">
            <v>30.676344849988894</v>
          </cell>
        </row>
        <row r="112">
          <cell r="B112" t="str">
            <v xml:space="preserve"> Weekend Imbalances Adjustment for Vernon</v>
          </cell>
          <cell r="Q112" t="str">
            <v>C&amp;I and Cogeneration</v>
          </cell>
        </row>
        <row r="113">
          <cell r="B113" t="str">
            <v xml:space="preserve">    96 BCAP Noncore Wekend Imbalances</v>
          </cell>
          <cell r="Q113">
            <v>35845</v>
          </cell>
          <cell r="U113">
            <v>81468</v>
          </cell>
          <cell r="W113">
            <v>27803</v>
          </cell>
          <cell r="Y113">
            <v>145116</v>
          </cell>
          <cell r="AA113">
            <v>3561</v>
          </cell>
          <cell r="AC113">
            <v>8408</v>
          </cell>
          <cell r="AE113">
            <v>2864</v>
          </cell>
        </row>
        <row r="114">
          <cell r="B114" t="str">
            <v xml:space="preserve">    Vernon Allocation (Average Year Throughput to Total Retail &amp; Wholesale Noncore)</v>
          </cell>
          <cell r="Q114">
            <v>-1260.4457022973008</v>
          </cell>
          <cell r="Y114">
            <v>-1260.4457022973008</v>
          </cell>
          <cell r="AG114">
            <v>1260.4457022973008</v>
          </cell>
        </row>
        <row r="115">
          <cell r="B115" t="str">
            <v xml:space="preserve">    International Allocation</v>
          </cell>
        </row>
        <row r="116">
          <cell r="B116" t="str">
            <v xml:space="preserve">    Total Adjusted Weekend Imbalances</v>
          </cell>
          <cell r="Q116">
            <v>34584.5542977027</v>
          </cell>
          <cell r="S116">
            <v>0</v>
          </cell>
          <cell r="U116">
            <v>81468</v>
          </cell>
          <cell r="W116">
            <v>27803</v>
          </cell>
          <cell r="Y116">
            <v>143855.55429770271</v>
          </cell>
          <cell r="AA116">
            <v>3561</v>
          </cell>
          <cell r="AC116">
            <v>8408</v>
          </cell>
          <cell r="AE116">
            <v>2864</v>
          </cell>
          <cell r="AG116">
            <v>1260.4457022973008</v>
          </cell>
        </row>
        <row r="118">
          <cell r="B118" t="str">
            <v xml:space="preserve">    Weekend Imbalances:  Customer Related               (a)</v>
          </cell>
          <cell r="C118">
            <v>171671.28302306001</v>
          </cell>
          <cell r="E118">
            <v>8117.759874288924</v>
          </cell>
          <cell r="G118">
            <v>2510.9464051178979</v>
          </cell>
          <cell r="I118">
            <v>149.34346033748241</v>
          </cell>
          <cell r="K118">
            <v>3.82484410132458</v>
          </cell>
          <cell r="M118">
            <v>51.125416154371884</v>
          </cell>
          <cell r="O118">
            <v>10833</v>
          </cell>
          <cell r="Q118">
            <v>22057.358104973609</v>
          </cell>
          <cell r="S118">
            <v>12527.196192729085</v>
          </cell>
          <cell r="U118">
            <v>81468</v>
          </cell>
          <cell r="W118">
            <v>27803</v>
          </cell>
          <cell r="Y118">
            <v>143855.55429770268</v>
          </cell>
          <cell r="AA118">
            <v>3561</v>
          </cell>
          <cell r="AC118">
            <v>8408</v>
          </cell>
          <cell r="AE118">
            <v>2864</v>
          </cell>
          <cell r="AG118">
            <v>1260.4457022973008</v>
          </cell>
        </row>
        <row r="119">
          <cell r="B119" t="str">
            <v xml:space="preserve">    Weekend Pipeline Imbalances                                 (b)</v>
          </cell>
          <cell r="C119">
            <v>5679</v>
          </cell>
        </row>
        <row r="120">
          <cell r="B120" t="str">
            <v>Total System Injection Imbalances (denominator) (c)    =</v>
          </cell>
          <cell r="C120">
            <v>177350.28302306001</v>
          </cell>
        </row>
        <row r="122">
          <cell r="B122" t="str">
            <v xml:space="preserve">    Injection Capacity - Allocator Customer Imbalances   (d)</v>
          </cell>
          <cell r="C122" t="str">
            <v>(di)=(ai)÷(c)</v>
          </cell>
          <cell r="E122">
            <v>4.5772466420216595E-2</v>
          </cell>
          <cell r="G122">
            <v>1.4158118962750184E-2</v>
          </cell>
          <cell r="I122">
            <v>8.4208188333177909E-4</v>
          </cell>
          <cell r="K122">
            <v>2.1566608387240373E-5</v>
          </cell>
          <cell r="M122">
            <v>2.8827366544277962E-4</v>
          </cell>
          <cell r="O122">
            <v>6.1082507540128575E-2</v>
          </cell>
          <cell r="Q122">
            <v>0.1243717107691652</v>
          </cell>
          <cell r="S122">
            <v>7.0635332400908732E-2</v>
          </cell>
          <cell r="U122">
            <v>0.45936210876758005</v>
          </cell>
          <cell r="W122">
            <v>0.15676885046969397</v>
          </cell>
          <cell r="Y122">
            <v>0.8111380024073479</v>
          </cell>
          <cell r="AA122">
            <v>2.0078907906433848E-2</v>
          </cell>
          <cell r="AC122">
            <v>4.7409002436758156E-2</v>
          </cell>
          <cell r="AE122">
            <v>1.6148832418990882E-2</v>
          </cell>
          <cell r="AG122">
            <v>7.1070972135601901E-3</v>
          </cell>
        </row>
        <row r="124">
          <cell r="B124" t="str">
            <v xml:space="preserve">    Injection Capacity - Allocator Pipeline Imbalances      (e) =</v>
          </cell>
          <cell r="C124" t="str">
            <v>(b)÷(c) @=¢/th</v>
          </cell>
          <cell r="E124">
            <v>8.1670816991656712E-3</v>
          </cell>
          <cell r="G124">
            <v>2.5262023945516786E-3</v>
          </cell>
          <cell r="I124">
            <v>1.5025084021953364E-4</v>
          </cell>
          <cell r="K124">
            <v>3.8480830605778446E-6</v>
          </cell>
          <cell r="M124">
            <v>5.1436043576390523E-5</v>
          </cell>
          <cell r="O124">
            <v>1.0898819060573854E-2</v>
          </cell>
          <cell r="Q124">
            <v>4.6714350740776492E-3</v>
          </cell>
          <cell r="S124">
            <v>2.6530821776598549E-3</v>
          </cell>
          <cell r="U124">
            <v>6.7883718961295556E-3</v>
          </cell>
          <cell r="W124">
            <v>1.5479148750385391E-3</v>
          </cell>
          <cell r="Y124">
            <v>1.5660804022905598E-2</v>
          </cell>
          <cell r="AA124">
            <v>2.4955197653312084E-4</v>
          </cell>
          <cell r="AC124">
            <v>4.6359130976935132E-3</v>
          </cell>
          <cell r="AE124">
            <v>2.9396790702976327E-4</v>
          </cell>
          <cell r="AG124">
            <v>1.6553170632252362E-4</v>
          </cell>
        </row>
        <row r="125">
          <cell r="B125" t="str">
            <v xml:space="preserve">    Injection Capacity - Allocator Total</v>
          </cell>
          <cell r="E125">
            <v>5.3939548119382265E-2</v>
          </cell>
          <cell r="G125">
            <v>1.6684321357301864E-2</v>
          </cell>
          <cell r="I125">
            <v>9.9233272355131268E-4</v>
          </cell>
          <cell r="K125">
            <v>2.5414691447818216E-5</v>
          </cell>
          <cell r="M125">
            <v>3.3970970901917014E-4</v>
          </cell>
          <cell r="O125">
            <v>7.198132660070243E-2</v>
          </cell>
          <cell r="Q125">
            <v>0.12904314584324286</v>
          </cell>
          <cell r="S125">
            <v>7.3288414578568592E-2</v>
          </cell>
          <cell r="U125">
            <v>0.46615048066370962</v>
          </cell>
          <cell r="W125">
            <v>0.15831676534473249</v>
          </cell>
          <cell r="Y125">
            <v>0.8267988064302535</v>
          </cell>
          <cell r="AA125">
            <v>2.032845988296697E-2</v>
          </cell>
          <cell r="AC125">
            <v>5.2044915534451668E-2</v>
          </cell>
          <cell r="AE125">
            <v>1.6442800326020645E-2</v>
          </cell>
          <cell r="AG125">
            <v>7.272628919882714E-3</v>
          </cell>
        </row>
        <row r="126">
          <cell r="A126" t="str">
            <v>(6c)</v>
          </cell>
          <cell r="B126" t="str">
            <v xml:space="preserve">    Injection Capacity, MMcf/d</v>
          </cell>
          <cell r="E126">
            <v>19.142994395190861</v>
          </cell>
          <cell r="G126">
            <v>5.9212188712353369</v>
          </cell>
          <cell r="I126">
            <v>0.35217610134707988</v>
          </cell>
          <cell r="K126">
            <v>9.01960273868644E-3</v>
          </cell>
          <cell r="M126">
            <v>0.1205620232737754</v>
          </cell>
          <cell r="O126">
            <v>25.545970993785737</v>
          </cell>
          <cell r="Q126">
            <v>45.797050656554248</v>
          </cell>
          <cell r="S126">
            <v>26.009852852397792</v>
          </cell>
          <cell r="U126">
            <v>165.43549862358608</v>
          </cell>
          <cell r="W126">
            <v>56.186176142064227</v>
          </cell>
          <cell r="Y126">
            <v>293.42857827460239</v>
          </cell>
          <cell r="AA126">
            <v>7.2145134167830633</v>
          </cell>
          <cell r="AC126">
            <v>18.47059460285297</v>
          </cell>
          <cell r="AE126">
            <v>5.8355037343954024</v>
          </cell>
          <cell r="AG126">
            <v>2.5810356131180017</v>
          </cell>
        </row>
        <row r="127">
          <cell r="A127" t="str">
            <v>(6cc)</v>
          </cell>
          <cell r="B127" t="str">
            <v xml:space="preserve">    Injections, MDth</v>
          </cell>
          <cell r="E127">
            <v>0</v>
          </cell>
          <cell r="G127">
            <v>0</v>
          </cell>
          <cell r="I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1223.1737753011703</v>
          </cell>
          <cell r="S127">
            <v>694.68599947805103</v>
          </cell>
          <cell r="U127">
            <v>1777.4748762780587</v>
          </cell>
          <cell r="W127">
            <v>405.30775907649007</v>
          </cell>
          <cell r="Y127">
            <v>4100.6424101337698</v>
          </cell>
          <cell r="AA127">
            <v>59.839208328092916</v>
          </cell>
          <cell r="AC127">
            <v>1111.629623205964</v>
          </cell>
          <cell r="AE127">
            <v>70.489551214565452</v>
          </cell>
          <cell r="AG127">
            <v>42.199207117607635</v>
          </cell>
        </row>
        <row r="132">
          <cell r="B132" t="str">
            <v>Storage Capacity Reservations</v>
          </cell>
          <cell r="S132" t="str">
            <v>Net</v>
          </cell>
        </row>
        <row r="133">
          <cell r="K133" t="str">
            <v>Inventory</v>
          </cell>
          <cell r="O133" t="str">
            <v>Injection</v>
          </cell>
          <cell r="S133" t="str">
            <v>Withdrawal</v>
          </cell>
        </row>
        <row r="134">
          <cell r="E134" t="str">
            <v>Storage Demands:  Input</v>
          </cell>
          <cell r="K134" t="str">
            <v>Demand</v>
          </cell>
          <cell r="O134" t="str">
            <v>Demand ¹</v>
          </cell>
          <cell r="S134" t="str">
            <v>Demand</v>
          </cell>
        </row>
        <row r="135">
          <cell r="K135" t="str">
            <v>(MMcf)</v>
          </cell>
          <cell r="O135" t="str">
            <v>(MMcfd)</v>
          </cell>
          <cell r="S135" t="str">
            <v>(MMcfd)</v>
          </cell>
        </row>
        <row r="136">
          <cell r="E136" t="str">
            <v>Core</v>
          </cell>
          <cell r="K136">
            <v>70000</v>
          </cell>
          <cell r="O136">
            <v>327.10280373831773</v>
          </cell>
          <cell r="S136">
            <v>1935</v>
          </cell>
          <cell r="U136" t="str">
            <v>Settlement Offer</v>
          </cell>
        </row>
        <row r="141">
          <cell r="K141">
            <v>0</v>
          </cell>
          <cell r="O141">
            <v>0</v>
          </cell>
          <cell r="S141">
            <v>0</v>
          </cell>
        </row>
        <row r="142">
          <cell r="E142" t="str">
            <v>Unbundled Storage</v>
          </cell>
          <cell r="K142">
            <v>30270.533107289084</v>
          </cell>
          <cell r="O142">
            <v>121</v>
          </cell>
          <cell r="Q142" t="str">
            <v>SoCalGas</v>
          </cell>
          <cell r="S142">
            <v>935</v>
          </cell>
        </row>
        <row r="143">
          <cell r="E143" t="str">
            <v>Load Balancing</v>
          </cell>
          <cell r="K143">
            <v>5329.466892710916</v>
          </cell>
          <cell r="O143">
            <v>354.89719626168227</v>
          </cell>
          <cell r="S143">
            <v>250</v>
          </cell>
        </row>
        <row r="144">
          <cell r="E144" t="str">
            <v>Total Storage Demand</v>
          </cell>
          <cell r="K144">
            <v>105600</v>
          </cell>
          <cell r="O144">
            <v>803</v>
          </cell>
          <cell r="S144">
            <v>3120</v>
          </cell>
        </row>
        <row r="146">
          <cell r="E146" t="str">
            <v>Total System Capacity</v>
          </cell>
          <cell r="K146">
            <v>105600</v>
          </cell>
          <cell r="O146">
            <v>803</v>
          </cell>
          <cell r="S146">
            <v>3120</v>
          </cell>
        </row>
        <row r="148">
          <cell r="A148" t="str">
            <v>Demand Scenario Choice</v>
          </cell>
          <cell r="E148" t="str">
            <v>¹  Note:  214 days in injection period.</v>
          </cell>
          <cell r="K148">
            <v>214</v>
          </cell>
        </row>
        <row r="149">
          <cell r="A149">
            <v>1</v>
          </cell>
          <cell r="B149" t="str">
            <v xml:space="preserve"> = ERRATA_13</v>
          </cell>
        </row>
        <row r="150">
          <cell r="A150" t="str">
            <v>First Row of Scenario</v>
          </cell>
          <cell r="E150" t="str">
            <v>(C)</v>
          </cell>
          <cell r="G150" t="str">
            <v>(D)</v>
          </cell>
          <cell r="I150" t="str">
            <v>(E)</v>
          </cell>
          <cell r="K150" t="str">
            <v>(F)</v>
          </cell>
          <cell r="M150" t="str">
            <v>(G)</v>
          </cell>
          <cell r="O150" t="str">
            <v>(H)</v>
          </cell>
          <cell r="Q150" t="str">
            <v>(I)</v>
          </cell>
          <cell r="S150" t="str">
            <v>(J)</v>
          </cell>
          <cell r="U150" t="str">
            <v>(K)</v>
          </cell>
          <cell r="W150" t="str">
            <v>(L)</v>
          </cell>
          <cell r="Y150" t="str">
            <v>(M)</v>
          </cell>
          <cell r="AA150" t="str">
            <v>(N)</v>
          </cell>
          <cell r="AC150" t="str">
            <v>(O)</v>
          </cell>
          <cell r="AE150" t="str">
            <v>(P)</v>
          </cell>
          <cell r="AG150" t="str">
            <v>(Q)</v>
          </cell>
        </row>
        <row r="151">
          <cell r="A151">
            <v>18</v>
          </cell>
          <cell r="B151" t="str">
            <v xml:space="preserve"> = ERRATA_13 * 18</v>
          </cell>
          <cell r="E151" t="str">
            <v>Residential</v>
          </cell>
          <cell r="G151" t="str">
            <v>G-10</v>
          </cell>
          <cell r="I151" t="str">
            <v>G-20</v>
          </cell>
          <cell r="K151" t="str">
            <v>NonRes A/C</v>
          </cell>
          <cell r="M151" t="str">
            <v>Gas Engine</v>
          </cell>
          <cell r="O151" t="str">
            <v>Total</v>
          </cell>
          <cell r="Q151" t="str">
            <v>Industrial</v>
          </cell>
          <cell r="S151" t="str">
            <v>Total</v>
          </cell>
          <cell r="U151" t="str">
            <v>UEG</v>
          </cell>
          <cell r="W151" t="str">
            <v>EOR</v>
          </cell>
          <cell r="Y151" t="str">
            <v>Total Retail</v>
          </cell>
          <cell r="AA151" t="str">
            <v>Wholesale</v>
          </cell>
          <cell r="AC151" t="str">
            <v>Wholesale</v>
          </cell>
          <cell r="AE151" t="str">
            <v>Wholesale</v>
          </cell>
          <cell r="AG151" t="str">
            <v>Wholesale</v>
          </cell>
        </row>
        <row r="152">
          <cell r="O152" t="str">
            <v>Core</v>
          </cell>
          <cell r="S152" t="str">
            <v>Cogen</v>
          </cell>
          <cell r="Y152" t="str">
            <v>Non-Core</v>
          </cell>
          <cell r="AA152" t="str">
            <v>Long Beach</v>
          </cell>
          <cell r="AC152" t="str">
            <v>SDG&amp;E</v>
          </cell>
          <cell r="AE152" t="str">
            <v>Southwest</v>
          </cell>
          <cell r="AG152" t="str">
            <v>Vernon</v>
          </cell>
        </row>
        <row r="153">
          <cell r="B153" t="str">
            <v>Demand_Fcst Matrix</v>
          </cell>
          <cell r="AE153" t="str">
            <v>Gas</v>
          </cell>
        </row>
        <row r="154">
          <cell r="A154" t="str">
            <v>Row #</v>
          </cell>
          <cell r="B154" t="str">
            <v>Column Number</v>
          </cell>
          <cell r="C154">
            <v>2</v>
          </cell>
          <cell r="E154">
            <v>4</v>
          </cell>
          <cell r="G154">
            <v>6</v>
          </cell>
          <cell r="I154">
            <v>8</v>
          </cell>
          <cell r="K154">
            <v>10</v>
          </cell>
          <cell r="M154">
            <v>12</v>
          </cell>
          <cell r="O154">
            <v>14</v>
          </cell>
          <cell r="Q154">
            <v>16</v>
          </cell>
          <cell r="S154">
            <v>18</v>
          </cell>
          <cell r="U154">
            <v>20</v>
          </cell>
          <cell r="W154">
            <v>22</v>
          </cell>
          <cell r="Y154">
            <v>24</v>
          </cell>
          <cell r="AA154">
            <v>26</v>
          </cell>
          <cell r="AC154">
            <v>28</v>
          </cell>
          <cell r="AE154">
            <v>30</v>
          </cell>
          <cell r="AG154">
            <v>32</v>
          </cell>
        </row>
        <row r="155">
          <cell r="A155">
            <v>1</v>
          </cell>
          <cell r="B155" t="str">
            <v>Updated:  9/25/98, 3:35 PM</v>
          </cell>
        </row>
        <row r="156">
          <cell r="A156">
            <v>2</v>
          </cell>
          <cell r="B156" t="str">
            <v>BCAP Period:  Calendar 1999</v>
          </cell>
          <cell r="E156" t="str">
            <v>ERRATA_13 = 0</v>
          </cell>
          <cell r="W156" t="str">
            <v>See D1b_EOR</v>
          </cell>
        </row>
        <row r="157">
          <cell r="A157">
            <v>3</v>
          </cell>
          <cell r="B157" t="str">
            <v>Application Data Set</v>
          </cell>
          <cell r="W157" t="str">
            <v>Sheet</v>
          </cell>
        </row>
        <row r="158">
          <cell r="A158">
            <v>4</v>
          </cell>
          <cell r="B158" t="str">
            <v>Average Year Sales</v>
          </cell>
          <cell r="E158">
            <v>2521383.48</v>
          </cell>
          <cell r="G158">
            <v>673710</v>
          </cell>
          <cell r="I158">
            <v>29009.804783333329</v>
          </cell>
          <cell r="K158">
            <v>1060</v>
          </cell>
          <cell r="M158">
            <v>15240</v>
          </cell>
          <cell r="O158">
            <v>3240403.2847833335</v>
          </cell>
          <cell r="Q158">
            <v>26914.520712592344</v>
          </cell>
          <cell r="S158">
            <v>4704.1043396259711</v>
          </cell>
          <cell r="U158">
            <v>0</v>
          </cell>
          <cell r="W158">
            <v>0</v>
          </cell>
          <cell r="Y158">
            <v>31618.625052218315</v>
          </cell>
          <cell r="AA158">
            <v>0</v>
          </cell>
          <cell r="AC158">
            <v>0</v>
          </cell>
          <cell r="AE158">
            <v>0</v>
          </cell>
          <cell r="AG158">
            <v>0</v>
          </cell>
        </row>
        <row r="159">
          <cell r="A159">
            <v>5</v>
          </cell>
        </row>
        <row r="160">
          <cell r="A160">
            <v>6</v>
          </cell>
          <cell r="B160" t="str">
            <v>Average Year Throughput</v>
          </cell>
          <cell r="E160">
            <v>2546852</v>
          </cell>
          <cell r="G160">
            <v>790840</v>
          </cell>
          <cell r="I160">
            <v>46854.76</v>
          </cell>
          <cell r="K160">
            <v>1200</v>
          </cell>
          <cell r="M160">
            <v>16040</v>
          </cell>
          <cell r="O160">
            <v>3401786.76</v>
          </cell>
          <cell r="Q160">
            <v>1469587.486975003</v>
          </cell>
          <cell r="S160">
            <v>841623.71361517394</v>
          </cell>
          <cell r="U160">
            <v>2195381.5991002806</v>
          </cell>
          <cell r="W160">
            <v>482707.31707317074</v>
          </cell>
          <cell r="Y160">
            <v>4989300.1167636281</v>
          </cell>
          <cell r="AA160">
            <v>77821.181904211931</v>
          </cell>
          <cell r="AC160">
            <v>1177899.7739997199</v>
          </cell>
          <cell r="AE160">
            <v>91672.004705310013</v>
          </cell>
          <cell r="AG160">
            <v>25439.117250000003</v>
          </cell>
        </row>
        <row r="161">
          <cell r="A161">
            <v>7</v>
          </cell>
        </row>
        <row r="162">
          <cell r="A162">
            <v>8</v>
          </cell>
          <cell r="B162" t="str">
            <v>Cold Year Throughput</v>
          </cell>
          <cell r="E162">
            <v>2888502</v>
          </cell>
          <cell r="G162">
            <v>839700</v>
          </cell>
          <cell r="I162">
            <v>47998.43</v>
          </cell>
          <cell r="K162">
            <v>1200</v>
          </cell>
          <cell r="M162">
            <v>16040</v>
          </cell>
          <cell r="O162">
            <v>3793440.43</v>
          </cell>
          <cell r="Q162">
            <v>1481838.186975003</v>
          </cell>
          <cell r="S162">
            <v>841623.71361517394</v>
          </cell>
          <cell r="U162">
            <v>2195381.5991002806</v>
          </cell>
          <cell r="W162">
            <v>482707.31707317074</v>
          </cell>
          <cell r="Y162">
            <v>5001550.8167636283</v>
          </cell>
          <cell r="AA162">
            <v>83612.778039761077</v>
          </cell>
          <cell r="AC162">
            <v>1218556.58669972</v>
          </cell>
          <cell r="AE162">
            <v>96830.217705310017</v>
          </cell>
          <cell r="AG162">
            <v>25439.117250000003</v>
          </cell>
        </row>
        <row r="163">
          <cell r="A163">
            <v>9</v>
          </cell>
        </row>
        <row r="164">
          <cell r="A164">
            <v>10</v>
          </cell>
          <cell r="B164" t="str">
            <v>Peak Month Throughput (Mth)</v>
          </cell>
          <cell r="E164">
            <v>417711</v>
          </cell>
          <cell r="G164">
            <v>98050</v>
          </cell>
          <cell r="I164">
            <v>4485.84</v>
          </cell>
          <cell r="K164">
            <v>90</v>
          </cell>
          <cell r="M164">
            <v>290</v>
          </cell>
          <cell r="O164">
            <v>520626.84</v>
          </cell>
          <cell r="Q164">
            <v>134393.98444025093</v>
          </cell>
          <cell r="S164">
            <v>71875.563554365828</v>
          </cell>
          <cell r="U164">
            <v>160580.06185030221</v>
          </cell>
          <cell r="W164">
            <v>42005.305261007947</v>
          </cell>
          <cell r="Y164">
            <v>408854.91510592692</v>
          </cell>
          <cell r="AA164">
            <v>11188.994980591553</v>
          </cell>
          <cell r="AC164">
            <v>132166.3391877003</v>
          </cell>
          <cell r="AE164">
            <v>14232.693542575511</v>
          </cell>
          <cell r="AG164">
            <v>877.16666666666674</v>
          </cell>
        </row>
        <row r="165">
          <cell r="A165">
            <v>11</v>
          </cell>
          <cell r="B165" t="str">
            <v>High Presure Service Level</v>
          </cell>
          <cell r="E165">
            <v>0.99991580000000002</v>
          </cell>
          <cell r="G165">
            <v>0.99770000000000003</v>
          </cell>
          <cell r="I165">
            <v>0.9839</v>
          </cell>
          <cell r="K165">
            <v>1</v>
          </cell>
          <cell r="M165">
            <v>0.95379999999999998</v>
          </cell>
          <cell r="Q165">
            <v>0.79600000000000004</v>
          </cell>
          <cell r="S165">
            <v>0.71299999999999997</v>
          </cell>
          <cell r="U165">
            <v>8.7499999999999994E-2</v>
          </cell>
          <cell r="W165">
            <v>6.4899999999999999E-2</v>
          </cell>
          <cell r="AA165">
            <v>0</v>
          </cell>
          <cell r="AC165">
            <v>0</v>
          </cell>
          <cell r="AE165">
            <v>0</v>
          </cell>
          <cell r="AG165">
            <v>0</v>
          </cell>
        </row>
        <row r="166">
          <cell r="A166">
            <v>12</v>
          </cell>
        </row>
        <row r="167">
          <cell r="A167">
            <v>13</v>
          </cell>
          <cell r="B167" t="str">
            <v>Peak Day Throughput (Mth/d)</v>
          </cell>
          <cell r="E167">
            <v>26441.3</v>
          </cell>
          <cell r="G167">
            <v>5033.2</v>
          </cell>
          <cell r="I167">
            <v>190.78872047244096</v>
          </cell>
          <cell r="K167">
            <v>3</v>
          </cell>
          <cell r="M167">
            <v>9.4</v>
          </cell>
          <cell r="O167">
            <v>31677.688720472441</v>
          </cell>
          <cell r="Q167">
            <v>4814.9478851693848</v>
          </cell>
          <cell r="S167">
            <v>2335.5188142914294</v>
          </cell>
          <cell r="U167">
            <v>5670</v>
          </cell>
          <cell r="W167">
            <v>1355.009847129292</v>
          </cell>
          <cell r="Y167">
            <v>14175.476546590105</v>
          </cell>
          <cell r="AA167">
            <v>570</v>
          </cell>
          <cell r="AC167">
            <v>4570</v>
          </cell>
          <cell r="AE167">
            <v>350</v>
          </cell>
          <cell r="AG167">
            <v>28.295698924731184</v>
          </cell>
        </row>
        <row r="168">
          <cell r="A168">
            <v>14</v>
          </cell>
          <cell r="B168" t="str">
            <v>Medium Pressure Service Level</v>
          </cell>
          <cell r="E168">
            <v>0.95528999999999997</v>
          </cell>
          <cell r="G168">
            <v>0.96199999999999997</v>
          </cell>
          <cell r="I168">
            <v>0.77829999999999999</v>
          </cell>
          <cell r="K168">
            <v>1</v>
          </cell>
          <cell r="M168">
            <v>0.79420000000000002</v>
          </cell>
          <cell r="Q168">
            <v>0.32400000000000001</v>
          </cell>
          <cell r="S168">
            <v>0.249</v>
          </cell>
          <cell r="U168">
            <v>0</v>
          </cell>
          <cell r="W168">
            <v>3.0000000000000001E-3</v>
          </cell>
          <cell r="AA168">
            <v>0</v>
          </cell>
          <cell r="AC168">
            <v>0</v>
          </cell>
          <cell r="AE168">
            <v>0</v>
          </cell>
          <cell r="AG168">
            <v>0</v>
          </cell>
        </row>
        <row r="169">
          <cell r="A169">
            <v>15</v>
          </cell>
        </row>
        <row r="170">
          <cell r="A170">
            <v>16</v>
          </cell>
          <cell r="B170" t="str">
            <v>Number of Customers</v>
          </cell>
          <cell r="E170">
            <v>4695661.2994166669</v>
          </cell>
          <cell r="G170">
            <v>200785.13960453312</v>
          </cell>
          <cell r="I170">
            <v>95</v>
          </cell>
          <cell r="K170">
            <v>18</v>
          </cell>
          <cell r="M170">
            <v>698</v>
          </cell>
          <cell r="O170">
            <v>4897257.4390211999</v>
          </cell>
          <cell r="Q170">
            <v>1194.3333333333333</v>
          </cell>
          <cell r="S170">
            <v>216</v>
          </cell>
          <cell r="U170">
            <v>23</v>
          </cell>
          <cell r="W170">
            <v>67</v>
          </cell>
          <cell r="Y170">
            <v>1500.3333333333333</v>
          </cell>
          <cell r="AA170">
            <v>1</v>
          </cell>
          <cell r="AC170">
            <v>1</v>
          </cell>
          <cell r="AE170">
            <v>1</v>
          </cell>
          <cell r="AG170">
            <v>1</v>
          </cell>
        </row>
        <row r="171">
          <cell r="A171">
            <v>17</v>
          </cell>
        </row>
        <row r="172">
          <cell r="A172">
            <v>18</v>
          </cell>
        </row>
        <row r="173">
          <cell r="A173">
            <v>19</v>
          </cell>
          <cell r="B173" t="str">
            <v>Updated:  1/27/99, 9:44 AM</v>
          </cell>
          <cell r="E173" t="str">
            <v>From: …\Rte_Dsgn\99_BCAP\Hearing\Smyfcs2a.xls, Option set to 1999</v>
          </cell>
        </row>
        <row r="174">
          <cell r="A174">
            <v>20</v>
          </cell>
          <cell r="B174" t="str">
            <v>BCAP Period:  Calendar 1999</v>
          </cell>
          <cell r="E174" t="str">
            <v>ERRATA_13 = 1</v>
          </cell>
          <cell r="W174" t="str">
            <v>See D1b_EOR</v>
          </cell>
        </row>
        <row r="175">
          <cell r="A175">
            <v>21</v>
          </cell>
          <cell r="B175" t="str">
            <v>ERRATA Data Set</v>
          </cell>
          <cell r="W175" t="str">
            <v>Sheet</v>
          </cell>
        </row>
        <row r="176">
          <cell r="A176">
            <v>22</v>
          </cell>
          <cell r="B176" t="str">
            <v>Average Year Sales</v>
          </cell>
          <cell r="E176">
            <v>2521383.48</v>
          </cell>
          <cell r="G176">
            <v>673710</v>
          </cell>
          <cell r="I176">
            <v>29009.804783333329</v>
          </cell>
          <cell r="K176">
            <v>1060</v>
          </cell>
          <cell r="M176">
            <v>15240</v>
          </cell>
          <cell r="O176">
            <v>3240403.2847833335</v>
          </cell>
          <cell r="Q176">
            <v>26914.520712592344</v>
          </cell>
          <cell r="S176">
            <v>4704.1043396259711</v>
          </cell>
          <cell r="U176">
            <v>0</v>
          </cell>
          <cell r="W176">
            <v>0</v>
          </cell>
          <cell r="Y176">
            <v>31618.625052218315</v>
          </cell>
          <cell r="AA176">
            <v>0</v>
          </cell>
          <cell r="AC176">
            <v>0</v>
          </cell>
          <cell r="AE176">
            <v>0</v>
          </cell>
          <cell r="AG176">
            <v>0</v>
          </cell>
        </row>
        <row r="177">
          <cell r="A177">
            <v>23</v>
          </cell>
        </row>
        <row r="178">
          <cell r="A178">
            <v>24</v>
          </cell>
          <cell r="B178" t="str">
            <v>Average Year Throughput</v>
          </cell>
          <cell r="E178">
            <v>2546852</v>
          </cell>
          <cell r="G178">
            <v>790840</v>
          </cell>
          <cell r="I178">
            <v>46854.76</v>
          </cell>
          <cell r="K178">
            <v>1200</v>
          </cell>
          <cell r="M178">
            <v>16040</v>
          </cell>
          <cell r="O178">
            <v>3401786.76</v>
          </cell>
          <cell r="Q178">
            <v>1469587.486975003</v>
          </cell>
          <cell r="S178">
            <v>837637.08161517396</v>
          </cell>
          <cell r="U178">
            <v>2015910.1984332486</v>
          </cell>
          <cell r="W178">
            <v>482707.31707317074</v>
          </cell>
          <cell r="Y178">
            <v>4805842.0840965966</v>
          </cell>
          <cell r="AA178">
            <v>77821.181904211931</v>
          </cell>
          <cell r="AC178">
            <v>1162679.7396667516</v>
          </cell>
          <cell r="AE178">
            <v>91672.004705310013</v>
          </cell>
          <cell r="AG178">
            <v>25439.117250000003</v>
          </cell>
        </row>
        <row r="179">
          <cell r="A179">
            <v>25</v>
          </cell>
        </row>
        <row r="180">
          <cell r="A180">
            <v>26</v>
          </cell>
          <cell r="B180" t="str">
            <v>Cold Year Throughput</v>
          </cell>
          <cell r="C180" t="str">
            <v>ERRATA_15</v>
          </cell>
          <cell r="E180">
            <v>2888502</v>
          </cell>
          <cell r="G180">
            <v>839700</v>
          </cell>
          <cell r="I180">
            <v>47998.43</v>
          </cell>
          <cell r="K180">
            <v>1200</v>
          </cell>
          <cell r="M180">
            <v>16040</v>
          </cell>
          <cell r="O180">
            <v>3793440.43</v>
          </cell>
          <cell r="Q180">
            <v>1481838.186975003</v>
          </cell>
          <cell r="S180">
            <v>837637.08161517396</v>
          </cell>
          <cell r="U180">
            <v>2015910.1984332486</v>
          </cell>
          <cell r="W180">
            <v>482707.31707317074</v>
          </cell>
          <cell r="Y180">
            <v>4818092.7840965968</v>
          </cell>
          <cell r="AA180">
            <v>83612.778039761077</v>
          </cell>
          <cell r="AC180">
            <v>1203336.5523667517</v>
          </cell>
          <cell r="AE180">
            <v>96830.217705310017</v>
          </cell>
          <cell r="AG180">
            <v>25439.117250000003</v>
          </cell>
        </row>
        <row r="181">
          <cell r="A181">
            <v>27</v>
          </cell>
          <cell r="C181" t="str">
            <v>Cogen</v>
          </cell>
        </row>
        <row r="182">
          <cell r="A182">
            <v>28</v>
          </cell>
          <cell r="B182" t="str">
            <v>Peak Month Throughput</v>
          </cell>
          <cell r="E182">
            <v>417711</v>
          </cell>
          <cell r="G182">
            <v>98050</v>
          </cell>
          <cell r="I182">
            <v>4485.84</v>
          </cell>
          <cell r="K182">
            <v>90</v>
          </cell>
          <cell r="M182">
            <v>290</v>
          </cell>
          <cell r="O182">
            <v>520626.84</v>
          </cell>
          <cell r="Q182">
            <v>134393.98444025093</v>
          </cell>
          <cell r="S182">
            <v>73533.18641550644</v>
          </cell>
          <cell r="U182">
            <v>147463.35923944612</v>
          </cell>
          <cell r="W182">
            <v>42005.305261007947</v>
          </cell>
          <cell r="Y182">
            <v>397395.83535621141</v>
          </cell>
          <cell r="AA182">
            <v>11188.994980591553</v>
          </cell>
          <cell r="AC182">
            <v>124773.68901627212</v>
          </cell>
          <cell r="AE182">
            <v>14232.693542575511</v>
          </cell>
          <cell r="AG182">
            <v>877.16666666666674</v>
          </cell>
        </row>
        <row r="183">
          <cell r="A183">
            <v>29</v>
          </cell>
          <cell r="B183" t="str">
            <v>High Presure Service Level</v>
          </cell>
          <cell r="C183">
            <v>0.43365683677376643</v>
          </cell>
          <cell r="E183">
            <v>0.99991580000000002</v>
          </cell>
          <cell r="G183">
            <v>0.99770000000000003</v>
          </cell>
          <cell r="I183">
            <v>0.9839</v>
          </cell>
          <cell r="K183">
            <v>1</v>
          </cell>
          <cell r="M183">
            <v>0.95379999999999998</v>
          </cell>
          <cell r="Q183">
            <v>0.79600000000000004</v>
          </cell>
          <cell r="S183">
            <v>0.43365683677376643</v>
          </cell>
          <cell r="U183">
            <v>8.7499999999999994E-2</v>
          </cell>
          <cell r="W183">
            <v>6.4899999999999999E-2</v>
          </cell>
          <cell r="AA183">
            <v>0</v>
          </cell>
          <cell r="AC183">
            <v>0</v>
          </cell>
          <cell r="AE183">
            <v>0</v>
          </cell>
          <cell r="AG183">
            <v>0</v>
          </cell>
        </row>
        <row r="184">
          <cell r="A184">
            <v>30</v>
          </cell>
        </row>
        <row r="185">
          <cell r="A185">
            <v>31</v>
          </cell>
          <cell r="B185" t="str">
            <v>Peak Day Throughput</v>
          </cell>
          <cell r="E185">
            <v>26441.3</v>
          </cell>
          <cell r="G185">
            <v>5033.2</v>
          </cell>
          <cell r="I185">
            <v>190.78872047244096</v>
          </cell>
          <cell r="K185">
            <v>3</v>
          </cell>
          <cell r="M185">
            <v>9.4</v>
          </cell>
          <cell r="O185">
            <v>31677.688720472441</v>
          </cell>
          <cell r="Q185">
            <v>4814.9478851693848</v>
          </cell>
          <cell r="S185">
            <v>2388.9905194895136</v>
          </cell>
          <cell r="U185">
            <v>5670</v>
          </cell>
          <cell r="W185">
            <v>1355.009847129292</v>
          </cell>
          <cell r="Y185">
            <v>14228.94825178819</v>
          </cell>
          <cell r="AA185">
            <v>570</v>
          </cell>
          <cell r="AC185">
            <v>4570</v>
          </cell>
          <cell r="AE185">
            <v>350</v>
          </cell>
          <cell r="AG185">
            <v>28.295698924731184</v>
          </cell>
        </row>
        <row r="186">
          <cell r="A186">
            <v>32</v>
          </cell>
          <cell r="B186" t="str">
            <v>Medium Pressure Service Level</v>
          </cell>
          <cell r="C186">
            <v>7.9685402911779432E-2</v>
          </cell>
          <cell r="E186">
            <v>0.95528999999999997</v>
          </cell>
          <cell r="G186">
            <v>0.96199999999999997</v>
          </cell>
          <cell r="I186">
            <v>0.77829999999999999</v>
          </cell>
          <cell r="K186">
            <v>1</v>
          </cell>
          <cell r="M186">
            <v>0.79420000000000002</v>
          </cell>
          <cell r="Q186">
            <v>0.32400000000000001</v>
          </cell>
          <cell r="S186">
            <v>7.9685402911779432E-2</v>
          </cell>
          <cell r="U186">
            <v>0</v>
          </cell>
          <cell r="W186">
            <v>3.0000000000000001E-3</v>
          </cell>
          <cell r="AA186">
            <v>0</v>
          </cell>
          <cell r="AC186">
            <v>0</v>
          </cell>
          <cell r="AE186">
            <v>0</v>
          </cell>
          <cell r="AG186">
            <v>0</v>
          </cell>
        </row>
        <row r="187">
          <cell r="A187">
            <v>33</v>
          </cell>
        </row>
        <row r="188">
          <cell r="A188">
            <v>34</v>
          </cell>
          <cell r="B188" t="str">
            <v>Number of Customers</v>
          </cell>
          <cell r="E188">
            <v>4695661.2994166669</v>
          </cell>
          <cell r="G188">
            <v>200785.13960453312</v>
          </cell>
          <cell r="I188">
            <v>95</v>
          </cell>
          <cell r="K188">
            <v>18</v>
          </cell>
          <cell r="M188">
            <v>698</v>
          </cell>
          <cell r="O188">
            <v>4897257.4390211999</v>
          </cell>
          <cell r="Q188">
            <v>1194.3333333333333</v>
          </cell>
          <cell r="S188">
            <v>216</v>
          </cell>
          <cell r="U188">
            <v>23</v>
          </cell>
          <cell r="W188">
            <v>67</v>
          </cell>
          <cell r="Y188">
            <v>1500.3333333333333</v>
          </cell>
          <cell r="AA188">
            <v>1</v>
          </cell>
          <cell r="AC188">
            <v>1</v>
          </cell>
          <cell r="AE188">
            <v>1</v>
          </cell>
          <cell r="AG188">
            <v>1</v>
          </cell>
        </row>
        <row r="189">
          <cell r="A189">
            <v>35</v>
          </cell>
        </row>
        <row r="190">
          <cell r="A190">
            <v>36</v>
          </cell>
        </row>
        <row r="191">
          <cell r="A191">
            <v>37</v>
          </cell>
          <cell r="B191" t="str">
            <v>Entered: 2/17/99, 1:00 PM</v>
          </cell>
        </row>
        <row r="192">
          <cell r="A192">
            <v>38</v>
          </cell>
          <cell r="B192" t="str">
            <v>ORA Proposed Demand Forecast</v>
          </cell>
          <cell r="E192" t="str">
            <v>ERRATA_13 = 2</v>
          </cell>
          <cell r="W192" t="str">
            <v>See D1b_EOR</v>
          </cell>
        </row>
        <row r="193">
          <cell r="A193">
            <v>39</v>
          </cell>
          <cell r="B193" t="str">
            <v>ORA Testimony Data Set</v>
          </cell>
          <cell r="C193" t="str">
            <v>Res ORA÷SCG</v>
          </cell>
          <cell r="W193" t="str">
            <v>Sheet</v>
          </cell>
        </row>
        <row r="194">
          <cell r="A194">
            <v>40</v>
          </cell>
          <cell r="B194" t="str">
            <v>Average Year Sales</v>
          </cell>
          <cell r="C194">
            <v>1.0327258906289019</v>
          </cell>
          <cell r="E194">
            <v>2603898</v>
          </cell>
          <cell r="G194">
            <v>669246.08770421322</v>
          </cell>
          <cell r="I194">
            <v>29009.804783333329</v>
          </cell>
          <cell r="K194">
            <v>1060</v>
          </cell>
          <cell r="M194">
            <v>15240</v>
          </cell>
          <cell r="O194">
            <v>3318453.8924875469</v>
          </cell>
          <cell r="Q194">
            <v>26877.260432198334</v>
          </cell>
          <cell r="S194">
            <v>4750.9220854848136</v>
          </cell>
          <cell r="U194">
            <v>0</v>
          </cell>
          <cell r="W194">
            <v>0</v>
          </cell>
          <cell r="Y194">
            <v>31628.182517683148</v>
          </cell>
          <cell r="AA194">
            <v>0</v>
          </cell>
          <cell r="AC194">
            <v>0</v>
          </cell>
          <cell r="AE194">
            <v>0</v>
          </cell>
          <cell r="AG194">
            <v>0</v>
          </cell>
        </row>
        <row r="195">
          <cell r="A195">
            <v>41</v>
          </cell>
        </row>
        <row r="196">
          <cell r="A196">
            <v>42</v>
          </cell>
          <cell r="B196" t="str">
            <v>Average Year Throughput</v>
          </cell>
          <cell r="C196">
            <v>1.0327258906289019</v>
          </cell>
          <cell r="E196">
            <v>2630200</v>
          </cell>
          <cell r="G196">
            <v>785600</v>
          </cell>
          <cell r="I196">
            <v>46854.76</v>
          </cell>
          <cell r="K196">
            <v>1200</v>
          </cell>
          <cell r="M196">
            <v>16040</v>
          </cell>
          <cell r="O196">
            <v>3479894.76</v>
          </cell>
          <cell r="Q196">
            <v>1467553</v>
          </cell>
          <cell r="S196">
            <v>850000</v>
          </cell>
          <cell r="U196">
            <v>2300000</v>
          </cell>
          <cell r="W196">
            <v>482707.31707317074</v>
          </cell>
          <cell r="Y196">
            <v>5100260.317073171</v>
          </cell>
          <cell r="AA196">
            <v>77821.181904211931</v>
          </cell>
          <cell r="AC196">
            <v>1499300</v>
          </cell>
          <cell r="AE196">
            <v>91672.004705310013</v>
          </cell>
          <cell r="AG196">
            <v>27500</v>
          </cell>
        </row>
        <row r="197">
          <cell r="A197">
            <v>43</v>
          </cell>
          <cell r="B197" t="str">
            <v>SoCalGas' Average Year Throughut</v>
          </cell>
          <cell r="E197">
            <v>2546852</v>
          </cell>
          <cell r="G197">
            <v>790840</v>
          </cell>
          <cell r="I197">
            <v>46854.76</v>
          </cell>
          <cell r="K197">
            <v>1200</v>
          </cell>
          <cell r="M197">
            <v>16040</v>
          </cell>
          <cell r="Q197">
            <v>1469587.486975003</v>
          </cell>
          <cell r="S197">
            <v>841623.71361517394</v>
          </cell>
          <cell r="U197">
            <v>2195381.5991002806</v>
          </cell>
          <cell r="AA197">
            <v>77821.181904211931</v>
          </cell>
          <cell r="AC197">
            <v>1177899.7739997199</v>
          </cell>
          <cell r="AE197">
            <v>91672.004705310013</v>
          </cell>
          <cell r="AG197">
            <v>25439.117250000003</v>
          </cell>
        </row>
        <row r="198">
          <cell r="A198">
            <v>44</v>
          </cell>
          <cell r="B198" t="str">
            <v>Cold Year Throughput</v>
          </cell>
          <cell r="C198">
            <v>1.0027446752676648</v>
          </cell>
          <cell r="E198">
            <v>2896430</v>
          </cell>
          <cell r="G198">
            <v>824110</v>
          </cell>
          <cell r="I198">
            <v>46860</v>
          </cell>
          <cell r="K198">
            <v>1200</v>
          </cell>
          <cell r="M198">
            <v>16040</v>
          </cell>
          <cell r="O198">
            <v>3784640</v>
          </cell>
          <cell r="Q198">
            <v>1479786.7402137977</v>
          </cell>
          <cell r="S198">
            <v>850000</v>
          </cell>
          <cell r="U198">
            <v>2300000</v>
          </cell>
          <cell r="W198">
            <v>482707.31707317074</v>
          </cell>
          <cell r="Y198">
            <v>5112494.0572869685</v>
          </cell>
          <cell r="AA198">
            <v>83612.778039761077</v>
          </cell>
          <cell r="AC198">
            <v>1551050.3786201801</v>
          </cell>
          <cell r="AE198">
            <v>96830.217705310002</v>
          </cell>
          <cell r="AG198">
            <v>27500</v>
          </cell>
        </row>
        <row r="199">
          <cell r="A199">
            <v>45</v>
          </cell>
        </row>
        <row r="200">
          <cell r="A200">
            <v>46</v>
          </cell>
          <cell r="B200" t="str">
            <v>Peak Month Throughput</v>
          </cell>
          <cell r="C200">
            <v>1.0154556619289412</v>
          </cell>
          <cell r="E200">
            <v>424167</v>
          </cell>
          <cell r="G200">
            <v>96183</v>
          </cell>
          <cell r="I200">
            <v>4485.84</v>
          </cell>
          <cell r="K200">
            <v>90</v>
          </cell>
          <cell r="M200">
            <v>290</v>
          </cell>
          <cell r="O200">
            <v>525215.84</v>
          </cell>
          <cell r="Q200">
            <v>134207.930317386</v>
          </cell>
          <cell r="S200">
            <v>72590.907353099872</v>
          </cell>
          <cell r="U200">
            <v>168232.32116323512</v>
          </cell>
          <cell r="W200">
            <v>42005.305261007947</v>
          </cell>
          <cell r="Y200">
            <v>417036.46409472893</v>
          </cell>
          <cell r="AA200">
            <v>11188.994980591553</v>
          </cell>
          <cell r="AC200">
            <v>168229.07748020857</v>
          </cell>
          <cell r="AE200">
            <v>14232.693542575511</v>
          </cell>
          <cell r="AG200">
            <v>948.22800242148071</v>
          </cell>
        </row>
        <row r="201">
          <cell r="A201">
            <v>47</v>
          </cell>
          <cell r="B201" t="str">
            <v>High Presure Service Level</v>
          </cell>
          <cell r="E201">
            <v>0.99991580000000002</v>
          </cell>
          <cell r="G201">
            <v>0.99770000000000003</v>
          </cell>
          <cell r="I201">
            <v>0.9839</v>
          </cell>
          <cell r="K201">
            <v>1</v>
          </cell>
          <cell r="M201">
            <v>0.95379999999999998</v>
          </cell>
          <cell r="Q201">
            <v>0.79600000000000004</v>
          </cell>
          <cell r="S201">
            <v>0.71299999999999997</v>
          </cell>
          <cell r="U201">
            <v>8.7499999999999994E-2</v>
          </cell>
          <cell r="W201">
            <v>6.4899999999999999E-2</v>
          </cell>
          <cell r="AA201">
            <v>0</v>
          </cell>
          <cell r="AC201">
            <v>0</v>
          </cell>
          <cell r="AE201">
            <v>0</v>
          </cell>
          <cell r="AG201">
            <v>0</v>
          </cell>
        </row>
        <row r="202">
          <cell r="A202">
            <v>48</v>
          </cell>
        </row>
        <row r="203">
          <cell r="A203">
            <v>49</v>
          </cell>
          <cell r="B203" t="str">
            <v>Peak Day Throughput</v>
          </cell>
          <cell r="C203">
            <v>0.9887562260554511</v>
          </cell>
          <cell r="E203">
            <v>26144</v>
          </cell>
          <cell r="G203">
            <v>4869</v>
          </cell>
          <cell r="I203">
            <v>190.78872047244096</v>
          </cell>
          <cell r="K203">
            <v>3</v>
          </cell>
          <cell r="M203">
            <v>9.4</v>
          </cell>
          <cell r="O203">
            <v>31216.188720472441</v>
          </cell>
          <cell r="Q203">
            <v>4814.9478851693848</v>
          </cell>
          <cell r="S203">
            <v>2358.7631384818947</v>
          </cell>
          <cell r="U203">
            <v>5940.1973694889812</v>
          </cell>
          <cell r="W203">
            <v>1355.009847129292</v>
          </cell>
          <cell r="Y203">
            <v>14468.918240269551</v>
          </cell>
          <cell r="AA203">
            <v>570</v>
          </cell>
          <cell r="AC203">
            <v>5816.964355748004</v>
          </cell>
          <cell r="AE203">
            <v>350</v>
          </cell>
          <cell r="AG203">
            <v>30.58800007811228</v>
          </cell>
        </row>
      </sheetData>
      <sheetData sheetId="8" refreshError="1">
        <row r="1">
          <cell r="B1" t="str">
            <v>CARDPD17.xls</v>
          </cell>
        </row>
        <row r="2">
          <cell r="B2" t="str">
            <v>Sheet D</v>
          </cell>
          <cell r="D2">
            <v>36802.836688773103</v>
          </cell>
        </row>
        <row r="3">
          <cell r="B3" t="str">
            <v>All Cost Input Data</v>
          </cell>
          <cell r="D3">
            <v>36802.836688773103</v>
          </cell>
        </row>
        <row r="7">
          <cell r="B7" t="str">
            <v>Data Title, Franchise &amp; Uncollectable, WACOG and CPGA Inputs</v>
          </cell>
        </row>
        <row r="10">
          <cell r="B10" t="str">
            <v>Data ID:</v>
          </cell>
          <cell r="D10" t="str">
            <v>1999 BCAP:  Application No.A 98-10-xxx</v>
          </cell>
        </row>
        <row r="14">
          <cell r="B14" t="str">
            <v>For System F&amp;U Factor</v>
          </cell>
          <cell r="H14" t="str">
            <v>System Avg. Uncollectible rate</v>
          </cell>
          <cell r="J14">
            <v>4.7759999999999999E-3</v>
          </cell>
          <cell r="L14" t="str">
            <v>D.97-07-054 97 PBR</v>
          </cell>
        </row>
        <row r="15">
          <cell r="B15" t="str">
            <v>Wholesale Franchise Factor (Net-to-gross)</v>
          </cell>
          <cell r="D15">
            <v>1.0150511788804399</v>
          </cell>
          <cell r="E15" t="str">
            <v>FR_Only</v>
          </cell>
          <cell r="H15" t="str">
            <v>Uncollectable Rate</v>
          </cell>
          <cell r="J15">
            <v>4.8635437881873727E-3</v>
          </cell>
          <cell r="L15" t="str">
            <v>D.97-07-054 97 PBR</v>
          </cell>
        </row>
        <row r="16">
          <cell r="B16" t="str">
            <v>Retail Franchise + Uncollectible Factor</v>
          </cell>
          <cell r="D16">
            <v>1.0200120521606</v>
          </cell>
          <cell r="E16" t="str">
            <v>FR_and_U</v>
          </cell>
          <cell r="H16" t="str">
            <v>Franchise Rate</v>
          </cell>
          <cell r="J16">
            <v>1.4827999999999999E-2</v>
          </cell>
          <cell r="L16" t="str">
            <v>D.97-07-054 97 PBR</v>
          </cell>
        </row>
        <row r="18">
          <cell r="B18" t="str">
            <v>For Transmission Co Use F&amp;U Factor</v>
          </cell>
        </row>
        <row r="19">
          <cell r="B19" t="str">
            <v>Wholesale Franchise Factor (Net-to-gross)</v>
          </cell>
          <cell r="D19">
            <v>1.0150511788804399</v>
          </cell>
          <cell r="E19" t="str">
            <v>TCU_FR_Only</v>
          </cell>
        </row>
        <row r="20">
          <cell r="B20" t="str">
            <v>Retail Franchise + Uncollectible Factor</v>
          </cell>
          <cell r="D20">
            <v>1.0200120521606</v>
          </cell>
          <cell r="E20" t="str">
            <v>TCU_FR_and_U</v>
          </cell>
        </row>
        <row r="22">
          <cell r="F22" t="str">
            <v>Revised Sales</v>
          </cell>
        </row>
        <row r="23">
          <cell r="F23" t="str">
            <v>WACOG w/o F&amp;U</v>
          </cell>
        </row>
        <row r="24">
          <cell r="B24" t="str">
            <v>WACOG w/o F&amp;U (¢/th)</v>
          </cell>
          <cell r="D24">
            <v>23.086030295377601</v>
          </cell>
          <cell r="F24">
            <v>23.086030295377601</v>
          </cell>
        </row>
        <row r="25">
          <cell r="B25" t="str">
            <v>Wacog and Brokerage fee with F&amp;U(¢/therm)</v>
          </cell>
          <cell r="D25">
            <v>23.818999999999999</v>
          </cell>
        </row>
        <row r="28">
          <cell r="H28" t="str">
            <v>Unit Cost(¢/th)</v>
          </cell>
          <cell r="J28" t="str">
            <v>Year 6 GCIM M$</v>
          </cell>
          <cell r="L28" t="str">
            <v>GCIM Allocators</v>
          </cell>
        </row>
        <row r="29">
          <cell r="F29" t="str">
            <v>PIM</v>
          </cell>
          <cell r="H29">
            <v>0.29854325122369657</v>
          </cell>
          <cell r="J29">
            <v>9759.7441500000004</v>
          </cell>
          <cell r="L29">
            <v>3269122.3499428853</v>
          </cell>
          <cell r="M29" t="str">
            <v>Core &amp; Core Subscription Sales</v>
          </cell>
        </row>
        <row r="30">
          <cell r="F30" t="str">
            <v>SIM</v>
          </cell>
          <cell r="H30">
            <v>0</v>
          </cell>
          <cell r="J30">
            <v>0</v>
          </cell>
          <cell r="L30">
            <v>3237796.4963052594</v>
          </cell>
          <cell r="M30" t="str">
            <v>Core Sales</v>
          </cell>
        </row>
        <row r="31">
          <cell r="F31" t="str">
            <v>Total</v>
          </cell>
          <cell r="H31">
            <v>0.29854325122369657</v>
          </cell>
          <cell r="J31">
            <v>9759.7441500000004</v>
          </cell>
        </row>
        <row r="32">
          <cell r="F32" t="str">
            <v>Core Allocation</v>
          </cell>
          <cell r="H32">
            <v>9666.2229280766569</v>
          </cell>
          <cell r="J32">
            <v>9859.6638855093261</v>
          </cell>
          <cell r="K32" t="str">
            <v>w/F&amp;U</v>
          </cell>
          <cell r="L32">
            <v>3237796.4963052594</v>
          </cell>
          <cell r="M32" t="str">
            <v>Core Sales</v>
          </cell>
        </row>
        <row r="33">
          <cell r="F33" t="str">
            <v>Core Subscription</v>
          </cell>
          <cell r="H33">
            <v>93.521221923345081</v>
          </cell>
          <cell r="J33">
            <v>95.392773494598217</v>
          </cell>
          <cell r="K33" t="str">
            <v>w/F&amp;U</v>
          </cell>
          <cell r="L33">
            <v>31325.853637625929</v>
          </cell>
          <cell r="M33" t="str">
            <v>Core Subscription</v>
          </cell>
        </row>
        <row r="34">
          <cell r="F34" t="str">
            <v>Total</v>
          </cell>
          <cell r="H34">
            <v>9759.7441500000023</v>
          </cell>
          <cell r="J34">
            <v>9955.0566590039234</v>
          </cell>
        </row>
        <row r="36">
          <cell r="B36" t="str">
            <v>Core Subscription GCIM Amount</v>
          </cell>
          <cell r="D36">
            <v>95.392773494598202</v>
          </cell>
          <cell r="E36" t="str">
            <v>With F&amp;U</v>
          </cell>
        </row>
        <row r="38">
          <cell r="B38" t="str">
            <v>CPGA Adjustment w/o F&amp;U (¢/th)</v>
          </cell>
          <cell r="D38">
            <v>0.29854325122369701</v>
          </cell>
          <cell r="E38" t="str">
            <v>w/o F&amp;U</v>
          </cell>
        </row>
        <row r="39">
          <cell r="B39" t="str">
            <v>WACOG &amp; CPGA(¢/th) (w/o F&amp;U)</v>
          </cell>
          <cell r="D39">
            <v>17.489512762069602</v>
          </cell>
        </row>
        <row r="41">
          <cell r="B41" t="str">
            <v>CARE:</v>
          </cell>
          <cell r="E41" t="str">
            <v># Yrs       Amortize</v>
          </cell>
        </row>
        <row r="43">
          <cell r="B43" t="str">
            <v xml:space="preserve">  CARE Balancing Account</v>
          </cell>
          <cell r="D43">
            <v>-20290.0130508943</v>
          </cell>
          <cell r="E43">
            <v>1</v>
          </cell>
          <cell r="F43">
            <v>-20290.0130508943</v>
          </cell>
        </row>
        <row r="44">
          <cell r="B44" t="str">
            <v xml:space="preserve">  CARE Discount</v>
          </cell>
          <cell r="D44">
            <v>23242.101595153199</v>
          </cell>
          <cell r="F44">
            <v>24180.447777772999</v>
          </cell>
          <cell r="G44" t="str">
            <v>BCAP Decision Calculation:  Freeze Post BCAP</v>
          </cell>
        </row>
        <row r="45">
          <cell r="B45" t="str">
            <v xml:space="preserve">  CARE SEC Credit</v>
          </cell>
          <cell r="D45">
            <v>1908</v>
          </cell>
          <cell r="F45" t="str">
            <v>9th Annual CARE Progres Report, page 21, Table 11, Svc Establishment Charge Discount</v>
          </cell>
        </row>
        <row r="46">
          <cell r="B46" t="str">
            <v xml:space="preserve">  CARE Participation Rate as % of Throughput</v>
          </cell>
          <cell r="D46">
            <v>9.4799999999999995E-2</v>
          </cell>
          <cell r="F46" t="str">
            <v>9th Annual Care Progress Report, Page 1 &amp; Page 5 for active Customers and Page 17 for Throughput per Customer</v>
          </cell>
        </row>
        <row r="47">
          <cell r="B47" t="str">
            <v>CARE Surcharge Responsibility as Percent of Total Throughput</v>
          </cell>
        </row>
        <row r="48">
          <cell r="B48" t="str">
            <v>Residential</v>
          </cell>
          <cell r="D48">
            <v>1</v>
          </cell>
          <cell r="F48" t="str">
            <v>% of throughput</v>
          </cell>
        </row>
        <row r="49">
          <cell r="B49" t="str">
            <v>G-10</v>
          </cell>
          <cell r="D49">
            <v>1</v>
          </cell>
          <cell r="F49" t="str">
            <v>% of throughput</v>
          </cell>
        </row>
        <row r="50">
          <cell r="B50" t="str">
            <v>G-20</v>
          </cell>
          <cell r="D50">
            <v>1</v>
          </cell>
          <cell r="F50" t="str">
            <v>% of throughput</v>
          </cell>
        </row>
        <row r="51">
          <cell r="B51" t="str">
            <v>G-30</v>
          </cell>
          <cell r="D51">
            <v>1</v>
          </cell>
          <cell r="F51" t="str">
            <v>% of throughput</v>
          </cell>
        </row>
        <row r="53">
          <cell r="B53" t="str">
            <v>Other Transportation Revenue Requirements</v>
          </cell>
        </row>
        <row r="56">
          <cell r="D56" t="str">
            <v>w/o F&amp;U</v>
          </cell>
        </row>
        <row r="57">
          <cell r="B57" t="str">
            <v>Cost Descriptions</v>
          </cell>
          <cell r="D57" t="str">
            <v>(M$)</v>
          </cell>
        </row>
        <row r="58">
          <cell r="B58" t="str">
            <v>Other Operating Costs &amp; Revenues</v>
          </cell>
          <cell r="J58" t="str">
            <v>Average</v>
          </cell>
          <cell r="L58" t="str">
            <v>Year 1</v>
          </cell>
          <cell r="M58" t="str">
            <v>Year 2</v>
          </cell>
          <cell r="N58" t="str">
            <v>Year 3</v>
          </cell>
          <cell r="O58" t="str">
            <v>Year 4</v>
          </cell>
        </row>
        <row r="59">
          <cell r="A59" t="str">
            <v>(40b)</v>
          </cell>
          <cell r="B59" t="str">
            <v xml:space="preserve">  Exchange Costs/(Revenues)</v>
          </cell>
          <cell r="D59">
            <v>308.48780487804902</v>
          </cell>
          <cell r="H59" t="str">
            <v>Net Exchange</v>
          </cell>
          <cell r="J59">
            <v>308.48780487804879</v>
          </cell>
          <cell r="L59">
            <v>-102</v>
          </cell>
          <cell r="M59">
            <v>403</v>
          </cell>
          <cell r="N59">
            <v>753</v>
          </cell>
          <cell r="O59">
            <v>234</v>
          </cell>
        </row>
        <row r="60">
          <cell r="B60" t="str">
            <v xml:space="preserve">  (Note Revenues = -; Expenses = +:  Revenues reduce cost of service)</v>
          </cell>
        </row>
        <row r="62">
          <cell r="A62" t="str">
            <v>(40c)</v>
          </cell>
          <cell r="B62" t="str">
            <v>Schedule IB Service Revenue Credit</v>
          </cell>
          <cell r="D62">
            <v>0</v>
          </cell>
          <cell r="E62" t="str">
            <v>ORA Report</v>
          </cell>
          <cell r="J62" t="str">
            <v>Brokerage</v>
          </cell>
        </row>
        <row r="63">
          <cell r="H63" t="str">
            <v>Brokerage Adjustment</v>
          </cell>
          <cell r="J63" t="str">
            <v xml:space="preserve">     Fee ($/th)</v>
          </cell>
          <cell r="L63" t="str">
            <v>Sales</v>
          </cell>
        </row>
        <row r="64">
          <cell r="A64" t="str">
            <v>(42)</v>
          </cell>
          <cell r="B64" t="str">
            <v xml:space="preserve">  Core Brokerage Fee Adjustment</v>
          </cell>
          <cell r="D64">
            <v>6507.9709575735696</v>
          </cell>
          <cell r="F64" t="str">
            <v>Core</v>
          </cell>
          <cell r="H64">
            <v>6507.9709575735715</v>
          </cell>
          <cell r="J64">
            <v>2.0100000000000001E-3</v>
          </cell>
          <cell r="L64">
            <v>3237796.4963052594</v>
          </cell>
        </row>
        <row r="65">
          <cell r="A65" t="str">
            <v>(43)</v>
          </cell>
          <cell r="B65" t="str">
            <v xml:space="preserve">  Noncore Brokerage Fee Adjustment</v>
          </cell>
          <cell r="D65">
            <v>83.326770676085602</v>
          </cell>
          <cell r="F65" t="str">
            <v>Noncore</v>
          </cell>
          <cell r="H65">
            <v>83.326770676085573</v>
          </cell>
          <cell r="J65">
            <v>2.66E-3</v>
          </cell>
          <cell r="L65">
            <v>31325.853637626155</v>
          </cell>
        </row>
        <row r="66">
          <cell r="A66" t="str">
            <v>(43b)</v>
          </cell>
          <cell r="B66" t="str">
            <v xml:space="preserve">  Exclusion RD&amp;D "Common Good"</v>
          </cell>
          <cell r="D66">
            <v>500</v>
          </cell>
        </row>
        <row r="67">
          <cell r="A67" t="str">
            <v>(44)</v>
          </cell>
          <cell r="B67" t="str">
            <v xml:space="preserve">  Fuel Cell Equipment Fee Revenues</v>
          </cell>
          <cell r="D67">
            <v>-388.62455999999997</v>
          </cell>
        </row>
        <row r="69">
          <cell r="B69" t="str">
            <v xml:space="preserve">Option Name and Value:  DSM_Shar_Incent = </v>
          </cell>
          <cell r="D69">
            <v>4</v>
          </cell>
          <cell r="F69" t="str">
            <v>( 0)</v>
          </cell>
          <cell r="H69" t="str">
            <v>(1)</v>
          </cell>
          <cell r="J69" t="str">
            <v>(2)</v>
          </cell>
          <cell r="L69" t="str">
            <v>(3)</v>
          </cell>
          <cell r="N69" t="str">
            <v>(4)</v>
          </cell>
        </row>
        <row r="70">
          <cell r="B70" t="str">
            <v xml:space="preserve">Option Refrence Index Number = </v>
          </cell>
          <cell r="D70">
            <v>9</v>
          </cell>
          <cell r="F70" t="str">
            <v>( 1)</v>
          </cell>
          <cell r="H70" t="str">
            <v>(3)</v>
          </cell>
          <cell r="J70" t="str">
            <v>(5)</v>
          </cell>
          <cell r="L70" t="str">
            <v>(7)</v>
          </cell>
          <cell r="N70" t="str">
            <v>(9)</v>
          </cell>
        </row>
        <row r="71">
          <cell r="B71" t="str">
            <v>DSM Incentives (Including F&amp;U)</v>
          </cell>
          <cell r="D71" t="str">
            <v>1/01/2001</v>
          </cell>
          <cell r="F71" t="str">
            <v>1998 Adopted</v>
          </cell>
          <cell r="H71" t="str">
            <v>1999 Proposed</v>
          </cell>
          <cell r="J71" t="str">
            <v>1/1/1999 Recov</v>
          </cell>
          <cell r="L71" t="str">
            <v>1/1/2000 Recov</v>
          </cell>
          <cell r="M71" t="str">
            <v>A.99-__-___</v>
          </cell>
          <cell r="N71" t="str">
            <v>1/01/2001</v>
          </cell>
        </row>
        <row r="72">
          <cell r="B72" t="str">
            <v xml:space="preserve"> </v>
          </cell>
          <cell r="D72">
            <v>4575</v>
          </cell>
          <cell r="F72">
            <v>189</v>
          </cell>
          <cell r="H72">
            <v>1002</v>
          </cell>
          <cell r="J72">
            <v>0</v>
          </cell>
          <cell r="K72" t="str">
            <v>1/1/99</v>
          </cell>
          <cell r="L72">
            <v>907</v>
          </cell>
          <cell r="M72" t="str">
            <v>D.00/09/__</v>
          </cell>
          <cell r="N72">
            <v>4575</v>
          </cell>
        </row>
        <row r="73">
          <cell r="B73" t="str">
            <v xml:space="preserve"> </v>
          </cell>
          <cell r="D73">
            <v>0</v>
          </cell>
          <cell r="F73">
            <v>1197</v>
          </cell>
          <cell r="H73">
            <v>598</v>
          </cell>
          <cell r="J73">
            <v>0</v>
          </cell>
          <cell r="L73">
            <v>0</v>
          </cell>
        </row>
        <row r="74">
          <cell r="B74" t="str">
            <v xml:space="preserve"> </v>
          </cell>
          <cell r="D74">
            <v>0</v>
          </cell>
          <cell r="F74">
            <v>507</v>
          </cell>
          <cell r="H74">
            <v>0</v>
          </cell>
        </row>
        <row r="75">
          <cell r="B75" t="str">
            <v>Total</v>
          </cell>
          <cell r="D75">
            <v>4575</v>
          </cell>
          <cell r="F75">
            <v>1893</v>
          </cell>
          <cell r="H75">
            <v>1600</v>
          </cell>
          <cell r="J75">
            <v>0</v>
          </cell>
          <cell r="L75">
            <v>907</v>
          </cell>
          <cell r="N75">
            <v>4575</v>
          </cell>
        </row>
        <row r="77">
          <cell r="D77" t="str">
            <v>Exclusion Marketing Costs</v>
          </cell>
        </row>
        <row r="78">
          <cell r="D78">
            <v>1998</v>
          </cell>
        </row>
        <row r="79">
          <cell r="D79" t="str">
            <v>DSM</v>
          </cell>
          <cell r="F79" t="str">
            <v>DAP</v>
          </cell>
          <cell r="H79" t="str">
            <v>Total</v>
          </cell>
          <cell r="L79" t="str">
            <v xml:space="preserve">DSM Scaled to </v>
          </cell>
          <cell r="N79" t="str">
            <v>From DSM</v>
          </cell>
        </row>
        <row r="80">
          <cell r="D80" t="str">
            <v>(M$)</v>
          </cell>
          <cell r="F80" t="str">
            <v>(M$)</v>
          </cell>
          <cell r="H80" t="str">
            <v xml:space="preserve">      (M$)      </v>
          </cell>
          <cell r="L80" t="str">
            <v>1998 $Total</v>
          </cell>
          <cell r="N80" t="str">
            <v>Alloc Model</v>
          </cell>
        </row>
        <row r="81">
          <cell r="B81" t="str">
            <v>Core</v>
          </cell>
          <cell r="L81" t="str">
            <v>per M Crundall</v>
          </cell>
          <cell r="N81" t="str">
            <v>in 1997 $'s</v>
          </cell>
        </row>
        <row r="82">
          <cell r="B82" t="str">
            <v xml:space="preserve">  Residential</v>
          </cell>
          <cell r="D82">
            <v>12070.424520479201</v>
          </cell>
          <cell r="F82">
            <v>18000</v>
          </cell>
          <cell r="H82">
            <v>30070.424520479217</v>
          </cell>
          <cell r="J82" t="str">
            <v>Res</v>
          </cell>
          <cell r="L82">
            <v>12070.424520479219</v>
          </cell>
          <cell r="N82">
            <v>12069.977384916319</v>
          </cell>
        </row>
        <row r="83">
          <cell r="B83" t="str">
            <v xml:space="preserve">  Small Core Com/Ind - G10</v>
          </cell>
          <cell r="D83">
            <v>14662.882692306201</v>
          </cell>
          <cell r="H83">
            <v>14662.882692306222</v>
          </cell>
          <cell r="J83" t="str">
            <v>G-10</v>
          </cell>
          <cell r="L83">
            <v>14662.882692306222</v>
          </cell>
          <cell r="N83">
            <v>14662.339521989781</v>
          </cell>
        </row>
        <row r="84">
          <cell r="B84" t="str">
            <v xml:space="preserve">  Large Core Com/Ind - G20</v>
          </cell>
          <cell r="D84">
            <v>97.394387726785894</v>
          </cell>
          <cell r="H84">
            <v>97.394387726785922</v>
          </cell>
          <cell r="J84" t="str">
            <v>G-20</v>
          </cell>
          <cell r="L84">
            <v>97.394387726785922</v>
          </cell>
          <cell r="N84">
            <v>97.390779859116833</v>
          </cell>
        </row>
        <row r="85">
          <cell r="B85" t="str">
            <v xml:space="preserve">  Gas Air Conditioning</v>
          </cell>
          <cell r="D85">
            <v>0.80456974458570896</v>
          </cell>
          <cell r="H85">
            <v>0.80456974458570918</v>
          </cell>
          <cell r="J85" t="str">
            <v>Gas A/C</v>
          </cell>
          <cell r="L85">
            <v>0.80456974458570918</v>
          </cell>
          <cell r="N85">
            <v>0.80453994018694697</v>
          </cell>
        </row>
        <row r="86">
          <cell r="B86" t="str">
            <v xml:space="preserve">  Gas Engines</v>
          </cell>
          <cell r="D86">
            <v>65.932460843816301</v>
          </cell>
          <cell r="H86">
            <v>65.932460843816344</v>
          </cell>
          <cell r="J86" t="str">
            <v>Gas Engine</v>
          </cell>
          <cell r="L86">
            <v>65.932460843816344</v>
          </cell>
          <cell r="N86">
            <v>65.93001844852671</v>
          </cell>
        </row>
        <row r="87">
          <cell r="B87" t="str">
            <v xml:space="preserve">        Subtotal Core</v>
          </cell>
          <cell r="D87">
            <v>26897.438631100598</v>
          </cell>
          <cell r="F87">
            <v>18000</v>
          </cell>
          <cell r="H87">
            <v>44897.438631100624</v>
          </cell>
          <cell r="J87" t="str">
            <v>Total Core</v>
          </cell>
          <cell r="L87">
            <v>26897.438631100624</v>
          </cell>
          <cell r="N87">
            <v>26896.442245153976</v>
          </cell>
        </row>
        <row r="88">
          <cell r="B88" t="str">
            <v>Noncore - Retail</v>
          </cell>
        </row>
        <row r="89">
          <cell r="B89" t="str">
            <v xml:space="preserve">  Com/Ind - G30 Total</v>
          </cell>
          <cell r="D89">
            <v>97.561368899325601</v>
          </cell>
          <cell r="H89">
            <v>97.561368899325643</v>
          </cell>
          <cell r="J89" t="str">
            <v>G-30</v>
          </cell>
          <cell r="L89">
            <v>97.561368899325643</v>
          </cell>
          <cell r="N89">
            <v>97.557754846023215</v>
          </cell>
        </row>
        <row r="90">
          <cell r="B90" t="str">
            <v xml:space="preserve">  Cogeneration - G50 Total</v>
          </cell>
          <cell r="D90">
            <v>0</v>
          </cell>
          <cell r="H90">
            <v>0</v>
          </cell>
        </row>
        <row r="91">
          <cell r="B91" t="str">
            <v xml:space="preserve">  UEG - G60 Total</v>
          </cell>
          <cell r="D91">
            <v>0</v>
          </cell>
          <cell r="H91">
            <v>0</v>
          </cell>
          <cell r="J91" t="str">
            <v>Total</v>
          </cell>
          <cell r="L91">
            <v>26995</v>
          </cell>
          <cell r="N91">
            <v>26994</v>
          </cell>
        </row>
        <row r="92">
          <cell r="B92" t="str">
            <v xml:space="preserve">  EOR - G40</v>
          </cell>
          <cell r="D92">
            <v>0</v>
          </cell>
          <cell r="H92">
            <v>0</v>
          </cell>
        </row>
        <row r="93">
          <cell r="B93" t="str">
            <v xml:space="preserve">        Subtotal Retail Noncore</v>
          </cell>
          <cell r="D93">
            <v>97.561368899325601</v>
          </cell>
          <cell r="F93">
            <v>0</v>
          </cell>
          <cell r="H93">
            <v>97.561368899325643</v>
          </cell>
        </row>
        <row r="94">
          <cell r="B94" t="str">
            <v>Noncore - Wholesale</v>
          </cell>
        </row>
        <row r="95">
          <cell r="B95" t="str">
            <v xml:space="preserve">  Long Beach - G70</v>
          </cell>
          <cell r="D95">
            <v>0</v>
          </cell>
          <cell r="H95">
            <v>0</v>
          </cell>
        </row>
        <row r="96">
          <cell r="B96" t="str">
            <v xml:space="preserve">  SDG&amp;E - G80</v>
          </cell>
          <cell r="D96">
            <v>0</v>
          </cell>
          <cell r="H96">
            <v>0</v>
          </cell>
        </row>
        <row r="97">
          <cell r="B97" t="str">
            <v xml:space="preserve">  Southwest Gas - G90</v>
          </cell>
          <cell r="D97">
            <v>0</v>
          </cell>
          <cell r="H97">
            <v>0</v>
          </cell>
        </row>
        <row r="98">
          <cell r="B98" t="str">
            <v xml:space="preserve">        Subtotal Wholesale</v>
          </cell>
          <cell r="D98">
            <v>0</v>
          </cell>
          <cell r="F98">
            <v>0</v>
          </cell>
          <cell r="H98">
            <v>0</v>
          </cell>
        </row>
        <row r="99">
          <cell r="B99" t="str">
            <v xml:space="preserve">  Unbunded Storage</v>
          </cell>
          <cell r="H99">
            <v>0</v>
          </cell>
        </row>
        <row r="100">
          <cell r="B100" t="str">
            <v xml:space="preserve">        Subtotal Noncore</v>
          </cell>
          <cell r="D100">
            <v>97.561368899325601</v>
          </cell>
          <cell r="F100">
            <v>0</v>
          </cell>
          <cell r="H100">
            <v>97.561368899325643</v>
          </cell>
        </row>
        <row r="101">
          <cell r="B101" t="str">
            <v xml:space="preserve">  Total</v>
          </cell>
          <cell r="D101">
            <v>26994.999999999902</v>
          </cell>
          <cell r="F101">
            <v>18000</v>
          </cell>
          <cell r="H101">
            <v>44994.999999999949</v>
          </cell>
        </row>
        <row r="105">
          <cell r="B105" t="str">
            <v>For 1/01/98 Update</v>
          </cell>
        </row>
        <row r="106">
          <cell r="B106" t="str">
            <v>Data from Py98dsm.xls, sheet: Marketing Allocation</v>
          </cell>
          <cell r="J106" t="str">
            <v>Migration Adjustments split between</v>
          </cell>
        </row>
        <row r="107">
          <cell r="D107" t="str">
            <v>G-10 Detail</v>
          </cell>
          <cell r="J107" t="str">
            <v>Marketing and DSM</v>
          </cell>
        </row>
        <row r="108">
          <cell r="A108" t="str">
            <v>Before Adjustments</v>
          </cell>
          <cell r="D108" t="str">
            <v>Small</v>
          </cell>
          <cell r="F108" t="str">
            <v>Medium</v>
          </cell>
          <cell r="H108" t="str">
            <v>Large</v>
          </cell>
          <cell r="J108" t="str">
            <v>G-10</v>
          </cell>
          <cell r="L108" t="str">
            <v>G-20</v>
          </cell>
          <cell r="N108" t="str">
            <v>Net Adjustments</v>
          </cell>
        </row>
        <row r="109">
          <cell r="B109" t="str">
            <v>Marketing</v>
          </cell>
          <cell r="D109">
            <v>1198</v>
          </cell>
          <cell r="F109">
            <v>2019</v>
          </cell>
          <cell r="H109">
            <v>997</v>
          </cell>
          <cell r="J109">
            <v>4214</v>
          </cell>
          <cell r="L109">
            <v>251</v>
          </cell>
          <cell r="N109">
            <v>4465</v>
          </cell>
        </row>
        <row r="110">
          <cell r="B110" t="str">
            <v>DSM</v>
          </cell>
          <cell r="D110">
            <v>4661</v>
          </cell>
          <cell r="F110">
            <v>6219</v>
          </cell>
          <cell r="H110">
            <v>3390</v>
          </cell>
          <cell r="J110">
            <v>14270</v>
          </cell>
          <cell r="L110">
            <v>489</v>
          </cell>
          <cell r="N110">
            <v>14759</v>
          </cell>
        </row>
        <row r="111">
          <cell r="B111" t="str">
            <v>Total</v>
          </cell>
          <cell r="D111">
            <v>5859</v>
          </cell>
          <cell r="F111">
            <v>8238</v>
          </cell>
          <cell r="H111">
            <v>4387</v>
          </cell>
          <cell r="J111">
            <v>18484</v>
          </cell>
          <cell r="L111">
            <v>740</v>
          </cell>
          <cell r="N111">
            <v>19224</v>
          </cell>
        </row>
        <row r="113">
          <cell r="A113" t="str">
            <v>Adjustments</v>
          </cell>
        </row>
        <row r="114">
          <cell r="B114" t="str">
            <v>Marketing</v>
          </cell>
          <cell r="D114">
            <v>32.901954210889002</v>
          </cell>
          <cell r="F114">
            <v>55.449954550738603</v>
          </cell>
          <cell r="H114">
            <v>27.381676417576202</v>
          </cell>
          <cell r="J114">
            <v>115.73358517920373</v>
          </cell>
          <cell r="L114">
            <v>-115.73358517920373</v>
          </cell>
          <cell r="N114">
            <v>0</v>
          </cell>
        </row>
        <row r="115">
          <cell r="B115" t="str">
            <v>DSM</v>
          </cell>
          <cell r="D115">
            <v>128.01002385388401</v>
          </cell>
          <cell r="F115">
            <v>170.799042769214</v>
          </cell>
          <cell r="H115">
            <v>93.103192633483772</v>
          </cell>
          <cell r="J115">
            <v>391.91225925658216</v>
          </cell>
          <cell r="L115">
            <v>-391.91225925658216</v>
          </cell>
          <cell r="N115">
            <v>0</v>
          </cell>
        </row>
        <row r="116">
          <cell r="B116" t="str">
            <v>Total</v>
          </cell>
          <cell r="D116">
            <v>160.91467209793399</v>
          </cell>
          <cell r="F116">
            <v>226.24873385050901</v>
          </cell>
          <cell r="H116">
            <v>120.48243848734261</v>
          </cell>
          <cell r="J116">
            <v>507.64584443578588</v>
          </cell>
          <cell r="L116">
            <v>-507.64584443578588</v>
          </cell>
          <cell r="N116">
            <v>0</v>
          </cell>
        </row>
        <row r="117">
          <cell r="B117" t="str">
            <v>Check Total</v>
          </cell>
          <cell r="D117">
            <v>160.911978064773</v>
          </cell>
          <cell r="F117">
            <v>226.24899731995299</v>
          </cell>
          <cell r="H117">
            <v>120.48486905105997</v>
          </cell>
          <cell r="J117">
            <v>507.64584443578588</v>
          </cell>
          <cell r="L117">
            <v>-507.64584443578588</v>
          </cell>
          <cell r="N117">
            <v>0</v>
          </cell>
        </row>
        <row r="119">
          <cell r="A119" t="str">
            <v>Total Adjusted</v>
          </cell>
        </row>
        <row r="120">
          <cell r="B120" t="str">
            <v>Marketing</v>
          </cell>
          <cell r="D120">
            <v>1230.9019542108899</v>
          </cell>
          <cell r="E120" t="str">
            <v>1</v>
          </cell>
          <cell r="F120">
            <v>2074.4499545507401</v>
          </cell>
          <cell r="G120" t="str">
            <v>1</v>
          </cell>
          <cell r="H120">
            <v>1024.3816764175763</v>
          </cell>
          <cell r="I120" t="str">
            <v>1</v>
          </cell>
          <cell r="J120">
            <v>4329.7335851792041</v>
          </cell>
          <cell r="L120">
            <v>135.26641482079629</v>
          </cell>
          <cell r="N120">
            <v>4465</v>
          </cell>
        </row>
        <row r="121">
          <cell r="B121" t="str">
            <v>DSM</v>
          </cell>
          <cell r="D121">
            <v>4789.0100238538798</v>
          </cell>
          <cell r="F121">
            <v>6389.7990427692102</v>
          </cell>
          <cell r="H121">
            <v>3483.1031926334836</v>
          </cell>
          <cell r="J121">
            <v>14661.912259256582</v>
          </cell>
          <cell r="L121">
            <v>97.087740743417839</v>
          </cell>
          <cell r="N121">
            <v>14759</v>
          </cell>
        </row>
        <row r="122">
          <cell r="B122" t="str">
            <v>Total</v>
          </cell>
          <cell r="D122">
            <v>6019.9146720979297</v>
          </cell>
          <cell r="F122">
            <v>8464.2487338505107</v>
          </cell>
          <cell r="H122">
            <v>4507.4824384873427</v>
          </cell>
          <cell r="J122">
            <v>18991.645844435785</v>
          </cell>
          <cell r="L122">
            <v>232.35415556421412</v>
          </cell>
          <cell r="N122">
            <v>19224</v>
          </cell>
        </row>
        <row r="124">
          <cell r="B124" t="str">
            <v>Core Reservation (Mmcf/d):  Per Lorenz Testimony</v>
          </cell>
          <cell r="D124">
            <v>1044</v>
          </cell>
          <cell r="E124" t="str">
            <v>ORA Report</v>
          </cell>
        </row>
        <row r="125">
          <cell r="B125" t="str">
            <v xml:space="preserve">    Less:  Reservation for Company Use &amp; UAF</v>
          </cell>
          <cell r="D125">
            <v>-46</v>
          </cell>
          <cell r="E125" t="str">
            <v>SCG</v>
          </cell>
          <cell r="S125" t="str">
            <v>Option: ORA_04=3</v>
          </cell>
        </row>
        <row r="126">
          <cell r="D126">
            <v>998</v>
          </cell>
          <cell r="S126" t="str">
            <v>(0)</v>
          </cell>
          <cell r="T126" t="str">
            <v>(1-4)</v>
          </cell>
        </row>
        <row r="127">
          <cell r="P127" t="str">
            <v>ORA_04=3</v>
          </cell>
          <cell r="S127" t="str">
            <v>SoCalGas</v>
          </cell>
          <cell r="T127" t="str">
            <v>ORA Repport</v>
          </cell>
        </row>
        <row r="128">
          <cell r="B128" t="str">
            <v>Split of Transmission Co Use &amp; Uaf Reservation into Components</v>
          </cell>
          <cell r="L128" t="str">
            <v>Core</v>
          </cell>
          <cell r="M128" t="str">
            <v>El Paso &amp;</v>
          </cell>
          <cell r="N128" t="str">
            <v>Core</v>
          </cell>
          <cell r="P128" t="str">
            <v>Total</v>
          </cell>
          <cell r="S128" t="str">
            <v>Total</v>
          </cell>
          <cell r="T128" t="str">
            <v>Total</v>
          </cell>
        </row>
        <row r="129">
          <cell r="D129" t="str">
            <v>Reservation</v>
          </cell>
          <cell r="E129" t="str">
            <v>Mth</v>
          </cell>
          <cell r="J129" t="str">
            <v>Annual</v>
          </cell>
          <cell r="L129" t="str">
            <v>Demand</v>
          </cell>
          <cell r="M129" t="str">
            <v>Transwestern</v>
          </cell>
          <cell r="N129" t="str">
            <v>Reserved</v>
          </cell>
          <cell r="O129" t="str">
            <v>Total</v>
          </cell>
          <cell r="P129" t="str">
            <v>Demand</v>
          </cell>
          <cell r="Q129" t="str">
            <v>Unit</v>
          </cell>
          <cell r="S129" t="str">
            <v>Demand</v>
          </cell>
          <cell r="T129" t="str">
            <v>Demand</v>
          </cell>
        </row>
        <row r="130">
          <cell r="B130" t="str">
            <v>Co Use Volume (Mmcf/d)</v>
          </cell>
          <cell r="D130">
            <v>11.2511387353579</v>
          </cell>
          <cell r="E130">
            <v>39538.949999999997</v>
          </cell>
          <cell r="J130" t="str">
            <v>Weighting</v>
          </cell>
          <cell r="L130" t="str">
            <v>Charges</v>
          </cell>
          <cell r="M130" t="str">
            <v>Split</v>
          </cell>
          <cell r="N130" t="str">
            <v>Capacity</v>
          </cell>
          <cell r="O130" t="str">
            <v>Capacity</v>
          </cell>
          <cell r="P130" t="str">
            <v>Charges</v>
          </cell>
          <cell r="Q130" t="str">
            <v>Cost</v>
          </cell>
          <cell r="S130" t="str">
            <v>Charges</v>
          </cell>
          <cell r="T130" t="str">
            <v>Charges</v>
          </cell>
        </row>
        <row r="131">
          <cell r="B131" t="str">
            <v>UAF Volume (Mmcf/d)</v>
          </cell>
          <cell r="D131">
            <v>34.748861264642102</v>
          </cell>
          <cell r="E131">
            <v>122115.06056554901</v>
          </cell>
          <cell r="H131" t="str">
            <v>Time Periods</v>
          </cell>
          <cell r="L131" t="str">
            <v>(M$)</v>
          </cell>
          <cell r="M131" t="str">
            <v>(MMcfd)</v>
          </cell>
          <cell r="N131" t="str">
            <v>(MMcfd)¹</v>
          </cell>
          <cell r="O131" t="str">
            <v>(MMcfd)</v>
          </cell>
          <cell r="P131" t="str">
            <v>(M$)</v>
          </cell>
          <cell r="Q131" t="str">
            <v>($/Mcf)</v>
          </cell>
          <cell r="S131" t="str">
            <v>(M$)</v>
          </cell>
          <cell r="T131" t="str">
            <v>(M$)</v>
          </cell>
        </row>
        <row r="132">
          <cell r="D132">
            <v>46</v>
          </cell>
          <cell r="E132">
            <v>161654.01056554899</v>
          </cell>
          <cell r="H132" t="str">
            <v>El Paso                  1999</v>
          </cell>
          <cell r="J132" t="b">
            <v>0</v>
          </cell>
          <cell r="K132" t="str">
            <v>PD</v>
          </cell>
          <cell r="L132">
            <v>78553.526956521746</v>
          </cell>
          <cell r="M132">
            <v>698</v>
          </cell>
          <cell r="N132">
            <v>998</v>
          </cell>
          <cell r="O132">
            <v>1150</v>
          </cell>
          <cell r="P132">
            <v>129422</v>
          </cell>
          <cell r="Q132">
            <v>0.30833114949374629</v>
          </cell>
          <cell r="S132">
            <v>125422</v>
          </cell>
          <cell r="T132">
            <v>129422</v>
          </cell>
          <cell r="U132">
            <v>0</v>
          </cell>
        </row>
        <row r="133">
          <cell r="H133" t="str">
            <v>Transwestern         1999</v>
          </cell>
          <cell r="J133" t="b">
            <v>0</v>
          </cell>
          <cell r="K133" t="str">
            <v>PD</v>
          </cell>
          <cell r="L133">
            <v>35529</v>
          </cell>
          <cell r="M133">
            <v>300</v>
          </cell>
          <cell r="N133">
            <v>998</v>
          </cell>
          <cell r="O133">
            <v>300</v>
          </cell>
          <cell r="P133">
            <v>35529</v>
          </cell>
          <cell r="Q133">
            <v>0.32446575342465755</v>
          </cell>
          <cell r="S133">
            <v>43051</v>
          </cell>
          <cell r="T133">
            <v>35529</v>
          </cell>
          <cell r="U133">
            <v>0</v>
          </cell>
          <cell r="V133">
            <v>0</v>
          </cell>
        </row>
        <row r="134">
          <cell r="H134" t="str">
            <v>El Paso                  2000</v>
          </cell>
          <cell r="J134" t="b">
            <v>0</v>
          </cell>
          <cell r="K134" t="str">
            <v>PD</v>
          </cell>
          <cell r="L134">
            <v>79335.893913043474</v>
          </cell>
          <cell r="M134">
            <v>698</v>
          </cell>
          <cell r="N134">
            <v>998</v>
          </cell>
          <cell r="O134">
            <v>1150</v>
          </cell>
          <cell r="P134">
            <v>130711</v>
          </cell>
          <cell r="Q134">
            <v>0.31140202501488984</v>
          </cell>
          <cell r="S134">
            <v>126711</v>
          </cell>
          <cell r="T134">
            <v>130711</v>
          </cell>
          <cell r="U134">
            <v>0</v>
          </cell>
        </row>
        <row r="135">
          <cell r="F135" t="str">
            <v>Total</v>
          </cell>
          <cell r="H135" t="str">
            <v>Transwestern         2000</v>
          </cell>
          <cell r="J135" t="b">
            <v>0</v>
          </cell>
          <cell r="K135" t="str">
            <v>PD</v>
          </cell>
          <cell r="L135">
            <v>35886</v>
          </cell>
          <cell r="M135">
            <v>300</v>
          </cell>
          <cell r="N135">
            <v>998</v>
          </cell>
          <cell r="O135">
            <v>300</v>
          </cell>
          <cell r="P135">
            <v>35886</v>
          </cell>
          <cell r="Q135">
            <v>0.32772602739726031</v>
          </cell>
          <cell r="S135">
            <v>43756</v>
          </cell>
          <cell r="T135">
            <v>35886</v>
          </cell>
          <cell r="U135">
            <v>0</v>
          </cell>
          <cell r="V135">
            <v>0</v>
          </cell>
        </row>
        <row r="136">
          <cell r="H136" t="str">
            <v>El Paso                  2001</v>
          </cell>
          <cell r="J136">
            <v>1</v>
          </cell>
          <cell r="K136" t="str">
            <v>PD</v>
          </cell>
          <cell r="L136">
            <v>80160.401391304345</v>
          </cell>
          <cell r="M136">
            <v>698.6</v>
          </cell>
          <cell r="N136">
            <v>998</v>
          </cell>
          <cell r="O136">
            <v>1150</v>
          </cell>
          <cell r="P136">
            <v>131956</v>
          </cell>
          <cell r="Q136">
            <v>0.31436807623585467</v>
          </cell>
          <cell r="S136">
            <v>127956</v>
          </cell>
          <cell r="T136">
            <v>131956</v>
          </cell>
          <cell r="U136">
            <v>0</v>
          </cell>
        </row>
        <row r="137">
          <cell r="H137" t="str">
            <v>Transwestern         2001</v>
          </cell>
          <cell r="J137">
            <v>1</v>
          </cell>
          <cell r="K137" t="str">
            <v>PD</v>
          </cell>
          <cell r="L137">
            <v>36182.49</v>
          </cell>
          <cell r="M137">
            <v>299.39999999999998</v>
          </cell>
          <cell r="N137">
            <v>998</v>
          </cell>
          <cell r="O137">
            <v>300</v>
          </cell>
          <cell r="P137">
            <v>36255</v>
          </cell>
          <cell r="Q137">
            <v>0.33109589041095888</v>
          </cell>
          <cell r="S137">
            <v>43200</v>
          </cell>
          <cell r="T137">
            <v>36255</v>
          </cell>
          <cell r="U137">
            <v>0</v>
          </cell>
          <cell r="V137">
            <v>0</v>
          </cell>
        </row>
        <row r="138">
          <cell r="F138" t="str">
            <v>Core</v>
          </cell>
          <cell r="H138" t="str">
            <v>El Paso                  2002</v>
          </cell>
          <cell r="J138">
            <v>0</v>
          </cell>
          <cell r="K138" t="str">
            <v>PD</v>
          </cell>
          <cell r="L138">
            <v>80916.711826086961</v>
          </cell>
          <cell r="M138">
            <v>698.6</v>
          </cell>
          <cell r="N138">
            <v>998</v>
          </cell>
          <cell r="O138">
            <v>1150</v>
          </cell>
          <cell r="P138">
            <v>133201</v>
          </cell>
          <cell r="Q138">
            <v>0.31733412745681955</v>
          </cell>
          <cell r="S138">
            <v>129201</v>
          </cell>
          <cell r="T138">
            <v>133201</v>
          </cell>
          <cell r="U138">
            <v>0</v>
          </cell>
        </row>
        <row r="139">
          <cell r="F139" t="str">
            <v>Factor</v>
          </cell>
          <cell r="H139" t="str">
            <v>Transwestern         2002</v>
          </cell>
          <cell r="J139">
            <v>0</v>
          </cell>
          <cell r="K139" t="str">
            <v>PD</v>
          </cell>
          <cell r="L139">
            <v>36549.754000000001</v>
          </cell>
          <cell r="M139">
            <v>299.39999999999998</v>
          </cell>
          <cell r="N139">
            <v>998</v>
          </cell>
          <cell r="O139">
            <v>300</v>
          </cell>
          <cell r="P139">
            <v>36623</v>
          </cell>
          <cell r="Q139">
            <v>0.33445662100456619</v>
          </cell>
          <cell r="S139">
            <v>37502</v>
          </cell>
          <cell r="T139">
            <v>36623</v>
          </cell>
          <cell r="U139">
            <v>0</v>
          </cell>
          <cell r="V139">
            <v>0</v>
          </cell>
        </row>
        <row r="140">
          <cell r="B140" t="str">
            <v xml:space="preserve">  Pipeline Demand Charges - Total Core (Direct Charge)</v>
          </cell>
          <cell r="D140">
            <v>116342.891391304</v>
          </cell>
          <cell r="E140" t="str">
            <v>Total Adj</v>
          </cell>
          <cell r="F140">
            <v>1</v>
          </cell>
          <cell r="H140" t="str">
            <v>Wtd Avg Core Dmd Chg</v>
          </cell>
          <cell r="J140">
            <v>1</v>
          </cell>
          <cell r="L140">
            <v>116342.89139130435</v>
          </cell>
          <cell r="N140" t="str">
            <v xml:space="preserve">¹ Used in sheet C, </v>
          </cell>
          <cell r="P140">
            <v>168211</v>
          </cell>
          <cell r="U140" t="str">
            <v>Total TW Surcahrges</v>
          </cell>
          <cell r="V140">
            <v>0</v>
          </cell>
        </row>
        <row r="141">
          <cell r="B141" t="str">
            <v xml:space="preserve">    Less:  Credit From Core Subscription</v>
          </cell>
          <cell r="D141">
            <v>0</v>
          </cell>
          <cell r="E141" t="str">
            <v>1996 BCAP</v>
          </cell>
          <cell r="H141" t="str">
            <v>surcharges @100% PDC</v>
          </cell>
          <cell r="L141">
            <v>0</v>
          </cell>
          <cell r="M141" t="str">
            <v>PD</v>
          </cell>
          <cell r="N141" t="str">
            <v>Allocation Factor D.</v>
          </cell>
          <cell r="U141" t="str">
            <v>TW Surcharges Annualized</v>
          </cell>
          <cell r="V141">
            <v>0</v>
          </cell>
        </row>
        <row r="142">
          <cell r="B142" t="str">
            <v xml:space="preserve">    Less TW Surcharges (Transferred to ITCS)</v>
          </cell>
          <cell r="D142">
            <v>0</v>
          </cell>
          <cell r="E142" t="str">
            <v>Rehearing</v>
          </cell>
        </row>
        <row r="143">
          <cell r="B143" t="str">
            <v xml:space="preserve">    El Paso Surcharge Credit Adjustment</v>
          </cell>
          <cell r="D143">
            <v>1380.3461225753999</v>
          </cell>
          <cell r="E143">
            <v>1380.3461225753999</v>
          </cell>
          <cell r="M143" t="str">
            <v>MM$</v>
          </cell>
          <cell r="N143" t="str">
            <v>Total Core</v>
          </cell>
          <cell r="O143" t="str">
            <v>Core PL Demand</v>
          </cell>
          <cell r="P143" t="str">
            <v>S. J. Lateral</v>
          </cell>
          <cell r="Q143" t="str">
            <v>Co use &amp; LAF</v>
          </cell>
        </row>
        <row r="144">
          <cell r="A144" t="str">
            <v>(79)</v>
          </cell>
          <cell r="B144" t="str">
            <v xml:space="preserve">  Net Pipeline Demand Charges - Total Core (Direct Charge)</v>
          </cell>
          <cell r="D144">
            <v>117723.23751387975</v>
          </cell>
          <cell r="H144" t="str">
            <v>PD wothout risk sharing surcharges</v>
          </cell>
          <cell r="L144">
            <v>116342.89139130435</v>
          </cell>
          <cell r="M144">
            <v>127.89633391304348</v>
          </cell>
          <cell r="N144">
            <v>127896.33391304348</v>
          </cell>
          <cell r="O144">
            <v>115221.89391304347</v>
          </cell>
          <cell r="P144">
            <v>7446</v>
          </cell>
          <cell r="Q144">
            <v>5228.4399999999996</v>
          </cell>
        </row>
        <row r="145">
          <cell r="B145" t="str">
            <v>BTU Values for use in Subscription Reservation Calculations</v>
          </cell>
          <cell r="H145" t="str">
            <v>El Paso Only ($/Mcf/d)</v>
          </cell>
          <cell r="J145">
            <v>114.84298193596611</v>
          </cell>
          <cell r="L145">
            <v>80160.401391304345</v>
          </cell>
          <cell r="M145">
            <v>129.0716685603588</v>
          </cell>
          <cell r="N145">
            <v>129071.6685603588</v>
          </cell>
          <cell r="O145">
            <v>116342.89139130435</v>
          </cell>
          <cell r="P145">
            <v>7446</v>
          </cell>
          <cell r="Q145">
            <v>5282.7771690544414</v>
          </cell>
        </row>
        <row r="146">
          <cell r="M146">
            <v>130.24508580316433</v>
          </cell>
          <cell r="N146">
            <v>130245.08580316433</v>
          </cell>
          <cell r="O146">
            <v>117466.46582608696</v>
          </cell>
          <cell r="P146">
            <v>7446</v>
          </cell>
          <cell r="Q146">
            <v>5332.6199770773637</v>
          </cell>
        </row>
        <row r="149">
          <cell r="B149" t="str">
            <v>For Core PL Capacity Unbundling:  Core Stranded Costs</v>
          </cell>
          <cell r="D149">
            <v>0</v>
          </cell>
          <cell r="H149" t="str">
            <v>Pipeline Demand Charges El Paso &amp; Transwestern - Core Subscription (w/o TW San Juan Lateral)</v>
          </cell>
        </row>
        <row r="150">
          <cell r="B150" t="str">
            <v>For Core Sales, Unbundled Cost</v>
          </cell>
          <cell r="D150">
            <v>0</v>
          </cell>
          <cell r="J150" t="str">
            <v>Core</v>
          </cell>
          <cell r="L150" t="str">
            <v>Subscription</v>
          </cell>
          <cell r="M150" t="str">
            <v>El Paso &amp;</v>
          </cell>
          <cell r="N150" t="str">
            <v>Core</v>
          </cell>
          <cell r="P150" t="str">
            <v>Total</v>
          </cell>
        </row>
        <row r="151">
          <cell r="B151" t="str">
            <v>Sales Unbundled Pipeline Demand Tracker</v>
          </cell>
          <cell r="D151">
            <v>0</v>
          </cell>
          <cell r="L151" t="str">
            <v>Demand</v>
          </cell>
          <cell r="M151" t="str">
            <v>Transwestern</v>
          </cell>
          <cell r="N151" t="str">
            <v>Reserved</v>
          </cell>
          <cell r="O151" t="str">
            <v>Total</v>
          </cell>
          <cell r="P151" t="str">
            <v>Demand</v>
          </cell>
          <cell r="Q151" t="str">
            <v>Unit</v>
          </cell>
        </row>
        <row r="152">
          <cell r="L152" t="str">
            <v>Charges</v>
          </cell>
          <cell r="M152" t="str">
            <v>Split</v>
          </cell>
          <cell r="N152" t="str">
            <v>Capacity</v>
          </cell>
          <cell r="O152" t="str">
            <v>Capacity</v>
          </cell>
          <cell r="P152" t="str">
            <v>Charges</v>
          </cell>
          <cell r="Q152" t="str">
            <v>Cost</v>
          </cell>
        </row>
        <row r="153">
          <cell r="B153" t="str">
            <v>Core Subscription Pipeline Demand (MMcfd)</v>
          </cell>
          <cell r="H153" t="str">
            <v>Time Periods</v>
          </cell>
          <cell r="L153" t="str">
            <v>(M$)</v>
          </cell>
          <cell r="M153" t="str">
            <v>(MMcfd)</v>
          </cell>
          <cell r="N153" t="str">
            <v>(MMcfd)¹</v>
          </cell>
          <cell r="O153" t="str">
            <v>(MMcfd)</v>
          </cell>
          <cell r="P153" t="str">
            <v>(M$)</v>
          </cell>
          <cell r="Q153" t="str">
            <v>($/Mcf)</v>
          </cell>
        </row>
        <row r="154">
          <cell r="B154" t="str">
            <v xml:space="preserve">      Coincident (January)</v>
          </cell>
          <cell r="D154" t="str">
            <v xml:space="preserve">Note, Contiguous and </v>
          </cell>
          <cell r="F154">
            <v>6.7</v>
          </cell>
          <cell r="H154" t="str">
            <v>El Paso                  1999</v>
          </cell>
          <cell r="J154" t="b">
            <v>0</v>
          </cell>
          <cell r="K154" t="str">
            <v>PD</v>
          </cell>
          <cell r="L154">
            <v>754.02382608695655</v>
          </cell>
          <cell r="M154">
            <v>6.7</v>
          </cell>
          <cell r="N154">
            <v>6.7</v>
          </cell>
          <cell r="O154">
            <v>1150</v>
          </cell>
          <cell r="P154">
            <v>129422</v>
          </cell>
          <cell r="Q154">
            <v>0.30833114949374629</v>
          </cell>
        </row>
        <row r="155">
          <cell r="B155" t="str">
            <v xml:space="preserve">      Noncoincident (February)</v>
          </cell>
          <cell r="D155" t="str">
            <v>Noncontiguous peak</v>
          </cell>
          <cell r="F155">
            <v>6.7</v>
          </cell>
          <cell r="H155" t="str">
            <v>Transwestern         1999</v>
          </cell>
          <cell r="J155" t="b">
            <v>0</v>
          </cell>
          <cell r="K155" t="str">
            <v>PD</v>
          </cell>
          <cell r="L155">
            <v>0</v>
          </cell>
          <cell r="M155">
            <v>0</v>
          </cell>
          <cell r="N155">
            <v>6.7</v>
          </cell>
          <cell r="O155">
            <v>300</v>
          </cell>
          <cell r="P155">
            <v>35529</v>
          </cell>
          <cell r="Q155">
            <v>0.32446575342465755</v>
          </cell>
        </row>
        <row r="156">
          <cell r="B156" t="str">
            <v xml:space="preserve">            Difference</v>
          </cell>
          <cell r="D156" t="str">
            <v>month for core</v>
          </cell>
          <cell r="F156">
            <v>0</v>
          </cell>
          <cell r="H156" t="str">
            <v>El Paso                  2000</v>
          </cell>
          <cell r="J156" t="b">
            <v>0</v>
          </cell>
          <cell r="K156" t="str">
            <v>PD</v>
          </cell>
          <cell r="L156">
            <v>409.1822608695652</v>
          </cell>
          <cell r="M156">
            <v>3.6</v>
          </cell>
          <cell r="N156">
            <v>3.6</v>
          </cell>
          <cell r="O156">
            <v>1150</v>
          </cell>
          <cell r="P156">
            <v>130711</v>
          </cell>
          <cell r="Q156">
            <v>0.31140202501488984</v>
          </cell>
        </row>
        <row r="157">
          <cell r="B157" t="str">
            <v>Unit Cost ($/Mcfd)</v>
          </cell>
          <cell r="D157" t="str">
            <v>subscription are same</v>
          </cell>
          <cell r="F157">
            <v>33.058878001297856</v>
          </cell>
          <cell r="H157" t="str">
            <v>Transwestern         2000</v>
          </cell>
          <cell r="J157" t="b">
            <v>0</v>
          </cell>
          <cell r="K157" t="str">
            <v>PD</v>
          </cell>
          <cell r="L157">
            <v>0</v>
          </cell>
          <cell r="M157">
            <v>0</v>
          </cell>
          <cell r="N157">
            <v>3.6</v>
          </cell>
          <cell r="O157">
            <v>300</v>
          </cell>
          <cell r="P157">
            <v>35886</v>
          </cell>
          <cell r="Q157">
            <v>0.32772602739726031</v>
          </cell>
        </row>
        <row r="158">
          <cell r="F158">
            <v>0</v>
          </cell>
          <cell r="H158" t="str">
            <v>El Paso                  2001</v>
          </cell>
          <cell r="J158">
            <v>1</v>
          </cell>
          <cell r="K158" t="str">
            <v>PD</v>
          </cell>
          <cell r="L158">
            <v>152.60998260869562</v>
          </cell>
          <cell r="M158">
            <v>1.3299999999999998</v>
          </cell>
          <cell r="N158">
            <v>1.9</v>
          </cell>
          <cell r="O158">
            <v>1150</v>
          </cell>
          <cell r="P158">
            <v>131956</v>
          </cell>
          <cell r="Q158">
            <v>0.31436807623585467</v>
          </cell>
        </row>
        <row r="159">
          <cell r="H159" t="str">
            <v>Transwestern         2001</v>
          </cell>
          <cell r="J159">
            <v>1</v>
          </cell>
          <cell r="K159" t="str">
            <v>PD</v>
          </cell>
          <cell r="L159">
            <v>68.884500000000003</v>
          </cell>
          <cell r="M159">
            <v>0.57000000000000006</v>
          </cell>
          <cell r="N159">
            <v>1.9</v>
          </cell>
          <cell r="O159">
            <v>300</v>
          </cell>
          <cell r="P159">
            <v>36255</v>
          </cell>
          <cell r="Q159">
            <v>0.33109589041095888</v>
          </cell>
        </row>
        <row r="160">
          <cell r="B160" t="str">
            <v>Core Reservation Credit (M$)</v>
          </cell>
          <cell r="H160" t="str">
            <v>El Paso                  2002</v>
          </cell>
          <cell r="J160">
            <v>0</v>
          </cell>
          <cell r="K160" t="str">
            <v>PD</v>
          </cell>
          <cell r="L160">
            <v>121.61830434782607</v>
          </cell>
          <cell r="M160">
            <v>1.0499999999999998</v>
          </cell>
          <cell r="N160">
            <v>1.5</v>
          </cell>
          <cell r="O160">
            <v>1150</v>
          </cell>
          <cell r="P160">
            <v>133201</v>
          </cell>
          <cell r="Q160">
            <v>0.31733412745681955</v>
          </cell>
        </row>
        <row r="161">
          <cell r="H161" t="str">
            <v>Transwestern         2002</v>
          </cell>
          <cell r="J161">
            <v>0</v>
          </cell>
          <cell r="K161" t="str">
            <v>PD</v>
          </cell>
          <cell r="L161">
            <v>54.934500000000007</v>
          </cell>
          <cell r="M161">
            <v>0.45000000000000007</v>
          </cell>
          <cell r="N161">
            <v>1.5</v>
          </cell>
          <cell r="O161">
            <v>300</v>
          </cell>
          <cell r="P161">
            <v>36623</v>
          </cell>
          <cell r="Q161">
            <v>0.33445662100456619</v>
          </cell>
        </row>
        <row r="162">
          <cell r="B162" t="str">
            <v xml:space="preserve">  Pipeline Demand Charges - Core Subscription</v>
          </cell>
          <cell r="D162">
            <v>221.49448260869562</v>
          </cell>
          <cell r="H162" t="str">
            <v>Avg Core Subs Dmd Chg</v>
          </cell>
          <cell r="J162">
            <v>1</v>
          </cell>
          <cell r="L162">
            <v>221.49448260869562</v>
          </cell>
          <cell r="M162">
            <v>13.7</v>
          </cell>
          <cell r="N162" t="str">
            <v xml:space="preserve">¹ Used in sheet C, </v>
          </cell>
        </row>
        <row r="163">
          <cell r="N163" t="str">
            <v>Allocation Factor D.</v>
          </cell>
        </row>
        <row r="165">
          <cell r="B165" t="str">
            <v>Other Transportation Revenue Requirements (continued)</v>
          </cell>
          <cell r="L165" t="str">
            <v>Aug-Jul</v>
          </cell>
          <cell r="M165" t="str">
            <v>Aug-Jul</v>
          </cell>
          <cell r="N165" t="str">
            <v>Aug-Jul</v>
          </cell>
          <cell r="O165" t="str">
            <v>Aug-Dec</v>
          </cell>
        </row>
        <row r="166">
          <cell r="J166" t="str">
            <v>Wtd Average</v>
          </cell>
          <cell r="L166" t="str">
            <v>Year 1</v>
          </cell>
          <cell r="M166" t="str">
            <v>Year 2</v>
          </cell>
          <cell r="N166" t="str">
            <v>Year 3</v>
          </cell>
          <cell r="O166" t="str">
            <v>Year 4</v>
          </cell>
        </row>
        <row r="167">
          <cell r="A167" t="str">
            <v>(95)</v>
          </cell>
          <cell r="B167" t="str">
            <v>Pipeline Demand - San Juan Lateral</v>
          </cell>
          <cell r="D167">
            <v>7446</v>
          </cell>
          <cell r="H167" t="str">
            <v>TW Lateral</v>
          </cell>
          <cell r="J167">
            <v>7446</v>
          </cell>
          <cell r="L167">
            <v>7446</v>
          </cell>
          <cell r="M167">
            <v>7446</v>
          </cell>
          <cell r="N167">
            <v>7446</v>
          </cell>
          <cell r="O167">
            <v>3102.5</v>
          </cell>
        </row>
        <row r="169">
          <cell r="H169" t="str">
            <v>Btu Factor</v>
          </cell>
          <cell r="J169">
            <v>1.0229999999999999</v>
          </cell>
        </row>
        <row r="170">
          <cell r="B170" t="str">
            <v>Company Use Gas Costs</v>
          </cell>
          <cell r="F170" t="str">
            <v>WACOG (¢/th)</v>
          </cell>
          <cell r="J170" t="str">
            <v>Wtd Average</v>
          </cell>
          <cell r="L170" t="str">
            <v>Year 1</v>
          </cell>
          <cell r="M170" t="str">
            <v>Year 2</v>
          </cell>
          <cell r="N170" t="str">
            <v>Year 3</v>
          </cell>
          <cell r="O170" t="str">
            <v>Year 4</v>
          </cell>
        </row>
        <row r="171">
          <cell r="H171" t="str">
            <v>Mmcf</v>
          </cell>
          <cell r="L171">
            <v>3865</v>
          </cell>
          <cell r="M171">
            <v>3865</v>
          </cell>
          <cell r="N171">
            <v>3865</v>
          </cell>
          <cell r="O171">
            <v>3865</v>
          </cell>
        </row>
        <row r="172">
          <cell r="B172" t="str">
            <v xml:space="preserve">    Company Use Gas Cost</v>
          </cell>
          <cell r="E172">
            <v>9127.9739754741822</v>
          </cell>
          <cell r="F172">
            <v>23.086030295377551</v>
          </cell>
          <cell r="H172" t="str">
            <v>Mth</v>
          </cell>
          <cell r="J172">
            <v>39538.949999999997</v>
          </cell>
          <cell r="L172">
            <v>39538.949999999997</v>
          </cell>
          <cell r="M172">
            <v>39538.949999999997</v>
          </cell>
          <cell r="N172">
            <v>39538.949999999997</v>
          </cell>
          <cell r="O172">
            <v>39538.949999999997</v>
          </cell>
        </row>
        <row r="174">
          <cell r="H174" t="str">
            <v>Co Use PL Reservation</v>
          </cell>
          <cell r="J174" t="str">
            <v>El Paso Res Unit cost</v>
          </cell>
        </row>
        <row r="175">
          <cell r="B175" t="str">
            <v xml:space="preserve">    Company Use Pipeline Reservation Cost</v>
          </cell>
          <cell r="E175">
            <v>1292.1143225437515</v>
          </cell>
          <cell r="H175">
            <v>11.251138735357863</v>
          </cell>
          <cell r="J175">
            <v>114.84298193596611</v>
          </cell>
        </row>
        <row r="176">
          <cell r="B176" t="str">
            <v>Total Transmission Compnay Use (M$)</v>
          </cell>
          <cell r="D176">
            <v>10420.088298017934</v>
          </cell>
        </row>
        <row r="178">
          <cell r="B178" t="str">
            <v xml:space="preserve">  Zone Rate Scale Factor</v>
          </cell>
          <cell r="D178">
            <v>1</v>
          </cell>
        </row>
        <row r="179">
          <cell r="B179" t="str">
            <v>Total Allocated Amount Inclding Zone Rate Credit</v>
          </cell>
          <cell r="D179">
            <v>10420.088298017934</v>
          </cell>
        </row>
        <row r="180">
          <cell r="B180" t="str">
            <v>Zone Rate Credit (Including F&amp;U)</v>
          </cell>
          <cell r="D180">
            <v>0</v>
          </cell>
        </row>
        <row r="181">
          <cell r="E181" t="str">
            <v>Inj Reservations</v>
          </cell>
          <cell r="H181" t="str">
            <v>Mmcf</v>
          </cell>
          <cell r="L181">
            <v>2600</v>
          </cell>
          <cell r="M181">
            <v>2600</v>
          </cell>
          <cell r="N181">
            <v>2600</v>
          </cell>
          <cell r="O181">
            <v>2600</v>
          </cell>
        </row>
        <row r="182">
          <cell r="B182" t="str">
            <v>Total Company Use Storage (M$)</v>
          </cell>
          <cell r="D182">
            <v>6140.4223379645209</v>
          </cell>
          <cell r="E182">
            <v>803</v>
          </cell>
          <cell r="F182">
            <v>23.086030295377551</v>
          </cell>
          <cell r="H182" t="str">
            <v>Mth</v>
          </cell>
          <cell r="J182">
            <v>26597.999999999996</v>
          </cell>
          <cell r="L182">
            <v>26597.999999999996</v>
          </cell>
          <cell r="M182">
            <v>26597.999999999996</v>
          </cell>
          <cell r="N182">
            <v>26597.999999999996</v>
          </cell>
          <cell r="O182">
            <v>26597.999999999996</v>
          </cell>
        </row>
        <row r="183">
          <cell r="B183" t="str">
            <v xml:space="preserve">    Company Use Gas:  Storage-Load Balancing</v>
          </cell>
          <cell r="D183">
            <v>2713.8464154498288</v>
          </cell>
          <cell r="E183">
            <v>354.89719626168227</v>
          </cell>
        </row>
        <row r="184">
          <cell r="B184" t="str">
            <v xml:space="preserve">    Company Use Gas:  Storage-Other (Core Only)</v>
          </cell>
          <cell r="D184">
            <v>2501.3068030953809</v>
          </cell>
          <cell r="E184">
            <v>327.10280373831773</v>
          </cell>
        </row>
        <row r="185">
          <cell r="B185" t="str">
            <v xml:space="preserve">    Total (Sanity Check)</v>
          </cell>
          <cell r="D185">
            <v>5215.1532185452097</v>
          </cell>
          <cell r="E185">
            <v>121</v>
          </cell>
          <cell r="F185" t="str">
            <v>=unbundled</v>
          </cell>
        </row>
        <row r="186">
          <cell r="E186">
            <v>803</v>
          </cell>
          <cell r="F186" t="str">
            <v>=Chk Total</v>
          </cell>
          <cell r="H186" t="str">
            <v>Mmcf</v>
          </cell>
          <cell r="L186">
            <v>335</v>
          </cell>
          <cell r="M186">
            <v>335</v>
          </cell>
          <cell r="N186">
            <v>335</v>
          </cell>
          <cell r="O186">
            <v>335</v>
          </cell>
        </row>
        <row r="187">
          <cell r="B187" t="str">
            <v xml:space="preserve">  Other Company Use Gas (M$)</v>
          </cell>
          <cell r="D187">
            <v>791.16980123773624</v>
          </cell>
          <cell r="F187">
            <v>23.086030295377551</v>
          </cell>
          <cell r="H187" t="str">
            <v>Mth</v>
          </cell>
          <cell r="J187">
            <v>3427.0499999999997</v>
          </cell>
          <cell r="L187">
            <v>3427.0499999999997</v>
          </cell>
          <cell r="M187">
            <v>3427.0499999999997</v>
          </cell>
          <cell r="N187">
            <v>3427.0499999999997</v>
          </cell>
          <cell r="O187">
            <v>3427.0499999999997</v>
          </cell>
        </row>
        <row r="189">
          <cell r="A189" t="str">
            <v>(35,84a)</v>
          </cell>
          <cell r="B189" t="str">
            <v>Zone Rate Credit Elegibility Percent</v>
          </cell>
          <cell r="D189">
            <v>0.8</v>
          </cell>
        </row>
        <row r="191">
          <cell r="B191" t="str">
            <v>UAF Costs</v>
          </cell>
        </row>
        <row r="192">
          <cell r="B192" t="str">
            <v>UAF Gas Cost</v>
          </cell>
          <cell r="L192" t="str">
            <v>Vol (Mth)</v>
          </cell>
          <cell r="M192" t="str">
            <v>WACOG</v>
          </cell>
        </row>
        <row r="193">
          <cell r="A193" t="str">
            <v>(47)</v>
          </cell>
          <cell r="B193" t="str">
            <v xml:space="preserve">  Study UAF (M$)</v>
          </cell>
          <cell r="E193">
            <v>23947.139225395134</v>
          </cell>
          <cell r="G193" t="str">
            <v>Study UAF (M$)</v>
          </cell>
          <cell r="J193">
            <v>23947.139225395134</v>
          </cell>
          <cell r="L193">
            <v>103730</v>
          </cell>
          <cell r="M193">
            <v>23.086030295377551</v>
          </cell>
        </row>
        <row r="194">
          <cell r="A194" t="str">
            <v>(47)</v>
          </cell>
          <cell r="B194" t="str">
            <v xml:space="preserve">  UAF Reconcillation (M$)</v>
          </cell>
          <cell r="E194">
            <v>4244.3806519862019</v>
          </cell>
          <cell r="G194" t="str">
            <v>UAG Reconciliation (M$)</v>
          </cell>
          <cell r="J194">
            <v>4244.3806519862019</v>
          </cell>
          <cell r="L194">
            <v>18385.060565549211</v>
          </cell>
          <cell r="M194">
            <v>23.086030295377551</v>
          </cell>
        </row>
        <row r="195">
          <cell r="A195" t="str">
            <v>(47)</v>
          </cell>
          <cell r="B195" t="str">
            <v xml:space="preserve">  Total UAF Gas Cost (M$)</v>
          </cell>
          <cell r="E195">
            <v>28191.519877381335</v>
          </cell>
          <cell r="G195" t="str">
            <v>Total UAF (M$)</v>
          </cell>
          <cell r="J195">
            <v>28191.519877381335</v>
          </cell>
          <cell r="L195">
            <v>122115.06056554921</v>
          </cell>
          <cell r="M195">
            <v>23.086030295377551</v>
          </cell>
        </row>
        <row r="197">
          <cell r="B197" t="str">
            <v>UAF Pipeline Reservation Cost</v>
          </cell>
          <cell r="L197" t="str">
            <v>UAF PL  Res</v>
          </cell>
          <cell r="M197" t="str">
            <v>El Paso Res Unit cost</v>
          </cell>
        </row>
        <row r="198">
          <cell r="B198" t="str">
            <v xml:space="preserve">  Study UAF (M$)</v>
          </cell>
          <cell r="E198">
            <v>3389.8476989769165</v>
          </cell>
          <cell r="G198" t="str">
            <v>Study UAF (M$)</v>
          </cell>
          <cell r="J198">
            <v>3389.8476989769165</v>
          </cell>
        </row>
        <row r="199">
          <cell r="B199" t="str">
            <v xml:space="preserve">  UAF Reconcillation (M$)</v>
          </cell>
          <cell r="E199">
            <v>600.81514753377269</v>
          </cell>
          <cell r="G199" t="str">
            <v>UAG Reconciliation (M$)</v>
          </cell>
          <cell r="J199">
            <v>600.81514753377269</v>
          </cell>
        </row>
        <row r="200">
          <cell r="B200" t="str">
            <v xml:space="preserve">  Total UAF Gas Cost (M$)</v>
          </cell>
          <cell r="E200">
            <v>3990.6628465106892</v>
          </cell>
          <cell r="G200" t="str">
            <v>Total UAF (M$)</v>
          </cell>
          <cell r="J200">
            <v>3990.6628465106892</v>
          </cell>
          <cell r="L200">
            <v>34.748861264642137</v>
          </cell>
          <cell r="M200">
            <v>114.84298193596611</v>
          </cell>
        </row>
        <row r="202">
          <cell r="B202" t="str">
            <v>Total UAF jCosts</v>
          </cell>
        </row>
        <row r="203">
          <cell r="B203" t="str">
            <v xml:space="preserve">  Study UAF (M$)</v>
          </cell>
          <cell r="D203">
            <v>27336.98692437205</v>
          </cell>
        </row>
        <row r="204">
          <cell r="B204" t="str">
            <v xml:space="preserve">  UAF Reconcillation (M$)</v>
          </cell>
        </row>
        <row r="205">
          <cell r="B205" t="str">
            <v xml:space="preserve">  Total UAF Cost (M$)</v>
          </cell>
        </row>
        <row r="217">
          <cell r="B217" t="str">
            <v>Carrying Cost Storage Inventory (CCSI)</v>
          </cell>
        </row>
        <row r="218">
          <cell r="A218" t="str">
            <v>(48)</v>
          </cell>
          <cell r="B218" t="str">
            <v xml:space="preserve">  Carrying Cost Storage Inv:  Load Balancing (CCSI)</v>
          </cell>
        </row>
        <row r="219">
          <cell r="A219" t="str">
            <v>(92)</v>
          </cell>
          <cell r="B219" t="str">
            <v xml:space="preserve">  Carrying Cost Storage Inv:  Other  (CCSI)</v>
          </cell>
        </row>
        <row r="220">
          <cell r="B220" t="str">
            <v xml:space="preserve">  Carrying Cost Storage Inv - Check Total</v>
          </cell>
        </row>
        <row r="223">
          <cell r="B223" t="str">
            <v>Well-Incidents &amp; Surface Leaks</v>
          </cell>
        </row>
        <row r="224">
          <cell r="A224" t="str">
            <v>(48)</v>
          </cell>
          <cell r="B224" t="str">
            <v xml:space="preserve">    Well-Incidents &amp; Surface Leaks:  Load Balancing</v>
          </cell>
        </row>
        <row r="225">
          <cell r="A225" t="str">
            <v>(48)</v>
          </cell>
          <cell r="B225" t="str">
            <v xml:space="preserve">    Well-Incidents &amp; Surface Leaks:  Other</v>
          </cell>
        </row>
        <row r="226">
          <cell r="A226" t="str">
            <v>(48)</v>
          </cell>
          <cell r="B226" t="str">
            <v xml:space="preserve">  Well-Incidents &amp; Surface Leaks Total</v>
          </cell>
        </row>
        <row r="228">
          <cell r="B228" t="str">
            <v>Other Transportation Revenue Requirements (continued)</v>
          </cell>
        </row>
        <row r="230">
          <cell r="B230" t="str">
            <v>Transition Costs</v>
          </cell>
        </row>
        <row r="231">
          <cell r="A231" t="str">
            <v>(52)</v>
          </cell>
          <cell r="B231" t="str">
            <v xml:space="preserve">  MPO Transition Cost Adjustment</v>
          </cell>
        </row>
        <row r="232">
          <cell r="A232" t="str">
            <v>(53)</v>
          </cell>
          <cell r="B232" t="str">
            <v xml:space="preserve">  Pitco/Popco Transition Cost</v>
          </cell>
        </row>
        <row r="235">
          <cell r="B235" t="str">
            <v>post 1997 ITCS Costs</v>
          </cell>
        </row>
        <row r="236">
          <cell r="B236" t="str">
            <v xml:space="preserve">    ITCS Amortization Less Risk Sharing</v>
          </cell>
        </row>
        <row r="237">
          <cell r="B237" t="str">
            <v xml:space="preserve">    ITCS Expected Cost for Next Year</v>
          </cell>
        </row>
        <row r="238">
          <cell r="B238" t="str">
            <v xml:space="preserve">    ITCS Noncore Risksharing (and 1996 BCAP Rehearing)</v>
          </cell>
        </row>
        <row r="239">
          <cell r="B239" t="str">
            <v xml:space="preserve">    ITCS Total Amortization</v>
          </cell>
        </row>
        <row r="240">
          <cell r="B240" t="str">
            <v>D.99-11-021, 1996 BCAP Rehearing Implementation</v>
          </cell>
        </row>
        <row r="241">
          <cell r="B241" t="str">
            <v>Change in Core ITCS Charges</v>
          </cell>
        </row>
        <row r="242">
          <cell r="B242" t="str">
            <v>Change in Noncore ITCS Costs</v>
          </cell>
        </row>
        <row r="243">
          <cell r="B243" t="str">
            <v>Total ITCS Amortized</v>
          </cell>
        </row>
        <row r="248">
          <cell r="A248" t="str">
            <v>(54)</v>
          </cell>
          <cell r="B248" t="str">
            <v>Southwest Gas Core Fraction of Throughput</v>
          </cell>
        </row>
        <row r="250">
          <cell r="B250" t="str">
            <v>Amortization of Balancing and Tracking Accounts:</v>
          </cell>
        </row>
        <row r="252">
          <cell r="B252" t="str">
            <v xml:space="preserve">  Pitas Point F&amp;U Account     (PPF&amp;UA)</v>
          </cell>
        </row>
        <row r="253">
          <cell r="A253" t="str">
            <v>(56)</v>
          </cell>
          <cell r="B253" t="str">
            <v xml:space="preserve">  NGV Account                               (NGVA)</v>
          </cell>
        </row>
        <row r="254">
          <cell r="B254" t="str">
            <v xml:space="preserve">  Noncore Storage Balancing Account (NSBA)</v>
          </cell>
        </row>
        <row r="255">
          <cell r="A255" t="str">
            <v>(57)</v>
          </cell>
          <cell r="B255" t="str">
            <v xml:space="preserve">    Subscribed Storage Revenue Subaccount</v>
          </cell>
        </row>
        <row r="256">
          <cell r="A256" t="str">
            <v>(58)</v>
          </cell>
          <cell r="B256" t="str">
            <v xml:space="preserve">    Storage Transition and Bypass Subaccount</v>
          </cell>
        </row>
        <row r="257">
          <cell r="B257" t="str">
            <v xml:space="preserve">    Check Total NSBA</v>
          </cell>
        </row>
        <row r="258">
          <cell r="A258" t="str">
            <v>(59)</v>
          </cell>
          <cell r="B258" t="str">
            <v xml:space="preserve">  Zone Rate Credit Limitation Memo Acct(ZRCLMA)</v>
          </cell>
        </row>
        <row r="259">
          <cell r="A259" t="str">
            <v>(60)</v>
          </cell>
          <cell r="B259" t="str">
            <v xml:space="preserve">  Brokerage Fee Balancing Account (BFBA)</v>
          </cell>
        </row>
        <row r="260">
          <cell r="A260" t="str">
            <v>(61)</v>
          </cell>
          <cell r="B260" t="str">
            <v xml:space="preserve">  Interim Zone Rate Credit Account</v>
          </cell>
        </row>
        <row r="261">
          <cell r="A261" t="str">
            <v>(62)</v>
          </cell>
          <cell r="B261" t="str">
            <v xml:space="preserve">  Hazardous Substances Cost Recov. Acct (HSCRA)</v>
          </cell>
        </row>
      </sheetData>
      <sheetData sheetId="9" refreshError="1">
        <row r="1">
          <cell r="B1" t="str">
            <v>CARDPD17.xls</v>
          </cell>
        </row>
        <row r="2">
          <cell r="B2" t="str">
            <v>Sheet D1_Margin</v>
          </cell>
          <cell r="D2">
            <v>36802.836688773146</v>
          </cell>
        </row>
        <row r="3">
          <cell r="B3" t="str">
            <v>All Cost Input Data</v>
          </cell>
          <cell r="D3">
            <v>36802.836688773146</v>
          </cell>
        </row>
        <row r="5">
          <cell r="B5" t="str">
            <v xml:space="preserve">2001 Financial Plan Rate Forecast </v>
          </cell>
        </row>
        <row r="6">
          <cell r="B6" t="str">
            <v>GAS MARGIN CALCULATIONS</v>
          </cell>
          <cell r="C6" t="str">
            <v>Opt_</v>
          </cell>
        </row>
        <row r="7">
          <cell r="C7" t="str">
            <v>Base_Margin</v>
          </cell>
        </row>
        <row r="8">
          <cell r="A8" t="str">
            <v>Line #</v>
          </cell>
          <cell r="B8" t="str">
            <v>Base Gas Margin:</v>
          </cell>
          <cell r="D8" t="str">
            <v>Detail</v>
          </cell>
          <cell r="E8" t="str">
            <v>Subtotals</v>
          </cell>
          <cell r="F8" t="str">
            <v>Total Margin</v>
          </cell>
          <cell r="H8" t="str">
            <v>Uncollectibles</v>
          </cell>
        </row>
        <row r="9">
          <cell r="A9">
            <v>1</v>
          </cell>
          <cell r="B9" t="str">
            <v xml:space="preserve">  PBR Decision D.98-07-054</v>
          </cell>
          <cell r="D9">
            <v>1315333</v>
          </cell>
          <cell r="H9">
            <v>6347</v>
          </cell>
        </row>
        <row r="10">
          <cell r="A10">
            <v>2</v>
          </cell>
          <cell r="B10" t="str">
            <v xml:space="preserve">  PBR January 1, 1998 Update</v>
          </cell>
          <cell r="D10">
            <v>26941.754000000001</v>
          </cell>
          <cell r="H10">
            <v>130.00457879335499</v>
          </cell>
        </row>
        <row r="11">
          <cell r="A11">
            <v>3</v>
          </cell>
          <cell r="B11" t="str">
            <v xml:space="preserve">  PBR January 1, 1999 Update</v>
          </cell>
          <cell r="C11" t="str">
            <v>01a=1</v>
          </cell>
          <cell r="D11">
            <v>-2329.6779999999999</v>
          </cell>
          <cell r="H11">
            <v>-11.241614302993993</v>
          </cell>
        </row>
        <row r="12">
          <cell r="A12">
            <v>4</v>
          </cell>
          <cell r="B12" t="str">
            <v xml:space="preserve">  January 1, 1999  CEMA Adjustment (D.98-12-051 )</v>
          </cell>
          <cell r="C12" t="str">
            <v>CEMA_01=1</v>
          </cell>
          <cell r="D12">
            <v>1252.8050000000001</v>
          </cell>
          <cell r="H12">
            <v>6.0452777623613185</v>
          </cell>
        </row>
        <row r="13">
          <cell r="E13">
            <v>1341197.8809999998</v>
          </cell>
        </row>
        <row r="14">
          <cell r="B14" t="str">
            <v xml:space="preserve">  Post Global PBR Adjustments (99 BCAP)</v>
          </cell>
          <cell r="I14">
            <v>1377241.9234005699</v>
          </cell>
        </row>
        <row r="15">
          <cell r="A15">
            <v>5</v>
          </cell>
          <cell r="B15" t="str">
            <v xml:space="preserve">      Lines 325 &amp; 6902</v>
          </cell>
          <cell r="C15" t="str">
            <v>01b=1</v>
          </cell>
          <cell r="D15">
            <v>2660</v>
          </cell>
          <cell r="H15">
            <v>12.835548108349748</v>
          </cell>
        </row>
        <row r="16">
          <cell r="A16">
            <v>6</v>
          </cell>
          <cell r="B16" t="str">
            <v xml:space="preserve">     Wheeler Ridge Bundling</v>
          </cell>
          <cell r="C16" t="str">
            <v>01d=1</v>
          </cell>
          <cell r="D16">
            <v>6830</v>
          </cell>
          <cell r="H16">
            <v>32.957441195499541</v>
          </cell>
          <cell r="I16">
            <v>9490</v>
          </cell>
        </row>
        <row r="17">
          <cell r="I17">
            <v>1386731.9234005699</v>
          </cell>
        </row>
        <row r="18">
          <cell r="A18">
            <v>7</v>
          </cell>
          <cell r="B18" t="str">
            <v xml:space="preserve">  PBR January 1, 2000 Update</v>
          </cell>
          <cell r="C18" t="str">
            <v>01c=1</v>
          </cell>
          <cell r="D18">
            <v>36044.042400570121</v>
          </cell>
          <cell r="H18">
            <v>173.92670686162253</v>
          </cell>
          <cell r="I18">
            <v>1427693.2069999999</v>
          </cell>
        </row>
        <row r="19">
          <cell r="A19">
            <v>8</v>
          </cell>
          <cell r="B19" t="str">
            <v xml:space="preserve">  PBR True-Up for 1998 (Effective 2000 Only)</v>
          </cell>
          <cell r="C19" t="str">
            <v>01f=1</v>
          </cell>
          <cell r="D19">
            <v>0</v>
          </cell>
          <cell r="H19">
            <v>0</v>
          </cell>
          <cell r="I19">
            <v>40961.283599429997</v>
          </cell>
        </row>
        <row r="20">
          <cell r="A20">
            <v>9</v>
          </cell>
          <cell r="B20"/>
          <cell r="C20" t="str">
            <v>01e=0</v>
          </cell>
          <cell r="D20">
            <v>0</v>
          </cell>
          <cell r="H20">
            <v>0</v>
          </cell>
        </row>
        <row r="21">
          <cell r="A21">
            <v>10</v>
          </cell>
        </row>
        <row r="22">
          <cell r="A22">
            <v>11</v>
          </cell>
          <cell r="B22" t="str">
            <v>PBR January 1, 2001 Update (est.9/08/00)</v>
          </cell>
          <cell r="C22" t="str">
            <v>01g=</v>
          </cell>
          <cell r="D22">
            <v>40848.042526490004</v>
          </cell>
        </row>
        <row r="23">
          <cell r="A23">
            <v>12</v>
          </cell>
          <cell r="B23" t="str">
            <v>PBR 1999 True-UP, for 2000 Only (Sharable Earnings, Customer # Adj, MM Takeover, Service Quality)</v>
          </cell>
          <cell r="C23" t="str">
            <v>01h=</v>
          </cell>
          <cell r="D23">
            <v>-4455.8209999999999</v>
          </cell>
        </row>
        <row r="24">
          <cell r="A24">
            <v>13</v>
          </cell>
        </row>
        <row r="25">
          <cell r="A25">
            <v>14</v>
          </cell>
        </row>
        <row r="26">
          <cell r="A26">
            <v>15</v>
          </cell>
          <cell r="B26" t="str">
            <v xml:space="preserve">            Total Base Margin Excluding Transmission Company Use</v>
          </cell>
          <cell r="F26">
            <v>1423124.14492706</v>
          </cell>
          <cell r="H26">
            <v>6691.527938418194</v>
          </cell>
        </row>
        <row r="28">
          <cell r="A28">
            <v>16</v>
          </cell>
          <cell r="B28" t="str">
            <v xml:space="preserve">  Transmission Company Use</v>
          </cell>
          <cell r="F28">
            <v>10619.798634036426</v>
          </cell>
        </row>
        <row r="29">
          <cell r="A29">
            <v>17</v>
          </cell>
          <cell r="B29" t="str">
            <v>Total Allocated Margin Including Transmission Company Use</v>
          </cell>
          <cell r="F29">
            <v>1433743.9435610964</v>
          </cell>
          <cell r="H29">
            <v>1433743.9435610967</v>
          </cell>
          <cell r="I29" t="str">
            <v>Check Total</v>
          </cell>
        </row>
        <row r="31">
          <cell r="B31" t="str">
            <v>Calculation of LRMC Scaling Margin</v>
          </cell>
        </row>
        <row r="32">
          <cell r="A32">
            <v>18</v>
          </cell>
          <cell r="B32" t="str">
            <v>Total Base Margin</v>
          </cell>
          <cell r="F32">
            <v>1423124.14492706</v>
          </cell>
        </row>
        <row r="33">
          <cell r="A33">
            <v>19</v>
          </cell>
          <cell r="B33" t="str">
            <v xml:space="preserve">  Less:  Total UNCOLLECTIBLES</v>
          </cell>
          <cell r="F33">
            <v>6691.527938418194</v>
          </cell>
        </row>
        <row r="34">
          <cell r="A34">
            <v>20</v>
          </cell>
          <cell r="B34" t="str">
            <v xml:space="preserve">  Less:  MARKETING (Excluding DSM )</v>
          </cell>
          <cell r="F34">
            <v>24137</v>
          </cell>
        </row>
        <row r="35">
          <cell r="A35">
            <v>21</v>
          </cell>
          <cell r="B35" t="str">
            <v xml:space="preserve">  Plus:  Company Use Gas:  Transmission</v>
          </cell>
          <cell r="F35">
            <v>10619.798634036426</v>
          </cell>
        </row>
        <row r="38">
          <cell r="A38">
            <v>22</v>
          </cell>
          <cell r="B38" t="str">
            <v xml:space="preserve">  LRMC Scaling Total</v>
          </cell>
          <cell r="F38">
            <v>1402915.4156226784</v>
          </cell>
        </row>
        <row r="40">
          <cell r="A40">
            <v>23</v>
          </cell>
          <cell r="B40" t="str">
            <v>SDG&amp;E Moreno Credit</v>
          </cell>
          <cell r="F40">
            <v>575</v>
          </cell>
        </row>
        <row r="43">
          <cell r="B43" t="str">
            <v>Sempra Energy: Policy &amp; Analysis (rco)</v>
          </cell>
          <cell r="I43" t="str">
            <v>Attachment VI, Page 1 of 1</v>
          </cell>
        </row>
      </sheetData>
      <sheetData sheetId="10" refreshError="1">
        <row r="1">
          <cell r="B1" t="str">
            <v>CARDPD17.xls</v>
          </cell>
        </row>
        <row r="2">
          <cell r="B2" t="str">
            <v>Sheet D1b_EOR</v>
          </cell>
          <cell r="D2">
            <v>36802.836688773146</v>
          </cell>
        </row>
        <row r="3">
          <cell r="B3" t="str">
            <v>Data to Calculate EOR Credit to Margin</v>
          </cell>
          <cell r="D3">
            <v>36802.836688773146</v>
          </cell>
        </row>
        <row r="4">
          <cell r="B4" t="str">
            <v>Using "DEFAULT" Macro</v>
          </cell>
        </row>
        <row r="7">
          <cell r="B7" t="str">
            <v>EOR Margin Adjustment Calculations</v>
          </cell>
          <cell r="L7" t="str">
            <v>Shoreholder</v>
          </cell>
          <cell r="N7" t="str">
            <v>Ratepayer</v>
          </cell>
        </row>
        <row r="8">
          <cell r="F8" t="str">
            <v>Gross EOR</v>
          </cell>
          <cell r="H8" t="str">
            <v>Less: CU &amp;</v>
          </cell>
          <cell r="J8" t="str">
            <v>Net EOR</v>
          </cell>
          <cell r="L8" t="str">
            <v>Share</v>
          </cell>
          <cell r="N8" t="str">
            <v>Share</v>
          </cell>
        </row>
        <row r="9">
          <cell r="D9" t="str">
            <v>Throughput</v>
          </cell>
          <cell r="F9" t="str">
            <v>Revenue</v>
          </cell>
          <cell r="H9" t="str">
            <v>UAF</v>
          </cell>
          <cell r="J9" t="str">
            <v>Revenue</v>
          </cell>
          <cell r="L9" t="str">
            <v>(D) * 5%</v>
          </cell>
          <cell r="N9" t="str">
            <v>(C) - (F)</v>
          </cell>
        </row>
        <row r="10">
          <cell r="D10" t="str">
            <v>(Mth)</v>
          </cell>
          <cell r="F10" t="str">
            <v>(M$)</v>
          </cell>
          <cell r="H10" t="str">
            <v>(M$)</v>
          </cell>
          <cell r="J10" t="str">
            <v>(M$)</v>
          </cell>
          <cell r="L10" t="str">
            <v>(M$)</v>
          </cell>
          <cell r="N10" t="str">
            <v>(M$)</v>
          </cell>
        </row>
        <row r="11">
          <cell r="B11" t="str">
            <v>(A)</v>
          </cell>
          <cell r="D11" t="str">
            <v>(B)</v>
          </cell>
          <cell r="F11" t="str">
            <v>(C)</v>
          </cell>
          <cell r="H11" t="str">
            <v>(D)</v>
          </cell>
          <cell r="J11" t="str">
            <v>(E)</v>
          </cell>
          <cell r="L11" t="str">
            <v>(F)</v>
          </cell>
          <cell r="N11" t="str">
            <v>(G)</v>
          </cell>
        </row>
        <row r="12">
          <cell r="B12" t="str">
            <v>EOR Long Term Contracts</v>
          </cell>
          <cell r="D12">
            <v>411242.92682926828</v>
          </cell>
          <cell r="F12">
            <v>22299.219512195123</v>
          </cell>
          <cell r="H12">
            <v>2356.4507302079442</v>
          </cell>
          <cell r="J12">
            <v>19942.768781987179</v>
          </cell>
          <cell r="L12">
            <v>997.13843909935895</v>
          </cell>
          <cell r="N12">
            <v>21302.081073095764</v>
          </cell>
        </row>
        <row r="13">
          <cell r="B13" t="str">
            <v>EOR Short Term Constracts</v>
          </cell>
          <cell r="D13">
            <v>71464.390243902453</v>
          </cell>
          <cell r="F13">
            <v>1493.38745936596</v>
          </cell>
          <cell r="H13">
            <v>409.49595382104496</v>
          </cell>
          <cell r="J13">
            <v>1083.8915055449152</v>
          </cell>
          <cell r="L13">
            <v>54.194575277245761</v>
          </cell>
          <cell r="N13">
            <v>1439.1928840887142</v>
          </cell>
        </row>
        <row r="14">
          <cell r="B14" t="str">
            <v>Total EOR</v>
          </cell>
          <cell r="D14">
            <v>482707.31707317074</v>
          </cell>
          <cell r="F14">
            <v>23792.606971561083</v>
          </cell>
          <cell r="H14">
            <v>2765.9466840289892</v>
          </cell>
          <cell r="J14">
            <v>21026.660287532093</v>
          </cell>
          <cell r="L14">
            <v>1051.3330143766048</v>
          </cell>
          <cell r="N14">
            <v>22741.27395718448</v>
          </cell>
        </row>
        <row r="15">
          <cell r="B15" t="str">
            <v>Prorata</v>
          </cell>
          <cell r="D15">
            <v>482707.31707317074</v>
          </cell>
          <cell r="F15">
            <v>23792.606971561083</v>
          </cell>
          <cell r="H15">
            <v>2765.9466840289892</v>
          </cell>
          <cell r="J15">
            <v>21026.660287532093</v>
          </cell>
          <cell r="L15">
            <v>1051.3330143766048</v>
          </cell>
          <cell r="N15">
            <v>22741.27395718448</v>
          </cell>
        </row>
        <row r="17">
          <cell r="F17" t="str">
            <v>Check Total</v>
          </cell>
          <cell r="L17" t="str">
            <v>EOR Calculation</v>
          </cell>
          <cell r="N17" t="str">
            <v>B!Sheet Allocation</v>
          </cell>
        </row>
        <row r="18">
          <cell r="F18" t="str">
            <v>From Cost</v>
          </cell>
          <cell r="J18" t="str">
            <v>Transmission Company Use</v>
          </cell>
          <cell r="L18">
            <v>513.78780670464744</v>
          </cell>
          <cell r="N18">
            <v>513.78780670464744</v>
          </cell>
        </row>
        <row r="19">
          <cell r="B19" t="str">
            <v>EOR Marginal Revenue Calculation:</v>
          </cell>
          <cell r="F19" t="str">
            <v>Allocation</v>
          </cell>
          <cell r="J19" t="str">
            <v xml:space="preserve">  Company Use Gas:  Storage</v>
          </cell>
          <cell r="L19">
            <v>133.81280058754038</v>
          </cell>
          <cell r="N19">
            <v>133.81280058754038</v>
          </cell>
        </row>
        <row r="20">
          <cell r="B20" t="str">
            <v>Total EOR Revenue</v>
          </cell>
          <cell r="D20">
            <v>23792.606971561083</v>
          </cell>
          <cell r="J20" t="str">
            <v xml:space="preserve">  Other Company Use Gas</v>
          </cell>
          <cell r="L20">
            <v>39.010552049372734</v>
          </cell>
          <cell r="N20">
            <v>39.010552049372727</v>
          </cell>
        </row>
        <row r="21">
          <cell r="B21" t="str">
            <v xml:space="preserve">  Less: Shareholder Credit</v>
          </cell>
          <cell r="D21">
            <v>1051.3330143766048</v>
          </cell>
          <cell r="J21" t="str">
            <v xml:space="preserve">  Unaccounted For Gas:  Study </v>
          </cell>
          <cell r="L21">
            <v>1840.4313569210708</v>
          </cell>
          <cell r="N21">
            <v>1840.4313569210708</v>
          </cell>
        </row>
        <row r="22">
          <cell r="B22" t="str">
            <v xml:space="preserve">    Subtotal:  Total Allocated Cost</v>
          </cell>
          <cell r="D22">
            <v>22741.27395718448</v>
          </cell>
          <cell r="J22" t="str">
            <v xml:space="preserve">  Unaccounted For Gas:  Residual</v>
          </cell>
          <cell r="L22">
            <v>238.90416776635783</v>
          </cell>
          <cell r="N22">
            <v>238.90416776635783</v>
          </cell>
        </row>
        <row r="23">
          <cell r="B23" t="str">
            <v xml:space="preserve">  Less: Non-Transmission Company Use &amp; UAF</v>
          </cell>
          <cell r="D23">
            <v>2252.158877324342</v>
          </cell>
          <cell r="F23">
            <v>2252.1588773243416</v>
          </cell>
          <cell r="H23" t="str">
            <v>OK</v>
          </cell>
          <cell r="J23" t="str">
            <v>Total</v>
          </cell>
          <cell r="L23">
            <v>2765.9466840289892</v>
          </cell>
          <cell r="N23">
            <v>2765.9466840289888</v>
          </cell>
        </row>
        <row r="24">
          <cell r="B24" t="str">
            <v xml:space="preserve">  Less: Marketing Costs</v>
          </cell>
          <cell r="D24">
            <v>375</v>
          </cell>
        </row>
        <row r="25">
          <cell r="B25" t="str">
            <v xml:space="preserve">  Less:  Conservation Expense Account (CEA)</v>
          </cell>
          <cell r="D25">
            <v>0</v>
          </cell>
        </row>
        <row r="26">
          <cell r="A26" t="str">
            <v>Scaling</v>
          </cell>
          <cell r="B26" t="str">
            <v xml:space="preserve">    EOR Marginal Revenue Less Marketing</v>
          </cell>
          <cell r="D26">
            <v>20114.115079860137</v>
          </cell>
          <cell r="F26">
            <v>20114.115079860137</v>
          </cell>
          <cell r="H26" t="str">
            <v>Check Total From B!Sheet</v>
          </cell>
        </row>
        <row r="27">
          <cell r="B27" t="str">
            <v xml:space="preserve">    EOR Total Allocated Gas Margin</v>
          </cell>
          <cell r="D27">
            <v>20489.115079860137</v>
          </cell>
          <cell r="F27">
            <v>20489.115079860137</v>
          </cell>
          <cell r="H27" t="str">
            <v>Check Total From B!Sheet</v>
          </cell>
        </row>
        <row r="29">
          <cell r="B29" t="str">
            <v>Current EOR Short Term Contract Rate</v>
          </cell>
          <cell r="D29">
            <v>2.1944900000000001</v>
          </cell>
        </row>
        <row r="30">
          <cell r="B30" t="str">
            <v>Cogen/UEG Default Rate</v>
          </cell>
          <cell r="D30">
            <v>2.1944900000000001</v>
          </cell>
          <cell r="F30">
            <v>2.1944857310337067</v>
          </cell>
        </row>
        <row r="35">
          <cell r="N35" t="str">
            <v>¢/therm</v>
          </cell>
        </row>
        <row r="36">
          <cell r="L36" t="str">
            <v xml:space="preserve">EG Rate = </v>
          </cell>
          <cell r="N36">
            <v>2.1944857310337067</v>
          </cell>
        </row>
        <row r="37">
          <cell r="B37" t="str">
            <v>EOR Revenue Calculation</v>
          </cell>
          <cell r="L37" t="str">
            <v xml:space="preserve">ITCS = </v>
          </cell>
          <cell r="N37">
            <v>9.203974721384893E-2</v>
          </cell>
        </row>
        <row r="38">
          <cell r="B38" t="str">
            <v>Data from Sharon Pope (9/24/98)</v>
          </cell>
          <cell r="L38" t="str">
            <v xml:space="preserve">Difference = </v>
          </cell>
          <cell r="N38">
            <v>2.1024459838198579</v>
          </cell>
        </row>
        <row r="39">
          <cell r="B39" t="str">
            <v>LTK Revised 9.24/98</v>
          </cell>
          <cell r="D39" t="str">
            <v>First Year</v>
          </cell>
          <cell r="F39" t="str">
            <v>Second Year</v>
          </cell>
          <cell r="H39" t="str">
            <v>Third Year</v>
          </cell>
          <cell r="J39" t="str">
            <v>Fourth Year</v>
          </cell>
          <cell r="L39" t="str">
            <v>Weighted</v>
          </cell>
        </row>
        <row r="40">
          <cell r="J40" t="str">
            <v>(Full Year)</v>
          </cell>
          <cell r="L40" t="str">
            <v>Average</v>
          </cell>
        </row>
        <row r="41">
          <cell r="B41" t="str">
            <v>Tariff Contracts @ UEG Default Rate</v>
          </cell>
        </row>
        <row r="42">
          <cell r="B42" t="str">
            <v>Throughput (Mth)</v>
          </cell>
          <cell r="D42">
            <v>19850</v>
          </cell>
          <cell r="F42">
            <v>19800</v>
          </cell>
          <cell r="H42">
            <v>19800</v>
          </cell>
          <cell r="J42">
            <v>8300</v>
          </cell>
          <cell r="L42">
            <v>19829.268292682929</v>
          </cell>
          <cell r="N42" t="str">
            <v>Mth</v>
          </cell>
        </row>
        <row r="43">
          <cell r="B43" t="str">
            <v>Commodity Rate (UEG Unit Cost Less ITCS) (¢/th)</v>
          </cell>
          <cell r="L43">
            <v>2.1024459838198579</v>
          </cell>
          <cell r="N43" t="str">
            <v>¢/therm</v>
          </cell>
        </row>
        <row r="44">
          <cell r="B44" t="str">
            <v>Commodity Charge</v>
          </cell>
          <cell r="L44">
            <v>416.89965484037674</v>
          </cell>
          <cell r="N44" t="str">
            <v>M</v>
          </cell>
        </row>
        <row r="46">
          <cell r="B46" t="str">
            <v>Customer Charge (M$)</v>
          </cell>
          <cell r="D46">
            <v>192</v>
          </cell>
          <cell r="F46">
            <v>192</v>
          </cell>
          <cell r="H46">
            <v>192</v>
          </cell>
          <cell r="J46">
            <v>80</v>
          </cell>
          <cell r="L46">
            <v>192</v>
          </cell>
          <cell r="N46" t="str">
            <v>M</v>
          </cell>
        </row>
        <row r="47">
          <cell r="L47">
            <v>608.8996548403768</v>
          </cell>
          <cell r="N47" t="str">
            <v>M</v>
          </cell>
        </row>
        <row r="48">
          <cell r="B48" t="str">
            <v>Total STK @ UEG Default Rate M$</v>
          </cell>
        </row>
        <row r="50">
          <cell r="B50" t="str">
            <v>Short Term Contracts @ Fixed Rates</v>
          </cell>
        </row>
        <row r="51">
          <cell r="B51" t="str">
            <v>Throughput (Mth)</v>
          </cell>
          <cell r="D51">
            <v>50020</v>
          </cell>
          <cell r="F51">
            <v>52250</v>
          </cell>
          <cell r="H51">
            <v>52250</v>
          </cell>
          <cell r="J51">
            <v>21900</v>
          </cell>
          <cell r="L51">
            <v>51635.121951219517</v>
          </cell>
          <cell r="N51" t="str">
            <v>Mth</v>
          </cell>
        </row>
        <row r="52">
          <cell r="B52" t="str">
            <v>Total Revenue (M$)</v>
          </cell>
          <cell r="D52">
            <v>839</v>
          </cell>
          <cell r="F52">
            <v>890</v>
          </cell>
          <cell r="H52">
            <v>909</v>
          </cell>
          <cell r="J52">
            <v>384</v>
          </cell>
          <cell r="L52">
            <v>884.48780487804879</v>
          </cell>
          <cell r="N52" t="str">
            <v>M</v>
          </cell>
        </row>
        <row r="54">
          <cell r="B54" t="str">
            <v>Total Short Term Contracts</v>
          </cell>
        </row>
        <row r="55">
          <cell r="B55" t="str">
            <v>Total STK Throughput (Mth)</v>
          </cell>
          <cell r="L55">
            <v>71464.390243902453</v>
          </cell>
          <cell r="N55" t="str">
            <v>Mth</v>
          </cell>
        </row>
        <row r="56">
          <cell r="B56" t="str">
            <v>Total Short Term Contract Revenue (M$)</v>
          </cell>
          <cell r="L56">
            <v>1493.3874597184256</v>
          </cell>
          <cell r="N56" t="str">
            <v>M</v>
          </cell>
        </row>
        <row r="58">
          <cell r="B58" t="str">
            <v>Long Term Contracts @ Fixed Rates</v>
          </cell>
        </row>
        <row r="59">
          <cell r="B59" t="str">
            <v>Total LTK Throughput (Mth)</v>
          </cell>
          <cell r="D59">
            <v>412040</v>
          </cell>
          <cell r="F59">
            <v>410900</v>
          </cell>
          <cell r="H59">
            <v>410730</v>
          </cell>
          <cell r="J59">
            <v>171410</v>
          </cell>
          <cell r="L59">
            <v>411242.92682926828</v>
          </cell>
          <cell r="N59" t="str">
            <v>Mth</v>
          </cell>
        </row>
        <row r="60">
          <cell r="B60" t="str">
            <v>Total Revenue (M$)</v>
          </cell>
          <cell r="D60">
            <v>21325</v>
          </cell>
          <cell r="F60">
            <v>22108</v>
          </cell>
          <cell r="H60">
            <v>22979</v>
          </cell>
          <cell r="J60">
            <v>9777</v>
          </cell>
          <cell r="L60">
            <v>22299.219512195123</v>
          </cell>
          <cell r="N60" t="str">
            <v>M</v>
          </cell>
        </row>
        <row r="62">
          <cell r="B62" t="str">
            <v>Total Throughput (Mth)</v>
          </cell>
          <cell r="L62">
            <v>482707.31707317074</v>
          </cell>
          <cell r="N62" t="str">
            <v>Mth</v>
          </cell>
        </row>
        <row r="63">
          <cell r="B63" t="str">
            <v>Total EOR Revenues (M$)</v>
          </cell>
          <cell r="L63">
            <v>23792.606971913548</v>
          </cell>
          <cell r="N63" t="str">
            <v>M</v>
          </cell>
        </row>
        <row r="66">
          <cell r="B66" t="str">
            <v>Circular Calculation Discount Update:  Macro is:  CIRC_DISCNT_UPDT</v>
          </cell>
        </row>
        <row r="67">
          <cell r="B67" t="str">
            <v>EOR Long Term Contract Total Revenue (M$)</v>
          </cell>
          <cell r="D67">
            <v>22299.219512195123</v>
          </cell>
          <cell r="E67" t="str">
            <v>M</v>
          </cell>
        </row>
        <row r="68">
          <cell r="B68" t="str">
            <v>EOR Short Term Contract Total Revenue (M$)</v>
          </cell>
          <cell r="D68">
            <v>1493.38745936596</v>
          </cell>
          <cell r="E68" t="str">
            <v>M</v>
          </cell>
        </row>
        <row r="69">
          <cell r="B69" t="str">
            <v>Total EOR Contract Revenue</v>
          </cell>
          <cell r="D69">
            <v>23792.606971561083</v>
          </cell>
          <cell r="E69" t="str">
            <v>M</v>
          </cell>
        </row>
      </sheetData>
      <sheetData sheetId="11" refreshError="1">
        <row r="1">
          <cell r="A1" t="str">
            <v>CARD02dx.xls</v>
          </cell>
        </row>
        <row r="2">
          <cell r="A2" t="str">
            <v>Sheet D1c_GE_Cap</v>
          </cell>
        </row>
        <row r="3">
          <cell r="A3" t="str">
            <v>Data to Calculate Gas Engine Marginal Cost Scaling</v>
          </cell>
        </row>
        <row r="4">
          <cell r="A4" t="str">
            <v>Using "DEFAULT" Macro</v>
          </cell>
        </row>
        <row r="8">
          <cell r="A8" t="str">
            <v xml:space="preserve">Gas Engine Capping Mechanism. </v>
          </cell>
        </row>
        <row r="10">
          <cell r="A10" t="str">
            <v>This Routine along with the "Default" Macro iterates</v>
          </cell>
        </row>
        <row r="11">
          <cell r="A11" t="str">
            <v>to a Gas Engine Marginal Cost Scaling amount that</v>
          </cell>
        </row>
        <row r="12">
          <cell r="A12" t="str">
            <v xml:space="preserve">sets the Total Gas Engine Transportation Unit Cost to the </v>
          </cell>
        </row>
        <row r="13">
          <cell r="A13" t="str">
            <v>amount proposed in the 1999 BCAP, Updated Base Case, Exhibit 107.</v>
          </cell>
        </row>
        <row r="15">
          <cell r="D15" t="str">
            <v>Rate (¢/th)</v>
          </cell>
          <cell r="E15" t="str">
            <v>M$</v>
          </cell>
        </row>
        <row r="16">
          <cell r="A16" t="str">
            <v>Exhibit 107 Unit Cost Target is:</v>
          </cell>
          <cell r="D16">
            <v>20.384</v>
          </cell>
          <cell r="E16">
            <v>3269.5936000000002</v>
          </cell>
        </row>
        <row r="17">
          <cell r="A17" t="str">
            <v>Current Rate Is:</v>
          </cell>
          <cell r="D17">
            <v>20.3840035655845</v>
          </cell>
          <cell r="E17">
            <v>3269.5941719197535</v>
          </cell>
          <cell r="G17" t="str">
            <v>This is the total Transportation Rate and</v>
          </cell>
        </row>
        <row r="18">
          <cell r="A18" t="str">
            <v>Difference</v>
          </cell>
          <cell r="E18">
            <v>-1E-3</v>
          </cell>
          <cell r="G18" t="str">
            <v>Cost at bottom of the B-Sheet</v>
          </cell>
        </row>
        <row r="19">
          <cell r="A19" t="str">
            <v>Difference (Based on Rates)</v>
          </cell>
          <cell r="E19">
            <v>-1E-3</v>
          </cell>
        </row>
        <row r="21">
          <cell r="F21" t="str">
            <v>Range Names:</v>
          </cell>
        </row>
        <row r="22">
          <cell r="A22" t="str">
            <v>Current Marginal Customer Cost</v>
          </cell>
          <cell r="E22">
            <v>2.1238466480196001</v>
          </cell>
          <cell r="F22" t="str">
            <v>Gas_Eng_Scaled_1</v>
          </cell>
        </row>
        <row r="23">
          <cell r="A23" t="str">
            <v>Proposed Marginal Customer Cost</v>
          </cell>
          <cell r="E23">
            <v>2.1238458109228961</v>
          </cell>
          <cell r="F23" t="str">
            <v>Gas_Eng_Scaled</v>
          </cell>
        </row>
        <row r="24">
          <cell r="A24" t="str">
            <v>Difference (Should Be Zero)</v>
          </cell>
          <cell r="E24">
            <v>-8.3709670395393232E-7</v>
          </cell>
        </row>
      </sheetData>
      <sheetData sheetId="12" refreshError="1">
        <row r="5">
          <cell r="B5" t="str">
            <v>Test for Gas Air Conditioning Rate Cap</v>
          </cell>
          <cell r="F5" t="str">
            <v>Inflator</v>
          </cell>
          <cell r="H5" t="str">
            <v>1997 CPI</v>
          </cell>
          <cell r="J5" t="str">
            <v>1993 CPI</v>
          </cell>
          <cell r="L5" t="str">
            <v>1993 A/C Rate Cap</v>
          </cell>
        </row>
        <row r="6">
          <cell r="B6" t="str">
            <v xml:space="preserve">  Gas Air Conditioning Rate Cap (¢/th)</v>
          </cell>
          <cell r="D6">
            <v>22.240932307692308</v>
          </cell>
          <cell r="F6">
            <v>1.1107692307692307</v>
          </cell>
          <cell r="H6">
            <v>1.083</v>
          </cell>
          <cell r="J6">
            <v>0.97499999999999998</v>
          </cell>
          <cell r="L6">
            <v>20.023</v>
          </cell>
          <cell r="M6" t="str">
            <v>(¢/th)</v>
          </cell>
        </row>
        <row r="7">
          <cell r="B7" t="str">
            <v xml:space="preserve">  Calculated Gas Air Conditioning Rate (¢/th)</v>
          </cell>
          <cell r="D7">
            <v>12.909237471292059</v>
          </cell>
        </row>
        <row r="8">
          <cell r="B8" t="str">
            <v xml:space="preserve">  Air Conditioning Demand (Mth)</v>
          </cell>
          <cell r="D8">
            <v>1200</v>
          </cell>
        </row>
        <row r="9">
          <cell r="B9" t="str">
            <v xml:space="preserve">  Adjustment for Excess Revenue (M$)</v>
          </cell>
          <cell r="D9">
            <v>0</v>
          </cell>
          <cell r="F9" t="str">
            <v>This value goes to zero when adjustment (if any) completed</v>
          </cell>
        </row>
        <row r="10">
          <cell r="B10" t="str">
            <v xml:space="preserve">  New Value for A/C CFCA Adjustment (M$)</v>
          </cell>
          <cell r="D10">
            <v>0</v>
          </cell>
        </row>
        <row r="11">
          <cell r="B11" t="str">
            <v xml:space="preserve">  Current A/C Adjustment to CFCA (M$)</v>
          </cell>
          <cell r="D11">
            <v>0</v>
          </cell>
          <cell r="F11" t="str">
            <v>Loaded With Paste Special:  Values</v>
          </cell>
        </row>
        <row r="12">
          <cell r="F12" t="str">
            <v>from Cell Above Using GAS_AC_CAP Macro</v>
          </cell>
        </row>
      </sheetData>
      <sheetData sheetId="13" refreshError="1">
        <row r="1">
          <cell r="A1" t="str">
            <v>CARDPD17.xls</v>
          </cell>
          <cell r="C1" t="str">
            <v>Option_28 =</v>
          </cell>
          <cell r="D1">
            <v>5</v>
          </cell>
          <cell r="F1" t="str">
            <v>Option_28 Choice</v>
          </cell>
          <cell r="H1">
            <v>0</v>
          </cell>
          <cell r="J1">
            <v>1</v>
          </cell>
          <cell r="L1">
            <v>2</v>
          </cell>
          <cell r="N1">
            <v>3</v>
          </cell>
          <cell r="P1">
            <v>4</v>
          </cell>
          <cell r="R1">
            <v>5</v>
          </cell>
          <cell r="T1">
            <v>6</v>
          </cell>
        </row>
        <row r="2">
          <cell r="A2" t="str">
            <v>Sheet D2_Bal_Act</v>
          </cell>
          <cell r="C2" t="str">
            <v xml:space="preserve">Column Index = </v>
          </cell>
          <cell r="D2">
            <v>11</v>
          </cell>
          <cell r="F2" t="str">
            <v>Choice Index</v>
          </cell>
          <cell r="H2">
            <v>1</v>
          </cell>
          <cell r="J2">
            <v>3</v>
          </cell>
          <cell r="L2">
            <v>5</v>
          </cell>
          <cell r="N2">
            <v>7</v>
          </cell>
          <cell r="P2">
            <v>9</v>
          </cell>
          <cell r="R2">
            <v>11</v>
          </cell>
          <cell r="T2">
            <v>13</v>
          </cell>
        </row>
        <row r="3">
          <cell r="A3" t="str">
            <v>ENDING BALANCES FOR LINE ITEM REGULATORY ACCOUNTS</v>
          </cell>
        </row>
        <row r="4">
          <cell r="H4" t="str">
            <v>Inputs from Regulatory Account Model</v>
          </cell>
          <cell r="R4" t="str">
            <v>Year End 2000 Updt</v>
          </cell>
        </row>
        <row r="5">
          <cell r="J5" t="str">
            <v>Entered</v>
          </cell>
          <cell r="L5" t="str">
            <v>Entered</v>
          </cell>
          <cell r="P5" t="str">
            <v>Entered</v>
          </cell>
          <cell r="R5" t="str">
            <v>Entered</v>
          </cell>
          <cell r="T5" t="str">
            <v>Entered</v>
          </cell>
        </row>
        <row r="6">
          <cell r="J6" t="str">
            <v>10/14/98</v>
          </cell>
          <cell r="L6" t="str">
            <v>9/21/98</v>
          </cell>
          <cell r="N6" t="str">
            <v>ORA Report</v>
          </cell>
          <cell r="P6" t="str">
            <v>11/02/99, 4:04 PM</v>
          </cell>
        </row>
        <row r="7">
          <cell r="C7" t="str">
            <v>1/01/98 Adopted</v>
          </cell>
          <cell r="H7" t="str">
            <v>1/01/98 Adopted</v>
          </cell>
          <cell r="J7" t="str">
            <v>1/01/99 as Filed</v>
          </cell>
          <cell r="L7" t="str">
            <v>8/01/99 as Filed</v>
          </cell>
          <cell r="N7" t="str">
            <v>ORA Balances</v>
          </cell>
          <cell r="P7" t="str">
            <v>1/01/2000 (Est.)</v>
          </cell>
          <cell r="R7" t="str">
            <v>1/01/01 (1st Est)</v>
          </cell>
        </row>
        <row r="8">
          <cell r="A8" t="str">
            <v>Row</v>
          </cell>
          <cell r="B8" t="str">
            <v>ACCOUNT NAME</v>
          </cell>
          <cell r="C8" t="str">
            <v>Balance ($000)</v>
          </cell>
          <cell r="D8" t="str">
            <v>COMMENTS:</v>
          </cell>
          <cell r="H8" t="str">
            <v>Balance ($000)</v>
          </cell>
          <cell r="J8" t="str">
            <v>Balance ($000)</v>
          </cell>
          <cell r="L8" t="str">
            <v>Balance ($000)</v>
          </cell>
          <cell r="N8" t="str">
            <v>Balance ($000)</v>
          </cell>
          <cell r="P8" t="str">
            <v>Balance ($000)</v>
          </cell>
          <cell r="R8" t="str">
            <v>Balance ($000)</v>
          </cell>
          <cell r="T8" t="str">
            <v>Balance ($000)</v>
          </cell>
        </row>
        <row r="9">
          <cell r="A9" t="str">
            <v>Index</v>
          </cell>
          <cell r="P9" t="str">
            <v>(BA_FMT4.xls)</v>
          </cell>
          <cell r="R9" t="str">
            <v>A.L.______</v>
          </cell>
        </row>
        <row r="10">
          <cell r="A10">
            <v>1</v>
          </cell>
          <cell r="B10" t="str">
            <v>Affiliate Transaction Tracking Account (AFTA)</v>
          </cell>
          <cell r="C10">
            <v>-428.32067917850486</v>
          </cell>
          <cell r="J10">
            <v>0</v>
          </cell>
          <cell r="L10">
            <v>-103</v>
          </cell>
          <cell r="N10">
            <v>-103</v>
          </cell>
          <cell r="P10">
            <v>-108.98777546593301</v>
          </cell>
          <cell r="R10">
            <v>-428.32067917850486</v>
          </cell>
          <cell r="V10" t="str">
            <v>Affiliate Transaction Tracking Account</v>
          </cell>
        </row>
        <row r="11">
          <cell r="A11">
            <v>2</v>
          </cell>
          <cell r="B11" t="str">
            <v>Audit Expense Account (PBR)</v>
          </cell>
          <cell r="C11">
            <v>0</v>
          </cell>
          <cell r="H11">
            <v>689.38320065539301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V11" t="str">
            <v>Audit Expense Account (PBR)</v>
          </cell>
        </row>
        <row r="12">
          <cell r="A12">
            <v>3</v>
          </cell>
          <cell r="B12" t="str">
            <v>Brokerage Fee Balancing Account</v>
          </cell>
          <cell r="C12">
            <v>606.04426268981194</v>
          </cell>
          <cell r="H12">
            <v>431</v>
          </cell>
          <cell r="J12">
            <v>468.22567077382581</v>
          </cell>
          <cell r="L12">
            <v>468.22567077382581</v>
          </cell>
          <cell r="N12">
            <v>468.22567077382581</v>
          </cell>
          <cell r="P12">
            <v>869.11601031112389</v>
          </cell>
          <cell r="R12">
            <v>606.04426268981194</v>
          </cell>
          <cell r="V12" t="str">
            <v>Brokerage Fee Balancing Account</v>
          </cell>
        </row>
        <row r="13">
          <cell r="A13">
            <v>4</v>
          </cell>
          <cell r="B13" t="str">
            <v>California Alternate Rates for Energy Account (C.A.R.E.)</v>
          </cell>
          <cell r="C13">
            <v>-20290.013050894278</v>
          </cell>
          <cell r="H13">
            <v>6586</v>
          </cell>
          <cell r="J13">
            <v>-4707</v>
          </cell>
          <cell r="L13">
            <v>0</v>
          </cell>
          <cell r="N13">
            <v>0</v>
          </cell>
          <cell r="P13">
            <v>-21626.715881144009</v>
          </cell>
          <cell r="R13">
            <v>-20290.013050894278</v>
          </cell>
          <cell r="V13" t="str">
            <v>California Alternate Rates for Energy Account (C.A.R.E.)</v>
          </cell>
        </row>
        <row r="14">
          <cell r="A14">
            <v>5</v>
          </cell>
          <cell r="B14" t="str">
            <v>Catastrophic Event Memorandum Account (Northridge)</v>
          </cell>
          <cell r="C14">
            <v>3000</v>
          </cell>
          <cell r="D14" t="str">
            <v>Not to be included in 1997 rates unless DRA audit occurs</v>
          </cell>
          <cell r="H14">
            <v>0</v>
          </cell>
          <cell r="J14">
            <v>-7176.214534471259</v>
          </cell>
          <cell r="L14">
            <v>-7176.214534471259</v>
          </cell>
          <cell r="N14">
            <v>-7176.214534471259</v>
          </cell>
          <cell r="P14">
            <v>0</v>
          </cell>
          <cell r="R14">
            <v>3000</v>
          </cell>
          <cell r="V14" t="str">
            <v>Catastrophic Event Memorandum Account (Northridge)</v>
          </cell>
        </row>
        <row r="15">
          <cell r="A15">
            <v>6</v>
          </cell>
          <cell r="B15" t="str">
            <v>Catastrophic Event Memorandum Account (El Nino)</v>
          </cell>
          <cell r="C15">
            <v>4603.616</v>
          </cell>
          <cell r="J15">
            <v>1231.0940000000001</v>
          </cell>
          <cell r="L15">
            <v>1231.0940000000001</v>
          </cell>
          <cell r="N15">
            <v>1231.0940000000001</v>
          </cell>
          <cell r="P15">
            <v>0</v>
          </cell>
          <cell r="R15">
            <v>4603.616</v>
          </cell>
          <cell r="V15" t="str">
            <v>Catastrophic Event Memorandum Account (El Nino)</v>
          </cell>
        </row>
        <row r="16">
          <cell r="A16">
            <v>7</v>
          </cell>
          <cell r="B16" t="str">
            <v>Conservation Expense/Fuel Substitution Memorandum Account</v>
          </cell>
          <cell r="C16">
            <v>0</v>
          </cell>
          <cell r="D16" t="str">
            <v>Half this amount for 1997 rates due to 24-month amortization</v>
          </cell>
          <cell r="H16">
            <v>-71267.983980676043</v>
          </cell>
          <cell r="J16">
            <v>-9382</v>
          </cell>
          <cell r="L16">
            <v>-9679.082817851966</v>
          </cell>
          <cell r="N16">
            <v>-9679.082817851966</v>
          </cell>
          <cell r="P16">
            <v>0</v>
          </cell>
          <cell r="R16">
            <v>0</v>
          </cell>
          <cell r="V16" t="str">
            <v>Conservation Expense/Fuel Substitution Memorandum Account</v>
          </cell>
        </row>
        <row r="17">
          <cell r="A17">
            <v>8</v>
          </cell>
          <cell r="B17" t="str">
            <v>Core Fixed Cost Account</v>
          </cell>
          <cell r="C17">
            <v>-78080.646006740193</v>
          </cell>
          <cell r="D17" t="str">
            <v>Balance prior to economic practicality adjustment</v>
          </cell>
          <cell r="H17">
            <v>190441.4197303539</v>
          </cell>
          <cell r="J17">
            <v>15751.079396175657</v>
          </cell>
          <cell r="L17">
            <v>15751.079396175657</v>
          </cell>
          <cell r="N17">
            <v>15751.079396175657</v>
          </cell>
          <cell r="P17">
            <v>-49552.016857386225</v>
          </cell>
          <cell r="R17">
            <v>-78080.646006740193</v>
          </cell>
          <cell r="V17" t="str">
            <v>Core Fixed Cost Account</v>
          </cell>
        </row>
        <row r="18">
          <cell r="A18">
            <v>9</v>
          </cell>
          <cell r="B18" t="str">
            <v>Economic Practicality Shortfall Memorandum Account</v>
          </cell>
          <cell r="C18">
            <v>-4660.6241046507366</v>
          </cell>
          <cell r="D18" t="str">
            <v>20% of this amount credited to CFCA and added to G30 rates: 2 yr Amort</v>
          </cell>
          <cell r="H18">
            <v>2052.5500000000002</v>
          </cell>
          <cell r="J18">
            <v>2052.5500000000002</v>
          </cell>
          <cell r="L18">
            <v>1207</v>
          </cell>
          <cell r="N18">
            <v>1207</v>
          </cell>
          <cell r="P18">
            <v>-1606.7225999999991</v>
          </cell>
          <cell r="R18">
            <v>-4660.6241046507366</v>
          </cell>
          <cell r="V18" t="str">
            <v>Economic Practicality Shortfall Memorandum Account</v>
          </cell>
        </row>
        <row r="19">
          <cell r="A19">
            <v>10</v>
          </cell>
          <cell r="B19" t="str">
            <v>Enhanced Oil Recovery Account</v>
          </cell>
          <cell r="C19">
            <v>-928.85789037321774</v>
          </cell>
          <cell r="H19">
            <v>-3099</v>
          </cell>
          <cell r="J19">
            <v>2707.1770184722905</v>
          </cell>
          <cell r="L19">
            <v>2707.1770184722905</v>
          </cell>
          <cell r="N19">
            <v>2707.1770184722905</v>
          </cell>
          <cell r="P19">
            <v>15276.110069850703</v>
          </cell>
          <cell r="R19">
            <v>-928.85789037321774</v>
          </cell>
          <cell r="V19" t="str">
            <v>Enhanced Oil Recovery Account</v>
          </cell>
        </row>
        <row r="20">
          <cell r="A20">
            <v>11</v>
          </cell>
          <cell r="B20" t="str">
            <v>Environmental Fee Account</v>
          </cell>
          <cell r="C20">
            <v>0</v>
          </cell>
          <cell r="H20">
            <v>-4434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V20" t="str">
            <v>Environmental Fee Account</v>
          </cell>
        </row>
        <row r="21">
          <cell r="A21">
            <v>12</v>
          </cell>
          <cell r="B21" t="str">
            <v>Fuel Cell Proceeds Memorandum Account</v>
          </cell>
          <cell r="C21">
            <v>0</v>
          </cell>
          <cell r="H21">
            <v>-255</v>
          </cell>
          <cell r="J21">
            <v>0</v>
          </cell>
          <cell r="L21">
            <v>0</v>
          </cell>
          <cell r="N21">
            <v>0</v>
          </cell>
          <cell r="R21">
            <v>0</v>
          </cell>
          <cell r="V21" t="str">
            <v>Fuel Cell Proceeds Memorandum Account</v>
          </cell>
        </row>
        <row r="22">
          <cell r="A22">
            <v>13</v>
          </cell>
          <cell r="B22" t="str">
            <v>Hazardous Substance Cost Recovery Account</v>
          </cell>
          <cell r="C22">
            <v>6565.767193529291</v>
          </cell>
          <cell r="D22" t="str">
            <v>Half this amount for 1997 rates due to 24-month amortization</v>
          </cell>
          <cell r="H22">
            <v>8952</v>
          </cell>
          <cell r="J22">
            <v>8970.0631702730898</v>
          </cell>
          <cell r="L22">
            <v>8970.0631702730898</v>
          </cell>
          <cell r="N22">
            <v>8970.0631702730898</v>
          </cell>
          <cell r="P22">
            <v>8929.7771320303</v>
          </cell>
          <cell r="R22">
            <v>6565.767193529291</v>
          </cell>
          <cell r="V22" t="str">
            <v>Hazardous Substance Cost Recovery Account</v>
          </cell>
        </row>
        <row r="23">
          <cell r="A23">
            <v>14</v>
          </cell>
          <cell r="B23" t="str">
            <v>Interim Zone Rate Credit Account</v>
          </cell>
          <cell r="C23">
            <v>0</v>
          </cell>
          <cell r="H23">
            <v>-474</v>
          </cell>
          <cell r="J23">
            <v>0</v>
          </cell>
          <cell r="L23">
            <v>0</v>
          </cell>
          <cell r="N23">
            <v>0</v>
          </cell>
          <cell r="R23">
            <v>0</v>
          </cell>
          <cell r="V23" t="str">
            <v>Interim Zone Rate Credit Account</v>
          </cell>
        </row>
        <row r="24">
          <cell r="A24">
            <v>15</v>
          </cell>
          <cell r="B24" t="str">
            <v>Interstate Transition Cost Surcharge Account</v>
          </cell>
          <cell r="C24">
            <v>-14844.919764319944</v>
          </cell>
          <cell r="D24" t="str">
            <v>BCAP Decision included Est of 97, 98 &amp; 99 Strnaded Costs &amp; 31 mo Amort</v>
          </cell>
          <cell r="H24">
            <v>85508.115064852114</v>
          </cell>
          <cell r="J24">
            <v>53007.068506291478</v>
          </cell>
          <cell r="L24">
            <v>10019</v>
          </cell>
          <cell r="N24">
            <v>72400</v>
          </cell>
          <cell r="P24">
            <v>0</v>
          </cell>
          <cell r="R24">
            <v>-14844.919764319944</v>
          </cell>
          <cell r="V24" t="str">
            <v>Interstate Transition Cost Surcharge Account</v>
          </cell>
        </row>
        <row r="25">
          <cell r="A25">
            <v>16</v>
          </cell>
          <cell r="B25" t="str">
            <v>Intervenor Award Memorandum Account</v>
          </cell>
          <cell r="C25">
            <v>188.06</v>
          </cell>
          <cell r="D25" t="str">
            <v>Include as Exclusion in Regulatory Accounts Section of 'B' Sheet</v>
          </cell>
          <cell r="H25">
            <v>174.2672</v>
          </cell>
          <cell r="J25">
            <v>142.876</v>
          </cell>
          <cell r="L25">
            <v>142.876</v>
          </cell>
          <cell r="N25">
            <v>142.876</v>
          </cell>
          <cell r="P25">
            <v>595.17100000000005</v>
          </cell>
          <cell r="R25">
            <v>188.06</v>
          </cell>
          <cell r="V25" t="str">
            <v>Intervenor Award Memorandum Account</v>
          </cell>
        </row>
        <row r="26">
          <cell r="A26">
            <v>17</v>
          </cell>
          <cell r="B26" t="str">
            <v>Natural Gas Vehicles Account</v>
          </cell>
          <cell r="C26">
            <v>4475.5779333376295</v>
          </cell>
          <cell r="H26">
            <v>5335.552192399341</v>
          </cell>
          <cell r="J26">
            <v>3043.332029288812</v>
          </cell>
          <cell r="L26">
            <v>3043.332029288812</v>
          </cell>
          <cell r="N26">
            <v>3043.332029288812</v>
          </cell>
          <cell r="P26">
            <v>8520.2225970877935</v>
          </cell>
          <cell r="R26">
            <v>4475.5779333376295</v>
          </cell>
          <cell r="T26" t="str">
            <v>Get Split from Accounting Reports</v>
          </cell>
          <cell r="V26" t="str">
            <v>Natural Gas Vehicles Account</v>
          </cell>
        </row>
        <row r="27">
          <cell r="A27">
            <v>18</v>
          </cell>
          <cell r="B27" t="str">
            <v>Noncore Cost/Revenue Memorandum Account (ratepayer share)</v>
          </cell>
          <cell r="C27">
            <v>0</v>
          </cell>
          <cell r="D27" t="str">
            <v>No ratepayer sharing for 1997 rates</v>
          </cell>
          <cell r="H27">
            <v>1207.3559407815867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V27" t="str">
            <v>Noncore Cost/Revenue Memorandum Account (ratepayer share)</v>
          </cell>
        </row>
        <row r="28">
          <cell r="A28">
            <v>19</v>
          </cell>
          <cell r="B28" t="str">
            <v>Noncore Fixed Cost Account</v>
          </cell>
          <cell r="C28">
            <v>-10036.327263557396</v>
          </cell>
          <cell r="L28">
            <v>0</v>
          </cell>
          <cell r="N28">
            <v>0</v>
          </cell>
          <cell r="P28">
            <v>2292.7687616166659</v>
          </cell>
          <cell r="R28">
            <v>-10036.327263557396</v>
          </cell>
        </row>
        <row r="29">
          <cell r="A29">
            <v>20</v>
          </cell>
          <cell r="B29" t="str">
            <v>Noncore Fixed Cost Tracking Account (PDC subaccount)</v>
          </cell>
          <cell r="C29">
            <v>-1.887</v>
          </cell>
          <cell r="H29">
            <v>699</v>
          </cell>
          <cell r="J29">
            <v>0</v>
          </cell>
          <cell r="L29">
            <v>0</v>
          </cell>
          <cell r="N29">
            <v>0</v>
          </cell>
          <cell r="P29">
            <v>-1.887</v>
          </cell>
          <cell r="R29">
            <v>-1.887</v>
          </cell>
          <cell r="V29" t="str">
            <v>Noncore Fixed Cost Tracking Account (PDC subaccount)</v>
          </cell>
        </row>
        <row r="30">
          <cell r="A30">
            <v>21</v>
          </cell>
          <cell r="B30" t="str">
            <v>Noncore Fixed Cost Tracking Account (MPO subaccount)</v>
          </cell>
          <cell r="C30">
            <v>1609.2423980000001</v>
          </cell>
          <cell r="H30">
            <v>-2564</v>
          </cell>
          <cell r="J30">
            <v>-434</v>
          </cell>
          <cell r="L30">
            <v>-434</v>
          </cell>
          <cell r="N30">
            <v>-434</v>
          </cell>
          <cell r="P30">
            <v>3357.6680000000001</v>
          </cell>
          <cell r="R30">
            <v>1609.2423980000001</v>
          </cell>
          <cell r="V30" t="str">
            <v>Noncore Fixed Cost Tracking Account (MPO subaccount)</v>
          </cell>
        </row>
        <row r="31">
          <cell r="A31">
            <v>22</v>
          </cell>
          <cell r="B31" t="str">
            <v>Noncore Fixed Cost Tracking Account (CCSI subaccount)</v>
          </cell>
          <cell r="C31">
            <v>58.131529999999998</v>
          </cell>
          <cell r="H31">
            <v>-61</v>
          </cell>
          <cell r="J31">
            <v>-66</v>
          </cell>
          <cell r="L31">
            <v>-66</v>
          </cell>
          <cell r="N31">
            <v>-66</v>
          </cell>
          <cell r="P31">
            <v>49.656079999999996</v>
          </cell>
          <cell r="R31">
            <v>58.131529999999998</v>
          </cell>
          <cell r="V31" t="str">
            <v>Noncore Fixed Cost Tracking Account (CCSI subaccount)</v>
          </cell>
        </row>
        <row r="32">
          <cell r="A32">
            <v>23</v>
          </cell>
          <cell r="B32" t="str">
            <v>Noncore Fixed Cost Tracking Account (TOP subaccount)</v>
          </cell>
          <cell r="C32">
            <v>33.11065</v>
          </cell>
          <cell r="H32">
            <v>-959</v>
          </cell>
          <cell r="J32">
            <v>-81</v>
          </cell>
          <cell r="L32">
            <v>-81</v>
          </cell>
          <cell r="N32">
            <v>-81</v>
          </cell>
          <cell r="P32">
            <v>-9.6000000000003638E-2</v>
          </cell>
          <cell r="R32">
            <v>33.11065</v>
          </cell>
          <cell r="V32" t="str">
            <v>Noncore Fixed Cost Tracking Account (TOP subaccount)</v>
          </cell>
        </row>
        <row r="33">
          <cell r="A33">
            <v>24</v>
          </cell>
          <cell r="B33" t="str">
            <v>Noncore Storage Balancing Account (unsubscribed)</v>
          </cell>
          <cell r="C33">
            <v>3720.0652097571519</v>
          </cell>
          <cell r="H33">
            <v>9140</v>
          </cell>
          <cell r="J33">
            <v>10470</v>
          </cell>
          <cell r="L33">
            <v>10470</v>
          </cell>
          <cell r="N33">
            <v>10470</v>
          </cell>
          <cell r="P33">
            <v>-2462.370685320564</v>
          </cell>
          <cell r="R33">
            <v>3720.0652097571519</v>
          </cell>
          <cell r="V33" t="str">
            <v>Noncore Storage Balancing Account (unsubscribed)</v>
          </cell>
        </row>
        <row r="34">
          <cell r="A34">
            <v>25</v>
          </cell>
          <cell r="B34" t="str">
            <v>Noncore Storage Balancing Account (subscribed)</v>
          </cell>
          <cell r="C34">
            <v>406.76192490135281</v>
          </cell>
          <cell r="H34">
            <v>-1704</v>
          </cell>
          <cell r="J34">
            <v>1307</v>
          </cell>
          <cell r="L34">
            <v>1307</v>
          </cell>
          <cell r="N34">
            <v>1307</v>
          </cell>
          <cell r="P34">
            <v>624.46187952503396</v>
          </cell>
          <cell r="R34">
            <v>406.76192490135281</v>
          </cell>
          <cell r="V34" t="str">
            <v>Noncore Storage Balancing Account (subscribed)</v>
          </cell>
        </row>
        <row r="35">
          <cell r="A35">
            <v>26</v>
          </cell>
          <cell r="B35" t="str">
            <v>Pitas Point Franchise &amp; Uncollectables Account</v>
          </cell>
          <cell r="C35">
            <v>0</v>
          </cell>
          <cell r="H35">
            <v>-209</v>
          </cell>
          <cell r="J35">
            <v>-333</v>
          </cell>
          <cell r="L35">
            <v>-333</v>
          </cell>
          <cell r="N35">
            <v>-333</v>
          </cell>
          <cell r="P35">
            <v>-35.439999999999941</v>
          </cell>
          <cell r="R35">
            <v>0</v>
          </cell>
          <cell r="V35" t="str">
            <v>Pitas Point Franchise &amp; Uncollectables Account</v>
          </cell>
        </row>
        <row r="36">
          <cell r="A36">
            <v>27</v>
          </cell>
          <cell r="B36" t="str">
            <v>PITCO/POPCO Transition Cost Tracking Account</v>
          </cell>
          <cell r="C36">
            <v>-26017.294133820033</v>
          </cell>
          <cell r="D36" t="str">
            <v>Balance for 1997 rates</v>
          </cell>
          <cell r="H36">
            <v>102161</v>
          </cell>
          <cell r="J36">
            <v>28330.181584743987</v>
          </cell>
          <cell r="L36">
            <v>32108</v>
          </cell>
          <cell r="N36">
            <v>0</v>
          </cell>
          <cell r="P36">
            <v>-22886.960706426973</v>
          </cell>
          <cell r="R36">
            <v>-26017.294133820033</v>
          </cell>
          <cell r="V36" t="str">
            <v>PITCO/POPCO Transition Cost Tracking Account</v>
          </cell>
        </row>
        <row r="37">
          <cell r="A37">
            <v>28</v>
          </cell>
          <cell r="B37" t="str">
            <v>Post-Retirement Benefits Other Than Pensions (PBOPS)</v>
          </cell>
          <cell r="C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V37" t="str">
            <v>Post-Retirement Benefits Other Than Pensions (PBOPS)</v>
          </cell>
        </row>
        <row r="38">
          <cell r="A38">
            <v>29</v>
          </cell>
          <cell r="B38" t="str">
            <v>Research Development and Demonstration Expense Account</v>
          </cell>
          <cell r="C38">
            <v>0</v>
          </cell>
          <cell r="D38" t="str">
            <v>Half this amount for 1997 rates due to 24-month amortization</v>
          </cell>
          <cell r="H38">
            <v>-22595</v>
          </cell>
          <cell r="J38">
            <v>-2415.2248531761079</v>
          </cell>
          <cell r="L38">
            <v>-10388.044944411246</v>
          </cell>
          <cell r="N38">
            <v>-10388.044944411246</v>
          </cell>
          <cell r="P38">
            <v>-7973</v>
          </cell>
          <cell r="R38">
            <v>0</v>
          </cell>
          <cell r="V38" t="str">
            <v>Research Development and Demonstration Expense Account</v>
          </cell>
        </row>
        <row r="39">
          <cell r="A39">
            <v>30</v>
          </cell>
          <cell r="B39" t="str">
            <v>Research Royalty Memorandum Account</v>
          </cell>
          <cell r="C39">
            <v>-311.44065179788987</v>
          </cell>
          <cell r="H39">
            <v>-445</v>
          </cell>
          <cell r="J39">
            <v>-117</v>
          </cell>
          <cell r="L39">
            <v>-117</v>
          </cell>
          <cell r="N39">
            <v>-117</v>
          </cell>
          <cell r="P39">
            <v>-271.82701917228479</v>
          </cell>
          <cell r="R39">
            <v>-311.44065179788987</v>
          </cell>
          <cell r="V39" t="str">
            <v>Research Royalty Memorandum Account</v>
          </cell>
        </row>
        <row r="40">
          <cell r="A40">
            <v>31</v>
          </cell>
          <cell r="B40" t="str">
            <v>Zone Rate Credit Limitation Memorandum Account</v>
          </cell>
          <cell r="C40">
            <v>-1741.5801964196132</v>
          </cell>
          <cell r="H40">
            <v>-335</v>
          </cell>
          <cell r="J40">
            <v>-1083</v>
          </cell>
          <cell r="L40">
            <v>-208.54</v>
          </cell>
          <cell r="N40">
            <v>-208.54</v>
          </cell>
          <cell r="P40">
            <v>-1442.9813969779059</v>
          </cell>
          <cell r="R40">
            <v>-1741.5801964196132</v>
          </cell>
          <cell r="V40" t="str">
            <v>Zone Rate Credit Limitation Memorandum Account</v>
          </cell>
        </row>
        <row r="41">
          <cell r="A41">
            <v>32</v>
          </cell>
          <cell r="B41" t="str">
            <v>Total Regulatory Accounts</v>
          </cell>
          <cell r="C41">
            <v>-132075.53363953656</v>
          </cell>
          <cell r="H41">
            <v>304975.65934836632</v>
          </cell>
          <cell r="J41">
            <v>101686.20798837177</v>
          </cell>
          <cell r="K41">
            <v>0</v>
          </cell>
          <cell r="L41">
            <v>58838.964988249201</v>
          </cell>
          <cell r="N41">
            <v>87880.870988249211</v>
          </cell>
          <cell r="P41">
            <v>-67454.054391472266</v>
          </cell>
          <cell r="T41">
            <v>0</v>
          </cell>
        </row>
        <row r="42">
          <cell r="A42">
            <v>33</v>
          </cell>
          <cell r="P42">
            <v>-67454.054391472266</v>
          </cell>
        </row>
        <row r="43">
          <cell r="A43">
            <v>34</v>
          </cell>
          <cell r="H43" t="str">
            <v>NGV Split Between Other &amp; RDD (From Accounting Report Year End Balance)</v>
          </cell>
        </row>
        <row r="44">
          <cell r="A44">
            <v>35</v>
          </cell>
          <cell r="B44" t="str">
            <v>Split for Accounting Factors:  NGV Other</v>
          </cell>
          <cell r="C44">
            <v>0</v>
          </cell>
          <cell r="H44">
            <v>3672.64374</v>
          </cell>
          <cell r="J44">
            <v>2094.8299122736257</v>
          </cell>
          <cell r="L44">
            <v>2094.8299122736257</v>
          </cell>
          <cell r="N44">
            <v>2094.8299122736257</v>
          </cell>
          <cell r="P44">
            <v>15864.43</v>
          </cell>
          <cell r="T44" t="str">
            <v>Other</v>
          </cell>
        </row>
        <row r="45">
          <cell r="A45">
            <v>36</v>
          </cell>
          <cell r="B45" t="str">
            <v>Split for Accounting Factors:  NGV RDD</v>
          </cell>
          <cell r="C45">
            <v>0</v>
          </cell>
          <cell r="D45" t="str">
            <v>Check Total</v>
          </cell>
          <cell r="H45">
            <v>1662.9084499999999</v>
          </cell>
          <cell r="J45">
            <v>948.50211701518606</v>
          </cell>
          <cell r="L45">
            <v>948.50211701518606</v>
          </cell>
          <cell r="N45">
            <v>948.50211701518606</v>
          </cell>
          <cell r="P45">
            <v>-428.54</v>
          </cell>
          <cell r="T45" t="str">
            <v>RDD</v>
          </cell>
        </row>
        <row r="46">
          <cell r="A46">
            <v>37</v>
          </cell>
          <cell r="B46" t="str">
            <v>Split for Accounting Factors:  NGV Ttoal</v>
          </cell>
          <cell r="C46">
            <v>0</v>
          </cell>
          <cell r="D46">
            <v>0</v>
          </cell>
          <cell r="H46">
            <v>5335.5521900000003</v>
          </cell>
          <cell r="J46">
            <v>3043.332029288812</v>
          </cell>
          <cell r="L46">
            <v>3043.332029288812</v>
          </cell>
          <cell r="N46">
            <v>3043.332029288812</v>
          </cell>
          <cell r="P46">
            <v>15435.89</v>
          </cell>
          <cell r="T46" t="str">
            <v>Total</v>
          </cell>
        </row>
        <row r="47">
          <cell r="P47" t="str">
            <v>12/31/99</v>
          </cell>
        </row>
        <row r="49">
          <cell r="N49" t="str">
            <v>ITCS Calculation 2000</v>
          </cell>
          <cell r="R49">
            <v>2001</v>
          </cell>
        </row>
        <row r="50">
          <cell r="N50" t="str">
            <v>Expected Balance End of Year:</v>
          </cell>
          <cell r="R50" t="str">
            <v>All Customers</v>
          </cell>
        </row>
        <row r="51">
          <cell r="R51" t="str">
            <v>Foreward Looking</v>
          </cell>
        </row>
        <row r="52">
          <cell r="N52" t="str">
            <v>Transwestern Risk Sharing</v>
          </cell>
          <cell r="P52">
            <v>0</v>
          </cell>
          <cell r="R52">
            <v>7639.6049999999996</v>
          </cell>
        </row>
        <row r="53">
          <cell r="N53" t="str">
            <v>Expected 2000 Cost</v>
          </cell>
          <cell r="P53">
            <v>24045.599999999999</v>
          </cell>
          <cell r="R53">
            <v>24045.599999999999</v>
          </cell>
        </row>
        <row r="54">
          <cell r="N54" t="str">
            <v>Total Amortization</v>
          </cell>
          <cell r="P54">
            <v>24045.599999999999</v>
          </cell>
          <cell r="R54">
            <v>31685.204999999998</v>
          </cell>
        </row>
        <row r="56">
          <cell r="N56" t="str">
            <v>PBOPS</v>
          </cell>
          <cell r="P56">
            <v>0</v>
          </cell>
        </row>
        <row r="57">
          <cell r="N57" t="str">
            <v>Total</v>
          </cell>
          <cell r="P57">
            <v>-43408.454391472267</v>
          </cell>
          <cell r="R57" t="str">
            <v>Noncore Only</v>
          </cell>
        </row>
        <row r="58">
          <cell r="N58" t="str">
            <v>Input Total</v>
          </cell>
          <cell r="P58">
            <v>-51213.066439822258</v>
          </cell>
          <cell r="R58" t="str">
            <v>Relinquished Cap +</v>
          </cell>
        </row>
        <row r="59">
          <cell r="N59" t="str">
            <v>Difference</v>
          </cell>
          <cell r="P59">
            <v>7804.6120483499908</v>
          </cell>
          <cell r="R59" t="str">
            <v>Overcollection</v>
          </cell>
        </row>
        <row r="60">
          <cell r="R60">
            <v>-14844.919764319944</v>
          </cell>
        </row>
        <row r="62">
          <cell r="E62" t="str">
            <v xml:space="preserve">2001 Financial Plan Rate Forecast </v>
          </cell>
        </row>
        <row r="63">
          <cell r="F63" t="str">
            <v>1996 BCAP Rehearing:  D.99-11-021 Implementation</v>
          </cell>
          <cell r="H63" t="str">
            <v>Core</v>
          </cell>
          <cell r="J63" t="str">
            <v>Noncore</v>
          </cell>
          <cell r="L63" t="str">
            <v>Total</v>
          </cell>
        </row>
        <row r="65">
          <cell r="F65" t="str">
            <v>Decision Core to Noncore Adjustment</v>
          </cell>
        </row>
        <row r="66">
          <cell r="F66" t="str">
            <v xml:space="preserve">Noncore (ITCSA) Adjustment  </v>
          </cell>
          <cell r="G66" t="str">
            <v>(a)</v>
          </cell>
          <cell r="J66">
            <v>79900</v>
          </cell>
          <cell r="L66">
            <v>79900</v>
          </cell>
          <cell r="N66" t="str">
            <v>Per Implementation Workpapers</v>
          </cell>
        </row>
        <row r="67">
          <cell r="F67" t="str">
            <v xml:space="preserve">Core (CFCA) Adjustment  </v>
          </cell>
          <cell r="G67" t="str">
            <v>(b)</v>
          </cell>
          <cell r="H67">
            <v>-79900</v>
          </cell>
        </row>
        <row r="69">
          <cell r="F69" t="str">
            <v>Adjustment for BCAP (forecast) El Paso Revenue Credits</v>
          </cell>
        </row>
        <row r="70">
          <cell r="F70" t="str">
            <v xml:space="preserve">Noncore (ITCSA) El Pase Revenue Credit  </v>
          </cell>
          <cell r="G70" t="str">
            <v>(c1)</v>
          </cell>
          <cell r="J70">
            <v>-1380.3461225753999</v>
          </cell>
          <cell r="L70">
            <v>-1380.3461225753999</v>
          </cell>
          <cell r="N70" t="str">
            <v>See Comments Below this Table</v>
          </cell>
        </row>
        <row r="71">
          <cell r="F71" t="str">
            <v>Adjust Core Pipeline Demand by El Paso forecast Revenue Credit</v>
          </cell>
          <cell r="G71" t="str">
            <v>(c2)</v>
          </cell>
          <cell r="H71">
            <v>1380.3461225753999</v>
          </cell>
        </row>
        <row r="73">
          <cell r="F73" t="str">
            <v>ITCSA Estimated Balance (12/31/99)</v>
          </cell>
          <cell r="G73" t="str">
            <v>(d)</v>
          </cell>
          <cell r="H73">
            <v>0</v>
          </cell>
          <cell r="J73">
            <v>-51421</v>
          </cell>
          <cell r="L73">
            <v>-51421</v>
          </cell>
          <cell r="N73" t="str">
            <v>Regulatory Account Workpapers</v>
          </cell>
        </row>
        <row r="76">
          <cell r="F76" t="str">
            <v>Allocation of ITCS Balance subject to Core Cap</v>
          </cell>
        </row>
        <row r="77">
          <cell r="F77" t="str">
            <v>Add Year 2000 Transwestern Surcharges to ITCS</v>
          </cell>
          <cell r="L77">
            <v>7639.6049999999996</v>
          </cell>
          <cell r="N77" t="str">
            <v xml:space="preserve">per TURN Data Request </v>
          </cell>
        </row>
        <row r="78">
          <cell r="F78" t="str">
            <v>Remove Transwestern Surcharges from Pipeline Demand</v>
          </cell>
          <cell r="H78">
            <v>0</v>
          </cell>
          <cell r="N78" t="str">
            <v xml:space="preserve">    No. 1, Rehearing proceeding</v>
          </cell>
        </row>
        <row r="80">
          <cell r="F80" t="str">
            <v>Year 2000 Allocated ITCS (=¢/therm)</v>
          </cell>
          <cell r="L80">
            <v>24045.599999999999</v>
          </cell>
        </row>
        <row r="83">
          <cell r="F83" t="str">
            <v>Total ITCS</v>
          </cell>
          <cell r="H83">
            <v>11332.198890536927</v>
          </cell>
          <cell r="J83">
            <v>20353.006109463073</v>
          </cell>
          <cell r="L83">
            <v>31685.204999999998</v>
          </cell>
          <cell r="N83" t="str">
            <v>(=¢/therm)</v>
          </cell>
        </row>
        <row r="85">
          <cell r="F85" t="str">
            <v>Core Capped ITCS Amount</v>
          </cell>
          <cell r="H85">
            <v>11634.289139130435</v>
          </cell>
          <cell r="J85">
            <v>20050.915860869565</v>
          </cell>
          <cell r="L85">
            <v>31685.204999999998</v>
          </cell>
        </row>
        <row r="87">
          <cell r="F87" t="str">
            <v>ITCS Allocation Subject to Cap</v>
          </cell>
          <cell r="G87" t="str">
            <v>(e)</v>
          </cell>
          <cell r="H87">
            <v>11332.198890536927</v>
          </cell>
          <cell r="J87">
            <v>20353.006109463073</v>
          </cell>
          <cell r="L87">
            <v>31685.204999999998</v>
          </cell>
        </row>
        <row r="92">
          <cell r="F92" t="str">
            <v>Total ITCSA Allocated</v>
          </cell>
          <cell r="H92">
            <v>11332.198890536927</v>
          </cell>
          <cell r="J92">
            <v>47451.659986887673</v>
          </cell>
          <cell r="L92">
            <v>58783.858877424602</v>
          </cell>
          <cell r="N92" t="str">
            <v>Sanity Check (should be zero) = 0</v>
          </cell>
        </row>
        <row r="93">
          <cell r="F93" t="str">
            <v>ITCSA in BCAP Base Case or Joint Recommendation</v>
          </cell>
          <cell r="H93">
            <v>11332.198890536927</v>
          </cell>
          <cell r="J93">
            <v>20353.006109463073</v>
          </cell>
          <cell r="L93">
            <v>31685.204999999998</v>
          </cell>
          <cell r="N93" t="str">
            <v>Sanity Check (should be zero) = 0</v>
          </cell>
        </row>
        <row r="95">
          <cell r="H95">
            <v>-78519.6538774246</v>
          </cell>
        </row>
        <row r="97">
          <cell r="F97" t="str">
            <v>Total Impact on ITCSA</v>
          </cell>
          <cell r="H97">
            <v>0</v>
          </cell>
          <cell r="J97">
            <v>27098.6538774246</v>
          </cell>
          <cell r="L97">
            <v>27098.653877424604</v>
          </cell>
          <cell r="N97" t="str">
            <v>Sanity Check (should be zero) = 0</v>
          </cell>
        </row>
        <row r="98">
          <cell r="F98" t="str">
            <v>Total Impact on CFCA</v>
          </cell>
          <cell r="H98">
            <v>-79900</v>
          </cell>
          <cell r="L98">
            <v>-79900</v>
          </cell>
        </row>
        <row r="99">
          <cell r="F99" t="str">
            <v>Core Pipeline Demand Charges Adjustments</v>
          </cell>
          <cell r="H99">
            <v>1380.3461225753999</v>
          </cell>
          <cell r="L99">
            <v>1380.3461225753999</v>
          </cell>
        </row>
        <row r="101">
          <cell r="F101" t="str">
            <v>Total Revenue Impact</v>
          </cell>
          <cell r="H101">
            <v>-78519.6538774246</v>
          </cell>
          <cell r="J101">
            <v>27098.6538774246</v>
          </cell>
          <cell r="L101">
            <v>-51421</v>
          </cell>
        </row>
        <row r="103">
          <cell r="F103" t="str">
            <v>Average Year Throughput (Mth)</v>
          </cell>
          <cell r="H103">
            <v>3398726.76</v>
          </cell>
          <cell r="J103">
            <v>6104226.300549699</v>
          </cell>
          <cell r="L103">
            <v>9502953.0605496988</v>
          </cell>
        </row>
        <row r="105">
          <cell r="F105" t="str">
            <v>Rate Impact (¢/therm)</v>
          </cell>
          <cell r="H105">
            <v>-2.310266738754386</v>
          </cell>
          <cell r="J105">
            <v>0.4439326549047552</v>
          </cell>
          <cell r="L105">
            <v>-0.54110548239439105</v>
          </cell>
        </row>
        <row r="108">
          <cell r="F108" t="str">
            <v>ITCS Amortization</v>
          </cell>
          <cell r="H108" t="str">
            <v>Core</v>
          </cell>
          <cell r="J108" t="str">
            <v>Noncore</v>
          </cell>
          <cell r="L108" t="str">
            <v>Annual</v>
          </cell>
          <cell r="N108" t="str">
            <v>Monthly</v>
          </cell>
        </row>
        <row r="109">
          <cell r="F109" t="str">
            <v>Remaining Interstate Capacity Sub-Account</v>
          </cell>
          <cell r="H109">
            <v>11332.198890536927</v>
          </cell>
          <cell r="J109">
            <v>-31067.993890536927</v>
          </cell>
          <cell r="L109">
            <v>-19735.794999999998</v>
          </cell>
          <cell r="N109">
            <v>-1644.6495833333331</v>
          </cell>
          <cell r="P109" t="str">
            <v>(d)+(e)</v>
          </cell>
        </row>
        <row r="110">
          <cell r="F110" t="str">
            <v>Relinquished Capacity Sub-Account</v>
          </cell>
          <cell r="J110">
            <v>78519.6538774246</v>
          </cell>
          <cell r="L110">
            <v>78519.6538774246</v>
          </cell>
          <cell r="N110">
            <v>6543.3044897853833</v>
          </cell>
          <cell r="P110" t="str">
            <v>(a)+(c1)</v>
          </cell>
        </row>
        <row r="111">
          <cell r="F111" t="str">
            <v>Total ITCS</v>
          </cell>
          <cell r="L111">
            <v>58783.858877424602</v>
          </cell>
          <cell r="N111">
            <v>4898.6549064520505</v>
          </cell>
        </row>
        <row r="113">
          <cell r="F113" t="str">
            <v>Adjustments to CFCA</v>
          </cell>
          <cell r="H113">
            <v>-79900</v>
          </cell>
          <cell r="P113" t="str">
            <v>(b)</v>
          </cell>
        </row>
        <row r="115">
          <cell r="F115" t="str">
            <v>Adjustment to Core Pipeline Demand</v>
          </cell>
          <cell r="H115">
            <v>1380.3461225753999</v>
          </cell>
          <cell r="P115" t="str">
            <v>(c2)</v>
          </cell>
        </row>
        <row r="119">
          <cell r="J119" t="str">
            <v>Calculation of Adjustment for El Paso Revenue Credits</v>
          </cell>
        </row>
        <row r="121">
          <cell r="F121" t="str">
            <v>El Paso Refund</v>
          </cell>
          <cell r="H121">
            <v>-4000</v>
          </cell>
          <cell r="J121" t="str">
            <v>(a)</v>
          </cell>
        </row>
        <row r="123">
          <cell r="F123" t="str">
            <v>Origional Noncore Refund Allocation</v>
          </cell>
        </row>
        <row r="124">
          <cell r="F124" t="str">
            <v>Origionally Allocated to noncore</v>
          </cell>
        </row>
        <row r="125">
          <cell r="F125" t="str">
            <v>Core El Paso Reservation</v>
          </cell>
          <cell r="H125">
            <v>744</v>
          </cell>
          <cell r="J125" t="str">
            <v>(b)</v>
          </cell>
        </row>
        <row r="126">
          <cell r="F126" t="str">
            <v>Total El Paso Reservation</v>
          </cell>
          <cell r="H126">
            <v>1150</v>
          </cell>
          <cell r="J126" t="str">
            <v>(c)</v>
          </cell>
        </row>
        <row r="127">
          <cell r="F127" t="str">
            <v>Core Fraction of Total (%)</v>
          </cell>
          <cell r="H127">
            <v>0.64695652173913043</v>
          </cell>
          <cell r="J127" t="str">
            <v>(d)=(b)/(c)</v>
          </cell>
        </row>
        <row r="129">
          <cell r="F129" t="str">
            <v>Noncore Fraction of Total Reservation</v>
          </cell>
          <cell r="H129">
            <v>0.35304347826086957</v>
          </cell>
          <cell r="J129" t="str">
            <v>(e)=1-(d)</v>
          </cell>
        </row>
        <row r="130">
          <cell r="F130" t="str">
            <v>Total Noncore Credit (M$)</v>
          </cell>
          <cell r="H130">
            <v>-1412.1739130434783</v>
          </cell>
          <cell r="J130" t="str">
            <v>(f)=(a)*(e)</v>
          </cell>
        </row>
        <row r="132">
          <cell r="F132" t="str">
            <v>Noncore Allocation per D.99-11-021</v>
          </cell>
        </row>
        <row r="133">
          <cell r="F133" t="str">
            <v>El Paso Risk Sharing allocated to Core (Page 3, D.99-11-021) MM$</v>
          </cell>
          <cell r="H133">
            <v>33.9</v>
          </cell>
          <cell r="J133" t="str">
            <v>(g)</v>
          </cell>
        </row>
        <row r="134">
          <cell r="F134" t="str">
            <v>Total El Paso Risk Sharing (Page 43, and Attachment Table 1,  D.99-11-021)</v>
          </cell>
          <cell r="H134">
            <v>112.3</v>
          </cell>
          <cell r="J134" t="str">
            <v>(h)</v>
          </cell>
        </row>
        <row r="135">
          <cell r="F135" t="str">
            <v>Percent Allocated to Noncore</v>
          </cell>
          <cell r="H135">
            <v>0.69813000890471955</v>
          </cell>
          <cell r="J135" t="str">
            <v>(i)=1-((g)/(h)</v>
          </cell>
        </row>
        <row r="136">
          <cell r="F136" t="str">
            <v>Refund Allocated based on Risk Sharing Surcharges (per D.99-11-021)</v>
          </cell>
          <cell r="H136">
            <v>-2792.520035618878</v>
          </cell>
          <cell r="J136" t="str">
            <v>(j)=(i)*(a)</v>
          </cell>
        </row>
        <row r="138">
          <cell r="F138" t="str">
            <v>Noncore Difference between Origional Allocation and D.99-11-021 Allocation M$</v>
          </cell>
          <cell r="H138">
            <v>-1380.3461225753997</v>
          </cell>
          <cell r="J138" t="str">
            <v>(k)=(j)-(f)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Energy"/>
      <sheetName val="MTM for DRA"/>
      <sheetName val="Forwards for DRA"/>
      <sheetName val="Cali Prices 5-1"/>
      <sheetName val="Cali Prices  4-14"/>
      <sheetName val="3-19-08 prices"/>
      <sheetName val="9-26  forwards"/>
      <sheetName val="7-27 forwards"/>
      <sheetName val="6-18 forwards"/>
      <sheetName val="5-22 forwards"/>
      <sheetName val="Sheet1"/>
      <sheetName val="Prices"/>
      <sheetName val="MTM"/>
      <sheetName val="Capacity"/>
      <sheetName val="Sempra summary"/>
      <sheetName val="Williams summary"/>
      <sheetName val="4 capacity k list"/>
      <sheetName val="Summary Results"/>
      <sheetName val="CPUC Cost Allocation"/>
      <sheetName val="CHART"/>
      <sheetName val="ContractData"/>
      <sheetName val="Pivot"/>
      <sheetName val="PivotFuel"/>
      <sheetName val="PWC Table"/>
    </sheetNames>
    <sheetDataSet>
      <sheetData sheetId="0" refreshError="1">
        <row r="3">
          <cell r="E3">
            <v>2009</v>
          </cell>
          <cell r="F3">
            <v>1</v>
          </cell>
        </row>
        <row r="4">
          <cell r="E4">
            <v>2015</v>
          </cell>
          <cell r="F4">
            <v>12</v>
          </cell>
        </row>
        <row r="5">
          <cell r="E5">
            <v>1</v>
          </cell>
        </row>
        <row r="6">
          <cell r="E6">
            <v>0.09</v>
          </cell>
        </row>
        <row r="9">
          <cell r="E9">
            <v>0</v>
          </cell>
        </row>
        <row r="10">
          <cell r="E10">
            <v>4.3</v>
          </cell>
        </row>
        <row r="11">
          <cell r="E11">
            <v>1213415968.5427027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>
            <v>23</v>
          </cell>
        </row>
        <row r="4">
          <cell r="A4">
            <v>39814</v>
          </cell>
        </row>
        <row r="5">
          <cell r="A5">
            <v>42339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L10" t="str">
            <v>Cabazon-Wind</v>
          </cell>
          <cell r="M10" t="str">
            <v>SDG&amp;E</v>
          </cell>
          <cell r="N10" t="str">
            <v>SP</v>
          </cell>
          <cell r="O10" t="str">
            <v>none</v>
          </cell>
        </row>
        <row r="11">
          <cell r="L11" t="str">
            <v>Calpeak-NP B (Panoche)</v>
          </cell>
          <cell r="M11" t="str">
            <v>PG&amp;E</v>
          </cell>
          <cell r="N11" t="str">
            <v>NP</v>
          </cell>
          <cell r="O11" t="str">
            <v>PG&amp;E CityGate</v>
          </cell>
        </row>
        <row r="12">
          <cell r="L12" t="str">
            <v>CalPeak-NP C (VacDixon)</v>
          </cell>
          <cell r="M12" t="str">
            <v>PG&amp;E</v>
          </cell>
          <cell r="N12" t="str">
            <v>NP</v>
          </cell>
          <cell r="O12" t="str">
            <v>PG&amp;E CityGate</v>
          </cell>
        </row>
        <row r="13">
          <cell r="L13" t="str">
            <v>Calpeak-SP A (El Cajon)</v>
          </cell>
          <cell r="M13" t="str">
            <v>SDG&amp;E</v>
          </cell>
          <cell r="N13" t="str">
            <v>SP</v>
          </cell>
          <cell r="O13" t="str">
            <v>SoCal Border</v>
          </cell>
        </row>
        <row r="14">
          <cell r="L14" t="str">
            <v>Calpeak-SP B (Escondido)</v>
          </cell>
          <cell r="M14" t="str">
            <v>SDG&amp;E</v>
          </cell>
          <cell r="N14" t="str">
            <v>SP</v>
          </cell>
          <cell r="O14" t="str">
            <v>SoCal Border</v>
          </cell>
        </row>
        <row r="15">
          <cell r="L15" t="str">
            <v>Calpeak-SP D (Border)</v>
          </cell>
          <cell r="M15" t="str">
            <v>SDG&amp;E</v>
          </cell>
          <cell r="N15" t="str">
            <v>SP</v>
          </cell>
          <cell r="O15" t="str">
            <v>SoCal Border</v>
          </cell>
        </row>
        <row r="16">
          <cell r="L16" t="str">
            <v>Calpine 1 A</v>
          </cell>
          <cell r="M16" t="str">
            <v>PG&amp;E</v>
          </cell>
          <cell r="N16" t="str">
            <v>NP</v>
          </cell>
          <cell r="O16" t="str">
            <v>none</v>
          </cell>
        </row>
        <row r="17">
          <cell r="L17" t="str">
            <v>Calpine 2</v>
          </cell>
          <cell r="M17" t="str">
            <v>PG&amp;E</v>
          </cell>
          <cell r="N17" t="str">
            <v>NP</v>
          </cell>
          <cell r="O17" t="str">
            <v>none</v>
          </cell>
        </row>
        <row r="18">
          <cell r="L18" t="str">
            <v>Clearwood-Geothermal</v>
          </cell>
          <cell r="M18" t="str">
            <v>PG&amp;E</v>
          </cell>
          <cell r="N18" t="str">
            <v>NP</v>
          </cell>
          <cell r="O18" t="str">
            <v>none</v>
          </cell>
        </row>
        <row r="19">
          <cell r="L19" t="str">
            <v>Colton Power A</v>
          </cell>
          <cell r="M19" t="str">
            <v>SCE</v>
          </cell>
          <cell r="N19" t="str">
            <v>SP</v>
          </cell>
          <cell r="O19" t="str">
            <v>SoCal Border</v>
          </cell>
        </row>
        <row r="20">
          <cell r="L20" t="str">
            <v>Colton Power B</v>
          </cell>
          <cell r="M20" t="str">
            <v>SCE</v>
          </cell>
          <cell r="N20" t="str">
            <v>SP</v>
          </cell>
          <cell r="O20" t="str">
            <v>SoCal Border</v>
          </cell>
        </row>
        <row r="21">
          <cell r="L21" t="str">
            <v>Coral-base-NP</v>
          </cell>
          <cell r="M21" t="str">
            <v>PG&amp;E</v>
          </cell>
          <cell r="N21" t="str">
            <v>NP</v>
          </cell>
          <cell r="O21" t="str">
            <v>SoCal Border</v>
          </cell>
        </row>
        <row r="22">
          <cell r="L22" t="str">
            <v>Coral-base-SP</v>
          </cell>
          <cell r="M22" t="str">
            <v>PG&amp;E</v>
          </cell>
          <cell r="N22" t="str">
            <v>SP</v>
          </cell>
          <cell r="O22" t="str">
            <v>SoCal Border</v>
          </cell>
        </row>
        <row r="23">
          <cell r="L23" t="str">
            <v>Coral-peak-NP</v>
          </cell>
          <cell r="M23" t="str">
            <v>PG&amp;E</v>
          </cell>
          <cell r="N23" t="str">
            <v>NP</v>
          </cell>
          <cell r="O23" t="str">
            <v>SoCal Border</v>
          </cell>
        </row>
        <row r="24">
          <cell r="L24" t="str">
            <v>Coral-peak-SP</v>
          </cell>
          <cell r="M24" t="str">
            <v>PG&amp;E</v>
          </cell>
          <cell r="N24" t="str">
            <v>SP</v>
          </cell>
          <cell r="O24" t="str">
            <v>SoCal Border</v>
          </cell>
        </row>
        <row r="25">
          <cell r="L25" t="str">
            <v>Gilroy Energy Center</v>
          </cell>
          <cell r="M25" t="str">
            <v>PG&amp;E</v>
          </cell>
          <cell r="N25" t="str">
            <v>NP</v>
          </cell>
          <cell r="O25" t="str">
            <v>PG&amp;E CityGate</v>
          </cell>
        </row>
        <row r="26">
          <cell r="L26" t="str">
            <v>Goldman Sachs</v>
          </cell>
          <cell r="M26" t="str">
            <v>SCE</v>
          </cell>
          <cell r="N26" t="str">
            <v>SP</v>
          </cell>
          <cell r="O26" t="str">
            <v>none</v>
          </cell>
        </row>
        <row r="27">
          <cell r="L27" t="str">
            <v>GWF - Phase I,II</v>
          </cell>
          <cell r="M27" t="str">
            <v>PG&amp;E</v>
          </cell>
          <cell r="N27" t="str">
            <v>NP</v>
          </cell>
          <cell r="O27" t="str">
            <v>PG&amp;E CityGate</v>
          </cell>
        </row>
        <row r="28">
          <cell r="L28" t="str">
            <v>GWF - Phase III</v>
          </cell>
          <cell r="M28" t="str">
            <v>PG&amp;E</v>
          </cell>
          <cell r="N28" t="str">
            <v>NP</v>
          </cell>
          <cell r="O28" t="str">
            <v>PG&amp;E CityGate</v>
          </cell>
        </row>
        <row r="29">
          <cell r="L29" t="str">
            <v>High Desert</v>
          </cell>
          <cell r="M29" t="str">
            <v>SCE</v>
          </cell>
          <cell r="N29" t="str">
            <v>SP</v>
          </cell>
          <cell r="O29" t="str">
            <v>SoCal Border</v>
          </cell>
        </row>
        <row r="30">
          <cell r="L30" t="str">
            <v>High Desert-Max Load Adj</v>
          </cell>
          <cell r="M30" t="str">
            <v>SCE</v>
          </cell>
          <cell r="N30" t="str">
            <v>SP</v>
          </cell>
          <cell r="O30" t="str">
            <v>SoCal Border</v>
          </cell>
        </row>
        <row r="31">
          <cell r="L31" t="str">
            <v>Kings River 1</v>
          </cell>
          <cell r="M31" t="str">
            <v>PG&amp;E</v>
          </cell>
          <cell r="N31" t="str">
            <v>NP</v>
          </cell>
          <cell r="O31" t="str">
            <v>PG&amp;E CityGate</v>
          </cell>
        </row>
        <row r="32">
          <cell r="L32" t="str">
            <v>PacificCorp - gas based</v>
          </cell>
          <cell r="M32" t="str">
            <v>PG&amp;E</v>
          </cell>
          <cell r="N32" t="str">
            <v>NP</v>
          </cell>
          <cell r="O32" t="str">
            <v>PG&amp;E CityGate</v>
          </cell>
        </row>
        <row r="33">
          <cell r="L33" t="str">
            <v>PGE Trading-wind</v>
          </cell>
          <cell r="M33" t="str">
            <v>SCE</v>
          </cell>
          <cell r="N33" t="str">
            <v>SP</v>
          </cell>
          <cell r="O33" t="str">
            <v>none</v>
          </cell>
        </row>
        <row r="34">
          <cell r="L34" t="str">
            <v>Sempra-base</v>
          </cell>
          <cell r="M34" t="str">
            <v>SCE</v>
          </cell>
          <cell r="N34" t="str">
            <v>SP</v>
          </cell>
          <cell r="O34" t="str">
            <v>SoCal Border</v>
          </cell>
        </row>
        <row r="35">
          <cell r="L35" t="str">
            <v>Sempra-peak</v>
          </cell>
          <cell r="M35" t="str">
            <v>SCE</v>
          </cell>
          <cell r="N35" t="str">
            <v>SP</v>
          </cell>
          <cell r="O35" t="str">
            <v>SoCal Border</v>
          </cell>
        </row>
        <row r="36">
          <cell r="L36" t="str">
            <v>SFO Peakers 1</v>
          </cell>
          <cell r="M36" t="str">
            <v>PG&amp;E</v>
          </cell>
          <cell r="N36" t="str">
            <v>NP</v>
          </cell>
          <cell r="O36" t="str">
            <v>PG&amp;E CityGate</v>
          </cell>
        </row>
        <row r="37">
          <cell r="L37" t="str">
            <v>Sunrise A</v>
          </cell>
          <cell r="M37" t="str">
            <v>SDG&amp;E</v>
          </cell>
          <cell r="N37" t="str">
            <v>SP</v>
          </cell>
          <cell r="O37" t="str">
            <v>SoCal Border</v>
          </cell>
        </row>
        <row r="38">
          <cell r="L38" t="str">
            <v>Sunrise B</v>
          </cell>
          <cell r="M38" t="str">
            <v>SDG&amp;E</v>
          </cell>
          <cell r="N38" t="str">
            <v>SP</v>
          </cell>
          <cell r="O38" t="str">
            <v>SoCal Border</v>
          </cell>
        </row>
        <row r="39">
          <cell r="L39" t="str">
            <v>Sunrise DF A</v>
          </cell>
          <cell r="M39" t="str">
            <v>SDG&amp;E</v>
          </cell>
          <cell r="N39" t="str">
            <v>SP</v>
          </cell>
          <cell r="O39" t="str">
            <v>SoCal Border</v>
          </cell>
        </row>
        <row r="40">
          <cell r="L40" t="str">
            <v>Sunrise DF B</v>
          </cell>
          <cell r="M40" t="str">
            <v>SDG&amp;E</v>
          </cell>
          <cell r="N40" t="str">
            <v>SP</v>
          </cell>
          <cell r="O40" t="str">
            <v>SoCal Border</v>
          </cell>
        </row>
        <row r="41">
          <cell r="L41" t="str">
            <v>Wellhead-Fresno</v>
          </cell>
          <cell r="M41" t="str">
            <v>PG&amp;E</v>
          </cell>
          <cell r="N41" t="str">
            <v>NP</v>
          </cell>
          <cell r="O41" t="str">
            <v>PG&amp;E CityGate</v>
          </cell>
        </row>
        <row r="42">
          <cell r="L42" t="str">
            <v>Wellhead-Gates</v>
          </cell>
          <cell r="M42" t="str">
            <v>PG&amp;E</v>
          </cell>
          <cell r="N42" t="str">
            <v>NP</v>
          </cell>
          <cell r="O42" t="str">
            <v>PG&amp;E CityGate</v>
          </cell>
        </row>
        <row r="43">
          <cell r="L43" t="str">
            <v>Wellhead-Panoche</v>
          </cell>
          <cell r="M43" t="str">
            <v>PG&amp;E</v>
          </cell>
          <cell r="N43" t="str">
            <v>NP</v>
          </cell>
          <cell r="O43" t="str">
            <v>PG&amp;E CityGate</v>
          </cell>
        </row>
        <row r="44">
          <cell r="L44" t="str">
            <v>Whitewater Hill-Wind</v>
          </cell>
          <cell r="M44" t="str">
            <v>SDG&amp;E</v>
          </cell>
          <cell r="N44" t="str">
            <v>SP</v>
          </cell>
          <cell r="O44" t="str">
            <v>none</v>
          </cell>
        </row>
        <row r="45">
          <cell r="L45" t="str">
            <v>Williams A</v>
          </cell>
          <cell r="M45" t="str">
            <v>SDG&amp;E</v>
          </cell>
          <cell r="N45" t="str">
            <v>SP</v>
          </cell>
          <cell r="O45" t="str">
            <v>none</v>
          </cell>
        </row>
        <row r="46">
          <cell r="L46" t="str">
            <v>Williams B</v>
          </cell>
          <cell r="M46" t="str">
            <v>SDG&amp;E</v>
          </cell>
          <cell r="N46" t="str">
            <v>SP</v>
          </cell>
          <cell r="O46" t="str">
            <v>none</v>
          </cell>
        </row>
        <row r="47">
          <cell r="L47" t="str">
            <v>Williams C</v>
          </cell>
          <cell r="M47" t="str">
            <v>SDG&amp;E</v>
          </cell>
          <cell r="N47" t="str">
            <v>SP</v>
          </cell>
          <cell r="O47" t="str">
            <v>none</v>
          </cell>
        </row>
        <row r="48">
          <cell r="L48" t="str">
            <v>Williams D AL1</v>
          </cell>
          <cell r="M48" t="str">
            <v>SCE</v>
          </cell>
          <cell r="N48" t="str">
            <v>SP</v>
          </cell>
          <cell r="O48" t="str">
            <v>SoCal Border</v>
          </cell>
        </row>
        <row r="49">
          <cell r="L49" t="str">
            <v>Williams D AL5</v>
          </cell>
          <cell r="M49" t="str">
            <v>SCE</v>
          </cell>
          <cell r="N49" t="str">
            <v>SP</v>
          </cell>
          <cell r="O49" t="str">
            <v>SoCal Border</v>
          </cell>
        </row>
        <row r="50">
          <cell r="L50" t="str">
            <v>Williams D AL6</v>
          </cell>
          <cell r="M50" t="str">
            <v>SCE</v>
          </cell>
          <cell r="N50" t="str">
            <v>SP</v>
          </cell>
          <cell r="O50" t="str">
            <v>SoCal Border</v>
          </cell>
        </row>
        <row r="51">
          <cell r="L51" t="str">
            <v>Williams D HB1</v>
          </cell>
          <cell r="M51" t="str">
            <v>SCE</v>
          </cell>
          <cell r="N51" t="str">
            <v>SP</v>
          </cell>
          <cell r="O51" t="str">
            <v>SoCal Border</v>
          </cell>
        </row>
        <row r="52">
          <cell r="L52" t="str">
            <v>Williams D RB6</v>
          </cell>
          <cell r="M52" t="str">
            <v>SCE</v>
          </cell>
          <cell r="N52" t="str">
            <v>SP</v>
          </cell>
          <cell r="O52" t="str">
            <v>SoCal Border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 CA Tables"/>
      <sheetName val="Core CA Tables"/>
      <sheetName val="NCore1 CA Tables"/>
      <sheetName val="Ncore2 CA Tables"/>
      <sheetName val="TOC"/>
      <sheetName val="Rate Tables"/>
      <sheetName val="Cost Alloc"/>
      <sheetName val="Backbone Costs"/>
      <sheetName val="Backbone Costs (2)"/>
      <sheetName val="Alloc Factors"/>
      <sheetName val="Reg Acct FC v7-25-2007"/>
      <sheetName val="EC Model v8-8-07"/>
      <sheetName val="FFU"/>
      <sheetName val="BTU Factor"/>
      <sheetName val="Res Rate"/>
      <sheetName val="NGV-R Rate"/>
      <sheetName val="Borrego"/>
      <sheetName val="G10 Rates"/>
      <sheetName val="G10 Cost Alloc"/>
      <sheetName val="G10 SRM Factor"/>
      <sheetName val="G10 Recorded Data"/>
      <sheetName val="NGV"/>
      <sheetName val="G-AC"/>
      <sheetName val="G-EN"/>
      <sheetName val="GT3D Rates"/>
      <sheetName val="GT3D SRM Factor"/>
      <sheetName val="GT3D Cost Alloc"/>
      <sheetName val="GT3D Recorded Data"/>
      <sheetName val="NCCI detail Alloc"/>
      <sheetName val="EG-D Rates"/>
      <sheetName val="EOR-D Rates"/>
      <sheetName val="EG-EOR Detail Alloc"/>
      <sheetName val="Trans Rate"/>
      <sheetName val="Trans Cust List"/>
      <sheetName val="Trans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Output"/>
      <sheetName val="CP"/>
      <sheetName val="SAPRev"/>
      <sheetName val="SAPBond"/>
      <sheetName val="SAP"/>
      <sheetName val="Comp"/>
      <sheetName val="CompLTC"/>
      <sheetName val="Trkr"/>
      <sheetName val="ISDA"/>
      <sheetName val="Fuel"/>
      <sheetName val="Energy"/>
      <sheetName val="EnergyAnalysis"/>
      <sheetName val="PDA"/>
      <sheetName val="ANARevDuselFormat"/>
      <sheetName val="CP Detail"/>
      <sheetName val="Metrics"/>
      <sheetName val="IOU Extract"/>
      <sheetName val="ReconcileReport"/>
      <sheetName val="Needed Invo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B7" t="str">
            <v>Trkr!$B$11:$B$1750</v>
          </cell>
          <cell r="C7" t="str">
            <v>Trkr!$C$11:$C$1750</v>
          </cell>
          <cell r="D7" t="str">
            <v>Trkr!$D$11:$D$1750</v>
          </cell>
          <cell r="E7" t="str">
            <v>Trkr!$E$11:$E$1750</v>
          </cell>
          <cell r="W7" t="str">
            <v>Trkr!$W$11:$W$1750</v>
          </cell>
          <cell r="X7" t="str">
            <v>Trkr!$X$11:$X$1750</v>
          </cell>
          <cell r="AL7" t="str">
            <v>Trkr!$AL$11:$AL$1750</v>
          </cell>
          <cell r="AM7" t="str">
            <v>Trkr!$AM$11:$AM$1750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 to Tables"/>
      <sheetName val="Unit Input"/>
      <sheetName val="Per Measure Savings"/>
      <sheetName val="Table 4 Measure Installations"/>
      <sheetName val="Table 5 Measure Savings"/>
      <sheetName val="Energy Rates"/>
      <sheetName val="Life Cycle Calcs"/>
      <sheetName val="Life Cycle Calcs (YTD)"/>
      <sheetName val="Table 5A Bill Savings"/>
      <sheetName val="Bill Savings (YTD)"/>
      <sheetName val="Sum Tab 5BCD"/>
      <sheetName val="Sum Bill Savings (per Customer)"/>
    </sheetNames>
    <sheetDataSet>
      <sheetData sheetId="0" refreshError="1">
        <row r="17">
          <cell r="B17">
            <v>0.11589000000000001</v>
          </cell>
        </row>
        <row r="18">
          <cell r="B18">
            <v>0.51846999999999999</v>
          </cell>
        </row>
        <row r="19">
          <cell r="B19">
            <v>5100</v>
          </cell>
        </row>
      </sheetData>
      <sheetData sheetId="1" refreshError="1">
        <row r="5">
          <cell r="D5">
            <v>342</v>
          </cell>
        </row>
        <row r="6">
          <cell r="D6">
            <v>80</v>
          </cell>
        </row>
        <row r="7">
          <cell r="D7">
            <v>0</v>
          </cell>
        </row>
        <row r="8">
          <cell r="D8">
            <v>102</v>
          </cell>
        </row>
        <row r="9">
          <cell r="D9">
            <v>17</v>
          </cell>
        </row>
        <row r="12">
          <cell r="D12">
            <v>619</v>
          </cell>
        </row>
        <row r="13">
          <cell r="D13">
            <v>616</v>
          </cell>
        </row>
        <row r="14">
          <cell r="D14">
            <v>159</v>
          </cell>
        </row>
        <row r="17">
          <cell r="D17">
            <v>590</v>
          </cell>
        </row>
        <row r="18">
          <cell r="D18">
            <v>458</v>
          </cell>
        </row>
        <row r="19">
          <cell r="D19">
            <v>151</v>
          </cell>
        </row>
        <row r="20">
          <cell r="D20">
            <v>124</v>
          </cell>
        </row>
        <row r="21">
          <cell r="D21">
            <v>1504</v>
          </cell>
        </row>
        <row r="22">
          <cell r="D22">
            <v>355</v>
          </cell>
        </row>
        <row r="23">
          <cell r="D23">
            <v>195</v>
          </cell>
        </row>
        <row r="24">
          <cell r="D24">
            <v>120</v>
          </cell>
        </row>
        <row r="25">
          <cell r="D25">
            <v>1248</v>
          </cell>
        </row>
        <row r="26">
          <cell r="D26">
            <v>552</v>
          </cell>
        </row>
        <row r="27">
          <cell r="D27">
            <v>383</v>
          </cell>
        </row>
        <row r="28">
          <cell r="D28">
            <v>110</v>
          </cell>
        </row>
        <row r="29">
          <cell r="D29">
            <v>1338</v>
          </cell>
        </row>
        <row r="30">
          <cell r="D30">
            <v>340</v>
          </cell>
        </row>
        <row r="31">
          <cell r="D31">
            <v>630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214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40</v>
          </cell>
        </row>
        <row r="38">
          <cell r="D38">
            <v>27</v>
          </cell>
        </row>
        <row r="39">
          <cell r="D39">
            <v>20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7</v>
          </cell>
        </row>
        <row r="49">
          <cell r="D49">
            <v>11</v>
          </cell>
        </row>
        <row r="50">
          <cell r="D50">
            <v>1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27</v>
          </cell>
        </row>
        <row r="54">
          <cell r="D54">
            <v>0</v>
          </cell>
        </row>
        <row r="55">
          <cell r="D55">
            <v>10</v>
          </cell>
        </row>
        <row r="58">
          <cell r="D58">
            <v>1</v>
          </cell>
        </row>
        <row r="59">
          <cell r="D59">
            <v>0</v>
          </cell>
        </row>
        <row r="60">
          <cell r="D60">
            <v>1</v>
          </cell>
        </row>
        <row r="62">
          <cell r="D62">
            <v>4452</v>
          </cell>
        </row>
        <row r="63">
          <cell r="D63">
            <v>1952</v>
          </cell>
        </row>
      </sheetData>
      <sheetData sheetId="2" refreshError="1">
        <row r="8">
          <cell r="L8">
            <v>0.91</v>
          </cell>
          <cell r="M8">
            <v>0.91600000000000004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Attachment D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cenario"/>
      <sheetName val="PPP Summary"/>
      <sheetName val="RD PPP2"/>
      <sheetName val="PPP Costs"/>
      <sheetName val="CARE Costs"/>
      <sheetName val="PPP Bill Determinants"/>
      <sheetName val="CARE WACOG"/>
      <sheetName val="CARE TP"/>
      <sheetName val="3-Yr Rec TP"/>
      <sheetName val="Cushion Surcharge"/>
      <sheetName val="Omnibus Storage"/>
      <sheetName val="IMT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&amp; Exp"/>
      <sheetName val="Investments"/>
      <sheetName val="Requirement Assumptions"/>
      <sheetName val="Rollout Assumption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 Summary(Annual)"/>
      <sheetName val="BCAP Summary"/>
      <sheetName val="UEG + COGEN"/>
      <sheetName val="Core Customers"/>
      <sheetName val="Ex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GE EVA BUDGET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shboard"/>
      <sheetName val="NptSclr"/>
      <sheetName val="NptSclrCRS"/>
      <sheetName val="NptTbl"/>
      <sheetName val="NptTblCRS"/>
      <sheetName val="NptMtrx"/>
      <sheetName val="Solns"/>
      <sheetName val="Fds"/>
      <sheetName val="Checks"/>
      <sheetName val="RptRA"/>
      <sheetName val="RptMisc"/>
      <sheetName val="RptRR"/>
      <sheetName val="RptV"/>
      <sheetName val="RptCashFlow"/>
      <sheetName val="RptCPUCAlloc"/>
      <sheetName val="RptAlloc"/>
      <sheetName val="RptCPUCAppA"/>
      <sheetName val="DWR"/>
      <sheetName val="PGE"/>
      <sheetName val="SCE"/>
      <sheetName val="SDGE"/>
      <sheetName val="DWR_CRS"/>
      <sheetName val="PGE_CRS"/>
      <sheetName val="SCE_CRS"/>
      <sheetName val="SDGE_CRS"/>
      <sheetName val="Actl_CRS"/>
      <sheetName val="RptCRS"/>
      <sheetName val="FdsCht"/>
      <sheetName val="FdO"/>
      <sheetName val="FdPC"/>
      <sheetName val="FdOR"/>
      <sheetName val="FdBCC"/>
      <sheetName val="FdBCP"/>
      <sheetName val="FdDSR"/>
      <sheetName val="FdXfrs"/>
      <sheetName val="Bonds"/>
      <sheetName val="ActlCsh"/>
      <sheetName val="ActlAcrl"/>
      <sheetName val="2001_02ActlAcrl"/>
      <sheetName val="PSDat"/>
      <sheetName val="IRts"/>
      <sheetName val="HDys"/>
      <sheetName val="Notes"/>
    </sheetNames>
    <sheetDataSet>
      <sheetData sheetId="0"/>
      <sheetData sheetId="1"/>
      <sheetData sheetId="2" refreshError="1">
        <row r="79">
          <cell r="C79">
            <v>37574</v>
          </cell>
        </row>
        <row r="145">
          <cell r="C145">
            <v>40908</v>
          </cell>
        </row>
      </sheetData>
      <sheetData sheetId="3"/>
      <sheetData sheetId="4" refreshError="1">
        <row r="298">
          <cell r="C298">
            <v>36892</v>
          </cell>
          <cell r="D298">
            <v>0</v>
          </cell>
        </row>
        <row r="299">
          <cell r="C299">
            <v>37575</v>
          </cell>
          <cell r="D299">
            <v>5.0235189674910279</v>
          </cell>
        </row>
        <row r="300">
          <cell r="C300">
            <v>37622</v>
          </cell>
          <cell r="D300">
            <v>5.0235189674910279</v>
          </cell>
        </row>
        <row r="301">
          <cell r="C301">
            <v>37987</v>
          </cell>
          <cell r="D301">
            <v>5.763972627203537</v>
          </cell>
        </row>
        <row r="302">
          <cell r="C302">
            <v>38353</v>
          </cell>
          <cell r="D302">
            <v>5.7412085467763259</v>
          </cell>
        </row>
        <row r="303">
          <cell r="C303">
            <v>38718</v>
          </cell>
          <cell r="D303">
            <v>5.2634273062335613</v>
          </cell>
        </row>
        <row r="304">
          <cell r="C304">
            <v>39083</v>
          </cell>
          <cell r="D304">
            <v>5.2634273062335613</v>
          </cell>
        </row>
        <row r="305">
          <cell r="C305">
            <v>39448</v>
          </cell>
          <cell r="D305">
            <v>5.2634273062335613</v>
          </cell>
        </row>
        <row r="306">
          <cell r="C306">
            <v>39814</v>
          </cell>
          <cell r="D306">
            <v>5.0551614763101682</v>
          </cell>
        </row>
        <row r="307">
          <cell r="C307">
            <v>40179</v>
          </cell>
          <cell r="D307">
            <v>5.0551614763101682</v>
          </cell>
        </row>
        <row r="308">
          <cell r="C308">
            <v>40544</v>
          </cell>
          <cell r="D308">
            <v>4.8358895272212674</v>
          </cell>
        </row>
        <row r="309">
          <cell r="C309">
            <v>40909</v>
          </cell>
          <cell r="D309">
            <v>4.8358895272212674</v>
          </cell>
        </row>
        <row r="310">
          <cell r="C310">
            <v>41275</v>
          </cell>
          <cell r="D310">
            <v>4.8358895272212674</v>
          </cell>
        </row>
        <row r="311">
          <cell r="C311">
            <v>41640</v>
          </cell>
          <cell r="D311">
            <v>4.5987101402220993</v>
          </cell>
        </row>
        <row r="312">
          <cell r="C312">
            <v>42005</v>
          </cell>
          <cell r="D312">
            <v>4.5987101402220993</v>
          </cell>
        </row>
        <row r="313">
          <cell r="C313">
            <v>44927</v>
          </cell>
          <cell r="D313">
            <v>0</v>
          </cell>
        </row>
        <row r="660">
          <cell r="C660">
            <v>36892</v>
          </cell>
          <cell r="D660">
            <v>0</v>
          </cell>
        </row>
        <row r="661">
          <cell r="C661">
            <v>37257</v>
          </cell>
          <cell r="D661">
            <v>0</v>
          </cell>
        </row>
        <row r="662">
          <cell r="C662">
            <v>37622</v>
          </cell>
          <cell r="D662">
            <v>5.4900000000000011</v>
          </cell>
        </row>
        <row r="663">
          <cell r="C663">
            <v>37987</v>
          </cell>
          <cell r="D663">
            <v>0</v>
          </cell>
        </row>
        <row r="664">
          <cell r="C664">
            <v>38047</v>
          </cell>
          <cell r="D664">
            <v>8.2899999999999991</v>
          </cell>
        </row>
        <row r="665">
          <cell r="C665">
            <v>38200</v>
          </cell>
          <cell r="D665">
            <v>1.4</v>
          </cell>
        </row>
        <row r="666">
          <cell r="C666">
            <v>38353</v>
          </cell>
          <cell r="D666">
            <v>6.5559539803966853</v>
          </cell>
        </row>
        <row r="667">
          <cell r="C667">
            <v>38718</v>
          </cell>
          <cell r="D667">
            <v>5.8201042088839019</v>
          </cell>
        </row>
        <row r="668">
          <cell r="C668">
            <v>39083</v>
          </cell>
          <cell r="D668">
            <v>4.7445474428293544</v>
          </cell>
        </row>
        <row r="669">
          <cell r="C669">
            <v>39448</v>
          </cell>
          <cell r="D669">
            <v>4.909235255021219</v>
          </cell>
        </row>
        <row r="670">
          <cell r="C670">
            <v>39814</v>
          </cell>
          <cell r="D670">
            <v>4.5573863042066591</v>
          </cell>
        </row>
        <row r="671">
          <cell r="C671">
            <v>40179</v>
          </cell>
          <cell r="D671">
            <v>4.2482816644384647</v>
          </cell>
        </row>
        <row r="672">
          <cell r="C672">
            <v>40544</v>
          </cell>
          <cell r="D672">
            <v>4.1449166440621612</v>
          </cell>
        </row>
        <row r="673">
          <cell r="C673">
            <v>40909</v>
          </cell>
          <cell r="D673">
            <v>3.9789792687206105</v>
          </cell>
        </row>
        <row r="674">
          <cell r="C674">
            <v>41275</v>
          </cell>
          <cell r="D674">
            <v>3.8905220393153988</v>
          </cell>
        </row>
        <row r="675">
          <cell r="C675">
            <v>41640</v>
          </cell>
          <cell r="D675">
            <v>3.6671898003274932</v>
          </cell>
        </row>
        <row r="676">
          <cell r="C676">
            <v>42005</v>
          </cell>
          <cell r="D676">
            <v>3.0998761082867579</v>
          </cell>
        </row>
        <row r="677">
          <cell r="C677">
            <v>44927</v>
          </cell>
          <cell r="D67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COMMODITY"/>
      <sheetName val="TRF-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D Model&gt;&gt;"/>
      <sheetName val="T&amp;D Assumptions"/>
      <sheetName val="Template FTE"/>
      <sheetName val="Template"/>
      <sheetName val="LocalModel&gt;&gt;"/>
      <sheetName val="Cover"/>
      <sheetName val="Sheets"/>
      <sheetName val="Analysis (2)"/>
      <sheetName val="Analysis"/>
      <sheetName val="Local Assumptions"/>
      <sheetName val="Costs&gt;&gt;"/>
      <sheetName val="C|G TEMPLATE"/>
      <sheetName val="C|E TEMPLATE"/>
      <sheetName val="C|G Tech Commercialization"/>
      <sheetName val="C|G Asset Intelligence"/>
      <sheetName val="C|G Asset Inv Support"/>
      <sheetName val="C|G Supervisor of Future"/>
      <sheetName val="C|G Scheduling &amp; Dispatch"/>
      <sheetName val="C|G Work Mgmt &amp; Design"/>
      <sheetName val="C|E Asset Inv Support"/>
      <sheetName val="C|G Real-Time GIS Info"/>
      <sheetName val="C|E Real-Time GIS Info"/>
      <sheetName val="C|G Technical Standards"/>
      <sheetName val="C|E Technical Standards"/>
      <sheetName val="C|G Field Enablement"/>
      <sheetName val="C|E Field Enablement"/>
      <sheetName val="C|E Supervisor of Future"/>
      <sheetName val="C|E Scheduling &amp; Dispatch"/>
      <sheetName val="C|E Work Mgmt &amp; Design"/>
      <sheetName val="C|E Integrated OMS &amp; DMS"/>
      <sheetName val="C|E Smart Grid"/>
      <sheetName val="Benefits&gt;&gt;"/>
      <sheetName val="B| TEMPLATE"/>
      <sheetName val="B|G Tech Commercialization"/>
      <sheetName val="B|G Asset Intelligence"/>
      <sheetName val="B|G Real-Time GIS Info"/>
      <sheetName val="B|G Asset Inv Support"/>
      <sheetName val="B|G Technical Standards"/>
      <sheetName val="B|G Scheduling &amp; Dispatch"/>
      <sheetName val="B|G Work Mgmt &amp; Design"/>
      <sheetName val="B|G Field Enablement"/>
      <sheetName val="B|G Supervisor of Future"/>
      <sheetName val="B|E Real-Time GIS Info"/>
      <sheetName val="B|E Asset Inv Support"/>
      <sheetName val="B|E Technical Standards"/>
      <sheetName val="B|E Scheduling &amp; Dispatch"/>
      <sheetName val="B|E Work Mgmt &amp; Design"/>
      <sheetName val="B|E Field Enablement"/>
      <sheetName val="B|E Supervisor of Future"/>
      <sheetName val="B|E Integrated OMS &amp; DMS"/>
      <sheetName val="B|E Smart Grid"/>
      <sheetName val="DummySheets&gt;&gt;"/>
      <sheetName val="C|G Smart Grid"/>
      <sheetName val="B|G Smart Grid"/>
      <sheetName val="B|E Tech Commercialization"/>
      <sheetName val="C|E Tech Commercialization"/>
      <sheetName val="B|E Asset Intelligence"/>
      <sheetName val="C|E Asset Intelligence"/>
      <sheetName val="B|G Integrated OMS &amp; DMS"/>
      <sheetName val="C|G Integrated OMS &amp; DMS"/>
      <sheetName val="T&amp;D Program Model&gt;&gt;"/>
      <sheetName val="GlobalAssumptions"/>
      <sheetName val="Asset Inv Support FTE"/>
      <sheetName val="Asset Inv Support"/>
      <sheetName val="Technical Standards FTE"/>
      <sheetName val="Technical Standards"/>
      <sheetName val="Real-Time GIS Info FTE"/>
      <sheetName val="Real-Time GIS Info"/>
      <sheetName val="Supervisor of Future FTE"/>
      <sheetName val="Supervisor of Future"/>
      <sheetName val="Field Enablement FTE"/>
      <sheetName val="Field Enablement"/>
      <sheetName val="Work Mgmt &amp; Design FTE"/>
      <sheetName val="Work Mgmt &amp; Design"/>
      <sheetName val="Scheduling &amp; Dispatch FTE"/>
      <sheetName val="Scheduling &amp; Dispatch"/>
      <sheetName val="Integrated OMS &amp; DMS"/>
      <sheetName val="Integrated OMS &amp; DMS FTE"/>
      <sheetName val="Asset Intelligence"/>
      <sheetName val="Asset Intelligence FTE"/>
      <sheetName val="Tech Commercialization"/>
      <sheetName val="Tech Commercialization FTE"/>
      <sheetName val="Smart Grid"/>
      <sheetName val="Smart Grid F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1">
          <cell r="D12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UCR PPP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 refreshError="1"/>
      <sheetData sheetId="32"/>
      <sheetData sheetId="33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Options"/>
      <sheetName val="New Charts BC"/>
      <sheetName val="Charts Compare"/>
      <sheetName val="Charts All"/>
      <sheetName val="Bullet Pts"/>
      <sheetName val="Rates BC"/>
      <sheetName val="Rates HC"/>
      <sheetName val="Rates LC"/>
      <sheetName val="Model Assumptions"/>
      <sheetName val="Sensitivities"/>
      <sheetName val="Self Genr BA"/>
      <sheetName val="DSM Reduction"/>
      <sheetName val="Analysis"/>
      <sheetName val="BCAP Effects"/>
      <sheetName val="Thrput Effect"/>
      <sheetName val="PPP Rates"/>
      <sheetName val="Summary"/>
      <sheetName val="TP Compare2"/>
      <sheetName val="TP Compare"/>
      <sheetName val="Rev Calcs"/>
      <sheetName val="2005-9 HC"/>
      <sheetName val="2004-11 BC"/>
      <sheetName val="2005-9 LC"/>
      <sheetName val="Commodity"/>
      <sheetName val="For Tim1"/>
      <sheetName val="For Tim2"/>
      <sheetName val="For Nasim"/>
      <sheetName val="2000"/>
      <sheetName val="2001"/>
      <sheetName val="2002"/>
      <sheetName val="2003"/>
      <sheetName val="2004"/>
      <sheetName val="2004 COS"/>
      <sheetName val="2005"/>
      <sheetName val="2006 BC"/>
      <sheetName val="2007 BC"/>
      <sheetName val="2008 BC"/>
      <sheetName val="2009 BC"/>
      <sheetName val="Lower SDGE EG"/>
      <sheetName val="DSM Efforts"/>
      <sheetName val="2006 HC"/>
      <sheetName val="2007 HC"/>
      <sheetName val="2008 HC"/>
      <sheetName val="2009 HC"/>
      <sheetName val="2006 LC"/>
      <sheetName val="2007 LC"/>
      <sheetName val="2008 LC"/>
      <sheetName val="2009 LC"/>
      <sheetName val="Cost Alloc"/>
      <sheetName val="Alloc factors"/>
      <sheetName val="EOR"/>
      <sheetName val="Base Margin"/>
      <sheetName val="Embedded Costs"/>
      <sheetName val="Meter Data"/>
      <sheetName val="Storage"/>
      <sheetName val="IPDC"/>
      <sheetName val="CSA"/>
      <sheetName val="Other"/>
      <sheetName val="Bal Accts"/>
      <sheetName val="PPP Revs"/>
      <sheetName val="Resid Rates"/>
      <sheetName val="Resid Data"/>
      <sheetName val="G10 Rates"/>
      <sheetName val="G10 Cost Alloc"/>
      <sheetName val="G10 Data"/>
      <sheetName val="NGV Rates"/>
      <sheetName val="G30 RD"/>
      <sheetName val="G30 Data"/>
      <sheetName val="EG Rates"/>
      <sheetName val="Sempra EG"/>
      <sheetName val="CPI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Bill Determ"/>
      <sheetName val="Charts"/>
      <sheetName val="Chart Data"/>
      <sheetName val="Rates Y2002-3"/>
      <sheetName val="BCAP Rates Y2004-7"/>
      <sheetName val="Commodity Prices"/>
      <sheetName val="Rate Assumptions"/>
      <sheetName val="RD Methods"/>
      <sheetName val="Analysis1"/>
      <sheetName val="CA Sep-02"/>
      <sheetName val="Analysis2"/>
      <sheetName val="CA-EC Mar02"/>
      <sheetName val="March 2002 filing"/>
      <sheetName val="RT EPRC"/>
      <sheetName val="RT Cost-Based"/>
      <sheetName val="Sys Tables"/>
      <sheetName val="Class Tables"/>
      <sheetName val="GIR Assumptions"/>
      <sheetName val="Cost Alloc"/>
      <sheetName val="Alloc factors"/>
      <sheetName val="BM Totals"/>
      <sheetName val="BM EC Alloc"/>
      <sheetName val="Other"/>
      <sheetName val="IPDC"/>
      <sheetName val="Storage"/>
      <sheetName val="Bal Accts"/>
      <sheetName val="PPP Fees"/>
      <sheetName val="Peaking Service"/>
      <sheetName val="Commodity"/>
      <sheetName val="Resid RD EPRC"/>
      <sheetName val="Resid RD Cost-Based"/>
      <sheetName val="Resid Data"/>
      <sheetName val="SubMtr"/>
      <sheetName val="G10+NGV RD"/>
      <sheetName val="G10 RD EPRC"/>
      <sheetName val="G10 RD Cost-Based"/>
      <sheetName val="G10 Cost Alloc"/>
      <sheetName val="G10 Data"/>
      <sheetName val="NGV New"/>
      <sheetName val="NGV Old"/>
      <sheetName val="NGV Data"/>
      <sheetName val="G30 RD EPRC"/>
      <sheetName val="G30 RD Cost-Based"/>
      <sheetName val="G30 Cost Alloc"/>
      <sheetName val="G30 Data New"/>
      <sheetName val="G30 Data Old"/>
      <sheetName val="G30 Data1"/>
      <sheetName val="Sempra EG EPRC"/>
      <sheetName val="EG RD EPRC"/>
      <sheetName val="Sempra EG Cost-Based"/>
      <sheetName val="EG RD Cost-Based"/>
      <sheetName val="EG Cost Alloc"/>
      <sheetName val="EG Data New"/>
      <sheetName val="EG Data Old"/>
      <sheetName val="CPI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"/>
      <sheetName val="A"/>
      <sheetName val="F1"/>
      <sheetName val="F2"/>
      <sheetName val="Options"/>
      <sheetName val="I"/>
      <sheetName val="B"/>
      <sheetName val="C"/>
      <sheetName val="D"/>
      <sheetName val="D1a_Margin"/>
      <sheetName val="D1b_EOR"/>
      <sheetName val="D1c_GE_Cap"/>
      <sheetName val="Gas_AC_Cap"/>
      <sheetName val="D2_Bal_Act"/>
      <sheetName val="D3_Marg_Cst"/>
      <sheetName val="D4_Pr_Rts"/>
      <sheetName val="NGV"/>
      <sheetName val="E1"/>
      <sheetName val="E1a"/>
      <sheetName val="E1a1"/>
      <sheetName val="E1b_SubMtrCr"/>
      <sheetName val="E2"/>
      <sheetName val="E3"/>
      <sheetName val="G1"/>
      <sheetName val="G2"/>
      <sheetName val="G3"/>
      <sheetName val="G4"/>
      <sheetName val="H1"/>
      <sheetName val="H2"/>
      <sheetName val="H3a"/>
      <sheetName val="H3b"/>
      <sheetName val="H4_Smy"/>
      <sheetName val="H4mp"/>
      <sheetName val="H4hp"/>
      <sheetName val="H4t"/>
      <sheetName val="EG_1"/>
      <sheetName val="EG_Common"/>
      <sheetName val="EG_2"/>
      <sheetName val="EG_3"/>
      <sheetName val="EG_4"/>
      <sheetName val="EG_5"/>
      <sheetName val="Peak_Service"/>
      <sheetName val="PS_G30_Sgmtn"/>
      <sheetName val="Tariff Data 1"/>
      <sheetName val="Tariff Data 2"/>
      <sheetName val="Rate Summary"/>
      <sheetName val="Acctg - Controls"/>
      <sheetName val="Acctg - Unit Costs"/>
      <sheetName val="Acctg - Attch I"/>
      <sheetName val="Acctg - Attach II &amp; III p1-15"/>
      <sheetName val="Acctg_Attach II &amp; III p16"/>
      <sheetName val="Acctg - Attach IV"/>
      <sheetName val="Acctg - Attach VI"/>
      <sheetName val="Acctg - Attach VII"/>
      <sheetName val="Acctg - Attach VIII"/>
      <sheetName val="Acctg - Attach IX"/>
      <sheetName val="Acctg - Titles"/>
      <sheetName val="Default Macro"/>
      <sheetName val="Print WP Macros"/>
      <sheetName val="Print Tables Macros"/>
      <sheetName val="Print c3a C4a Macros"/>
      <sheetName val="Module2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isions"/>
      <sheetName val="List"/>
      <sheetName val="A-CommIR"/>
      <sheetName val="B-Fin"/>
      <sheetName val="C-HR"/>
      <sheetName val="D-Legal"/>
      <sheetName val="E-ExtAff"/>
      <sheetName val="F-Exec"/>
      <sheetName val="G-Dep"/>
      <sheetName val="H-Benefits"/>
      <sheetName val="I-Ins"/>
      <sheetName val="tblCC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G CF_actual"/>
      <sheetName val="SCG CF_outlook"/>
      <sheetName val="SCG CF_plan"/>
      <sheetName val="SCG CF_plan (YTD)"/>
      <sheetName val="SCG CF full year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Attachment 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cenario"/>
      <sheetName val="PPP Summary"/>
      <sheetName val="RD PPP2"/>
      <sheetName val="PPP Costs"/>
      <sheetName val="CARE Costs"/>
      <sheetName val="PPP Bill Determinants"/>
      <sheetName val="CARE WACOG"/>
      <sheetName val="CARE TP"/>
      <sheetName val="3-Yr Rec TP"/>
      <sheetName val="Cushion Surchar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 refreshError="1">
        <row r="25">
          <cell r="A25" t="str">
            <v>F10000C</v>
          </cell>
          <cell r="B25" t="str">
            <v>PLANT IN SERVICE</v>
          </cell>
          <cell r="I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F10100E</v>
          </cell>
          <cell r="B26" t="str">
            <v>PLANT IN SERVICE</v>
          </cell>
          <cell r="D26">
            <v>13609718.76</v>
          </cell>
          <cell r="E26">
            <v>13112470.289999999</v>
          </cell>
          <cell r="F26">
            <v>10237960.66</v>
          </cell>
          <cell r="G26">
            <v>21892410.75</v>
          </cell>
          <cell r="H26">
            <v>30810497.16</v>
          </cell>
          <cell r="I26">
            <v>9790981.6400000006</v>
          </cell>
          <cell r="J26">
            <v>20105154.600000001</v>
          </cell>
          <cell r="K26">
            <v>25142492.629999999</v>
          </cell>
          <cell r="L26">
            <v>9304911.9800000004</v>
          </cell>
          <cell r="M26">
            <v>22058415.920000002</v>
          </cell>
          <cell r="N26">
            <v>20167507.920000002</v>
          </cell>
          <cell r="O26">
            <v>15525869.560000001</v>
          </cell>
          <cell r="Q26">
            <v>211758391.87</v>
          </cell>
        </row>
        <row r="27">
          <cell r="A27" t="str">
            <v>F10100G</v>
          </cell>
          <cell r="B27" t="str">
            <v>PLANT IN SERVICE</v>
          </cell>
          <cell r="D27">
            <v>1522798.19</v>
          </cell>
          <cell r="E27">
            <v>1299897.1599999999</v>
          </cell>
          <cell r="F27">
            <v>1950358.66</v>
          </cell>
          <cell r="G27">
            <v>2263746.08</v>
          </cell>
          <cell r="H27">
            <v>1378035.32</v>
          </cell>
          <cell r="I27">
            <v>1276993.47</v>
          </cell>
          <cell r="J27">
            <v>1828110.18</v>
          </cell>
          <cell r="K27">
            <v>2058837.92</v>
          </cell>
          <cell r="L27">
            <v>2238603.4900000002</v>
          </cell>
          <cell r="M27">
            <v>2200524.25</v>
          </cell>
          <cell r="N27">
            <v>5910896.0700000003</v>
          </cell>
          <cell r="O27">
            <v>4497016.9000000004</v>
          </cell>
          <cell r="Q27">
            <v>28425817.689999998</v>
          </cell>
        </row>
        <row r="28">
          <cell r="A28" t="str">
            <v>F10200E</v>
          </cell>
          <cell r="B28" t="str">
            <v>PLANT PURCHASED OR SOLD</v>
          </cell>
          <cell r="G28">
            <v>0</v>
          </cell>
          <cell r="H28">
            <v>0</v>
          </cell>
          <cell r="I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 t="str">
            <v>F10500C</v>
          </cell>
          <cell r="B29" t="str">
            <v>HELD FOR FUTURE USE</v>
          </cell>
          <cell r="G29">
            <v>0</v>
          </cell>
          <cell r="H29">
            <v>0</v>
          </cell>
          <cell r="I29">
            <v>0</v>
          </cell>
          <cell r="N29">
            <v>0</v>
          </cell>
          <cell r="O29">
            <v>-37281.760000000002</v>
          </cell>
          <cell r="Q29">
            <v>-37281.760000000002</v>
          </cell>
        </row>
        <row r="30">
          <cell r="A30" t="str">
            <v>F10700C</v>
          </cell>
          <cell r="B30" t="str">
            <v>CONSTRUCTION WORK IN PROGRESS</v>
          </cell>
          <cell r="D30">
            <v>3613833.05</v>
          </cell>
          <cell r="E30">
            <v>7223217.7800000003</v>
          </cell>
          <cell r="F30">
            <v>7909219.9299999997</v>
          </cell>
          <cell r="G30">
            <v>1662159.41</v>
          </cell>
          <cell r="H30">
            <v>-6639176.0499999998</v>
          </cell>
          <cell r="I30">
            <v>13373837.34</v>
          </cell>
          <cell r="J30">
            <v>2732459.02</v>
          </cell>
          <cell r="K30">
            <v>-6225819.5700000003</v>
          </cell>
          <cell r="L30">
            <v>1298974.95</v>
          </cell>
          <cell r="M30">
            <v>5668435.5700000003</v>
          </cell>
          <cell r="N30">
            <v>-8313947.5599999996</v>
          </cell>
          <cell r="O30">
            <v>9755539.1999999993</v>
          </cell>
          <cell r="Q30">
            <v>32058733.069999997</v>
          </cell>
        </row>
        <row r="31">
          <cell r="A31" t="str">
            <v>F10800E</v>
          </cell>
          <cell r="B31" t="str">
            <v>ACCUMULATED PROVISION FOR DEPRECIATION</v>
          </cell>
          <cell r="D31">
            <v>-10773371.1</v>
          </cell>
          <cell r="E31">
            <v>-9923684.9000000004</v>
          </cell>
          <cell r="F31">
            <v>-1925447.51</v>
          </cell>
          <cell r="G31">
            <v>-10487490.74</v>
          </cell>
          <cell r="H31">
            <v>-9989827.6600000001</v>
          </cell>
          <cell r="I31">
            <v>-8110208.1799999997</v>
          </cell>
          <cell r="J31">
            <v>-10611088.880000001</v>
          </cell>
          <cell r="K31">
            <v>-10156127.970000001</v>
          </cell>
          <cell r="L31">
            <v>-1200453.06</v>
          </cell>
          <cell r="M31">
            <v>-10418804.390000001</v>
          </cell>
          <cell r="N31">
            <v>-9863965.2400000002</v>
          </cell>
          <cell r="O31">
            <v>-13115016.76</v>
          </cell>
          <cell r="Q31">
            <v>-106575486.39</v>
          </cell>
        </row>
        <row r="32">
          <cell r="A32" t="str">
            <v>F10800G</v>
          </cell>
          <cell r="B32" t="str">
            <v>ACCUMULATED PROVISION FOR DEPRECIATION</v>
          </cell>
          <cell r="D32">
            <v>-2727575.36</v>
          </cell>
          <cell r="E32">
            <v>-2671359.77</v>
          </cell>
          <cell r="F32">
            <v>-2467480.4300000002</v>
          </cell>
          <cell r="G32">
            <v>-2755648.17</v>
          </cell>
          <cell r="H32">
            <v>-2518130.62</v>
          </cell>
          <cell r="I32">
            <v>-2724261.08</v>
          </cell>
          <cell r="J32">
            <v>-2629735.56</v>
          </cell>
          <cell r="K32">
            <v>-2554886.54</v>
          </cell>
          <cell r="L32">
            <v>-2638800.62</v>
          </cell>
          <cell r="M32">
            <v>-2657122.14</v>
          </cell>
          <cell r="N32">
            <v>-2701946.33</v>
          </cell>
          <cell r="O32">
            <v>-2545273.4900000002</v>
          </cell>
          <cell r="Q32">
            <v>-31592220.110000007</v>
          </cell>
        </row>
        <row r="33">
          <cell r="A33" t="str">
            <v>F11100C</v>
          </cell>
          <cell r="B33" t="str">
            <v>ACCUMULATED PROVISION FOR AMORTIZATION AND DEPLETI</v>
          </cell>
          <cell r="D33">
            <v>-661468.28</v>
          </cell>
          <cell r="E33">
            <v>-661468.31000000006</v>
          </cell>
          <cell r="F33">
            <v>-661283.59</v>
          </cell>
          <cell r="G33">
            <v>-14893425.43</v>
          </cell>
          <cell r="H33">
            <v>-1374947.43</v>
          </cell>
          <cell r="I33">
            <v>-1371419.38</v>
          </cell>
          <cell r="J33">
            <v>2245453.16</v>
          </cell>
          <cell r="K33">
            <v>-487956.76</v>
          </cell>
          <cell r="L33">
            <v>-487956.76</v>
          </cell>
          <cell r="M33">
            <v>-485926.17</v>
          </cell>
          <cell r="N33">
            <v>-566359.52</v>
          </cell>
          <cell r="O33">
            <v>-654130.59</v>
          </cell>
          <cell r="Q33">
            <v>-20060889.060000002</v>
          </cell>
        </row>
        <row r="34">
          <cell r="A34" t="str">
            <v>F11100E</v>
          </cell>
          <cell r="B34" t="str">
            <v>ACCUMULATED PROVISION FOR AMORTIZATION AND DEPLETI</v>
          </cell>
          <cell r="D34">
            <v>-321260.78999999998</v>
          </cell>
          <cell r="E34">
            <v>-330259.71999999997</v>
          </cell>
          <cell r="F34">
            <v>-330699.21999999997</v>
          </cell>
          <cell r="G34">
            <v>-941316.72</v>
          </cell>
          <cell r="H34">
            <v>-351191.9</v>
          </cell>
          <cell r="I34">
            <v>-351792.41</v>
          </cell>
          <cell r="J34">
            <v>-3039584.28</v>
          </cell>
          <cell r="K34">
            <v>-324275.51</v>
          </cell>
          <cell r="L34">
            <v>-323149.46999999997</v>
          </cell>
          <cell r="M34">
            <v>-321933.62</v>
          </cell>
          <cell r="N34">
            <v>-313683.95</v>
          </cell>
          <cell r="O34">
            <v>-322399.90999999997</v>
          </cell>
          <cell r="Q34">
            <v>-7271547.5</v>
          </cell>
        </row>
        <row r="35">
          <cell r="A35" t="str">
            <v>F11100G</v>
          </cell>
          <cell r="B35" t="str">
            <v>ACCUMULATED PROVISION FOR AMORTIZATION AND DEPLETI</v>
          </cell>
          <cell r="D35">
            <v>-27377.34</v>
          </cell>
          <cell r="E35">
            <v>-27385.79</v>
          </cell>
          <cell r="F35">
            <v>-27398.47</v>
          </cell>
          <cell r="G35">
            <v>-27444.98</v>
          </cell>
          <cell r="H35">
            <v>-26906.98</v>
          </cell>
          <cell r="I35">
            <v>-26120.75</v>
          </cell>
          <cell r="J35">
            <v>-27128.46</v>
          </cell>
          <cell r="K35">
            <v>-27294.25</v>
          </cell>
          <cell r="L35">
            <v>-27298.73</v>
          </cell>
          <cell r="M35">
            <v>-27338.28</v>
          </cell>
          <cell r="N35">
            <v>-27486.79</v>
          </cell>
          <cell r="O35">
            <v>-27701.19</v>
          </cell>
          <cell r="Q35">
            <v>-326882.01</v>
          </cell>
        </row>
        <row r="36">
          <cell r="A36" t="str">
            <v>F11800C</v>
          </cell>
          <cell r="B36" t="str">
            <v>OTHER UTILITY PLANT</v>
          </cell>
          <cell r="D36">
            <v>769039.44</v>
          </cell>
          <cell r="E36">
            <v>54372.72</v>
          </cell>
          <cell r="F36">
            <v>325318.63</v>
          </cell>
          <cell r="G36">
            <v>107875424.89</v>
          </cell>
          <cell r="H36">
            <v>998038.34</v>
          </cell>
          <cell r="I36">
            <v>-6266127.1500000004</v>
          </cell>
          <cell r="J36">
            <v>-2531920.5099999998</v>
          </cell>
          <cell r="K36">
            <v>-206347.48</v>
          </cell>
          <cell r="L36">
            <v>-297420.06</v>
          </cell>
          <cell r="M36">
            <v>44811.12</v>
          </cell>
          <cell r="N36">
            <v>9994148.8800000008</v>
          </cell>
          <cell r="O36">
            <v>2422803.64</v>
          </cell>
          <cell r="Q36">
            <v>113182142.45999999</v>
          </cell>
        </row>
        <row r="37">
          <cell r="A37" t="str">
            <v>F11830C</v>
          </cell>
          <cell r="B37" t="str">
            <v>OTHER UTILITY PLANT CWIP</v>
          </cell>
          <cell r="D37">
            <v>-99330.62</v>
          </cell>
          <cell r="E37">
            <v>911655.66</v>
          </cell>
          <cell r="F37">
            <v>3181158.88</v>
          </cell>
          <cell r="G37">
            <v>22372877.579999998</v>
          </cell>
          <cell r="H37">
            <v>3145290.69</v>
          </cell>
          <cell r="I37">
            <v>2351208.94</v>
          </cell>
          <cell r="J37">
            <v>-3082703.3</v>
          </cell>
          <cell r="K37">
            <v>1152627.52</v>
          </cell>
          <cell r="L37">
            <v>2272203.7000000002</v>
          </cell>
          <cell r="M37">
            <v>2169658.02</v>
          </cell>
          <cell r="N37">
            <v>-7779150.5999999996</v>
          </cell>
          <cell r="O37">
            <v>3628657.84</v>
          </cell>
          <cell r="Q37">
            <v>30224154.309999999</v>
          </cell>
        </row>
        <row r="38">
          <cell r="A38" t="str">
            <v>F11900C</v>
          </cell>
          <cell r="B38" t="str">
            <v>ACCUM AMORT-OTHER UTILITY PLANT</v>
          </cell>
          <cell r="D38">
            <v>-1065193.06</v>
          </cell>
          <cell r="E38">
            <v>-1485033.36</v>
          </cell>
          <cell r="F38">
            <v>-1193280.75</v>
          </cell>
          <cell r="G38">
            <v>-28636076.809999999</v>
          </cell>
          <cell r="H38">
            <v>-1854465.34</v>
          </cell>
          <cell r="I38">
            <v>4526101.8099999996</v>
          </cell>
          <cell r="J38">
            <v>-1151209</v>
          </cell>
          <cell r="K38">
            <v>-1178494.95</v>
          </cell>
          <cell r="L38">
            <v>-813913.62</v>
          </cell>
          <cell r="M38">
            <v>-1110594.29</v>
          </cell>
          <cell r="N38">
            <v>-803560.69</v>
          </cell>
          <cell r="O38">
            <v>-1019059.76</v>
          </cell>
          <cell r="Q38">
            <v>-35784779.82</v>
          </cell>
        </row>
        <row r="39">
          <cell r="A39" t="str">
            <v>F12010C</v>
          </cell>
          <cell r="B39" t="str">
            <v>NUCLEAR FUEL IN PROCESS</v>
          </cell>
          <cell r="D39">
            <v>174691.3</v>
          </cell>
          <cell r="E39">
            <v>604777.99</v>
          </cell>
          <cell r="F39">
            <v>54571.81</v>
          </cell>
          <cell r="G39">
            <v>6068528.1500000004</v>
          </cell>
          <cell r="H39">
            <v>0</v>
          </cell>
          <cell r="I39">
            <v>1764099.69</v>
          </cell>
          <cell r="Q39">
            <v>8666668.9399999995</v>
          </cell>
        </row>
        <row r="40">
          <cell r="A40" t="str">
            <v>F12030C</v>
          </cell>
          <cell r="B40" t="str">
            <v>NUCLEAR FUEL IN REACTOR</v>
          </cell>
          <cell r="D40">
            <v>579426.87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Q40">
            <v>579426.87</v>
          </cell>
        </row>
        <row r="41">
          <cell r="A41" t="str">
            <v>F12050C</v>
          </cell>
          <cell r="B41" t="str">
            <v>ACCUMULATED PROVISION FOR AMORTIZATION OF NUCLEAR</v>
          </cell>
          <cell r="D41">
            <v>-1138852</v>
          </cell>
          <cell r="E41">
            <v>-1016883</v>
          </cell>
          <cell r="F41">
            <v>-1098091</v>
          </cell>
          <cell r="G41">
            <v>-1110004</v>
          </cell>
          <cell r="H41">
            <v>-944953</v>
          </cell>
          <cell r="I41">
            <v>-676954</v>
          </cell>
          <cell r="Q41">
            <v>-5985737</v>
          </cell>
        </row>
        <row r="42">
          <cell r="A42" t="str">
            <v>F12060E</v>
          </cell>
          <cell r="B42" t="str">
            <v>NUCLEAR FUEL UNDER CAPITAL LEASES-ACC DEPRECIATION</v>
          </cell>
          <cell r="D42">
            <v>0</v>
          </cell>
          <cell r="G42">
            <v>0</v>
          </cell>
          <cell r="H42">
            <v>0</v>
          </cell>
          <cell r="I42">
            <v>0</v>
          </cell>
          <cell r="J42">
            <v>-1069121</v>
          </cell>
          <cell r="K42">
            <v>-1117620</v>
          </cell>
          <cell r="L42">
            <v>-1091057</v>
          </cell>
          <cell r="M42">
            <v>-949078</v>
          </cell>
          <cell r="N42">
            <v>-1096493</v>
          </cell>
          <cell r="O42">
            <v>-1135019</v>
          </cell>
          <cell r="Q42">
            <v>-6458388</v>
          </cell>
        </row>
        <row r="43">
          <cell r="A43" t="str">
            <v>F12061E</v>
          </cell>
          <cell r="B43" t="str">
            <v>NUCLEAR FUEL UNDER CAPITAL LEASES-CWIP</v>
          </cell>
          <cell r="D43">
            <v>0</v>
          </cell>
          <cell r="G43">
            <v>0</v>
          </cell>
          <cell r="H43">
            <v>0</v>
          </cell>
          <cell r="I43">
            <v>0</v>
          </cell>
          <cell r="K43">
            <v>2099873.4300000002</v>
          </cell>
          <cell r="L43">
            <v>-4000</v>
          </cell>
          <cell r="M43">
            <v>588093.75</v>
          </cell>
          <cell r="N43">
            <v>550098.25</v>
          </cell>
          <cell r="O43">
            <v>604.79999999999995</v>
          </cell>
          <cell r="Q43">
            <v>3234670.23</v>
          </cell>
        </row>
        <row r="44">
          <cell r="A44" t="str">
            <v>F12063E</v>
          </cell>
          <cell r="B44" t="str">
            <v>NUCLEAR FUEL UNDER CAPITAL LEASES-PLANT IN SERVICE</v>
          </cell>
          <cell r="D44">
            <v>0</v>
          </cell>
          <cell r="G44">
            <v>0</v>
          </cell>
          <cell r="H44">
            <v>0</v>
          </cell>
          <cell r="I44">
            <v>0</v>
          </cell>
          <cell r="K44">
            <v>1900719.6</v>
          </cell>
          <cell r="N44">
            <v>0</v>
          </cell>
          <cell r="O44">
            <v>0</v>
          </cell>
          <cell r="Q44">
            <v>1900719.6</v>
          </cell>
        </row>
        <row r="45">
          <cell r="A45" t="str">
            <v>F12100C</v>
          </cell>
          <cell r="B45" t="str">
            <v>NONUTILITY PROPERTY</v>
          </cell>
          <cell r="D45">
            <v>-897.26</v>
          </cell>
          <cell r="E45">
            <v>13717.84</v>
          </cell>
          <cell r="F45">
            <v>37.450000000000003</v>
          </cell>
          <cell r="G45">
            <v>275.39</v>
          </cell>
          <cell r="H45">
            <v>17040</v>
          </cell>
          <cell r="I45">
            <v>1681.05</v>
          </cell>
          <cell r="J45">
            <v>1838.17</v>
          </cell>
          <cell r="K45">
            <v>117314.66</v>
          </cell>
          <cell r="L45">
            <v>-1445.53</v>
          </cell>
          <cell r="M45">
            <v>227687.63</v>
          </cell>
          <cell r="N45">
            <v>-100261.23</v>
          </cell>
          <cell r="O45">
            <v>85515.66</v>
          </cell>
          <cell r="Q45">
            <v>362503.83000000007</v>
          </cell>
        </row>
        <row r="46">
          <cell r="A46" t="str">
            <v>F12200C</v>
          </cell>
          <cell r="B46" t="str">
            <v>ACCUM. PROV. FOR DEPR. AND AMORT.</v>
          </cell>
          <cell r="D46">
            <v>-12756.23</v>
          </cell>
          <cell r="E46">
            <v>-12756.24</v>
          </cell>
          <cell r="F46">
            <v>-12756.23</v>
          </cell>
          <cell r="G46">
            <v>-12756.24</v>
          </cell>
          <cell r="H46">
            <v>-12756.23</v>
          </cell>
          <cell r="I46">
            <v>-12756.25</v>
          </cell>
          <cell r="J46">
            <v>-12756.22</v>
          </cell>
          <cell r="K46">
            <v>-12756.23</v>
          </cell>
          <cell r="L46">
            <v>-12756.24</v>
          </cell>
          <cell r="M46">
            <v>-12756.23</v>
          </cell>
          <cell r="N46">
            <v>-12756.24</v>
          </cell>
          <cell r="O46">
            <v>-12756.23</v>
          </cell>
          <cell r="Q46">
            <v>-153074.81</v>
          </cell>
        </row>
        <row r="47">
          <cell r="A47" t="str">
            <v>F12400C</v>
          </cell>
          <cell r="B47" t="str">
            <v>OTHER INVESTMENTS</v>
          </cell>
          <cell r="D47">
            <v>0</v>
          </cell>
          <cell r="E47">
            <v>-123203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169799</v>
          </cell>
          <cell r="M47">
            <v>-4600</v>
          </cell>
          <cell r="N47">
            <v>0.1</v>
          </cell>
          <cell r="O47">
            <v>-47596</v>
          </cell>
          <cell r="Q47">
            <v>-5599.9000000000015</v>
          </cell>
        </row>
        <row r="48">
          <cell r="A48" t="str">
            <v>F12810C</v>
          </cell>
          <cell r="B48" t="str">
            <v>OTHER SPECIAL FUNDS-DEFERRED CHARGES</v>
          </cell>
          <cell r="D48">
            <v>129031</v>
          </cell>
          <cell r="E48">
            <v>207189.36</v>
          </cell>
          <cell r="F48">
            <v>151793.06</v>
          </cell>
          <cell r="G48">
            <v>173668.02</v>
          </cell>
          <cell r="H48">
            <v>67382.97</v>
          </cell>
          <cell r="I48">
            <v>-1585850.22</v>
          </cell>
          <cell r="J48">
            <v>-1383531.67</v>
          </cell>
          <cell r="K48">
            <v>103160.88</v>
          </cell>
          <cell r="L48">
            <v>206718.5</v>
          </cell>
          <cell r="M48">
            <v>294946.40000000002</v>
          </cell>
          <cell r="N48">
            <v>129031</v>
          </cell>
          <cell r="O48">
            <v>207041.38</v>
          </cell>
          <cell r="Q48">
            <v>-1299419.3200000003</v>
          </cell>
        </row>
        <row r="49">
          <cell r="A49" t="str">
            <v>F12820C</v>
          </cell>
          <cell r="B49" t="str">
            <v>OTHER SPECIAL FUNDS-SONGS DECOMM</v>
          </cell>
          <cell r="D49">
            <v>411400</v>
          </cell>
          <cell r="E49">
            <v>410600</v>
          </cell>
          <cell r="F49">
            <v>-4657333.79</v>
          </cell>
          <cell r="G49">
            <v>-354823.03</v>
          </cell>
          <cell r="H49">
            <v>410600</v>
          </cell>
          <cell r="I49">
            <v>-1038531.09</v>
          </cell>
          <cell r="J49">
            <v>410600</v>
          </cell>
          <cell r="K49">
            <v>410600</v>
          </cell>
          <cell r="L49">
            <v>-14321729.060000001</v>
          </cell>
          <cell r="M49">
            <v>410600</v>
          </cell>
          <cell r="N49">
            <v>410600</v>
          </cell>
          <cell r="O49">
            <v>902333.38</v>
          </cell>
          <cell r="Q49">
            <v>-16595083.589999998</v>
          </cell>
        </row>
        <row r="50">
          <cell r="A50" t="str">
            <v>F13100C</v>
          </cell>
          <cell r="B50" t="str">
            <v>CASH</v>
          </cell>
          <cell r="D50">
            <v>381668.88</v>
          </cell>
          <cell r="E50">
            <v>-3536627.47</v>
          </cell>
          <cell r="F50">
            <v>-2558599.1</v>
          </cell>
          <cell r="G50">
            <v>6337536.2400000002</v>
          </cell>
          <cell r="H50">
            <v>-3374585.65</v>
          </cell>
          <cell r="I50">
            <v>-532662.17000000004</v>
          </cell>
          <cell r="J50">
            <v>2268246.75</v>
          </cell>
          <cell r="K50">
            <v>-2236540.75</v>
          </cell>
          <cell r="L50">
            <v>-895042.96</v>
          </cell>
          <cell r="M50">
            <v>2648681.7799999998</v>
          </cell>
          <cell r="N50">
            <v>-5774180.75</v>
          </cell>
          <cell r="O50">
            <v>5220585.96</v>
          </cell>
          <cell r="Q50">
            <v>-2051519.2400000002</v>
          </cell>
        </row>
        <row r="51">
          <cell r="A51" t="str">
            <v>F13400C</v>
          </cell>
          <cell r="B51" t="str">
            <v>OTHER SPECIAL DEPOSITS</v>
          </cell>
          <cell r="D51">
            <v>-58148.2</v>
          </cell>
          <cell r="E51">
            <v>-66701.600000000006</v>
          </cell>
          <cell r="F51">
            <v>-91198.2</v>
          </cell>
          <cell r="G51">
            <v>0</v>
          </cell>
          <cell r="H51">
            <v>0</v>
          </cell>
          <cell r="I51">
            <v>0</v>
          </cell>
          <cell r="J51">
            <v>79917.78</v>
          </cell>
          <cell r="K51">
            <v>178147.37</v>
          </cell>
          <cell r="L51">
            <v>131313.23000000001</v>
          </cell>
          <cell r="M51">
            <v>-208730.26</v>
          </cell>
          <cell r="N51">
            <v>145.19</v>
          </cell>
          <cell r="O51">
            <v>-436059.03</v>
          </cell>
          <cell r="Q51">
            <v>-471313.72000000003</v>
          </cell>
        </row>
        <row r="52">
          <cell r="A52" t="str">
            <v>F13500C</v>
          </cell>
          <cell r="B52" t="str">
            <v>WORKING FUND</v>
          </cell>
          <cell r="G52">
            <v>0</v>
          </cell>
          <cell r="H52">
            <v>600</v>
          </cell>
          <cell r="I52">
            <v>-700</v>
          </cell>
          <cell r="J52">
            <v>-50</v>
          </cell>
          <cell r="K52">
            <v>-350</v>
          </cell>
          <cell r="M52">
            <v>-9539.43</v>
          </cell>
          <cell r="N52">
            <v>0</v>
          </cell>
          <cell r="O52">
            <v>0</v>
          </cell>
          <cell r="Q52">
            <v>-10039.43</v>
          </cell>
        </row>
        <row r="53">
          <cell r="A53" t="str">
            <v>F13600C</v>
          </cell>
          <cell r="B53" t="str">
            <v>TEMPORARY CASH INVESTMENTS</v>
          </cell>
          <cell r="D53">
            <v>-1472777.78</v>
          </cell>
          <cell r="E53">
            <v>45625000</v>
          </cell>
          <cell r="F53">
            <v>-44775000</v>
          </cell>
          <cell r="G53">
            <v>-30150000</v>
          </cell>
          <cell r="H53">
            <v>81570795.510000005</v>
          </cell>
          <cell r="I53">
            <v>-32150000</v>
          </cell>
          <cell r="J53">
            <v>69990265.230000004</v>
          </cell>
          <cell r="K53">
            <v>-31035117.800000001</v>
          </cell>
          <cell r="L53">
            <v>-24177434.98</v>
          </cell>
          <cell r="M53">
            <v>21117854.989999998</v>
          </cell>
          <cell r="N53">
            <v>58299400</v>
          </cell>
          <cell r="O53">
            <v>-148726622.22</v>
          </cell>
          <cell r="Q53">
            <v>-35883637.049999982</v>
          </cell>
        </row>
        <row r="54">
          <cell r="A54" t="str">
            <v>F14200C</v>
          </cell>
          <cell r="B54" t="str">
            <v>CUSTOMER ACCOUNTS RECEIVABLE</v>
          </cell>
          <cell r="D54">
            <v>4876711.6900000004</v>
          </cell>
          <cell r="E54">
            <v>10449800.470000001</v>
          </cell>
          <cell r="F54">
            <v>-14101257.65</v>
          </cell>
          <cell r="G54">
            <v>-6214696.7199999997</v>
          </cell>
          <cell r="H54">
            <v>-5616871.3700000001</v>
          </cell>
          <cell r="I54">
            <v>10644678.41</v>
          </cell>
          <cell r="J54">
            <v>-20340989.559999999</v>
          </cell>
          <cell r="K54">
            <v>-34480039.079999998</v>
          </cell>
          <cell r="L54">
            <v>19229684.699999999</v>
          </cell>
          <cell r="M54">
            <v>-123231819.97</v>
          </cell>
          <cell r="N54">
            <v>26550095.93</v>
          </cell>
          <cell r="O54">
            <v>62058627.049999997</v>
          </cell>
          <cell r="Q54">
            <v>-70176076.099999979</v>
          </cell>
        </row>
        <row r="55">
          <cell r="A55" t="str">
            <v>F14300C</v>
          </cell>
          <cell r="B55" t="str">
            <v>OTHER ACCOUNTS RECEIVABLE</v>
          </cell>
          <cell r="D55">
            <v>3825850.45</v>
          </cell>
          <cell r="E55">
            <v>-1690936.77</v>
          </cell>
          <cell r="F55">
            <v>-4544562.04</v>
          </cell>
          <cell r="G55">
            <v>6153325.6299999999</v>
          </cell>
          <cell r="H55">
            <v>-2047403.27</v>
          </cell>
          <cell r="I55">
            <v>-9004894.1300000008</v>
          </cell>
          <cell r="J55">
            <v>-340541.41</v>
          </cell>
          <cell r="K55">
            <v>-19610995.670000002</v>
          </cell>
          <cell r="L55">
            <v>5618796.1799999997</v>
          </cell>
          <cell r="M55">
            <v>-5969514.5300000003</v>
          </cell>
          <cell r="N55">
            <v>-3376027.33</v>
          </cell>
          <cell r="O55">
            <v>11963426.65</v>
          </cell>
          <cell r="Q55">
            <v>-19023476.240000002</v>
          </cell>
        </row>
        <row r="56">
          <cell r="A56" t="str">
            <v>F14500C</v>
          </cell>
          <cell r="B56" t="str">
            <v>NOTES REC FROM ASSOC</v>
          </cell>
          <cell r="D56">
            <v>57117755.590000004</v>
          </cell>
          <cell r="E56">
            <v>6290926.0099999998</v>
          </cell>
          <cell r="F56">
            <v>85893618.739999995</v>
          </cell>
          <cell r="G56">
            <v>-34611363.079999998</v>
          </cell>
          <cell r="H56">
            <v>26259480.219999999</v>
          </cell>
          <cell r="I56">
            <v>14760563.99</v>
          </cell>
          <cell r="J56">
            <v>3546911.12</v>
          </cell>
          <cell r="K56">
            <v>138543994.84999999</v>
          </cell>
          <cell r="L56">
            <v>31142952.530000001</v>
          </cell>
          <cell r="M56">
            <v>41374603.950000003</v>
          </cell>
          <cell r="N56">
            <v>-19716138.43</v>
          </cell>
          <cell r="O56">
            <v>-143432350.00999999</v>
          </cell>
          <cell r="Q56">
            <v>207170955.48000002</v>
          </cell>
        </row>
        <row r="57">
          <cell r="A57" t="str">
            <v>F14600C</v>
          </cell>
          <cell r="B57" t="str">
            <v>ACCOUNTS RECEIVABLE FROM ASSOC. COMPANIES</v>
          </cell>
          <cell r="D57">
            <v>11489818.460000001</v>
          </cell>
          <cell r="E57">
            <v>-466672.37</v>
          </cell>
          <cell r="F57">
            <v>-5490880.2000000002</v>
          </cell>
          <cell r="G57">
            <v>15386895.34</v>
          </cell>
          <cell r="H57">
            <v>4235196.0199999996</v>
          </cell>
          <cell r="I57">
            <v>1454617.43</v>
          </cell>
          <cell r="J57">
            <v>-1799175.24</v>
          </cell>
          <cell r="K57">
            <v>3380399.61</v>
          </cell>
          <cell r="L57">
            <v>951171.52</v>
          </cell>
          <cell r="M57">
            <v>-6163089.1299999999</v>
          </cell>
          <cell r="N57">
            <v>5028848.33</v>
          </cell>
          <cell r="O57">
            <v>-11434258.59</v>
          </cell>
          <cell r="Q57">
            <v>16572871.180000003</v>
          </cell>
        </row>
        <row r="58">
          <cell r="A58" t="str">
            <v>F15200C</v>
          </cell>
          <cell r="B58" t="str">
            <v>FUEL STOCK EXPENSES UNDISTRIBUTED</v>
          </cell>
          <cell r="D58">
            <v>0</v>
          </cell>
          <cell r="E58">
            <v>0</v>
          </cell>
          <cell r="F58">
            <v>-26386.92</v>
          </cell>
          <cell r="G58">
            <v>0</v>
          </cell>
          <cell r="H58">
            <v>0</v>
          </cell>
          <cell r="I58">
            <v>0</v>
          </cell>
          <cell r="Q58">
            <v>-26386.92</v>
          </cell>
        </row>
        <row r="59">
          <cell r="A59" t="str">
            <v>F15400C</v>
          </cell>
          <cell r="B59" t="str">
            <v>PLANT MATERIALS AND OPERATING SUPPLIES</v>
          </cell>
          <cell r="D59">
            <v>-1294290.47</v>
          </cell>
          <cell r="E59">
            <v>-522599.39</v>
          </cell>
          <cell r="F59">
            <v>-155640.79999999999</v>
          </cell>
          <cell r="G59">
            <v>587121.62</v>
          </cell>
          <cell r="H59">
            <v>172636.43</v>
          </cell>
          <cell r="I59">
            <v>-955524.43</v>
          </cell>
          <cell r="J59">
            <v>-320566.09000000003</v>
          </cell>
          <cell r="K59">
            <v>727549.72</v>
          </cell>
          <cell r="L59">
            <v>-1724128.1</v>
          </cell>
          <cell r="M59">
            <v>2168113.79</v>
          </cell>
          <cell r="N59">
            <v>-2352968.2200000002</v>
          </cell>
          <cell r="O59">
            <v>266764.79999999999</v>
          </cell>
          <cell r="Q59">
            <v>-3403531.14</v>
          </cell>
        </row>
        <row r="60">
          <cell r="A60" t="str">
            <v>F15600C</v>
          </cell>
          <cell r="B60" t="str">
            <v>OTHER MATERIALS AND SUPPLIES</v>
          </cell>
          <cell r="D60">
            <v>8318.51</v>
          </cell>
          <cell r="E60">
            <v>765.73</v>
          </cell>
          <cell r="F60">
            <v>-9084.25</v>
          </cell>
          <cell r="G60">
            <v>624.89</v>
          </cell>
          <cell r="H60">
            <v>95.93</v>
          </cell>
          <cell r="I60">
            <v>-720.75</v>
          </cell>
          <cell r="J60">
            <v>-37604.839999999997</v>
          </cell>
          <cell r="K60">
            <v>2908.13</v>
          </cell>
          <cell r="L60">
            <v>-735.53</v>
          </cell>
          <cell r="M60">
            <v>10301.42</v>
          </cell>
          <cell r="N60">
            <v>-176.41</v>
          </cell>
          <cell r="O60">
            <v>-10125.01</v>
          </cell>
          <cell r="Q60">
            <v>-35432.18</v>
          </cell>
        </row>
        <row r="61">
          <cell r="A61" t="str">
            <v>F16300C</v>
          </cell>
          <cell r="B61" t="str">
            <v>STORES EXPENSE UNDISTRIBUTED</v>
          </cell>
          <cell r="D61">
            <v>828522.01</v>
          </cell>
          <cell r="E61">
            <v>105828.2</v>
          </cell>
          <cell r="F61">
            <v>210228.36</v>
          </cell>
          <cell r="G61">
            <v>-86562.81</v>
          </cell>
          <cell r="H61">
            <v>46610.18</v>
          </cell>
          <cell r="I61">
            <v>-132556.89000000001</v>
          </cell>
          <cell r="J61">
            <v>856271.73</v>
          </cell>
          <cell r="K61">
            <v>139120.53</v>
          </cell>
          <cell r="L61">
            <v>-1429832.63</v>
          </cell>
          <cell r="M61">
            <v>-2678314.69</v>
          </cell>
          <cell r="N61">
            <v>1955901.55</v>
          </cell>
          <cell r="O61">
            <v>-25960.75</v>
          </cell>
          <cell r="Q61">
            <v>-210745.20999999973</v>
          </cell>
        </row>
        <row r="62">
          <cell r="A62" t="str">
            <v>F16410C</v>
          </cell>
          <cell r="B62" t="str">
            <v>GAS STORED UNDERGROUND-CURRENT</v>
          </cell>
          <cell r="D62">
            <v>-8562404</v>
          </cell>
          <cell r="E62">
            <v>-23243940</v>
          </cell>
          <cell r="F62">
            <v>4674843</v>
          </cell>
          <cell r="G62">
            <v>4021251</v>
          </cell>
          <cell r="H62">
            <v>2112864</v>
          </cell>
          <cell r="I62">
            <v>1113712</v>
          </cell>
          <cell r="J62">
            <v>2399738</v>
          </cell>
          <cell r="K62">
            <v>1200193</v>
          </cell>
          <cell r="L62">
            <v>3582041</v>
          </cell>
          <cell r="M62">
            <v>1646309</v>
          </cell>
          <cell r="N62">
            <v>24135</v>
          </cell>
          <cell r="O62">
            <v>-2231773</v>
          </cell>
          <cell r="Q62">
            <v>-13263031</v>
          </cell>
        </row>
        <row r="63">
          <cell r="A63" t="str">
            <v>F16420C</v>
          </cell>
          <cell r="B63" t="str">
            <v>LIQUEFIED NATURAL GAS STORED</v>
          </cell>
          <cell r="D63">
            <v>-3682.32</v>
          </cell>
          <cell r="E63">
            <v>2352.5700000000002</v>
          </cell>
          <cell r="F63">
            <v>774.84</v>
          </cell>
          <cell r="G63">
            <v>-308.72000000000003</v>
          </cell>
          <cell r="H63">
            <v>-1549.78</v>
          </cell>
          <cell r="I63">
            <v>-1659.22</v>
          </cell>
          <cell r="J63">
            <v>1216.01</v>
          </cell>
          <cell r="K63">
            <v>-1560.79</v>
          </cell>
          <cell r="L63">
            <v>1097.95</v>
          </cell>
          <cell r="M63">
            <v>1306.01</v>
          </cell>
          <cell r="N63">
            <v>-2898.51</v>
          </cell>
          <cell r="O63">
            <v>3606.41</v>
          </cell>
          <cell r="Q63">
            <v>-1305.5500000000002</v>
          </cell>
        </row>
        <row r="64">
          <cell r="A64" t="str">
            <v>F16500C</v>
          </cell>
          <cell r="B64" t="str">
            <v>PREPAYMENTS</v>
          </cell>
          <cell r="D64">
            <v>-260078.35</v>
          </cell>
          <cell r="E64">
            <v>-211340.76</v>
          </cell>
          <cell r="F64">
            <v>-218027.73</v>
          </cell>
          <cell r="G64">
            <v>4743550.8899999997</v>
          </cell>
          <cell r="H64">
            <v>-2710803.55</v>
          </cell>
          <cell r="I64">
            <v>23136.11</v>
          </cell>
          <cell r="J64">
            <v>932018.24</v>
          </cell>
          <cell r="K64">
            <v>-297281.71999999997</v>
          </cell>
          <cell r="L64">
            <v>1187606.98</v>
          </cell>
          <cell r="M64">
            <v>-268504.52</v>
          </cell>
          <cell r="N64">
            <v>-268504.46999999997</v>
          </cell>
          <cell r="O64">
            <v>-3320078.35</v>
          </cell>
          <cell r="Q64">
            <v>-668307.23</v>
          </cell>
        </row>
        <row r="65">
          <cell r="A65" t="str">
            <v>F17100C</v>
          </cell>
          <cell r="B65" t="str">
            <v>INTEREST AND DIVIDENDS RECEIVABLE</v>
          </cell>
          <cell r="D65">
            <v>-32537.09</v>
          </cell>
          <cell r="E65">
            <v>-2800.68</v>
          </cell>
          <cell r="F65">
            <v>24406.75</v>
          </cell>
          <cell r="G65">
            <v>-161702.37</v>
          </cell>
          <cell r="H65">
            <v>63492.08</v>
          </cell>
          <cell r="I65">
            <v>60542.76</v>
          </cell>
          <cell r="J65">
            <v>721711.59</v>
          </cell>
          <cell r="K65">
            <v>-160367.42000000001</v>
          </cell>
          <cell r="L65">
            <v>-103808.47</v>
          </cell>
          <cell r="M65">
            <v>-247117</v>
          </cell>
          <cell r="N65">
            <v>212307.48</v>
          </cell>
          <cell r="O65">
            <v>72508625.079999998</v>
          </cell>
          <cell r="Q65">
            <v>72882752.709999993</v>
          </cell>
        </row>
        <row r="66">
          <cell r="A66" t="str">
            <v>F17300C</v>
          </cell>
          <cell r="B66" t="str">
            <v>ACCRUED UTILITY REVENUES</v>
          </cell>
          <cell r="D66">
            <v>0</v>
          </cell>
          <cell r="E66">
            <v>0</v>
          </cell>
          <cell r="F66">
            <v>-5293000</v>
          </cell>
          <cell r="G66">
            <v>-1141000</v>
          </cell>
          <cell r="H66">
            <v>-1627000</v>
          </cell>
          <cell r="I66">
            <v>5482000</v>
          </cell>
          <cell r="O66">
            <v>-1259000</v>
          </cell>
          <cell r="Q66">
            <v>-3838000</v>
          </cell>
        </row>
        <row r="67">
          <cell r="A67" t="str">
            <v>F17400C</v>
          </cell>
          <cell r="B67" t="str">
            <v>MISCELLANEOUS CURRENT AND ACCRUED ASSETS</v>
          </cell>
          <cell r="D67">
            <v>35964</v>
          </cell>
          <cell r="E67">
            <v>-130226</v>
          </cell>
          <cell r="F67">
            <v>15705</v>
          </cell>
          <cell r="G67">
            <v>227486</v>
          </cell>
          <cell r="H67">
            <v>19817</v>
          </cell>
          <cell r="I67">
            <v>799566</v>
          </cell>
          <cell r="J67">
            <v>-4650701</v>
          </cell>
          <cell r="K67">
            <v>-3719714</v>
          </cell>
          <cell r="L67">
            <v>-859042</v>
          </cell>
          <cell r="M67">
            <v>12889277</v>
          </cell>
          <cell r="N67">
            <v>-14404777</v>
          </cell>
          <cell r="O67">
            <v>21862</v>
          </cell>
          <cell r="Q67">
            <v>-9754783</v>
          </cell>
        </row>
        <row r="68">
          <cell r="A68" t="str">
            <v>F17401C</v>
          </cell>
          <cell r="B68" t="str">
            <v>MISC. CURRENT AND ACCRUED ASSETS-BALANCING ACCOUNT</v>
          </cell>
          <cell r="D68">
            <v>-26820534</v>
          </cell>
          <cell r="E68">
            <v>-14231998</v>
          </cell>
          <cell r="F68">
            <v>-2574895</v>
          </cell>
          <cell r="G68">
            <v>-12063039</v>
          </cell>
          <cell r="H68">
            <v>-5099572</v>
          </cell>
          <cell r="I68">
            <v>-7348639</v>
          </cell>
          <cell r="J68">
            <v>4938027</v>
          </cell>
          <cell r="K68">
            <v>-91816044</v>
          </cell>
          <cell r="L68">
            <v>847882.66</v>
          </cell>
          <cell r="M68">
            <v>16817330.280000001</v>
          </cell>
          <cell r="N68">
            <v>-115764467.94</v>
          </cell>
          <cell r="O68">
            <v>-14194993</v>
          </cell>
          <cell r="Q68">
            <v>-267310942</v>
          </cell>
        </row>
        <row r="69">
          <cell r="A69" t="str">
            <v>F18100C</v>
          </cell>
          <cell r="B69" t="str">
            <v>UNAMORTIZED DEBT EXPENSES</v>
          </cell>
          <cell r="D69">
            <v>-48511.54</v>
          </cell>
          <cell r="E69">
            <v>-48511.54</v>
          </cell>
          <cell r="F69">
            <v>-48511.54</v>
          </cell>
          <cell r="G69">
            <v>-48511.54</v>
          </cell>
          <cell r="H69">
            <v>-48511.54</v>
          </cell>
          <cell r="I69">
            <v>-47765.2</v>
          </cell>
          <cell r="J69">
            <v>-48511.54</v>
          </cell>
          <cell r="K69">
            <v>-48511.54</v>
          </cell>
          <cell r="L69">
            <v>-48511.54</v>
          </cell>
          <cell r="M69">
            <v>-48511.54</v>
          </cell>
          <cell r="N69">
            <v>-48511.54</v>
          </cell>
          <cell r="O69">
            <v>-48511.54</v>
          </cell>
          <cell r="Q69">
            <v>-581392.14</v>
          </cell>
        </row>
        <row r="70">
          <cell r="A70" t="str">
            <v>F18230C</v>
          </cell>
          <cell r="B70" t="str">
            <v>OTHER REGULATORY ASSETS</v>
          </cell>
          <cell r="D70">
            <v>-65145730.020000003</v>
          </cell>
          <cell r="E70">
            <v>-65790469.020000003</v>
          </cell>
          <cell r="F70">
            <v>-47779239.020000003</v>
          </cell>
          <cell r="G70">
            <v>-15339540.02</v>
          </cell>
          <cell r="H70">
            <v>75026563.980000004</v>
          </cell>
          <cell r="I70">
            <v>-44364631.020000003</v>
          </cell>
          <cell r="J70">
            <v>-7918186.3399999999</v>
          </cell>
          <cell r="K70">
            <v>-140435267.59</v>
          </cell>
          <cell r="L70">
            <v>540619453.38</v>
          </cell>
          <cell r="M70">
            <v>-45944843.590000004</v>
          </cell>
          <cell r="N70">
            <v>38090072.259999998</v>
          </cell>
          <cell r="O70">
            <v>-48227459.960000001</v>
          </cell>
          <cell r="Q70">
            <v>172790723.03999996</v>
          </cell>
        </row>
        <row r="71">
          <cell r="A71" t="str">
            <v>F18300C</v>
          </cell>
          <cell r="B71" t="str">
            <v>PRELIM. SURVEY AND INVESTIGATION CHARGES (ELECTRIC</v>
          </cell>
          <cell r="D71">
            <v>123923.3</v>
          </cell>
          <cell r="E71">
            <v>180706.49</v>
          </cell>
          <cell r="F71">
            <v>616674.51</v>
          </cell>
          <cell r="G71">
            <v>398583.3</v>
          </cell>
          <cell r="H71">
            <v>875961.04</v>
          </cell>
          <cell r="I71">
            <v>573211.42000000004</v>
          </cell>
          <cell r="J71">
            <v>294895.27</v>
          </cell>
          <cell r="K71">
            <v>615651.31999999995</v>
          </cell>
          <cell r="L71">
            <v>552406.93999999994</v>
          </cell>
          <cell r="M71">
            <v>377812.92</v>
          </cell>
          <cell r="N71">
            <v>748915.04</v>
          </cell>
          <cell r="O71">
            <v>386262.24</v>
          </cell>
          <cell r="Q71">
            <v>5745003.79</v>
          </cell>
        </row>
        <row r="72">
          <cell r="A72" t="str">
            <v>F18400C</v>
          </cell>
          <cell r="B72" t="str">
            <v>CLEARING ACCOUNTS</v>
          </cell>
          <cell r="D72">
            <v>359329.72</v>
          </cell>
          <cell r="E72">
            <v>286738.42</v>
          </cell>
          <cell r="F72">
            <v>-326831.34999999998</v>
          </cell>
          <cell r="G72">
            <v>2247450.69</v>
          </cell>
          <cell r="H72">
            <v>-2206670.9700000002</v>
          </cell>
          <cell r="I72">
            <v>-980763.1</v>
          </cell>
          <cell r="J72">
            <v>-246168.46</v>
          </cell>
          <cell r="K72">
            <v>-2858202.75</v>
          </cell>
          <cell r="L72">
            <v>2390475.1</v>
          </cell>
          <cell r="M72">
            <v>56617.85</v>
          </cell>
          <cell r="N72">
            <v>-13060.44</v>
          </cell>
          <cell r="O72">
            <v>75254.34</v>
          </cell>
          <cell r="Q72">
            <v>-1215830.95</v>
          </cell>
        </row>
        <row r="73">
          <cell r="A73" t="str">
            <v>F18500C</v>
          </cell>
          <cell r="B73" t="str">
            <v>TEMPORARY FACILITIES</v>
          </cell>
          <cell r="D73">
            <v>-23855.7</v>
          </cell>
          <cell r="E73">
            <v>-107447.46</v>
          </cell>
          <cell r="F73">
            <v>-17414.34</v>
          </cell>
          <cell r="G73">
            <v>18016.3</v>
          </cell>
          <cell r="H73">
            <v>-36470.879999999997</v>
          </cell>
          <cell r="I73">
            <v>-8038.99</v>
          </cell>
          <cell r="J73">
            <v>-33553.72</v>
          </cell>
          <cell r="K73">
            <v>-30071.7</v>
          </cell>
          <cell r="L73">
            <v>-43962.21</v>
          </cell>
          <cell r="M73">
            <v>-7057.48</v>
          </cell>
          <cell r="N73">
            <v>-65736.39</v>
          </cell>
          <cell r="O73">
            <v>203034.34</v>
          </cell>
          <cell r="Q73">
            <v>-152558.23000000001</v>
          </cell>
        </row>
        <row r="74">
          <cell r="A74" t="str">
            <v>F18600C</v>
          </cell>
          <cell r="B74" t="str">
            <v>MISCELLANEOUS DEFERRED DEBITS</v>
          </cell>
          <cell r="D74">
            <v>-7812424.9900000002</v>
          </cell>
          <cell r="E74">
            <v>-7100360</v>
          </cell>
          <cell r="F74">
            <v>-6800129.6200000001</v>
          </cell>
          <cell r="G74">
            <v>-6371577.8700000001</v>
          </cell>
          <cell r="H74">
            <v>-5732625.1299999999</v>
          </cell>
          <cell r="I74">
            <v>-6361237</v>
          </cell>
          <cell r="J74">
            <v>1555594.69</v>
          </cell>
          <cell r="K74">
            <v>-82523051.5</v>
          </cell>
          <cell r="L74">
            <v>33167405.829999998</v>
          </cell>
          <cell r="M74">
            <v>13435598.050000001</v>
          </cell>
          <cell r="N74">
            <v>-117259347.95</v>
          </cell>
          <cell r="O74">
            <v>110026084.83</v>
          </cell>
          <cell r="Q74">
            <v>-81776070.660000011</v>
          </cell>
        </row>
        <row r="75">
          <cell r="A75" t="str">
            <v>F18800C</v>
          </cell>
          <cell r="B75" t="str">
            <v>RESEARCH  DEVEL. AND DEMONSTRATION EXPEND.</v>
          </cell>
          <cell r="G75">
            <v>0</v>
          </cell>
          <cell r="H75">
            <v>0</v>
          </cell>
          <cell r="I75">
            <v>0</v>
          </cell>
          <cell r="K75">
            <v>4719.09</v>
          </cell>
          <cell r="N75">
            <v>0</v>
          </cell>
          <cell r="O75">
            <v>0</v>
          </cell>
          <cell r="Q75">
            <v>4719.09</v>
          </cell>
        </row>
        <row r="76">
          <cell r="A76" t="str">
            <v>F18900C</v>
          </cell>
          <cell r="B76" t="str">
            <v>UNAMORTIZED LOSS ON REACQUIRED DEBT</v>
          </cell>
          <cell r="D76">
            <v>-363294.65</v>
          </cell>
          <cell r="E76">
            <v>-363294.65</v>
          </cell>
          <cell r="F76">
            <v>-363294.65</v>
          </cell>
          <cell r="G76">
            <v>-363294.65</v>
          </cell>
          <cell r="H76">
            <v>-363294.65</v>
          </cell>
          <cell r="I76">
            <v>-363294.64</v>
          </cell>
          <cell r="J76">
            <v>-374872.7</v>
          </cell>
          <cell r="K76">
            <v>-374872.71</v>
          </cell>
          <cell r="L76">
            <v>-363294.65</v>
          </cell>
          <cell r="M76">
            <v>-363294.65</v>
          </cell>
          <cell r="N76">
            <v>-363294.65</v>
          </cell>
          <cell r="O76">
            <v>-363294.65</v>
          </cell>
          <cell r="Q76">
            <v>-4382691.9000000004</v>
          </cell>
        </row>
        <row r="77">
          <cell r="A77" t="str">
            <v>F19000C</v>
          </cell>
          <cell r="B77" t="str">
            <v>ACCUMULATED DEFERRED INCOME TAXES</v>
          </cell>
          <cell r="D77">
            <v>3082000</v>
          </cell>
          <cell r="E77">
            <v>3246000</v>
          </cell>
          <cell r="F77">
            <v>-2031000</v>
          </cell>
          <cell r="G77">
            <v>10258000</v>
          </cell>
          <cell r="H77">
            <v>2494000</v>
          </cell>
          <cell r="I77">
            <v>-18817000</v>
          </cell>
          <cell r="J77">
            <v>260000</v>
          </cell>
          <cell r="K77">
            <v>87200000</v>
          </cell>
          <cell r="L77">
            <v>-9224000</v>
          </cell>
          <cell r="M77">
            <v>122000</v>
          </cell>
          <cell r="N77">
            <v>11289000</v>
          </cell>
          <cell r="O77">
            <v>-28947000</v>
          </cell>
          <cell r="Q77">
            <v>58932000</v>
          </cell>
        </row>
        <row r="78">
          <cell r="A78" t="str">
            <v>F19002C</v>
          </cell>
          <cell r="B78" t="str">
            <v>ACCUMULATED DEFERRED INCOME TAXES</v>
          </cell>
          <cell r="D78">
            <v>278000</v>
          </cell>
          <cell r="E78">
            <v>346012</v>
          </cell>
          <cell r="F78">
            <v>-1247000</v>
          </cell>
          <cell r="G78">
            <v>71000</v>
          </cell>
          <cell r="H78">
            <v>238000</v>
          </cell>
          <cell r="I78">
            <v>-539617</v>
          </cell>
          <cell r="N78">
            <v>0</v>
          </cell>
          <cell r="O78">
            <v>0</v>
          </cell>
          <cell r="Q78">
            <v>-853605</v>
          </cell>
        </row>
        <row r="79">
          <cell r="A79" t="str">
            <v>F19100C</v>
          </cell>
          <cell r="B79" t="str">
            <v>UNRECOVERED PURCHASED GAS COSTS</v>
          </cell>
          <cell r="G79">
            <v>0</v>
          </cell>
          <cell r="H79">
            <v>0</v>
          </cell>
          <cell r="I79">
            <v>0</v>
          </cell>
          <cell r="L79">
            <v>46327738</v>
          </cell>
          <cell r="M79">
            <v>16609840</v>
          </cell>
          <cell r="N79">
            <v>4996641</v>
          </cell>
          <cell r="O79">
            <v>-765736</v>
          </cell>
          <cell r="Q79">
            <v>67168483</v>
          </cell>
        </row>
        <row r="80">
          <cell r="A80" t="str">
            <v>F20100C</v>
          </cell>
          <cell r="B80" t="str">
            <v>COMMON STOCK ISSUED</v>
          </cell>
          <cell r="G80">
            <v>0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Q80">
            <v>0</v>
          </cell>
        </row>
        <row r="81">
          <cell r="A81" t="str">
            <v>F20700C</v>
          </cell>
          <cell r="B81" t="str">
            <v xml:space="preserve">PREMIUM ON CAPITAL STOCK  </v>
          </cell>
          <cell r="G81">
            <v>-85476213.879999995</v>
          </cell>
          <cell r="H81">
            <v>0</v>
          </cell>
          <cell r="I81">
            <v>0</v>
          </cell>
          <cell r="Q81">
            <v>-85476213.879999995</v>
          </cell>
        </row>
        <row r="82">
          <cell r="A82" t="str">
            <v>F21100C</v>
          </cell>
          <cell r="B82" t="str">
            <v>MISCELLANEOUS PAID-IN CAPITAL</v>
          </cell>
          <cell r="D82">
            <v>0</v>
          </cell>
          <cell r="E82">
            <v>73003</v>
          </cell>
          <cell r="F82">
            <v>0</v>
          </cell>
          <cell r="G82">
            <v>0</v>
          </cell>
          <cell r="H82">
            <v>0</v>
          </cell>
          <cell r="I82">
            <v>1137211</v>
          </cell>
          <cell r="J82">
            <v>-100613</v>
          </cell>
          <cell r="N82">
            <v>0</v>
          </cell>
          <cell r="O82">
            <v>14324</v>
          </cell>
          <cell r="Q82">
            <v>1123925</v>
          </cell>
        </row>
        <row r="83">
          <cell r="A83" t="str">
            <v>F21600C</v>
          </cell>
          <cell r="B83" t="str">
            <v>RETAINED EARNINGS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N83">
            <v>0</v>
          </cell>
          <cell r="O83">
            <v>150000000</v>
          </cell>
          <cell r="Q83">
            <v>150000000</v>
          </cell>
        </row>
        <row r="84">
          <cell r="A84" t="str">
            <v>F22101C</v>
          </cell>
          <cell r="B84" t="str">
            <v>BONDS-LT DEBT</v>
          </cell>
          <cell r="G84">
            <v>0</v>
          </cell>
          <cell r="H84">
            <v>0</v>
          </cell>
          <cell r="I84">
            <v>27647000</v>
          </cell>
          <cell r="J84">
            <v>-27647000</v>
          </cell>
          <cell r="N84">
            <v>0</v>
          </cell>
          <cell r="O84">
            <v>0</v>
          </cell>
          <cell r="Q84">
            <v>0</v>
          </cell>
        </row>
        <row r="85">
          <cell r="A85" t="str">
            <v>F22200C</v>
          </cell>
          <cell r="B85" t="str">
            <v>REACQUIRED BONDS</v>
          </cell>
          <cell r="D85">
            <v>5713884.3300000001</v>
          </cell>
          <cell r="E85">
            <v>5713884.3300000001</v>
          </cell>
          <cell r="F85">
            <v>-11427768.66</v>
          </cell>
          <cell r="G85">
            <v>4949879.59</v>
          </cell>
          <cell r="H85">
            <v>4949879.59</v>
          </cell>
          <cell r="I85">
            <v>-9899759.1799999997</v>
          </cell>
          <cell r="J85">
            <v>5258290.07</v>
          </cell>
          <cell r="K85">
            <v>5258290.07</v>
          </cell>
          <cell r="L85">
            <v>-10516580.140000001</v>
          </cell>
          <cell r="M85">
            <v>5987059.7699999996</v>
          </cell>
          <cell r="N85">
            <v>5987059.7699999996</v>
          </cell>
          <cell r="O85">
            <v>-11974119.539999999</v>
          </cell>
          <cell r="Q85">
            <v>0</v>
          </cell>
        </row>
        <row r="86">
          <cell r="A86" t="str">
            <v>F22400C</v>
          </cell>
          <cell r="B86" t="str">
            <v>OTHER LT DEBT-CURRENT PORTION</v>
          </cell>
          <cell r="G86">
            <v>0</v>
          </cell>
          <cell r="H86">
            <v>0</v>
          </cell>
          <cell r="I86">
            <v>0</v>
          </cell>
          <cell r="N86">
            <v>52000</v>
          </cell>
          <cell r="O86">
            <v>0</v>
          </cell>
          <cell r="Q86">
            <v>52000</v>
          </cell>
        </row>
        <row r="87">
          <cell r="A87" t="str">
            <v>F22401C</v>
          </cell>
          <cell r="B87" t="str">
            <v>OTHER LT DEBT</v>
          </cell>
          <cell r="G87">
            <v>0</v>
          </cell>
          <cell r="H87">
            <v>0</v>
          </cell>
          <cell r="I87">
            <v>0</v>
          </cell>
          <cell r="N87">
            <v>192870.42</v>
          </cell>
          <cell r="O87">
            <v>0.04</v>
          </cell>
          <cell r="Q87">
            <v>192870.46000000002</v>
          </cell>
        </row>
        <row r="88">
          <cell r="A88" t="str">
            <v>F22500C</v>
          </cell>
          <cell r="B88" t="str">
            <v>UNAMORTIZED PREMIUM ON LONG-TERM DEBT</v>
          </cell>
          <cell r="D88">
            <v>2106.09</v>
          </cell>
          <cell r="E88">
            <v>2106.09</v>
          </cell>
          <cell r="F88">
            <v>2106.09</v>
          </cell>
          <cell r="G88">
            <v>2106.09</v>
          </cell>
          <cell r="H88">
            <v>2106.09</v>
          </cell>
          <cell r="I88">
            <v>2106.09</v>
          </cell>
          <cell r="J88">
            <v>2106.09</v>
          </cell>
          <cell r="K88">
            <v>2106.09</v>
          </cell>
          <cell r="L88">
            <v>2106.09</v>
          </cell>
          <cell r="M88">
            <v>2106.09</v>
          </cell>
          <cell r="N88">
            <v>2106.09</v>
          </cell>
          <cell r="O88">
            <v>2106.09</v>
          </cell>
          <cell r="Q88">
            <v>25273.08</v>
          </cell>
        </row>
        <row r="89">
          <cell r="A89" t="str">
            <v>F22600C</v>
          </cell>
          <cell r="B89" t="str">
            <v>(LESS) UNAMORTIZED DISCOUNT ON LONG-TERM DEBT-DEBI</v>
          </cell>
          <cell r="D89">
            <v>-9709.9500000000007</v>
          </cell>
          <cell r="E89">
            <v>-9709.9500000000007</v>
          </cell>
          <cell r="F89">
            <v>-9709.9500000000007</v>
          </cell>
          <cell r="G89">
            <v>-9709.9500000000007</v>
          </cell>
          <cell r="H89">
            <v>-9709.9500000000007</v>
          </cell>
          <cell r="I89">
            <v>-7974.51</v>
          </cell>
          <cell r="J89">
            <v>-9709.9500000000007</v>
          </cell>
          <cell r="K89">
            <v>-9709.9500000000007</v>
          </cell>
          <cell r="L89">
            <v>-9709.9500000000007</v>
          </cell>
          <cell r="M89">
            <v>-9709.9500000000007</v>
          </cell>
          <cell r="N89">
            <v>-9709.9500000000007</v>
          </cell>
          <cell r="O89">
            <v>-9709.9500000000007</v>
          </cell>
          <cell r="Q89">
            <v>-114783.95999999999</v>
          </cell>
        </row>
        <row r="90">
          <cell r="A90" t="str">
            <v>F22700C</v>
          </cell>
          <cell r="B90" t="str">
            <v>OBLIGATIONS UNDER CAPITAL LEASES-NONCURRENT</v>
          </cell>
          <cell r="G90">
            <v>0</v>
          </cell>
          <cell r="H90">
            <v>0</v>
          </cell>
          <cell r="I90">
            <v>0</v>
          </cell>
          <cell r="N90">
            <v>0</v>
          </cell>
          <cell r="O90">
            <v>0</v>
          </cell>
          <cell r="Q90">
            <v>0</v>
          </cell>
        </row>
        <row r="91">
          <cell r="A91" t="str">
            <v>F22820C</v>
          </cell>
          <cell r="B91" t="str">
            <v>ACCUMULATED PROVISION FOR INJURIES AND DAMAGES</v>
          </cell>
          <cell r="D91">
            <v>-405017.41</v>
          </cell>
          <cell r="E91">
            <v>-896024.24</v>
          </cell>
          <cell r="F91">
            <v>1613322.25</v>
          </cell>
          <cell r="G91">
            <v>-391726.04</v>
          </cell>
          <cell r="H91">
            <v>-1005181.78</v>
          </cell>
          <cell r="I91">
            <v>5201789.6900000004</v>
          </cell>
          <cell r="J91">
            <v>-66978.350000000006</v>
          </cell>
          <cell r="K91">
            <v>260586.49</v>
          </cell>
          <cell r="L91">
            <v>1140038.56</v>
          </cell>
          <cell r="M91">
            <v>-397230.61</v>
          </cell>
          <cell r="N91">
            <v>140067.10999999999</v>
          </cell>
          <cell r="O91">
            <v>-214770.84</v>
          </cell>
          <cell r="Q91">
            <v>4978874.83</v>
          </cell>
        </row>
        <row r="92">
          <cell r="A92" t="str">
            <v>F22830C</v>
          </cell>
          <cell r="B92" t="str">
            <v>ACCUMULATED PROVISION FOR PENSIONS AND BENEFITS</v>
          </cell>
          <cell r="D92">
            <v>-125382.26</v>
          </cell>
          <cell r="E92">
            <v>-121296.87</v>
          </cell>
          <cell r="F92">
            <v>-125313.33</v>
          </cell>
          <cell r="G92">
            <v>-125297.16</v>
          </cell>
          <cell r="H92">
            <v>-126473.47</v>
          </cell>
          <cell r="I92">
            <v>-123879.58</v>
          </cell>
          <cell r="J92">
            <v>-243547.11</v>
          </cell>
          <cell r="K92">
            <v>-217936.83</v>
          </cell>
          <cell r="L92">
            <v>-206888.13</v>
          </cell>
          <cell r="M92">
            <v>-198994.95</v>
          </cell>
          <cell r="N92">
            <v>-202575.89</v>
          </cell>
          <cell r="O92">
            <v>2020344.93</v>
          </cell>
          <cell r="Q92">
            <v>202759.35000000033</v>
          </cell>
        </row>
        <row r="93">
          <cell r="A93" t="str">
            <v>F22840C</v>
          </cell>
          <cell r="B93" t="str">
            <v>ACCUMULATED MISCELLANEOUS OPERATING PROVISIONS</v>
          </cell>
          <cell r="D93">
            <v>1501937.59</v>
          </cell>
          <cell r="E93">
            <v>2587067.59</v>
          </cell>
          <cell r="F93">
            <v>-936606.66</v>
          </cell>
          <cell r="G93">
            <v>2045500.86</v>
          </cell>
          <cell r="H93">
            <v>2285250.7599999998</v>
          </cell>
          <cell r="I93">
            <v>1070311.27</v>
          </cell>
          <cell r="J93">
            <v>110986.62</v>
          </cell>
          <cell r="K93">
            <v>1120698.42</v>
          </cell>
          <cell r="L93">
            <v>7161310.9400000004</v>
          </cell>
          <cell r="M93">
            <v>2112114.33</v>
          </cell>
          <cell r="N93">
            <v>-708297.48</v>
          </cell>
          <cell r="O93">
            <v>308373.90999999997</v>
          </cell>
          <cell r="Q93">
            <v>18658648.149999999</v>
          </cell>
        </row>
        <row r="94">
          <cell r="A94" t="str">
            <v>F23100C</v>
          </cell>
          <cell r="B94" t="str">
            <v>NOTES PAYABLE</v>
          </cell>
          <cell r="G94">
            <v>0</v>
          </cell>
          <cell r="H94">
            <v>0</v>
          </cell>
          <cell r="I94">
            <v>0</v>
          </cell>
          <cell r="J94">
            <v>27647000</v>
          </cell>
          <cell r="N94">
            <v>0</v>
          </cell>
          <cell r="O94">
            <v>0</v>
          </cell>
          <cell r="Q94">
            <v>27647000</v>
          </cell>
        </row>
        <row r="95">
          <cell r="A95" t="str">
            <v>F23200C</v>
          </cell>
          <cell r="B95" t="str">
            <v>ACCOUNTS PAYABLE</v>
          </cell>
          <cell r="D95">
            <v>23680768.77</v>
          </cell>
          <cell r="E95">
            <v>11175139.859999999</v>
          </cell>
          <cell r="F95">
            <v>-10749396.41</v>
          </cell>
          <cell r="G95">
            <v>-9689430.5</v>
          </cell>
          <cell r="H95">
            <v>10218892.699999999</v>
          </cell>
          <cell r="I95">
            <v>-11277885.880000001</v>
          </cell>
          <cell r="J95">
            <v>10036283.49</v>
          </cell>
          <cell r="K95">
            <v>47376785.100000001</v>
          </cell>
          <cell r="L95">
            <v>-3147840.03</v>
          </cell>
          <cell r="M95">
            <v>5199810.37</v>
          </cell>
          <cell r="N95">
            <v>-95510.93</v>
          </cell>
          <cell r="O95">
            <v>-26659587.539999999</v>
          </cell>
          <cell r="Q95">
            <v>46068028.999999993</v>
          </cell>
        </row>
        <row r="96">
          <cell r="A96" t="str">
            <v>F23301C</v>
          </cell>
          <cell r="B96" t="str">
            <v>NOTES PAYABLE TO ASSOC. COS-RATE REDUCTION BONDS</v>
          </cell>
          <cell r="D96">
            <v>0</v>
          </cell>
          <cell r="E96">
            <v>0</v>
          </cell>
          <cell r="F96">
            <v>17141653</v>
          </cell>
          <cell r="G96">
            <v>0</v>
          </cell>
          <cell r="H96">
            <v>0</v>
          </cell>
          <cell r="I96">
            <v>14849638.779999999</v>
          </cell>
          <cell r="L96">
            <v>15774870.199999999</v>
          </cell>
          <cell r="N96">
            <v>0</v>
          </cell>
          <cell r="O96">
            <v>17961179.309999999</v>
          </cell>
          <cell r="Q96">
            <v>65727341.290000007</v>
          </cell>
        </row>
        <row r="97">
          <cell r="A97" t="str">
            <v>F23400C</v>
          </cell>
          <cell r="B97" t="str">
            <v>ACCOUNTS PAYABLE TO ASSOCIATED COMPANIES</v>
          </cell>
          <cell r="D97">
            <v>-2076244.94</v>
          </cell>
          <cell r="E97">
            <v>-495890.75</v>
          </cell>
          <cell r="F97">
            <v>7516281.29</v>
          </cell>
          <cell r="G97">
            <v>-772749.07</v>
          </cell>
          <cell r="H97">
            <v>-9820016.2200000007</v>
          </cell>
          <cell r="I97">
            <v>13095733.17</v>
          </cell>
          <cell r="J97">
            <v>-1935654.77</v>
          </cell>
          <cell r="K97">
            <v>-2417672.34</v>
          </cell>
          <cell r="L97">
            <v>1576073.96</v>
          </cell>
          <cell r="M97">
            <v>-3117704.9</v>
          </cell>
          <cell r="N97">
            <v>-1557783.94</v>
          </cell>
          <cell r="O97">
            <v>1240418.69</v>
          </cell>
          <cell r="Q97">
            <v>1234790.1799999992</v>
          </cell>
        </row>
        <row r="98">
          <cell r="A98" t="str">
            <v>F23500C</v>
          </cell>
          <cell r="B98" t="str">
            <v>CUSTOMER DEPOSITS</v>
          </cell>
          <cell r="D98">
            <v>-386337</v>
          </cell>
          <cell r="E98">
            <v>-353161</v>
          </cell>
          <cell r="F98">
            <v>-196809</v>
          </cell>
          <cell r="G98">
            <v>-310587</v>
          </cell>
          <cell r="H98">
            <v>-425523</v>
          </cell>
          <cell r="I98">
            <v>-375930</v>
          </cell>
          <cell r="J98">
            <v>-1195458</v>
          </cell>
          <cell r="K98">
            <v>-667664</v>
          </cell>
          <cell r="L98">
            <v>-749279</v>
          </cell>
          <cell r="M98">
            <v>-713845</v>
          </cell>
          <cell r="N98">
            <v>-1163701</v>
          </cell>
          <cell r="O98">
            <v>-413611</v>
          </cell>
          <cell r="Q98">
            <v>-6951905</v>
          </cell>
        </row>
        <row r="99">
          <cell r="A99" t="str">
            <v>F23600C</v>
          </cell>
          <cell r="B99" t="str">
            <v>TAXES ACCRUED</v>
          </cell>
          <cell r="D99">
            <v>-2897615.34</v>
          </cell>
          <cell r="E99">
            <v>-2544472.42</v>
          </cell>
          <cell r="F99">
            <v>-2162622.64</v>
          </cell>
          <cell r="G99">
            <v>7160610.5</v>
          </cell>
          <cell r="H99">
            <v>-87035898.799999997</v>
          </cell>
          <cell r="I99">
            <v>33555546.840000004</v>
          </cell>
          <cell r="J99">
            <v>-16270182.119999999</v>
          </cell>
          <cell r="K99">
            <v>-22192450.030000001</v>
          </cell>
          <cell r="L99">
            <v>17743561.989999998</v>
          </cell>
          <cell r="M99">
            <v>-13085479.91</v>
          </cell>
          <cell r="N99">
            <v>-22797361.120000001</v>
          </cell>
          <cell r="O99">
            <v>77228569.640000001</v>
          </cell>
          <cell r="Q99">
            <v>-33297793.410000011</v>
          </cell>
        </row>
        <row r="100">
          <cell r="A100" t="str">
            <v>F23601C</v>
          </cell>
          <cell r="B100" t="str">
            <v>INCOME TAXES ACCRUED</v>
          </cell>
          <cell r="D100">
            <v>-29900000</v>
          </cell>
          <cell r="E100">
            <v>-30051000</v>
          </cell>
          <cell r="F100">
            <v>8783000</v>
          </cell>
          <cell r="G100">
            <v>13223160.84</v>
          </cell>
          <cell r="H100">
            <v>-34855652.189999998</v>
          </cell>
          <cell r="I100">
            <v>0</v>
          </cell>
          <cell r="N100">
            <v>0</v>
          </cell>
          <cell r="O100">
            <v>0</v>
          </cell>
          <cell r="Q100">
            <v>-72800491.349999994</v>
          </cell>
        </row>
        <row r="101">
          <cell r="A101" t="str">
            <v>F23700C</v>
          </cell>
          <cell r="B101" t="str">
            <v>INTEREST ACCRUED</v>
          </cell>
          <cell r="D101">
            <v>-1090859.0900000001</v>
          </cell>
          <cell r="E101">
            <v>-785960.68</v>
          </cell>
          <cell r="F101">
            <v>464357.22</v>
          </cell>
          <cell r="G101">
            <v>1822083.99</v>
          </cell>
          <cell r="H101">
            <v>-647079.97</v>
          </cell>
          <cell r="I101">
            <v>409554.54</v>
          </cell>
          <cell r="J101">
            <v>-2548477.86</v>
          </cell>
          <cell r="K101">
            <v>-2389171.7200000002</v>
          </cell>
          <cell r="L101">
            <v>3930759.3</v>
          </cell>
          <cell r="M101">
            <v>-712963.85</v>
          </cell>
          <cell r="N101">
            <v>-2531118.31</v>
          </cell>
          <cell r="O101">
            <v>4308323.9400000004</v>
          </cell>
          <cell r="Q101">
            <v>229447.50999999978</v>
          </cell>
        </row>
        <row r="102">
          <cell r="A102" t="str">
            <v>F23800C</v>
          </cell>
          <cell r="B102" t="str">
            <v>DIVIDENDS DECLARED</v>
          </cell>
          <cell r="D102">
            <v>1097028.07</v>
          </cell>
          <cell r="E102">
            <v>-548514.03</v>
          </cell>
          <cell r="F102">
            <v>-548514.03</v>
          </cell>
          <cell r="G102">
            <v>1097028.07</v>
          </cell>
          <cell r="H102">
            <v>-548514.03</v>
          </cell>
          <cell r="I102">
            <v>-548514.03</v>
          </cell>
          <cell r="J102">
            <v>1097028.07</v>
          </cell>
          <cell r="K102">
            <v>-548514.03</v>
          </cell>
          <cell r="L102">
            <v>-548514.03</v>
          </cell>
          <cell r="M102">
            <v>1097028.07</v>
          </cell>
          <cell r="N102">
            <v>-150548514.03</v>
          </cell>
          <cell r="O102">
            <v>149451485.97</v>
          </cell>
          <cell r="Q102">
            <v>3.9999991655349731E-2</v>
          </cell>
        </row>
        <row r="103">
          <cell r="A103" t="str">
            <v>F24100C</v>
          </cell>
          <cell r="B103" t="str">
            <v>TAX COLLECTIONS PAYABLE</v>
          </cell>
          <cell r="D103">
            <v>-2918291.24</v>
          </cell>
          <cell r="E103">
            <v>1239990.93</v>
          </cell>
          <cell r="F103">
            <v>-2969470.24</v>
          </cell>
          <cell r="G103">
            <v>-2811724.22</v>
          </cell>
          <cell r="H103">
            <v>5601358.9699999997</v>
          </cell>
          <cell r="I103">
            <v>-2056272.8</v>
          </cell>
          <cell r="J103">
            <v>-1655401.59</v>
          </cell>
          <cell r="K103">
            <v>3603670.04</v>
          </cell>
          <cell r="L103">
            <v>-1405797.28</v>
          </cell>
          <cell r="M103">
            <v>-1345380.28</v>
          </cell>
          <cell r="N103">
            <v>669109.48</v>
          </cell>
          <cell r="O103">
            <v>-796786.13</v>
          </cell>
          <cell r="Q103">
            <v>-4844994.3600000022</v>
          </cell>
        </row>
        <row r="104">
          <cell r="A104" t="str">
            <v>F24200C</v>
          </cell>
          <cell r="B104" t="str">
            <v>MISCELLANEOUS CURRENT AND ACCRUED LIABILITIES</v>
          </cell>
          <cell r="D104">
            <v>-5025225.05</v>
          </cell>
          <cell r="E104">
            <v>30319654.010000002</v>
          </cell>
          <cell r="F104">
            <v>32186455.52</v>
          </cell>
          <cell r="G104">
            <v>12008471.24</v>
          </cell>
          <cell r="H104">
            <v>8337761.4299999997</v>
          </cell>
          <cell r="I104">
            <v>-7519720.29</v>
          </cell>
          <cell r="J104">
            <v>-11642246.619999999</v>
          </cell>
          <cell r="K104">
            <v>-9313660.4800000004</v>
          </cell>
          <cell r="L104">
            <v>-45456699.090000004</v>
          </cell>
          <cell r="M104">
            <v>103585038.52</v>
          </cell>
          <cell r="N104">
            <v>14152849.84</v>
          </cell>
          <cell r="O104">
            <v>17173786.620000001</v>
          </cell>
          <cell r="Q104">
            <v>138806465.65000001</v>
          </cell>
        </row>
        <row r="105">
          <cell r="A105" t="str">
            <v>F24201C</v>
          </cell>
          <cell r="B105" t="str">
            <v>MISC. CURRENT AND ACCRUED LIABILITIES-BALANCING AC</v>
          </cell>
          <cell r="D105">
            <v>17653529</v>
          </cell>
          <cell r="E105">
            <v>4201876</v>
          </cell>
          <cell r="F105">
            <v>-7543500</v>
          </cell>
          <cell r="G105">
            <v>-4089942</v>
          </cell>
          <cell r="H105">
            <v>10181125</v>
          </cell>
          <cell r="I105">
            <v>7541917</v>
          </cell>
          <cell r="J105">
            <v>-23075436.129999999</v>
          </cell>
          <cell r="K105">
            <v>160096221.66999999</v>
          </cell>
          <cell r="L105">
            <v>-3604461.69</v>
          </cell>
          <cell r="M105">
            <v>-25289488.129999999</v>
          </cell>
          <cell r="N105">
            <v>127084723.04000001</v>
          </cell>
          <cell r="O105">
            <v>13311037.689999999</v>
          </cell>
          <cell r="Q105">
            <v>276467601.44999999</v>
          </cell>
        </row>
        <row r="106">
          <cell r="A106" t="str">
            <v>F24202C</v>
          </cell>
          <cell r="B106" t="str">
            <v>MISC. CURRENT AND ACCRUED LIABILITIES-APPLICANT IN</v>
          </cell>
          <cell r="D106">
            <v>78792</v>
          </cell>
          <cell r="E106">
            <v>-56608</v>
          </cell>
          <cell r="F106">
            <v>313813</v>
          </cell>
          <cell r="G106">
            <v>61640</v>
          </cell>
          <cell r="H106">
            <v>-233054</v>
          </cell>
          <cell r="I106">
            <v>-274718</v>
          </cell>
          <cell r="J106">
            <v>468939</v>
          </cell>
          <cell r="K106">
            <v>-365963</v>
          </cell>
          <cell r="L106">
            <v>-89347</v>
          </cell>
          <cell r="M106">
            <v>370640</v>
          </cell>
          <cell r="N106">
            <v>149040</v>
          </cell>
          <cell r="O106">
            <v>19832</v>
          </cell>
          <cell r="Q106">
            <v>443006</v>
          </cell>
        </row>
        <row r="107">
          <cell r="A107" t="str">
            <v>F24300C</v>
          </cell>
          <cell r="B107" t="str">
            <v>OBLIGATIONS UNDER CAPITAL LEASES-CURRENT PORTION</v>
          </cell>
          <cell r="G107">
            <v>0</v>
          </cell>
          <cell r="H107">
            <v>0</v>
          </cell>
          <cell r="I107">
            <v>0</v>
          </cell>
          <cell r="N107">
            <v>0</v>
          </cell>
          <cell r="O107">
            <v>0</v>
          </cell>
          <cell r="Q107">
            <v>0</v>
          </cell>
        </row>
        <row r="108">
          <cell r="A108" t="str">
            <v>F25200C</v>
          </cell>
          <cell r="B108" t="str">
            <v>CUSTOMER ADVANCES FOR CONSTRUCTION</v>
          </cell>
          <cell r="D108">
            <v>1311466.53</v>
          </cell>
          <cell r="E108">
            <v>328349.15999999997</v>
          </cell>
          <cell r="F108">
            <v>-465788.75</v>
          </cell>
          <cell r="G108">
            <v>379377.29</v>
          </cell>
          <cell r="H108">
            <v>-345351.89</v>
          </cell>
          <cell r="I108">
            <v>-24521.9</v>
          </cell>
          <cell r="J108">
            <v>24371.17</v>
          </cell>
          <cell r="K108">
            <v>-5471.29</v>
          </cell>
          <cell r="L108">
            <v>130983.12</v>
          </cell>
          <cell r="M108">
            <v>-563785.71</v>
          </cell>
          <cell r="N108">
            <v>198360.75</v>
          </cell>
          <cell r="O108">
            <v>226970.77</v>
          </cell>
          <cell r="Q108">
            <v>1194959.25</v>
          </cell>
        </row>
        <row r="109">
          <cell r="A109" t="str">
            <v>F25300C</v>
          </cell>
          <cell r="B109" t="str">
            <v>OTHER DEFERRED CREDITS-CAC</v>
          </cell>
          <cell r="D109">
            <v>513789.49</v>
          </cell>
          <cell r="E109">
            <v>99369.919999999998</v>
          </cell>
          <cell r="F109">
            <v>-63424.04</v>
          </cell>
          <cell r="G109">
            <v>178266.3</v>
          </cell>
          <cell r="H109">
            <v>-273616.56</v>
          </cell>
          <cell r="I109">
            <v>-100570.58</v>
          </cell>
          <cell r="J109">
            <v>186453.21</v>
          </cell>
          <cell r="K109">
            <v>-135274.45000000001</v>
          </cell>
          <cell r="L109">
            <v>8882.2000000000007</v>
          </cell>
          <cell r="M109">
            <v>-85814.16</v>
          </cell>
          <cell r="N109">
            <v>130180.86</v>
          </cell>
          <cell r="O109">
            <v>89577.09</v>
          </cell>
          <cell r="Q109">
            <v>547819.2799999998</v>
          </cell>
        </row>
        <row r="110">
          <cell r="A110" t="str">
            <v>F25301C</v>
          </cell>
          <cell r="B110" t="str">
            <v>OTHER DEFERRED CREDITS</v>
          </cell>
          <cell r="D110">
            <v>32782041.609999999</v>
          </cell>
          <cell r="E110">
            <v>37165556.960000001</v>
          </cell>
          <cell r="F110">
            <v>21685544.59</v>
          </cell>
          <cell r="G110">
            <v>-3863356.92</v>
          </cell>
          <cell r="H110">
            <v>-83080585.5</v>
          </cell>
          <cell r="I110">
            <v>25036067.02</v>
          </cell>
          <cell r="J110">
            <v>-705952.16</v>
          </cell>
          <cell r="K110">
            <v>-202984.64</v>
          </cell>
          <cell r="L110">
            <v>-620260098.75999999</v>
          </cell>
          <cell r="M110">
            <v>-12622100.41</v>
          </cell>
          <cell r="N110">
            <v>-59627394.689999998</v>
          </cell>
          <cell r="O110">
            <v>19322108.5</v>
          </cell>
          <cell r="Q110">
            <v>-644371154.39999986</v>
          </cell>
        </row>
        <row r="111">
          <cell r="A111" t="str">
            <v>F25400C</v>
          </cell>
          <cell r="B111" t="str">
            <v>OTH REG LIABILITIES</v>
          </cell>
          <cell r="D111">
            <v>63401</v>
          </cell>
          <cell r="E111">
            <v>103204</v>
          </cell>
          <cell r="F111">
            <v>1541321</v>
          </cell>
          <cell r="G111">
            <v>-172324</v>
          </cell>
          <cell r="H111">
            <v>55487</v>
          </cell>
          <cell r="I111">
            <v>673652</v>
          </cell>
          <cell r="J111">
            <v>-1280537</v>
          </cell>
          <cell r="K111">
            <v>382995</v>
          </cell>
          <cell r="L111">
            <v>6262289</v>
          </cell>
          <cell r="M111">
            <v>-13342427</v>
          </cell>
          <cell r="N111">
            <v>97676604</v>
          </cell>
          <cell r="O111">
            <v>1472320</v>
          </cell>
          <cell r="Q111">
            <v>93435985</v>
          </cell>
        </row>
        <row r="112">
          <cell r="A112" t="str">
            <v>F25500C</v>
          </cell>
          <cell r="B112" t="str">
            <v>ACCUMULATED DEFERRED INVESTMENT TAX CREDITS</v>
          </cell>
          <cell r="D112">
            <v>274000</v>
          </cell>
          <cell r="E112">
            <v>287000</v>
          </cell>
          <cell r="F112">
            <v>288000</v>
          </cell>
          <cell r="G112">
            <v>70000</v>
          </cell>
          <cell r="H112">
            <v>234000</v>
          </cell>
          <cell r="I112">
            <v>75000</v>
          </cell>
          <cell r="J112">
            <v>416000</v>
          </cell>
          <cell r="K112">
            <v>213000</v>
          </cell>
          <cell r="L112">
            <v>263000</v>
          </cell>
          <cell r="M112">
            <v>196000</v>
          </cell>
          <cell r="N112">
            <v>132000</v>
          </cell>
          <cell r="O112">
            <v>269000</v>
          </cell>
          <cell r="Q112">
            <v>2717000</v>
          </cell>
        </row>
        <row r="113">
          <cell r="A113" t="str">
            <v>F28100C</v>
          </cell>
          <cell r="B113" t="str">
            <v>ACCUMULATED DEFERRED INCOME TAXES</v>
          </cell>
          <cell r="G113">
            <v>0</v>
          </cell>
          <cell r="H113">
            <v>0</v>
          </cell>
          <cell r="I113">
            <v>0</v>
          </cell>
          <cell r="O113">
            <v>-8000</v>
          </cell>
          <cell r="Q113">
            <v>-8000</v>
          </cell>
        </row>
        <row r="114">
          <cell r="A114" t="str">
            <v>F28200C</v>
          </cell>
          <cell r="B114" t="str">
            <v>ACCUMULATED DEFERRED INCOME TAXES-OTHER PROPERTY</v>
          </cell>
          <cell r="D114">
            <v>-1290000</v>
          </cell>
          <cell r="E114">
            <v>-1359000</v>
          </cell>
          <cell r="F114">
            <v>-15909000</v>
          </cell>
          <cell r="G114">
            <v>11390000</v>
          </cell>
          <cell r="H114">
            <v>-2813000</v>
          </cell>
          <cell r="I114">
            <v>1693000</v>
          </cell>
          <cell r="J114">
            <v>655000</v>
          </cell>
          <cell r="K114">
            <v>334000</v>
          </cell>
          <cell r="L114">
            <v>4496000</v>
          </cell>
          <cell r="M114">
            <v>311000</v>
          </cell>
          <cell r="N114">
            <v>209000</v>
          </cell>
          <cell r="O114">
            <v>-34146000</v>
          </cell>
          <cell r="Q114">
            <v>-36429000</v>
          </cell>
        </row>
        <row r="115">
          <cell r="A115" t="str">
            <v>F28301C</v>
          </cell>
          <cell r="B115" t="str">
            <v>ACCUMULATED DEFERRED INCOME TAXES-TAXES ACCRUED</v>
          </cell>
          <cell r="D115">
            <v>-577000</v>
          </cell>
          <cell r="E115">
            <v>-612812</v>
          </cell>
          <cell r="F115">
            <v>14513000</v>
          </cell>
          <cell r="G115">
            <v>-20079000</v>
          </cell>
          <cell r="H115">
            <v>8000</v>
          </cell>
          <cell r="I115">
            <v>26742620</v>
          </cell>
          <cell r="J115">
            <v>2437254</v>
          </cell>
          <cell r="K115">
            <v>1240000</v>
          </cell>
          <cell r="L115">
            <v>1541000</v>
          </cell>
          <cell r="M115">
            <v>1150000</v>
          </cell>
          <cell r="N115">
            <v>-16000</v>
          </cell>
          <cell r="O115">
            <v>3190252</v>
          </cell>
          <cell r="Q115">
            <v>29537314</v>
          </cell>
        </row>
        <row r="116">
          <cell r="A116" t="str">
            <v>F28302C</v>
          </cell>
          <cell r="B116" t="str">
            <v>ACCUMULATED DEFERRED INC TAXES</v>
          </cell>
          <cell r="D116">
            <v>8233000</v>
          </cell>
          <cell r="E116">
            <v>8674000</v>
          </cell>
          <cell r="F116">
            <v>-5304000</v>
          </cell>
          <cell r="G116">
            <v>32238000</v>
          </cell>
          <cell r="H116">
            <v>7935000</v>
          </cell>
          <cell r="I116">
            <v>-12273000</v>
          </cell>
          <cell r="J116">
            <v>-1656000</v>
          </cell>
          <cell r="K116">
            <v>-844000</v>
          </cell>
          <cell r="L116">
            <v>1986000</v>
          </cell>
          <cell r="M116">
            <v>-781000</v>
          </cell>
          <cell r="N116">
            <v>-528000</v>
          </cell>
          <cell r="O116">
            <v>-106039837.63</v>
          </cell>
          <cell r="Q116">
            <v>-68359837.629999995</v>
          </cell>
        </row>
        <row r="117">
          <cell r="A117" t="str">
            <v>F29900C</v>
          </cell>
          <cell r="B117" t="str">
            <v>CLEARING ACCOUNT-ACCOUNTS PAYABLE</v>
          </cell>
          <cell r="D117">
            <v>-6552515.5300000003</v>
          </cell>
          <cell r="E117">
            <v>-7177169.79</v>
          </cell>
          <cell r="F117">
            <v>-12885052.300000001</v>
          </cell>
          <cell r="G117">
            <v>-23103397.059999999</v>
          </cell>
          <cell r="H117">
            <v>-6671205.9299999997</v>
          </cell>
          <cell r="I117">
            <v>-6067574.21</v>
          </cell>
          <cell r="J117">
            <v>-10757391.289999999</v>
          </cell>
          <cell r="K117">
            <v>-7828524.5099999998</v>
          </cell>
          <cell r="L117">
            <v>-7252417.5</v>
          </cell>
          <cell r="M117">
            <v>-11399993.949999999</v>
          </cell>
          <cell r="N117">
            <v>-10083357.130000001</v>
          </cell>
          <cell r="O117">
            <v>-17467131.309999999</v>
          </cell>
          <cell r="Q117">
            <v>-127245730.51000001</v>
          </cell>
        </row>
        <row r="118">
          <cell r="A118" t="str">
            <v>F29910C</v>
          </cell>
          <cell r="B118" t="str">
            <v>CLEARING ACCOUNT-ACCOUNTS RECEIVABLE</v>
          </cell>
          <cell r="D118">
            <v>-752.22</v>
          </cell>
          <cell r="E118">
            <v>299.73</v>
          </cell>
          <cell r="F118">
            <v>0</v>
          </cell>
          <cell r="G118">
            <v>8370555.5700000003</v>
          </cell>
          <cell r="H118">
            <v>9251939.0399999991</v>
          </cell>
          <cell r="I118">
            <v>12994383.880000001</v>
          </cell>
          <cell r="J118">
            <v>-152526.28</v>
          </cell>
          <cell r="K118">
            <v>-269818.88</v>
          </cell>
          <cell r="N118">
            <v>72695.13</v>
          </cell>
          <cell r="O118">
            <v>0</v>
          </cell>
          <cell r="Q118">
            <v>30266775.969999999</v>
          </cell>
        </row>
        <row r="119">
          <cell r="A119" t="str">
            <v>F29920C</v>
          </cell>
          <cell r="B119" t="str">
            <v>CLEARING ACCOUNT-FI/CO RECONCILIATION ENTRIES</v>
          </cell>
          <cell r="D119">
            <v>6553941.2599999998</v>
          </cell>
          <cell r="E119">
            <v>7209420.8399999999</v>
          </cell>
          <cell r="F119">
            <v>12893409.92</v>
          </cell>
          <cell r="G119">
            <v>21971306.48</v>
          </cell>
          <cell r="H119">
            <v>6014718.5899999999</v>
          </cell>
          <cell r="I119">
            <v>5104903.1500000004</v>
          </cell>
          <cell r="J119">
            <v>10955886.710000001</v>
          </cell>
          <cell r="K119">
            <v>8140811.6299999999</v>
          </cell>
          <cell r="L119">
            <v>7294241.4199999999</v>
          </cell>
          <cell r="M119">
            <v>11442051.07</v>
          </cell>
          <cell r="N119">
            <v>10051759.58</v>
          </cell>
          <cell r="O119">
            <v>17464634.68</v>
          </cell>
          <cell r="Q119">
            <v>125097085.32999998</v>
          </cell>
        </row>
        <row r="120">
          <cell r="A120" t="str">
            <v>F29921C</v>
          </cell>
          <cell r="G120">
            <v>-6816262.4000000004</v>
          </cell>
          <cell r="H120">
            <v>-8678854.3499999996</v>
          </cell>
          <cell r="I120">
            <v>-11952252.18</v>
          </cell>
          <cell r="Q120">
            <v>-27447368.93</v>
          </cell>
        </row>
        <row r="121">
          <cell r="A121" t="str">
            <v>F29990C</v>
          </cell>
          <cell r="B121" t="str">
            <v>BALANCE SHEET OFFSET ACCOUNT</v>
          </cell>
          <cell r="D121">
            <v>54014567.119999997</v>
          </cell>
          <cell r="E121">
            <v>54700442.359999999</v>
          </cell>
          <cell r="F121">
            <v>55401756.460000001</v>
          </cell>
          <cell r="G121">
            <v>68723256.280000001</v>
          </cell>
          <cell r="H121">
            <v>74563019.109999999</v>
          </cell>
          <cell r="I121">
            <v>76896443.530000001</v>
          </cell>
          <cell r="J121">
            <v>62958587.590000004</v>
          </cell>
          <cell r="K121">
            <v>56950255.469999999</v>
          </cell>
          <cell r="L121">
            <v>61410909.310000002</v>
          </cell>
          <cell r="M121">
            <v>62371151.369999997</v>
          </cell>
          <cell r="N121">
            <v>58139272.600000001</v>
          </cell>
          <cell r="O121">
            <v>96216725.930000007</v>
          </cell>
          <cell r="Q121">
            <v>782346387.13000011</v>
          </cell>
        </row>
        <row r="122">
          <cell r="A122" t="str">
            <v>F40300C</v>
          </cell>
          <cell r="B122" t="str">
            <v>DEPRECIATION EXPENSE</v>
          </cell>
          <cell r="D122">
            <v>1188384.08</v>
          </cell>
          <cell r="E122">
            <v>1191078.1299999999</v>
          </cell>
          <cell r="F122">
            <v>1193426</v>
          </cell>
          <cell r="G122">
            <v>1851555.46</v>
          </cell>
          <cell r="H122">
            <v>1854611.1</v>
          </cell>
          <cell r="I122">
            <v>1829899.57</v>
          </cell>
          <cell r="J122">
            <v>1150324.6299999999</v>
          </cell>
          <cell r="K122">
            <v>1169128.19</v>
          </cell>
          <cell r="L122">
            <v>1174398.29</v>
          </cell>
          <cell r="M122">
            <v>1173941.8799999999</v>
          </cell>
          <cell r="N122">
            <v>1175616.3899999999</v>
          </cell>
          <cell r="O122">
            <v>1181566.95</v>
          </cell>
          <cell r="Q122">
            <v>16133930.669999998</v>
          </cell>
        </row>
        <row r="123">
          <cell r="A123" t="str">
            <v>F40300E</v>
          </cell>
          <cell r="B123" t="str">
            <v>DEPRECIATION EXPENSE</v>
          </cell>
          <cell r="D123">
            <v>12765330.02</v>
          </cell>
          <cell r="E123">
            <v>12797108.220000001</v>
          </cell>
          <cell r="F123">
            <v>12862060.82</v>
          </cell>
          <cell r="G123">
            <v>12907976.039999999</v>
          </cell>
          <cell r="H123">
            <v>12990332.82</v>
          </cell>
          <cell r="I123">
            <v>13051270.039999999</v>
          </cell>
          <cell r="J123">
            <v>12400735.65</v>
          </cell>
          <cell r="K123">
            <v>12118797.18</v>
          </cell>
          <cell r="L123">
            <v>12859936</v>
          </cell>
          <cell r="M123">
            <v>12893829.17</v>
          </cell>
          <cell r="N123">
            <v>12339025.710000001</v>
          </cell>
          <cell r="O123">
            <v>12712124.140000001</v>
          </cell>
          <cell r="Q123">
            <v>152698525.81</v>
          </cell>
        </row>
        <row r="124">
          <cell r="A124" t="str">
            <v>F40300G</v>
          </cell>
          <cell r="B124" t="str">
            <v>DEPRECIATION EXPENSE</v>
          </cell>
          <cell r="D124">
            <v>2838042.07</v>
          </cell>
          <cell r="E124">
            <v>2841777.14</v>
          </cell>
          <cell r="F124">
            <v>2845903.01</v>
          </cell>
          <cell r="G124">
            <v>2851694.28</v>
          </cell>
          <cell r="H124">
            <v>2856871.26</v>
          </cell>
          <cell r="I124">
            <v>2860448.79</v>
          </cell>
          <cell r="J124">
            <v>2794763.42</v>
          </cell>
          <cell r="K124">
            <v>2799986.63</v>
          </cell>
          <cell r="L124">
            <v>2805543.17</v>
          </cell>
          <cell r="M124">
            <v>2811245.62</v>
          </cell>
          <cell r="N124">
            <v>2817715.4</v>
          </cell>
          <cell r="O124">
            <v>2829272.25</v>
          </cell>
          <cell r="Q124">
            <v>33953263.039999992</v>
          </cell>
        </row>
        <row r="125">
          <cell r="A125" t="str">
            <v>F40400C</v>
          </cell>
          <cell r="B125" t="str">
            <v>AMORTIZATION OF LIMITED-TERM INVESTMENTS</v>
          </cell>
          <cell r="D125">
            <v>661468.28</v>
          </cell>
          <cell r="E125">
            <v>661468.31000000006</v>
          </cell>
          <cell r="F125">
            <v>661283.59</v>
          </cell>
          <cell r="G125">
            <v>1373046.59</v>
          </cell>
          <cell r="H125">
            <v>1374947.43</v>
          </cell>
          <cell r="I125">
            <v>1371419.38</v>
          </cell>
          <cell r="J125">
            <v>544457</v>
          </cell>
          <cell r="K125">
            <v>487956.76</v>
          </cell>
          <cell r="L125">
            <v>487956.76</v>
          </cell>
          <cell r="M125">
            <v>485926.17</v>
          </cell>
          <cell r="N125">
            <v>566359.52</v>
          </cell>
          <cell r="O125">
            <v>654130.59</v>
          </cell>
          <cell r="Q125">
            <v>9330420.379999999</v>
          </cell>
        </row>
        <row r="126">
          <cell r="A126" t="str">
            <v>F40400E</v>
          </cell>
          <cell r="B126" t="str">
            <v>AMORTIZATION OF LIMITED-TERM INVESTMENTS</v>
          </cell>
          <cell r="D126">
            <v>191353.05</v>
          </cell>
          <cell r="E126">
            <v>191353.06</v>
          </cell>
          <cell r="F126">
            <v>191353.04</v>
          </cell>
          <cell r="G126">
            <v>210122.31</v>
          </cell>
          <cell r="H126">
            <v>210122.34</v>
          </cell>
          <cell r="I126">
            <v>210122.36</v>
          </cell>
          <cell r="J126">
            <v>115126.28</v>
          </cell>
          <cell r="K126">
            <v>185562.61</v>
          </cell>
          <cell r="L126">
            <v>186678.7</v>
          </cell>
          <cell r="M126">
            <v>186888.75</v>
          </cell>
          <cell r="N126">
            <v>189225.91</v>
          </cell>
          <cell r="O126">
            <v>191353.03</v>
          </cell>
          <cell r="Q126">
            <v>2259261.4399999995</v>
          </cell>
        </row>
        <row r="127">
          <cell r="A127" t="str">
            <v>F40400G</v>
          </cell>
          <cell r="B127" t="str">
            <v>AMORTIZATION OF LIMITED-TERM INVESTMENTS</v>
          </cell>
          <cell r="D127">
            <v>3750.78</v>
          </cell>
          <cell r="E127">
            <v>3750.78</v>
          </cell>
          <cell r="F127">
            <v>3750.79</v>
          </cell>
          <cell r="G127">
            <v>3750.78</v>
          </cell>
          <cell r="H127">
            <v>3750.78</v>
          </cell>
          <cell r="I127">
            <v>3750.78</v>
          </cell>
          <cell r="J127">
            <v>3633.19</v>
          </cell>
          <cell r="K127">
            <v>3692.54</v>
          </cell>
          <cell r="L127">
            <v>3763.63</v>
          </cell>
          <cell r="M127">
            <v>3772.6</v>
          </cell>
          <cell r="N127">
            <v>3750.78</v>
          </cell>
          <cell r="O127">
            <v>3750.79</v>
          </cell>
          <cell r="Q127">
            <v>44868.219999999994</v>
          </cell>
        </row>
        <row r="128">
          <cell r="A128" t="str">
            <v>F40500C</v>
          </cell>
          <cell r="B128" t="str">
            <v>AMORTIZATION OF OTHER PLANT</v>
          </cell>
          <cell r="G128">
            <v>0</v>
          </cell>
          <cell r="H128">
            <v>0</v>
          </cell>
          <cell r="I128">
            <v>0</v>
          </cell>
          <cell r="N128">
            <v>0</v>
          </cell>
          <cell r="O128">
            <v>0</v>
          </cell>
          <cell r="Q128">
            <v>0</v>
          </cell>
        </row>
        <row r="129">
          <cell r="A129" t="str">
            <v>F40500E</v>
          </cell>
          <cell r="B129" t="str">
            <v>AMORTIZATION OF OTHER PLANT</v>
          </cell>
          <cell r="D129">
            <v>138548.51</v>
          </cell>
          <cell r="E129">
            <v>138906.66</v>
          </cell>
          <cell r="F129">
            <v>139346.18</v>
          </cell>
          <cell r="G129">
            <v>140212.26999999999</v>
          </cell>
          <cell r="H129">
            <v>141069.56</v>
          </cell>
          <cell r="I129">
            <v>141670.04999999999</v>
          </cell>
          <cell r="J129">
            <v>138686.54999999999</v>
          </cell>
          <cell r="K129">
            <v>139098.6</v>
          </cell>
          <cell r="L129">
            <v>137201.47</v>
          </cell>
          <cell r="M129">
            <v>142130.59</v>
          </cell>
          <cell r="N129">
            <v>139402.49</v>
          </cell>
          <cell r="O129">
            <v>140484.51</v>
          </cell>
          <cell r="Q129">
            <v>1676757.4400000002</v>
          </cell>
        </row>
        <row r="130">
          <cell r="A130" t="str">
            <v>F40500G</v>
          </cell>
          <cell r="B130" t="str">
            <v>AMORTIZATION OF OTHER PLANT</v>
          </cell>
          <cell r="D130">
            <v>23626.560000000001</v>
          </cell>
          <cell r="E130">
            <v>23635.01</v>
          </cell>
          <cell r="F130">
            <v>23647.68</v>
          </cell>
          <cell r="G130">
            <v>23697.95</v>
          </cell>
          <cell r="H130">
            <v>23156.2</v>
          </cell>
          <cell r="I130">
            <v>22369.97</v>
          </cell>
          <cell r="J130">
            <v>23628.28</v>
          </cell>
          <cell r="K130">
            <v>23601.71</v>
          </cell>
          <cell r="L130">
            <v>23535.1</v>
          </cell>
          <cell r="M130">
            <v>23565.68</v>
          </cell>
          <cell r="N130">
            <v>23736.01</v>
          </cell>
          <cell r="O130">
            <v>23950.400000000001</v>
          </cell>
          <cell r="Q130">
            <v>282150.55</v>
          </cell>
        </row>
        <row r="131">
          <cell r="A131" t="str">
            <v>F40600C</v>
          </cell>
          <cell r="B131" t="str">
            <v>AMORT. OF UTILITY PLANT ACQ. ADJ.</v>
          </cell>
          <cell r="D131">
            <v>1312</v>
          </cell>
          <cell r="E131">
            <v>1312</v>
          </cell>
          <cell r="F131">
            <v>1312</v>
          </cell>
          <cell r="G131">
            <v>1312</v>
          </cell>
          <cell r="H131">
            <v>1312</v>
          </cell>
          <cell r="I131">
            <v>1312</v>
          </cell>
          <cell r="J131">
            <v>1312</v>
          </cell>
          <cell r="K131">
            <v>1312</v>
          </cell>
          <cell r="L131">
            <v>1312</v>
          </cell>
          <cell r="N131">
            <v>2624</v>
          </cell>
          <cell r="O131">
            <v>1312</v>
          </cell>
          <cell r="Q131">
            <v>15744</v>
          </cell>
        </row>
        <row r="132">
          <cell r="A132" t="str">
            <v>F40700E</v>
          </cell>
          <cell r="B132" t="str">
            <v>AMORT. OF PROP LOSSES  UNREC PLANT AND</v>
          </cell>
          <cell r="D132">
            <v>2.5299999999999998</v>
          </cell>
          <cell r="E132">
            <v>0</v>
          </cell>
          <cell r="F132">
            <v>0</v>
          </cell>
          <cell r="G132">
            <v>2.5299999999999998</v>
          </cell>
          <cell r="H132">
            <v>0</v>
          </cell>
          <cell r="I132">
            <v>0</v>
          </cell>
          <cell r="N132">
            <v>0</v>
          </cell>
          <cell r="O132">
            <v>0</v>
          </cell>
          <cell r="Q132">
            <v>5.0599999999999996</v>
          </cell>
        </row>
        <row r="133">
          <cell r="A133" t="str">
            <v>F40710C</v>
          </cell>
          <cell r="B133" t="str">
            <v>AMORT. OF PROP LOSSES  UNREC PLANT AND</v>
          </cell>
          <cell r="G133">
            <v>0</v>
          </cell>
          <cell r="H133">
            <v>0</v>
          </cell>
          <cell r="I133">
            <v>0</v>
          </cell>
          <cell r="N133">
            <v>0</v>
          </cell>
          <cell r="O133">
            <v>0</v>
          </cell>
          <cell r="Q133">
            <v>0</v>
          </cell>
        </row>
        <row r="134">
          <cell r="A134" t="str">
            <v>F40730E</v>
          </cell>
          <cell r="B134" t="str">
            <v>REGULATORY DEBITS</v>
          </cell>
          <cell r="G134">
            <v>0</v>
          </cell>
          <cell r="H134">
            <v>0</v>
          </cell>
          <cell r="I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 t="str">
            <v>F40810C</v>
          </cell>
          <cell r="B135" t="str">
            <v>TAXES OTHER THAN INCOME TAXES</v>
          </cell>
          <cell r="D135">
            <v>600105.23</v>
          </cell>
          <cell r="E135">
            <v>565866.71</v>
          </cell>
          <cell r="F135">
            <v>576400.68000000005</v>
          </cell>
          <cell r="G135">
            <v>752169.6</v>
          </cell>
          <cell r="H135">
            <v>604692.14</v>
          </cell>
          <cell r="I135">
            <v>593316.13</v>
          </cell>
          <cell r="J135">
            <v>650176.17000000004</v>
          </cell>
          <cell r="K135">
            <v>535561.97</v>
          </cell>
          <cell r="L135">
            <v>533564.76</v>
          </cell>
          <cell r="M135">
            <v>694766.62</v>
          </cell>
          <cell r="N135">
            <v>548476.88</v>
          </cell>
          <cell r="O135">
            <v>699487.66</v>
          </cell>
          <cell r="Q135">
            <v>7354584.5499999998</v>
          </cell>
        </row>
        <row r="136">
          <cell r="A136" t="str">
            <v>F40811E</v>
          </cell>
          <cell r="B136" t="str">
            <v>PROPERTY TAXES ELEC</v>
          </cell>
          <cell r="G136">
            <v>0</v>
          </cell>
          <cell r="H136">
            <v>0</v>
          </cell>
          <cell r="I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F40811G</v>
          </cell>
          <cell r="B137" t="str">
            <v>PROPERTY TAXES GAS</v>
          </cell>
          <cell r="G137">
            <v>0</v>
          </cell>
          <cell r="H137">
            <v>0</v>
          </cell>
          <cell r="I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F40820C</v>
          </cell>
          <cell r="B138" t="str">
            <v>TAXES OTHER THAN INCOME TAXES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 t="str">
            <v>F40830E</v>
          </cell>
          <cell r="B139" t="str">
            <v>TAXES OTHER THAN INCOME TAXES-PROPERTY ELECTRIC</v>
          </cell>
          <cell r="D139">
            <v>1868336.51</v>
          </cell>
          <cell r="E139">
            <v>1877601.87</v>
          </cell>
          <cell r="F139">
            <v>1878306.25</v>
          </cell>
          <cell r="G139">
            <v>1877958.75</v>
          </cell>
          <cell r="H139">
            <v>1867600.79</v>
          </cell>
          <cell r="I139">
            <v>1925012.64</v>
          </cell>
          <cell r="J139">
            <v>1839537.01</v>
          </cell>
          <cell r="K139">
            <v>1842231.8</v>
          </cell>
          <cell r="L139">
            <v>1851451.81</v>
          </cell>
          <cell r="M139">
            <v>1850103.58</v>
          </cell>
          <cell r="N139">
            <v>1850103.58</v>
          </cell>
          <cell r="O139">
            <v>2151345.6800000002</v>
          </cell>
          <cell r="Q139">
            <v>22679590.269999996</v>
          </cell>
        </row>
        <row r="140">
          <cell r="A140" t="str">
            <v>F40830G</v>
          </cell>
          <cell r="B140" t="str">
            <v>TAXES OTHER THAN INCOME TAXES-PROPERTY GAS</v>
          </cell>
          <cell r="D140">
            <v>568949.78</v>
          </cell>
          <cell r="E140">
            <v>570892.17000000004</v>
          </cell>
          <cell r="F140">
            <v>570892.17000000004</v>
          </cell>
          <cell r="G140">
            <v>574658.16</v>
          </cell>
          <cell r="H140">
            <v>572737.47</v>
          </cell>
          <cell r="I140">
            <v>574658.56999999995</v>
          </cell>
          <cell r="J140">
            <v>581668.05000000005</v>
          </cell>
          <cell r="K140">
            <v>583058</v>
          </cell>
          <cell r="L140">
            <v>583300.04</v>
          </cell>
          <cell r="M140">
            <v>583058</v>
          </cell>
          <cell r="N140">
            <v>583058</v>
          </cell>
          <cell r="O140">
            <v>401497.4</v>
          </cell>
          <cell r="Q140">
            <v>6748427.8100000005</v>
          </cell>
        </row>
        <row r="141">
          <cell r="A141" t="str">
            <v>F40840E</v>
          </cell>
          <cell r="B141" t="str">
            <v>TAXES OTHER THAN INCOME TAXES-OTHER ELE</v>
          </cell>
          <cell r="G141">
            <v>0</v>
          </cell>
          <cell r="H141">
            <v>0</v>
          </cell>
          <cell r="I141">
            <v>0</v>
          </cell>
          <cell r="N141">
            <v>0</v>
          </cell>
          <cell r="O141">
            <v>0</v>
          </cell>
          <cell r="Q141">
            <v>0</v>
          </cell>
        </row>
        <row r="142">
          <cell r="A142" t="str">
            <v>F40840G</v>
          </cell>
          <cell r="B142" t="str">
            <v>TAXES OTHER THAN INCOME TAXES-OTHER GAS</v>
          </cell>
          <cell r="G142">
            <v>0</v>
          </cell>
          <cell r="H142">
            <v>0</v>
          </cell>
          <cell r="I142">
            <v>0</v>
          </cell>
          <cell r="N142">
            <v>0</v>
          </cell>
          <cell r="O142">
            <v>0</v>
          </cell>
          <cell r="Q142">
            <v>0</v>
          </cell>
        </row>
        <row r="143">
          <cell r="A143" t="str">
            <v>F40910E</v>
          </cell>
          <cell r="B143" t="str">
            <v>INCOME TAXES-FEDERAL (409.1)</v>
          </cell>
          <cell r="D143">
            <v>21373000</v>
          </cell>
          <cell r="E143">
            <v>21058000</v>
          </cell>
          <cell r="F143">
            <v>-5605000</v>
          </cell>
          <cell r="G143">
            <v>27976000</v>
          </cell>
          <cell r="H143">
            <v>11472000</v>
          </cell>
          <cell r="I143">
            <v>-15674000</v>
          </cell>
          <cell r="J143">
            <v>6346000</v>
          </cell>
          <cell r="K143">
            <v>14311000</v>
          </cell>
          <cell r="L143">
            <v>36762000</v>
          </cell>
          <cell r="M143">
            <v>6860000</v>
          </cell>
          <cell r="N143">
            <v>10448000</v>
          </cell>
          <cell r="O143">
            <v>-9992400.1699999999</v>
          </cell>
          <cell r="Q143">
            <v>125334599.83</v>
          </cell>
        </row>
        <row r="144">
          <cell r="A144" t="str">
            <v>F40910G</v>
          </cell>
          <cell r="B144" t="str">
            <v>INCOME TAXES-FEDERAL (409.1)</v>
          </cell>
          <cell r="D144">
            <v>2799000</v>
          </cell>
          <cell r="E144">
            <v>2949000</v>
          </cell>
          <cell r="F144">
            <v>-914000</v>
          </cell>
          <cell r="G144">
            <v>3777000</v>
          </cell>
          <cell r="H144">
            <v>163000</v>
          </cell>
          <cell r="I144">
            <v>-2468000</v>
          </cell>
          <cell r="J144">
            <v>2471000</v>
          </cell>
          <cell r="K144">
            <v>1260000</v>
          </cell>
          <cell r="L144">
            <v>1565000</v>
          </cell>
          <cell r="M144">
            <v>1167000</v>
          </cell>
          <cell r="N144">
            <v>788000</v>
          </cell>
          <cell r="O144">
            <v>-17201000</v>
          </cell>
          <cell r="Q144">
            <v>-3644000</v>
          </cell>
        </row>
        <row r="145">
          <cell r="A145" t="str">
            <v>F40911E</v>
          </cell>
          <cell r="B145" t="str">
            <v>STATE INCOME TAXES ELEC</v>
          </cell>
          <cell r="D145">
            <v>5081000</v>
          </cell>
          <cell r="E145">
            <v>5353000</v>
          </cell>
          <cell r="F145">
            <v>1237000</v>
          </cell>
          <cell r="G145">
            <v>7417000</v>
          </cell>
          <cell r="H145">
            <v>4431000</v>
          </cell>
          <cell r="I145">
            <v>-3667000</v>
          </cell>
          <cell r="J145">
            <v>3909000</v>
          </cell>
          <cell r="K145">
            <v>2965000</v>
          </cell>
          <cell r="L145">
            <v>8512000</v>
          </cell>
          <cell r="M145">
            <v>1846000</v>
          </cell>
          <cell r="N145">
            <v>1246000</v>
          </cell>
          <cell r="O145">
            <v>-8437.4599999999991</v>
          </cell>
          <cell r="Q145">
            <v>38321562.539999999</v>
          </cell>
        </row>
        <row r="146">
          <cell r="A146" t="str">
            <v>F40911G</v>
          </cell>
          <cell r="B146" t="str">
            <v>STATE INCOME TAXES GAS</v>
          </cell>
          <cell r="D146">
            <v>623000</v>
          </cell>
          <cell r="E146">
            <v>657000</v>
          </cell>
          <cell r="F146">
            <v>-95000</v>
          </cell>
          <cell r="G146">
            <v>1092000</v>
          </cell>
          <cell r="H146">
            <v>68000</v>
          </cell>
          <cell r="I146">
            <v>-648000</v>
          </cell>
          <cell r="J146">
            <v>560000</v>
          </cell>
          <cell r="K146">
            <v>286000</v>
          </cell>
          <cell r="L146">
            <v>355000</v>
          </cell>
          <cell r="M146">
            <v>264000</v>
          </cell>
          <cell r="N146">
            <v>179000</v>
          </cell>
          <cell r="O146">
            <v>-2495000</v>
          </cell>
          <cell r="Q146">
            <v>846000</v>
          </cell>
        </row>
        <row r="147">
          <cell r="A147" t="str">
            <v>F40920C</v>
          </cell>
          <cell r="B147" t="str">
            <v>TAXES ON NON OPERATING INCOME</v>
          </cell>
          <cell r="D147">
            <v>24000</v>
          </cell>
          <cell r="E147">
            <v>34000</v>
          </cell>
          <cell r="F147">
            <v>-3406000</v>
          </cell>
          <cell r="G147">
            <v>943000</v>
          </cell>
          <cell r="H147">
            <v>-1617000</v>
          </cell>
          <cell r="I147">
            <v>1302000</v>
          </cell>
          <cell r="J147">
            <v>1053000</v>
          </cell>
          <cell r="K147">
            <v>784000</v>
          </cell>
          <cell r="L147">
            <v>991000</v>
          </cell>
          <cell r="M147">
            <v>587000</v>
          </cell>
          <cell r="N147">
            <v>7597000</v>
          </cell>
          <cell r="O147">
            <v>4409000</v>
          </cell>
          <cell r="Q147">
            <v>12701000</v>
          </cell>
        </row>
        <row r="148">
          <cell r="A148" t="str">
            <v>F41010E</v>
          </cell>
          <cell r="B148" t="str">
            <v>PROVISION FOR DEFERRED INCOME TAXES FED ELECTRIC</v>
          </cell>
          <cell r="D148">
            <v>3122000</v>
          </cell>
          <cell r="E148">
            <v>3291000</v>
          </cell>
          <cell r="F148">
            <v>22302000</v>
          </cell>
          <cell r="G148">
            <v>17497000</v>
          </cell>
          <cell r="H148">
            <v>4223000</v>
          </cell>
          <cell r="I148">
            <v>58251000</v>
          </cell>
          <cell r="J148">
            <v>2611000</v>
          </cell>
          <cell r="K148">
            <v>-2519000</v>
          </cell>
          <cell r="L148">
            <v>-22245000</v>
          </cell>
          <cell r="M148">
            <v>1233000</v>
          </cell>
          <cell r="N148">
            <v>833000</v>
          </cell>
          <cell r="O148">
            <v>92408400.170000002</v>
          </cell>
          <cell r="Q148">
            <v>181007400.17000002</v>
          </cell>
        </row>
        <row r="149">
          <cell r="A149" t="str">
            <v>F41010G</v>
          </cell>
          <cell r="B149" t="str">
            <v>PROVISION FOR DEFERRED INCOME TAXES FED  GAS</v>
          </cell>
          <cell r="D149">
            <v>51000</v>
          </cell>
          <cell r="E149">
            <v>54000</v>
          </cell>
          <cell r="F149">
            <v>3260000</v>
          </cell>
          <cell r="G149">
            <v>12000</v>
          </cell>
          <cell r="H149">
            <v>113000</v>
          </cell>
          <cell r="I149">
            <v>3024000</v>
          </cell>
          <cell r="J149">
            <v>16000</v>
          </cell>
          <cell r="K149">
            <v>8000</v>
          </cell>
          <cell r="L149">
            <v>10000</v>
          </cell>
          <cell r="M149">
            <v>7000</v>
          </cell>
          <cell r="N149">
            <v>5000</v>
          </cell>
          <cell r="O149">
            <v>21791000</v>
          </cell>
          <cell r="Q149">
            <v>28351000</v>
          </cell>
        </row>
        <row r="150">
          <cell r="A150" t="str">
            <v>F41011E</v>
          </cell>
          <cell r="B150" t="str">
            <v>PROVISION FOR DEFERRED INCOME TAXES STATE ELECTRIC</v>
          </cell>
          <cell r="D150">
            <v>0</v>
          </cell>
          <cell r="E150">
            <v>0</v>
          </cell>
          <cell r="F150">
            <v>4330000</v>
          </cell>
          <cell r="G150">
            <v>2840000</v>
          </cell>
          <cell r="H150">
            <v>0</v>
          </cell>
          <cell r="I150">
            <v>14634000</v>
          </cell>
          <cell r="K150">
            <v>-972000</v>
          </cell>
          <cell r="L150">
            <v>-6036000</v>
          </cell>
          <cell r="N150">
            <v>0</v>
          </cell>
          <cell r="O150">
            <v>16472437.460000001</v>
          </cell>
          <cell r="Q150">
            <v>31268437.460000001</v>
          </cell>
        </row>
        <row r="151">
          <cell r="A151" t="str">
            <v>F41011G</v>
          </cell>
          <cell r="B151" t="str">
            <v>PROVISION FOR DEFERRED INCOME TAXES STA</v>
          </cell>
          <cell r="D151">
            <v>40000</v>
          </cell>
          <cell r="E151">
            <v>42000</v>
          </cell>
          <cell r="F151">
            <v>677000</v>
          </cell>
          <cell r="G151">
            <v>0</v>
          </cell>
          <cell r="H151">
            <v>2000</v>
          </cell>
          <cell r="I151">
            <v>792000</v>
          </cell>
          <cell r="N151">
            <v>0</v>
          </cell>
          <cell r="O151">
            <v>2843000</v>
          </cell>
          <cell r="Q151">
            <v>4396000</v>
          </cell>
        </row>
        <row r="152">
          <cell r="A152" t="str">
            <v>F41020C</v>
          </cell>
          <cell r="B152" t="str">
            <v>PROVISION FOR DEFERRED INC. TAXES NON OPERATING IN</v>
          </cell>
          <cell r="D152">
            <v>326000</v>
          </cell>
          <cell r="E152">
            <v>342000</v>
          </cell>
          <cell r="F152">
            <v>345000</v>
          </cell>
          <cell r="G152">
            <v>142000</v>
          </cell>
          <cell r="H152">
            <v>148000</v>
          </cell>
          <cell r="I152">
            <v>1113000</v>
          </cell>
          <cell r="J152">
            <v>105000</v>
          </cell>
          <cell r="K152">
            <v>53000</v>
          </cell>
          <cell r="L152">
            <v>66000</v>
          </cell>
          <cell r="M152">
            <v>49000</v>
          </cell>
          <cell r="N152">
            <v>33000</v>
          </cell>
          <cell r="O152">
            <v>14481000</v>
          </cell>
          <cell r="Q152">
            <v>17203000</v>
          </cell>
        </row>
        <row r="153">
          <cell r="A153" t="str">
            <v>F41110E</v>
          </cell>
          <cell r="B153" t="str">
            <v>(LESS) PROVISION FOR DEFERRED INCOME TAXES-FED ELE</v>
          </cell>
          <cell r="D153">
            <v>-10002000</v>
          </cell>
          <cell r="E153">
            <v>-10538000</v>
          </cell>
          <cell r="F153">
            <v>-12936000</v>
          </cell>
          <cell r="G153">
            <v>-39863000</v>
          </cell>
          <cell r="H153">
            <v>-9134000</v>
          </cell>
          <cell r="I153">
            <v>-61225000</v>
          </cell>
          <cell r="J153">
            <v>-3148000</v>
          </cell>
          <cell r="K153">
            <v>-1604000</v>
          </cell>
          <cell r="L153">
            <v>-1996000</v>
          </cell>
          <cell r="M153">
            <v>-1487000</v>
          </cell>
          <cell r="N153">
            <v>-1003000</v>
          </cell>
          <cell r="O153">
            <v>-93418000</v>
          </cell>
          <cell r="Q153">
            <v>-246354000</v>
          </cell>
        </row>
        <row r="154">
          <cell r="A154" t="str">
            <v>F41110G</v>
          </cell>
          <cell r="B154" t="str">
            <v>(LESS) PROVISION FOR DEFERRED INCOME TAXES-FED GAS</v>
          </cell>
          <cell r="D154">
            <v>-645000</v>
          </cell>
          <cell r="E154">
            <v>-679000</v>
          </cell>
          <cell r="F154">
            <v>-33000</v>
          </cell>
          <cell r="G154">
            <v>-3135000</v>
          </cell>
          <cell r="H154">
            <v>-397000</v>
          </cell>
          <cell r="I154">
            <v>-79000</v>
          </cell>
          <cell r="J154">
            <v>-459000</v>
          </cell>
          <cell r="K154">
            <v>-235000</v>
          </cell>
          <cell r="L154">
            <v>-290000</v>
          </cell>
          <cell r="M154">
            <v>-219000</v>
          </cell>
          <cell r="N154">
            <v>-147000</v>
          </cell>
          <cell r="O154">
            <v>-4907000</v>
          </cell>
          <cell r="Q154">
            <v>-11225000</v>
          </cell>
        </row>
        <row r="155">
          <cell r="A155" t="str">
            <v>F41112E</v>
          </cell>
          <cell r="B155" t="str">
            <v>(LESS) PROVISION FOR DEFERRED INCOME TAXES-STATE E</v>
          </cell>
          <cell r="D155">
            <v>-2504000</v>
          </cell>
          <cell r="E155">
            <v>-2636000</v>
          </cell>
          <cell r="F155">
            <v>-2850000</v>
          </cell>
          <cell r="G155">
            <v>-10453000</v>
          </cell>
          <cell r="H155">
            <v>-2363000</v>
          </cell>
          <cell r="I155">
            <v>-9127000</v>
          </cell>
          <cell r="J155">
            <v>-908000</v>
          </cell>
          <cell r="K155">
            <v>-463000</v>
          </cell>
          <cell r="L155">
            <v>-576000</v>
          </cell>
          <cell r="M155">
            <v>-428000</v>
          </cell>
          <cell r="N155">
            <v>-290000</v>
          </cell>
          <cell r="O155">
            <v>-24502000</v>
          </cell>
          <cell r="Q155">
            <v>-57100000</v>
          </cell>
        </row>
        <row r="156">
          <cell r="A156" t="str">
            <v>F41112G</v>
          </cell>
          <cell r="B156" t="str">
            <v>(LESS) PROVISION FOR DEFERRED INCOME TAXES-STATE G</v>
          </cell>
          <cell r="D156">
            <v>-114000</v>
          </cell>
          <cell r="E156">
            <v>-120000</v>
          </cell>
          <cell r="F156">
            <v>-3000</v>
          </cell>
          <cell r="G156">
            <v>-918000</v>
          </cell>
          <cell r="H156">
            <v>-103000</v>
          </cell>
          <cell r="I156">
            <v>-24000</v>
          </cell>
          <cell r="J156">
            <v>-108000</v>
          </cell>
          <cell r="K156">
            <v>-55000</v>
          </cell>
          <cell r="L156">
            <v>-69000</v>
          </cell>
          <cell r="M156">
            <v>-51000</v>
          </cell>
          <cell r="N156">
            <v>-35000</v>
          </cell>
          <cell r="O156">
            <v>-1010000</v>
          </cell>
          <cell r="Q156">
            <v>-2610000</v>
          </cell>
        </row>
        <row r="157">
          <cell r="A157" t="str">
            <v>F41120C</v>
          </cell>
          <cell r="B157" t="str">
            <v>(LESS) PROVISION FOR DEFERRED INCOME TAXES-NON OP</v>
          </cell>
          <cell r="G157">
            <v>0</v>
          </cell>
          <cell r="H157">
            <v>-351000</v>
          </cell>
          <cell r="I157">
            <v>0</v>
          </cell>
          <cell r="J157">
            <v>-161000</v>
          </cell>
          <cell r="K157">
            <v>-82000</v>
          </cell>
          <cell r="L157">
            <v>-102000</v>
          </cell>
          <cell r="M157">
            <v>-77000</v>
          </cell>
          <cell r="N157">
            <v>-10466000</v>
          </cell>
          <cell r="O157">
            <v>-5677000</v>
          </cell>
          <cell r="Q157">
            <v>-16916000</v>
          </cell>
        </row>
        <row r="158">
          <cell r="A158" t="str">
            <v>F41140E</v>
          </cell>
          <cell r="B158" t="str">
            <v>INVESTMENT TAX CREDIT ADJ.-FED ELECTRIC</v>
          </cell>
          <cell r="D158">
            <v>-215000</v>
          </cell>
          <cell r="E158">
            <v>-226000</v>
          </cell>
          <cell r="F158">
            <v>-226000</v>
          </cell>
          <cell r="G158">
            <v>-55000</v>
          </cell>
          <cell r="H158">
            <v>-184000</v>
          </cell>
          <cell r="I158">
            <v>-59000</v>
          </cell>
          <cell r="J158">
            <v>-327000</v>
          </cell>
          <cell r="K158">
            <v>-167000</v>
          </cell>
          <cell r="L158">
            <v>-207000</v>
          </cell>
          <cell r="M158">
            <v>-154000</v>
          </cell>
          <cell r="N158">
            <v>-104000</v>
          </cell>
          <cell r="O158">
            <v>-211000</v>
          </cell>
          <cell r="Q158">
            <v>-2135000</v>
          </cell>
        </row>
        <row r="159">
          <cell r="A159" t="str">
            <v>F41140G</v>
          </cell>
          <cell r="B159" t="str">
            <v>INVESTMENT TAX CREDIT ADJ.-FED GAS</v>
          </cell>
          <cell r="D159">
            <v>-59000</v>
          </cell>
          <cell r="E159">
            <v>-61000</v>
          </cell>
          <cell r="F159">
            <v>-62000</v>
          </cell>
          <cell r="G159">
            <v>-15000</v>
          </cell>
          <cell r="H159">
            <v>-50000</v>
          </cell>
          <cell r="I159">
            <v>-16000</v>
          </cell>
          <cell r="J159">
            <v>-89000</v>
          </cell>
          <cell r="K159">
            <v>-46000</v>
          </cell>
          <cell r="L159">
            <v>-56000</v>
          </cell>
          <cell r="M159">
            <v>-42000</v>
          </cell>
          <cell r="N159">
            <v>-28000</v>
          </cell>
          <cell r="O159">
            <v>-58000</v>
          </cell>
          <cell r="Q159">
            <v>-582000</v>
          </cell>
        </row>
        <row r="160">
          <cell r="A160" t="str">
            <v>F41160E</v>
          </cell>
          <cell r="B160" t="str">
            <v>GAIN FROM DISP UT PLANT</v>
          </cell>
          <cell r="D160">
            <v>-15510.39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N160">
            <v>-3062665</v>
          </cell>
          <cell r="O160">
            <v>-32030.21</v>
          </cell>
          <cell r="Q160">
            <v>-3110205.6</v>
          </cell>
        </row>
        <row r="161">
          <cell r="A161" t="str">
            <v>F41170E</v>
          </cell>
          <cell r="B161" t="str">
            <v>LOSSES FROM DISP UT PLANT</v>
          </cell>
          <cell r="G161">
            <v>0</v>
          </cell>
          <cell r="H161">
            <v>0</v>
          </cell>
          <cell r="I161">
            <v>0</v>
          </cell>
          <cell r="N161">
            <v>0</v>
          </cell>
          <cell r="O161">
            <v>0</v>
          </cell>
          <cell r="Q161">
            <v>0</v>
          </cell>
        </row>
        <row r="162">
          <cell r="A162" t="str">
            <v>F41700C</v>
          </cell>
          <cell r="B162" t="str">
            <v>REVENUES FROM NONUTILITY OPERATIONS</v>
          </cell>
          <cell r="D162">
            <v>-155</v>
          </cell>
          <cell r="E162">
            <v>0</v>
          </cell>
          <cell r="F162">
            <v>0</v>
          </cell>
          <cell r="G162">
            <v>0</v>
          </cell>
          <cell r="H162">
            <v>440.7</v>
          </cell>
          <cell r="I162">
            <v>0</v>
          </cell>
          <cell r="K162">
            <v>19166.61</v>
          </cell>
          <cell r="N162">
            <v>0</v>
          </cell>
          <cell r="O162">
            <v>155</v>
          </cell>
          <cell r="Q162">
            <v>19607.310000000001</v>
          </cell>
        </row>
        <row r="163">
          <cell r="A163" t="str">
            <v>F41710C</v>
          </cell>
          <cell r="B163" t="str">
            <v>EXPENSES OF NONUTILITY OPERATIONS</v>
          </cell>
          <cell r="D163">
            <v>34002.68</v>
          </cell>
          <cell r="E163">
            <v>39763.57</v>
          </cell>
          <cell r="F163">
            <v>-135752.07999999999</v>
          </cell>
          <cell r="G163">
            <v>39763.57</v>
          </cell>
          <cell r="H163">
            <v>34002.68</v>
          </cell>
          <cell r="I163">
            <v>39763.57</v>
          </cell>
          <cell r="J163">
            <v>34475.79</v>
          </cell>
          <cell r="K163">
            <v>40243.730000000003</v>
          </cell>
          <cell r="L163">
            <v>40243.74</v>
          </cell>
          <cell r="M163">
            <v>40243.730000000003</v>
          </cell>
          <cell r="N163">
            <v>40243.74</v>
          </cell>
          <cell r="O163">
            <v>37363.57</v>
          </cell>
          <cell r="Q163">
            <v>284358.28999999998</v>
          </cell>
        </row>
        <row r="164">
          <cell r="A164" t="str">
            <v>F41800C</v>
          </cell>
          <cell r="B164" t="str">
            <v>NONOPERATING RENTAL INCOME</v>
          </cell>
          <cell r="D164">
            <v>-17001.990000000002</v>
          </cell>
          <cell r="E164">
            <v>-22625.99</v>
          </cell>
          <cell r="F164">
            <v>-17081.990000000002</v>
          </cell>
          <cell r="G164">
            <v>-17683.810000000001</v>
          </cell>
          <cell r="H164">
            <v>-17382.900000000001</v>
          </cell>
          <cell r="I164">
            <v>-17382.900000000001</v>
          </cell>
          <cell r="J164">
            <v>-335774.79</v>
          </cell>
          <cell r="K164">
            <v>-17781.990000000002</v>
          </cell>
          <cell r="L164">
            <v>-19181.990000000002</v>
          </cell>
          <cell r="M164">
            <v>39274.74</v>
          </cell>
          <cell r="N164">
            <v>129403.33</v>
          </cell>
          <cell r="O164">
            <v>-17081.990000000002</v>
          </cell>
          <cell r="Q164">
            <v>-330302.26999999996</v>
          </cell>
        </row>
        <row r="165">
          <cell r="A165" t="str">
            <v>F41900C</v>
          </cell>
          <cell r="B165" t="str">
            <v>INTEREST AND DIVIDEND INCOME</v>
          </cell>
          <cell r="D165">
            <v>-1401813.07</v>
          </cell>
          <cell r="E165">
            <v>-1283190.23</v>
          </cell>
          <cell r="F165">
            <v>-1456315.8</v>
          </cell>
          <cell r="G165">
            <v>-1374488.4</v>
          </cell>
          <cell r="H165">
            <v>-1434604.14</v>
          </cell>
          <cell r="I165">
            <v>-1470165.77</v>
          </cell>
          <cell r="J165">
            <v>-3283195.11</v>
          </cell>
          <cell r="K165">
            <v>-3336708.96</v>
          </cell>
          <cell r="L165">
            <v>-3348927.22</v>
          </cell>
          <cell r="M165">
            <v>-2788382.15</v>
          </cell>
          <cell r="N165">
            <v>-2723470.78</v>
          </cell>
          <cell r="O165">
            <v>-1748371.08</v>
          </cell>
          <cell r="Q165">
            <v>-25649632.710000001</v>
          </cell>
        </row>
        <row r="166">
          <cell r="A166" t="str">
            <v>F41910C</v>
          </cell>
          <cell r="B166" t="str">
            <v>ALLOWANCE FOR OTHER FUNDS USED DURING CONSTRUCTION</v>
          </cell>
          <cell r="D166">
            <v>-645506.14</v>
          </cell>
          <cell r="E166">
            <v>-760065.82</v>
          </cell>
          <cell r="F166">
            <v>-700394.49</v>
          </cell>
          <cell r="G166">
            <v>-775414.04</v>
          </cell>
          <cell r="H166">
            <v>-1071137.1499999999</v>
          </cell>
          <cell r="I166">
            <v>-1094149.1100000001</v>
          </cell>
          <cell r="J166">
            <v>-614436.31999999995</v>
          </cell>
          <cell r="K166">
            <v>-637927.13</v>
          </cell>
          <cell r="L166">
            <v>-606674.64</v>
          </cell>
          <cell r="M166">
            <v>-682010.36</v>
          </cell>
          <cell r="N166">
            <v>-713615.7</v>
          </cell>
          <cell r="O166">
            <v>-576703.68999999994</v>
          </cell>
          <cell r="Q166">
            <v>-8878034.5899999999</v>
          </cell>
        </row>
        <row r="167">
          <cell r="A167" t="str">
            <v>F42100C</v>
          </cell>
          <cell r="B167" t="str">
            <v>MISCELLANEOUS NONOPERATING INCOME</v>
          </cell>
          <cell r="D167">
            <v>-122841.84</v>
          </cell>
          <cell r="E167">
            <v>-175005.3</v>
          </cell>
          <cell r="F167">
            <v>-388810.38</v>
          </cell>
          <cell r="G167">
            <v>-427637.93</v>
          </cell>
          <cell r="H167">
            <v>-227773.76</v>
          </cell>
          <cell r="I167">
            <v>-195128.64</v>
          </cell>
          <cell r="J167">
            <v>-17121.8</v>
          </cell>
          <cell r="K167">
            <v>-55079.4</v>
          </cell>
          <cell r="L167">
            <v>83242.600000000006</v>
          </cell>
          <cell r="M167">
            <v>-389693.05</v>
          </cell>
          <cell r="N167">
            <v>-133399.87</v>
          </cell>
          <cell r="O167">
            <v>-5626255.29</v>
          </cell>
          <cell r="Q167">
            <v>-7675504.6600000001</v>
          </cell>
        </row>
        <row r="168">
          <cell r="A168" t="str">
            <v>F42110C</v>
          </cell>
          <cell r="B168" t="str">
            <v>GAIN ON DISPOSITION OF PROPERTY</v>
          </cell>
          <cell r="D168">
            <v>941.35</v>
          </cell>
          <cell r="E168">
            <v>0</v>
          </cell>
          <cell r="F168">
            <v>2751.62</v>
          </cell>
          <cell r="G168">
            <v>0</v>
          </cell>
          <cell r="H168">
            <v>-15615.97</v>
          </cell>
          <cell r="I168">
            <v>0</v>
          </cell>
          <cell r="J168">
            <v>3304.4</v>
          </cell>
          <cell r="N168">
            <v>-18803398.059999999</v>
          </cell>
          <cell r="O168">
            <v>-32677.279999999999</v>
          </cell>
          <cell r="Q168">
            <v>-18844693.940000001</v>
          </cell>
        </row>
        <row r="169">
          <cell r="A169" t="str">
            <v>F42120C</v>
          </cell>
          <cell r="B169" t="str">
            <v>LOSS ON DISPOSITION OF PROPERTY</v>
          </cell>
          <cell r="G169">
            <v>0</v>
          </cell>
          <cell r="H169">
            <v>0</v>
          </cell>
          <cell r="I169">
            <v>0</v>
          </cell>
          <cell r="N169">
            <v>0</v>
          </cell>
          <cell r="O169">
            <v>16966.900000000001</v>
          </cell>
          <cell r="Q169">
            <v>16966.900000000001</v>
          </cell>
        </row>
        <row r="170">
          <cell r="A170" t="str">
            <v>F42610C</v>
          </cell>
          <cell r="B170" t="str">
            <v>DONATIONS</v>
          </cell>
          <cell r="D170">
            <v>258951.5</v>
          </cell>
          <cell r="E170">
            <v>115353.65</v>
          </cell>
          <cell r="F170">
            <v>269401.45</v>
          </cell>
          <cell r="G170">
            <v>149404.79999999999</v>
          </cell>
          <cell r="H170">
            <v>164772.06</v>
          </cell>
          <cell r="I170">
            <v>102153.91</v>
          </cell>
          <cell r="J170">
            <v>17522.39</v>
          </cell>
          <cell r="K170">
            <v>17901.37</v>
          </cell>
          <cell r="L170">
            <v>146070.35999999999</v>
          </cell>
          <cell r="M170">
            <v>17169.98</v>
          </cell>
          <cell r="N170">
            <v>573592</v>
          </cell>
          <cell r="O170">
            <v>590650.01</v>
          </cell>
          <cell r="Q170">
            <v>2422943.4800000004</v>
          </cell>
        </row>
        <row r="171">
          <cell r="A171" t="str">
            <v>F42620C</v>
          </cell>
          <cell r="B171" t="str">
            <v>LIFE INSURANCE</v>
          </cell>
          <cell r="D171">
            <v>-129031</v>
          </cell>
          <cell r="E171">
            <v>-129031</v>
          </cell>
          <cell r="F171">
            <v>-129031</v>
          </cell>
          <cell r="G171">
            <v>-129031</v>
          </cell>
          <cell r="H171">
            <v>-129031</v>
          </cell>
          <cell r="I171">
            <v>-151000</v>
          </cell>
          <cell r="J171">
            <v>-129031</v>
          </cell>
          <cell r="K171">
            <v>-129031</v>
          </cell>
          <cell r="L171">
            <v>-129031</v>
          </cell>
          <cell r="M171">
            <v>-129031</v>
          </cell>
          <cell r="N171">
            <v>-129031</v>
          </cell>
          <cell r="O171">
            <v>-129031</v>
          </cell>
          <cell r="Q171">
            <v>-1570341</v>
          </cell>
        </row>
        <row r="172">
          <cell r="A172" t="str">
            <v>F42630C</v>
          </cell>
          <cell r="B172" t="str">
            <v>PENALTIES</v>
          </cell>
          <cell r="D172">
            <v>0</v>
          </cell>
          <cell r="E172">
            <v>0</v>
          </cell>
          <cell r="F172">
            <v>12930.37</v>
          </cell>
          <cell r="G172">
            <v>226.13</v>
          </cell>
          <cell r="H172">
            <v>0</v>
          </cell>
          <cell r="I172">
            <v>108.87</v>
          </cell>
          <cell r="K172">
            <v>18218.64</v>
          </cell>
          <cell r="N172">
            <v>0</v>
          </cell>
          <cell r="O172">
            <v>623.61</v>
          </cell>
          <cell r="Q172">
            <v>32107.620000000003</v>
          </cell>
        </row>
        <row r="173">
          <cell r="A173" t="str">
            <v>F42640C</v>
          </cell>
          <cell r="B173" t="str">
            <v>EXPENDITURES FOR CIVIC  POLITICAL AND R</v>
          </cell>
          <cell r="D173">
            <v>67101.100000000006</v>
          </cell>
          <cell r="E173">
            <v>55414.31</v>
          </cell>
          <cell r="F173">
            <v>61581.53</v>
          </cell>
          <cell r="G173">
            <v>13763.45</v>
          </cell>
          <cell r="H173">
            <v>12026.3</v>
          </cell>
          <cell r="I173">
            <v>-16.54</v>
          </cell>
          <cell r="N173">
            <v>0</v>
          </cell>
          <cell r="O173">
            <v>47305.55</v>
          </cell>
          <cell r="Q173">
            <v>257175.7</v>
          </cell>
        </row>
        <row r="174">
          <cell r="A174" t="str">
            <v>F42650C</v>
          </cell>
          <cell r="B174" t="str">
            <v>OTHER DEDUCTIONS</v>
          </cell>
          <cell r="D174">
            <v>0</v>
          </cell>
          <cell r="E174">
            <v>0</v>
          </cell>
          <cell r="F174">
            <v>-103290</v>
          </cell>
          <cell r="G174">
            <v>0</v>
          </cell>
          <cell r="H174">
            <v>0</v>
          </cell>
          <cell r="I174">
            <v>0</v>
          </cell>
          <cell r="L174">
            <v>-109300</v>
          </cell>
          <cell r="M174">
            <v>2300</v>
          </cell>
          <cell r="N174">
            <v>1651951</v>
          </cell>
          <cell r="O174">
            <v>-24162000</v>
          </cell>
          <cell r="Q174">
            <v>-22720339</v>
          </cell>
        </row>
        <row r="175">
          <cell r="A175" t="str">
            <v>F42700C</v>
          </cell>
          <cell r="B175" t="str">
            <v>INTEREST ON LONG-TERM DEBT</v>
          </cell>
          <cell r="D175">
            <v>4323270.25</v>
          </cell>
          <cell r="E175">
            <v>4731833.1900000004</v>
          </cell>
          <cell r="F175">
            <v>4450273.7</v>
          </cell>
          <cell r="G175">
            <v>4452923.16</v>
          </cell>
          <cell r="H175">
            <v>4709084.67</v>
          </cell>
          <cell r="I175">
            <v>4222953.0199999996</v>
          </cell>
          <cell r="J175">
            <v>4561376.0599999996</v>
          </cell>
          <cell r="K175">
            <v>4564323.29</v>
          </cell>
          <cell r="L175">
            <v>4779948</v>
          </cell>
          <cell r="M175">
            <v>4825871.6900000004</v>
          </cell>
          <cell r="N175">
            <v>4754688.08</v>
          </cell>
          <cell r="O175">
            <v>4647211.68</v>
          </cell>
          <cell r="Q175">
            <v>55023756.789999992</v>
          </cell>
        </row>
        <row r="176">
          <cell r="A176" t="str">
            <v>F42800C</v>
          </cell>
          <cell r="B176" t="str">
            <v>AMORTIZATION OF DEBT DISC. AND EXPENSE</v>
          </cell>
          <cell r="D176">
            <v>58221.49</v>
          </cell>
          <cell r="E176">
            <v>58221.49</v>
          </cell>
          <cell r="F176">
            <v>58221.49</v>
          </cell>
          <cell r="G176">
            <v>58221.49</v>
          </cell>
          <cell r="H176">
            <v>58221.49</v>
          </cell>
          <cell r="I176">
            <v>55739.71</v>
          </cell>
          <cell r="J176">
            <v>58221.49</v>
          </cell>
          <cell r="K176">
            <v>58221.49</v>
          </cell>
          <cell r="L176">
            <v>58221.49</v>
          </cell>
          <cell r="M176">
            <v>58221.49</v>
          </cell>
          <cell r="N176">
            <v>58221.49</v>
          </cell>
          <cell r="O176">
            <v>58221.49</v>
          </cell>
          <cell r="Q176">
            <v>696176.1</v>
          </cell>
        </row>
        <row r="177">
          <cell r="A177" t="str">
            <v>F42810C</v>
          </cell>
          <cell r="B177" t="str">
            <v>AMORTIZATION OF LOSS ON REACQUIRED DEBT</v>
          </cell>
          <cell r="D177">
            <v>363294.65</v>
          </cell>
          <cell r="E177">
            <v>363294.65</v>
          </cell>
          <cell r="F177">
            <v>363294.65</v>
          </cell>
          <cell r="G177">
            <v>363294.65</v>
          </cell>
          <cell r="H177">
            <v>363294.65</v>
          </cell>
          <cell r="I177">
            <v>363294.64</v>
          </cell>
          <cell r="J177">
            <v>374872.7</v>
          </cell>
          <cell r="K177">
            <v>374872.71</v>
          </cell>
          <cell r="L177">
            <v>363294.65</v>
          </cell>
          <cell r="M177">
            <v>363294.65</v>
          </cell>
          <cell r="N177">
            <v>363294.65</v>
          </cell>
          <cell r="O177">
            <v>363294.65</v>
          </cell>
          <cell r="Q177">
            <v>4382691.9000000004</v>
          </cell>
        </row>
        <row r="178">
          <cell r="A178" t="str">
            <v>F42900C</v>
          </cell>
          <cell r="B178" t="str">
            <v>(LESS) AMORT. OF PREMIUM ON DEBT-CREDIT</v>
          </cell>
          <cell r="D178">
            <v>-2106.09</v>
          </cell>
          <cell r="E178">
            <v>-2106.09</v>
          </cell>
          <cell r="F178">
            <v>-2106.09</v>
          </cell>
          <cell r="G178">
            <v>-2106.09</v>
          </cell>
          <cell r="H178">
            <v>-2106.09</v>
          </cell>
          <cell r="I178">
            <v>-2106.09</v>
          </cell>
          <cell r="J178">
            <v>-2106.09</v>
          </cell>
          <cell r="K178">
            <v>-2106.09</v>
          </cell>
          <cell r="L178">
            <v>-2106.09</v>
          </cell>
          <cell r="M178">
            <v>-2106.09</v>
          </cell>
          <cell r="N178">
            <v>-2106.09</v>
          </cell>
          <cell r="O178">
            <v>-2106.09</v>
          </cell>
          <cell r="Q178">
            <v>-25273.08</v>
          </cell>
        </row>
        <row r="179">
          <cell r="A179" t="str">
            <v>F43000C</v>
          </cell>
          <cell r="B179" t="str">
            <v>INTEREST ON DEBT TO ASSOC. COMPANIES</v>
          </cell>
          <cell r="D179">
            <v>2031579.24</v>
          </cell>
          <cell r="E179">
            <v>2031579.24</v>
          </cell>
          <cell r="F179">
            <v>2013939.77</v>
          </cell>
          <cell r="G179">
            <v>1943692.17</v>
          </cell>
          <cell r="H179">
            <v>1943692.17</v>
          </cell>
          <cell r="I179">
            <v>1867386.92</v>
          </cell>
          <cell r="J179">
            <v>2204539.1</v>
          </cell>
          <cell r="K179">
            <v>2204539.1</v>
          </cell>
          <cell r="L179">
            <v>2191011.6</v>
          </cell>
          <cell r="M179">
            <v>2123664.89</v>
          </cell>
          <cell r="N179">
            <v>2123664.89</v>
          </cell>
          <cell r="O179">
            <v>2174773.65</v>
          </cell>
          <cell r="Q179">
            <v>24854062.739999998</v>
          </cell>
        </row>
        <row r="180">
          <cell r="A180" t="str">
            <v>F43100C</v>
          </cell>
          <cell r="B180" t="str">
            <v>OTHER INTEREST EXPENSE</v>
          </cell>
          <cell r="D180">
            <v>919556.13</v>
          </cell>
          <cell r="E180">
            <v>1105837</v>
          </cell>
          <cell r="F180">
            <v>1088325.6399999999</v>
          </cell>
          <cell r="G180">
            <v>1064199.67</v>
          </cell>
          <cell r="H180">
            <v>1058272</v>
          </cell>
          <cell r="I180">
            <v>848060.09</v>
          </cell>
          <cell r="J180">
            <v>1724847.1</v>
          </cell>
          <cell r="K180">
            <v>1765600</v>
          </cell>
          <cell r="L180">
            <v>1736945</v>
          </cell>
          <cell r="M180">
            <v>2287400.8199999998</v>
          </cell>
          <cell r="N180">
            <v>1220998.3400000001</v>
          </cell>
          <cell r="O180">
            <v>1110021.29</v>
          </cell>
          <cell r="Q180">
            <v>15930063.079999998</v>
          </cell>
        </row>
        <row r="181">
          <cell r="A181" t="str">
            <v>F43200C</v>
          </cell>
          <cell r="B181" t="str">
            <v>(LESS) ALLOW FOR BORROWED FUNDS USED DURING CON-CR</v>
          </cell>
          <cell r="D181">
            <v>-288209.3</v>
          </cell>
          <cell r="E181">
            <v>-331669.06</v>
          </cell>
          <cell r="F181">
            <v>-309246.84999999998</v>
          </cell>
          <cell r="G181">
            <v>-338107.33</v>
          </cell>
          <cell r="H181">
            <v>-436020.79</v>
          </cell>
          <cell r="I181">
            <v>-443008.96</v>
          </cell>
          <cell r="J181">
            <v>-272188.82</v>
          </cell>
          <cell r="K181">
            <v>-277550.56</v>
          </cell>
          <cell r="L181">
            <v>-257627.19</v>
          </cell>
          <cell r="M181">
            <v>-285647.67</v>
          </cell>
          <cell r="N181">
            <v>-263973.86</v>
          </cell>
          <cell r="O181">
            <v>-258872.66</v>
          </cell>
          <cell r="Q181">
            <v>-3762123.05</v>
          </cell>
        </row>
        <row r="182">
          <cell r="A182" t="str">
            <v>F43700C</v>
          </cell>
          <cell r="B182" t="str">
            <v>DIVIDENDS DECLARED-PREFERRED STOCK (ACCOUNT 437)</v>
          </cell>
          <cell r="D182">
            <v>548514.03</v>
          </cell>
          <cell r="E182">
            <v>548514.03</v>
          </cell>
          <cell r="F182">
            <v>548514.03</v>
          </cell>
          <cell r="G182">
            <v>548514.03</v>
          </cell>
          <cell r="H182">
            <v>548514.03</v>
          </cell>
          <cell r="I182">
            <v>548514.03</v>
          </cell>
          <cell r="J182">
            <v>548514.03</v>
          </cell>
          <cell r="K182">
            <v>548514.03</v>
          </cell>
          <cell r="L182">
            <v>548514.03</v>
          </cell>
          <cell r="M182">
            <v>548514.03</v>
          </cell>
          <cell r="N182">
            <v>548514.03</v>
          </cell>
          <cell r="O182">
            <v>548514.03</v>
          </cell>
          <cell r="Q182">
            <v>6582168.3600000022</v>
          </cell>
        </row>
        <row r="183">
          <cell r="A183" t="str">
            <v>F43701C</v>
          </cell>
          <cell r="B183" t="str">
            <v>DIVIDENDS DECLARED - PREFERRED STOCK (A</v>
          </cell>
          <cell r="G183">
            <v>0</v>
          </cell>
          <cell r="H183">
            <v>0</v>
          </cell>
          <cell r="I183">
            <v>0</v>
          </cell>
          <cell r="N183">
            <v>0</v>
          </cell>
          <cell r="O183">
            <v>0</v>
          </cell>
          <cell r="Q183">
            <v>0</v>
          </cell>
        </row>
        <row r="184">
          <cell r="A184" t="str">
            <v>F43800C</v>
          </cell>
          <cell r="B184" t="str">
            <v>DIVIDENDS DECLARED-COMMON STOCK (ACCOUN</v>
          </cell>
          <cell r="G184">
            <v>0</v>
          </cell>
          <cell r="H184">
            <v>0</v>
          </cell>
          <cell r="I184">
            <v>0</v>
          </cell>
          <cell r="N184">
            <v>150000000</v>
          </cell>
          <cell r="O184">
            <v>-150000000</v>
          </cell>
          <cell r="Q184">
            <v>0</v>
          </cell>
        </row>
        <row r="185">
          <cell r="A185" t="str">
            <v>F44000C</v>
          </cell>
          <cell r="B185" t="str">
            <v>RESIDENTIAL SALES</v>
          </cell>
          <cell r="D185">
            <v>-64009940</v>
          </cell>
          <cell r="E185">
            <v>-57450870</v>
          </cell>
          <cell r="F185">
            <v>-52456587</v>
          </cell>
          <cell r="G185">
            <v>-51821412</v>
          </cell>
          <cell r="H185">
            <v>-48278020</v>
          </cell>
          <cell r="I185">
            <v>-49426135</v>
          </cell>
          <cell r="J185">
            <v>-64173785</v>
          </cell>
          <cell r="K185">
            <v>-65206747</v>
          </cell>
          <cell r="L185">
            <v>-72273351</v>
          </cell>
          <cell r="M185">
            <v>-58749670</v>
          </cell>
          <cell r="N185">
            <v>-48479232</v>
          </cell>
          <cell r="O185">
            <v>-61282106</v>
          </cell>
          <cell r="Q185">
            <v>-693607855</v>
          </cell>
        </row>
        <row r="186">
          <cell r="A186" t="str">
            <v>F44200C</v>
          </cell>
          <cell r="B186" t="str">
            <v>COMMERCIAL AND INDUSTRIAL SALES</v>
          </cell>
          <cell r="D186">
            <v>-58835844</v>
          </cell>
          <cell r="E186">
            <v>-58049521</v>
          </cell>
          <cell r="F186">
            <v>-54854590</v>
          </cell>
          <cell r="G186">
            <v>-60518152</v>
          </cell>
          <cell r="H186">
            <v>-63424614</v>
          </cell>
          <cell r="I186">
            <v>-73331718</v>
          </cell>
          <cell r="J186">
            <v>-89092225</v>
          </cell>
          <cell r="K186">
            <v>-88738948</v>
          </cell>
          <cell r="L186">
            <v>-94834624</v>
          </cell>
          <cell r="M186">
            <v>48215631</v>
          </cell>
          <cell r="N186">
            <v>-56923152</v>
          </cell>
          <cell r="O186">
            <v>-62959946</v>
          </cell>
          <cell r="Q186">
            <v>-713347703</v>
          </cell>
        </row>
        <row r="187">
          <cell r="A187" t="str">
            <v>F44400C</v>
          </cell>
          <cell r="B187" t="str">
            <v>PUBLIC STREET AND HIGHWAY LIGHTING</v>
          </cell>
          <cell r="D187">
            <v>-526980</v>
          </cell>
          <cell r="E187">
            <v>-1041057</v>
          </cell>
          <cell r="F187">
            <v>-744045</v>
          </cell>
          <cell r="G187">
            <v>-798948</v>
          </cell>
          <cell r="H187">
            <v>-546582</v>
          </cell>
          <cell r="I187">
            <v>-813354</v>
          </cell>
          <cell r="J187">
            <v>-856512</v>
          </cell>
          <cell r="K187">
            <v>-842887</v>
          </cell>
          <cell r="L187">
            <v>-863340</v>
          </cell>
          <cell r="M187">
            <v>-862771</v>
          </cell>
          <cell r="N187">
            <v>-755279</v>
          </cell>
          <cell r="O187">
            <v>-1036909</v>
          </cell>
          <cell r="Q187">
            <v>-9688664</v>
          </cell>
        </row>
        <row r="188">
          <cell r="A188" t="str">
            <v>F44700C</v>
          </cell>
          <cell r="B188" t="str">
            <v>SALES FOR RESALE</v>
          </cell>
          <cell r="D188">
            <v>-620</v>
          </cell>
          <cell r="E188">
            <v>-659</v>
          </cell>
          <cell r="F188">
            <v>-11353</v>
          </cell>
          <cell r="G188">
            <v>-5037</v>
          </cell>
          <cell r="H188">
            <v>-1161</v>
          </cell>
          <cell r="I188">
            <v>-1899</v>
          </cell>
          <cell r="J188">
            <v>-41596094</v>
          </cell>
          <cell r="K188">
            <v>-40655694</v>
          </cell>
          <cell r="L188">
            <v>-35156626</v>
          </cell>
          <cell r="M188">
            <v>-12996147.5</v>
          </cell>
          <cell r="N188">
            <v>-12493737</v>
          </cell>
          <cell r="O188">
            <v>317477859</v>
          </cell>
          <cell r="Q188">
            <v>174558831.5</v>
          </cell>
        </row>
        <row r="189">
          <cell r="A189" t="str">
            <v>F44701C</v>
          </cell>
          <cell r="B189" t="str">
            <v>COST RECOVERY FROM ISO/PX</v>
          </cell>
          <cell r="G189">
            <v>0</v>
          </cell>
          <cell r="H189">
            <v>0</v>
          </cell>
          <cell r="I189">
            <v>0</v>
          </cell>
          <cell r="N189">
            <v>0</v>
          </cell>
          <cell r="O189">
            <v>0</v>
          </cell>
          <cell r="Q189">
            <v>0</v>
          </cell>
        </row>
        <row r="190">
          <cell r="A190" t="str">
            <v>F45100C</v>
          </cell>
          <cell r="B190" t="str">
            <v>MISCELLANEOUS SERVICE REVENUES</v>
          </cell>
          <cell r="D190">
            <v>-1809807.91</v>
          </cell>
          <cell r="E190">
            <v>-1842843.54</v>
          </cell>
          <cell r="F190">
            <v>-1698428.57</v>
          </cell>
          <cell r="G190">
            <v>-1792789</v>
          </cell>
          <cell r="H190">
            <v>-1815963</v>
          </cell>
          <cell r="I190">
            <v>-1982247</v>
          </cell>
          <cell r="J190">
            <v>-2181326.7599999998</v>
          </cell>
          <cell r="K190">
            <v>-2532794.7200000002</v>
          </cell>
          <cell r="L190">
            <v>-2339788.91</v>
          </cell>
          <cell r="M190">
            <v>-574593</v>
          </cell>
          <cell r="N190">
            <v>-1669477.96</v>
          </cell>
          <cell r="O190">
            <v>-1971335.77</v>
          </cell>
          <cell r="Q190">
            <v>-22211396.140000001</v>
          </cell>
        </row>
        <row r="191">
          <cell r="A191" t="str">
            <v>F45400C</v>
          </cell>
          <cell r="B191" t="str">
            <v>RENT FROM ELECTRIC PROPERTY</v>
          </cell>
          <cell r="D191">
            <v>-123880.91</v>
          </cell>
          <cell r="E191">
            <v>-290800.49</v>
          </cell>
          <cell r="F191">
            <v>-133732.75</v>
          </cell>
          <cell r="G191">
            <v>-125894.15</v>
          </cell>
          <cell r="H191">
            <v>-100401.99</v>
          </cell>
          <cell r="I191">
            <v>-126498.35</v>
          </cell>
          <cell r="J191">
            <v>-118069.84</v>
          </cell>
          <cell r="K191">
            <v>-138152.46</v>
          </cell>
          <cell r="L191">
            <v>-105645.48</v>
          </cell>
          <cell r="M191">
            <v>-215596.09</v>
          </cell>
          <cell r="N191">
            <v>-105807.64</v>
          </cell>
          <cell r="O191">
            <v>-194093.61</v>
          </cell>
          <cell r="Q191">
            <v>-1778573.7599999998</v>
          </cell>
        </row>
        <row r="192">
          <cell r="A192" t="str">
            <v>F45400E</v>
          </cell>
          <cell r="B192" t="str">
            <v>RENT FROM ELECTRIC PROPERTY</v>
          </cell>
          <cell r="D192">
            <v>-737084.85</v>
          </cell>
          <cell r="E192">
            <v>-33836.6</v>
          </cell>
          <cell r="F192">
            <v>-67964.070000000007</v>
          </cell>
          <cell r="G192">
            <v>-27930.06</v>
          </cell>
          <cell r="H192">
            <v>-262687.05</v>
          </cell>
          <cell r="I192">
            <v>-24717.279999999999</v>
          </cell>
          <cell r="J192">
            <v>-74433.11</v>
          </cell>
          <cell r="K192">
            <v>-269552.71000000002</v>
          </cell>
          <cell r="L192">
            <v>-210646.65</v>
          </cell>
          <cell r="M192">
            <v>-160173.04999999999</v>
          </cell>
          <cell r="N192">
            <v>-46609.31</v>
          </cell>
          <cell r="O192">
            <v>-69304.820000000007</v>
          </cell>
          <cell r="Q192">
            <v>-1984939.5600000003</v>
          </cell>
        </row>
        <row r="193">
          <cell r="A193" t="str">
            <v>F45600C</v>
          </cell>
          <cell r="B193" t="str">
            <v>OTHER ELECTRIC REVENUES</v>
          </cell>
          <cell r="D193">
            <v>30858730.800000001</v>
          </cell>
          <cell r="E193">
            <v>28613177.559999999</v>
          </cell>
          <cell r="F193">
            <v>17870263.399999999</v>
          </cell>
          <cell r="G193">
            <v>8546681.8399999999</v>
          </cell>
          <cell r="H193">
            <v>2784936.52</v>
          </cell>
          <cell r="I193">
            <v>570484.53</v>
          </cell>
          <cell r="J193">
            <v>40261644.729999997</v>
          </cell>
          <cell r="K193">
            <v>100617418.01000001</v>
          </cell>
          <cell r="L193">
            <v>62607869.810000002</v>
          </cell>
          <cell r="M193">
            <v>-89597248.420000002</v>
          </cell>
          <cell r="N193">
            <v>12267632.630000001</v>
          </cell>
          <cell r="O193">
            <v>44523186.18</v>
          </cell>
          <cell r="Q193">
            <v>259924777.58999997</v>
          </cell>
        </row>
        <row r="194">
          <cell r="A194" t="str">
            <v>F45600E</v>
          </cell>
          <cell r="B194" t="str">
            <v>OTHER ELECTRIC REVENUES</v>
          </cell>
          <cell r="D194">
            <v>0</v>
          </cell>
          <cell r="E194">
            <v>0</v>
          </cell>
          <cell r="F194">
            <v>-14612.54</v>
          </cell>
          <cell r="G194">
            <v>0</v>
          </cell>
          <cell r="H194">
            <v>0</v>
          </cell>
          <cell r="I194">
            <v>0</v>
          </cell>
          <cell r="N194">
            <v>0</v>
          </cell>
          <cell r="O194">
            <v>0</v>
          </cell>
          <cell r="Q194">
            <v>-14612.54</v>
          </cell>
        </row>
        <row r="195">
          <cell r="A195" t="str">
            <v>F45601C</v>
          </cell>
          <cell r="B195" t="str">
            <v>OTHER ELECTRIC REVENUES</v>
          </cell>
          <cell r="D195">
            <v>89543.28</v>
          </cell>
          <cell r="E195">
            <v>-314266.48</v>
          </cell>
          <cell r="F195">
            <v>92151.97</v>
          </cell>
          <cell r="G195">
            <v>107766.69</v>
          </cell>
          <cell r="H195">
            <v>69145.14</v>
          </cell>
          <cell r="I195">
            <v>39187.449999999997</v>
          </cell>
          <cell r="J195">
            <v>1439.1</v>
          </cell>
          <cell r="K195">
            <v>166.3</v>
          </cell>
          <cell r="L195">
            <v>-963148.43</v>
          </cell>
          <cell r="M195">
            <v>-670715.86</v>
          </cell>
          <cell r="N195">
            <v>409950.69</v>
          </cell>
          <cell r="O195">
            <v>-322709.92</v>
          </cell>
          <cell r="Q195">
            <v>-1461490.0699999998</v>
          </cell>
        </row>
        <row r="196">
          <cell r="A196" t="str">
            <v>F48000C</v>
          </cell>
          <cell r="B196" t="str">
            <v>RESIDENTIAL SALES</v>
          </cell>
          <cell r="D196">
            <v>-36681621</v>
          </cell>
          <cell r="E196">
            <v>-37273428</v>
          </cell>
          <cell r="F196">
            <v>-25436262</v>
          </cell>
          <cell r="G196">
            <v>-21717529</v>
          </cell>
          <cell r="H196">
            <v>-18346852</v>
          </cell>
          <cell r="I196">
            <v>-15235272</v>
          </cell>
          <cell r="J196">
            <v>-23131893</v>
          </cell>
          <cell r="K196">
            <v>-12125024</v>
          </cell>
          <cell r="L196">
            <v>-11963411</v>
          </cell>
          <cell r="M196">
            <v>-12542886</v>
          </cell>
          <cell r="N196">
            <v>-15904654</v>
          </cell>
          <cell r="O196">
            <v>-33736806</v>
          </cell>
          <cell r="Q196">
            <v>-264095638</v>
          </cell>
        </row>
        <row r="197">
          <cell r="A197" t="str">
            <v>F48100C</v>
          </cell>
          <cell r="B197" t="str">
            <v>COMMERCIAL AND INDUSTRIAL SALES</v>
          </cell>
          <cell r="D197">
            <v>-10697531</v>
          </cell>
          <cell r="E197">
            <v>-10369535</v>
          </cell>
          <cell r="F197">
            <v>-9181270</v>
          </cell>
          <cell r="G197">
            <v>-9261276</v>
          </cell>
          <cell r="H197">
            <v>-7463588</v>
          </cell>
          <cell r="I197">
            <v>-5837038</v>
          </cell>
          <cell r="J197">
            <v>-14676316</v>
          </cell>
          <cell r="K197">
            <v>-8061351</v>
          </cell>
          <cell r="L197">
            <v>-9495623</v>
          </cell>
          <cell r="M197">
            <v>-7810869</v>
          </cell>
          <cell r="N197">
            <v>-8279085</v>
          </cell>
          <cell r="O197">
            <v>-11602145</v>
          </cell>
          <cell r="Q197">
            <v>-112735627</v>
          </cell>
        </row>
        <row r="198">
          <cell r="A198" t="str">
            <v>F48300C</v>
          </cell>
          <cell r="B198" t="str">
            <v>SALES FOR RESALE</v>
          </cell>
          <cell r="G198">
            <v>0</v>
          </cell>
          <cell r="H198">
            <v>0</v>
          </cell>
          <cell r="I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 t="str">
            <v>F48400C</v>
          </cell>
          <cell r="B199" t="str">
            <v>INTERDEPARTMENTAL SALES</v>
          </cell>
          <cell r="D199">
            <v>-3801383</v>
          </cell>
          <cell r="E199">
            <v>-2757610</v>
          </cell>
          <cell r="F199">
            <v>-2607004</v>
          </cell>
          <cell r="G199">
            <v>0</v>
          </cell>
          <cell r="H199">
            <v>0</v>
          </cell>
          <cell r="I199">
            <v>0</v>
          </cell>
          <cell r="J199">
            <v>-2626938</v>
          </cell>
          <cell r="K199">
            <v>-3721110</v>
          </cell>
          <cell r="L199">
            <v>-3753127</v>
          </cell>
          <cell r="M199">
            <v>-3312023</v>
          </cell>
          <cell r="N199">
            <v>-3278445</v>
          </cell>
          <cell r="O199">
            <v>-3339838</v>
          </cell>
          <cell r="Q199">
            <v>-29197478</v>
          </cell>
        </row>
        <row r="200">
          <cell r="A200" t="str">
            <v>F48401C</v>
          </cell>
          <cell r="B200" t="str">
            <v>GAS FUEL</v>
          </cell>
          <cell r="G200">
            <v>0</v>
          </cell>
          <cell r="H200">
            <v>0</v>
          </cell>
          <cell r="I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 t="str">
            <v>F48800C</v>
          </cell>
          <cell r="B201" t="str">
            <v>MISCELLANEOUS SERVICE REVENUES</v>
          </cell>
          <cell r="D201">
            <v>-403530</v>
          </cell>
          <cell r="E201">
            <v>-416504</v>
          </cell>
          <cell r="F201">
            <v>-357549</v>
          </cell>
          <cell r="G201">
            <v>-344291</v>
          </cell>
          <cell r="H201">
            <v>-314375</v>
          </cell>
          <cell r="I201">
            <v>-308254</v>
          </cell>
          <cell r="J201">
            <v>-423423</v>
          </cell>
          <cell r="K201">
            <v>-335052</v>
          </cell>
          <cell r="L201">
            <v>-310474</v>
          </cell>
          <cell r="M201">
            <v>-300809</v>
          </cell>
          <cell r="N201">
            <v>-291539</v>
          </cell>
          <cell r="O201">
            <v>-396597</v>
          </cell>
          <cell r="Q201">
            <v>-4202397</v>
          </cell>
        </row>
        <row r="202">
          <cell r="A202" t="str">
            <v>F48900C</v>
          </cell>
          <cell r="B202" t="str">
            <v>REV. FROM TRANS. OF GAS OF OTHERS</v>
          </cell>
          <cell r="G202">
            <v>0</v>
          </cell>
          <cell r="H202">
            <v>0</v>
          </cell>
          <cell r="I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 t="str">
            <v>F48930C</v>
          </cell>
          <cell r="G203">
            <v>-3171491</v>
          </cell>
          <cell r="H203">
            <v>-2251552</v>
          </cell>
          <cell r="I203">
            <v>-2057217</v>
          </cell>
          <cell r="Q203">
            <v>-7480260</v>
          </cell>
        </row>
        <row r="204">
          <cell r="A204" t="str">
            <v>F49300C</v>
          </cell>
          <cell r="B204" t="str">
            <v>RENT FROM GAS PROPERTY</v>
          </cell>
          <cell r="D204">
            <v>-2304.08</v>
          </cell>
          <cell r="E204">
            <v>-4838.97</v>
          </cell>
          <cell r="F204">
            <v>-21233.66</v>
          </cell>
          <cell r="G204">
            <v>-4125.33</v>
          </cell>
          <cell r="H204">
            <v>-3569.76</v>
          </cell>
          <cell r="I204">
            <v>-3569.76</v>
          </cell>
          <cell r="J204">
            <v>-2158.06</v>
          </cell>
          <cell r="K204">
            <v>-2158.06</v>
          </cell>
          <cell r="L204">
            <v>-2158.06</v>
          </cell>
          <cell r="M204">
            <v>-2158.06</v>
          </cell>
          <cell r="N204">
            <v>-2158.06</v>
          </cell>
          <cell r="O204">
            <v>-35531.339999999997</v>
          </cell>
          <cell r="Q204">
            <v>-85963.199999999983</v>
          </cell>
        </row>
        <row r="205">
          <cell r="A205" t="str">
            <v>F49500C</v>
          </cell>
          <cell r="B205" t="str">
            <v>OTHER GAS REVENUES</v>
          </cell>
          <cell r="D205">
            <v>1087043.22</v>
          </cell>
          <cell r="E205">
            <v>-13173498.970000001</v>
          </cell>
          <cell r="F205">
            <v>2582318.9900000002</v>
          </cell>
          <cell r="G205">
            <v>-3765416.23</v>
          </cell>
          <cell r="H205">
            <v>584608.31000000006</v>
          </cell>
          <cell r="I205">
            <v>758471.19</v>
          </cell>
          <cell r="J205">
            <v>24201596.969999999</v>
          </cell>
          <cell r="K205">
            <v>8876657.75</v>
          </cell>
          <cell r="L205">
            <v>6944439.7599999998</v>
          </cell>
          <cell r="M205">
            <v>3388981.32</v>
          </cell>
          <cell r="N205">
            <v>-13431311.039999999</v>
          </cell>
          <cell r="O205">
            <v>5833653.4900000002</v>
          </cell>
          <cell r="Q205">
            <v>23887544.759999998</v>
          </cell>
        </row>
        <row r="206">
          <cell r="A206" t="str">
            <v>F49500G</v>
          </cell>
          <cell r="B206" t="str">
            <v>OTHER GAS REVENUES</v>
          </cell>
          <cell r="G206">
            <v>-4057.44</v>
          </cell>
          <cell r="H206">
            <v>-295.82</v>
          </cell>
          <cell r="I206">
            <v>0</v>
          </cell>
          <cell r="K206">
            <v>-14476.5</v>
          </cell>
          <cell r="M206">
            <v>-135.51</v>
          </cell>
          <cell r="N206">
            <v>0</v>
          </cell>
          <cell r="O206">
            <v>-1283.92</v>
          </cell>
          <cell r="Q206">
            <v>-20249.190000000002</v>
          </cell>
        </row>
        <row r="207">
          <cell r="A207" t="str">
            <v>F50000E</v>
          </cell>
          <cell r="B207" t="str">
            <v>OPERATION SUPERVISION AND ENGINEERING</v>
          </cell>
          <cell r="D207">
            <v>3261.26</v>
          </cell>
          <cell r="E207">
            <v>1993.41</v>
          </cell>
          <cell r="F207">
            <v>870.31</v>
          </cell>
          <cell r="G207">
            <v>7408.52</v>
          </cell>
          <cell r="H207">
            <v>3040.8</v>
          </cell>
          <cell r="I207">
            <v>5663.38</v>
          </cell>
          <cell r="J207">
            <v>715.87</v>
          </cell>
          <cell r="K207">
            <v>693.89</v>
          </cell>
          <cell r="L207">
            <v>3611.71</v>
          </cell>
          <cell r="M207">
            <v>13209.86</v>
          </cell>
          <cell r="N207">
            <v>714.01</v>
          </cell>
          <cell r="O207">
            <v>26504.99</v>
          </cell>
          <cell r="Q207">
            <v>67688.009999999995</v>
          </cell>
        </row>
        <row r="208">
          <cell r="A208" t="str">
            <v>F50010E</v>
          </cell>
          <cell r="B208" t="str">
            <v>OPERATION SUPERVISION AND ENGINEERING</v>
          </cell>
          <cell r="G208">
            <v>0</v>
          </cell>
          <cell r="H208">
            <v>0</v>
          </cell>
          <cell r="I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 t="str">
            <v>F50020E</v>
          </cell>
          <cell r="B209" t="str">
            <v>OPERATION SUPERVISION AND ENGINEERING</v>
          </cell>
          <cell r="G209">
            <v>0</v>
          </cell>
          <cell r="H209">
            <v>0</v>
          </cell>
          <cell r="I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 t="str">
            <v>F50040E</v>
          </cell>
          <cell r="B210" t="str">
            <v>OPERATION SUPERVISION AND ENGINEERING</v>
          </cell>
          <cell r="D210">
            <v>0</v>
          </cell>
          <cell r="E210">
            <v>0</v>
          </cell>
          <cell r="F210">
            <v>197.09</v>
          </cell>
          <cell r="G210">
            <v>0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Q210">
            <v>197.09</v>
          </cell>
        </row>
        <row r="211">
          <cell r="A211" t="str">
            <v>F50060E</v>
          </cell>
          <cell r="B211" t="str">
            <v>OPERATION SUPERVISION AND ENGINEERING</v>
          </cell>
          <cell r="G211">
            <v>0</v>
          </cell>
          <cell r="H211">
            <v>0</v>
          </cell>
          <cell r="I211">
            <v>0</v>
          </cell>
          <cell r="J211">
            <v>-15742.53</v>
          </cell>
          <cell r="K211">
            <v>503.96</v>
          </cell>
          <cell r="L211">
            <v>1003.98</v>
          </cell>
          <cell r="M211">
            <v>1203.6099999999999</v>
          </cell>
          <cell r="N211">
            <v>392.72</v>
          </cell>
          <cell r="O211">
            <v>0</v>
          </cell>
          <cell r="Q211">
            <v>-12638.260000000002</v>
          </cell>
        </row>
        <row r="212">
          <cell r="A212" t="str">
            <v>F50070E</v>
          </cell>
          <cell r="B212" t="str">
            <v>OPERATION SUPERVISION AND ENGINEERING</v>
          </cell>
          <cell r="G212">
            <v>0</v>
          </cell>
          <cell r="H212">
            <v>0</v>
          </cell>
          <cell r="I212">
            <v>0</v>
          </cell>
          <cell r="J212">
            <v>2950.86</v>
          </cell>
          <cell r="K212">
            <v>1569.99</v>
          </cell>
          <cell r="L212">
            <v>2413.56</v>
          </cell>
          <cell r="M212">
            <v>3131.82</v>
          </cell>
          <cell r="N212">
            <v>969.47</v>
          </cell>
          <cell r="O212">
            <v>0</v>
          </cell>
          <cell r="Q212">
            <v>11035.699999999999</v>
          </cell>
        </row>
        <row r="213">
          <cell r="A213" t="str">
            <v>F50100E</v>
          </cell>
          <cell r="B213" t="str">
            <v>FUEL</v>
          </cell>
          <cell r="G213">
            <v>0</v>
          </cell>
          <cell r="H213">
            <v>0</v>
          </cell>
          <cell r="I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 t="str">
            <v>F50140E</v>
          </cell>
          <cell r="B214" t="str">
            <v>FUEL</v>
          </cell>
          <cell r="G214">
            <v>0</v>
          </cell>
          <cell r="H214">
            <v>0</v>
          </cell>
          <cell r="I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 t="str">
            <v>F50140E</v>
          </cell>
          <cell r="B215" t="str">
            <v>FUEL</v>
          </cell>
          <cell r="G215">
            <v>0</v>
          </cell>
          <cell r="H215">
            <v>0</v>
          </cell>
          <cell r="I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 t="str">
            <v>F50200E</v>
          </cell>
          <cell r="B216" t="str">
            <v>STEAM EXPENSES</v>
          </cell>
          <cell r="G216">
            <v>0</v>
          </cell>
          <cell r="H216">
            <v>0</v>
          </cell>
          <cell r="I216">
            <v>0</v>
          </cell>
          <cell r="J216">
            <v>102.33</v>
          </cell>
          <cell r="L216">
            <v>-142.34</v>
          </cell>
          <cell r="N216">
            <v>0</v>
          </cell>
          <cell r="O216">
            <v>0</v>
          </cell>
          <cell r="Q216">
            <v>-40.010000000000005</v>
          </cell>
        </row>
        <row r="217">
          <cell r="A217" t="str">
            <v>F50210E</v>
          </cell>
          <cell r="B217" t="str">
            <v>STEAM EXPENSES</v>
          </cell>
          <cell r="G217">
            <v>0</v>
          </cell>
          <cell r="H217">
            <v>0</v>
          </cell>
          <cell r="I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 t="str">
            <v>F50500E</v>
          </cell>
          <cell r="B218" t="str">
            <v>ELECTRIC EXPENSES</v>
          </cell>
          <cell r="G218">
            <v>195.98</v>
          </cell>
          <cell r="H218">
            <v>0</v>
          </cell>
          <cell r="I218">
            <v>0</v>
          </cell>
          <cell r="J218">
            <v>1081.05</v>
          </cell>
          <cell r="K218">
            <v>1192.32</v>
          </cell>
          <cell r="L218">
            <v>1293.92</v>
          </cell>
          <cell r="M218">
            <v>1566.32</v>
          </cell>
          <cell r="N218">
            <v>422.14</v>
          </cell>
          <cell r="O218">
            <v>0</v>
          </cell>
          <cell r="Q218">
            <v>5751.7300000000005</v>
          </cell>
        </row>
        <row r="219">
          <cell r="A219" t="str">
            <v>F50510E</v>
          </cell>
          <cell r="B219" t="str">
            <v>ELECTRIC EXPENSES</v>
          </cell>
          <cell r="G219">
            <v>0</v>
          </cell>
          <cell r="H219">
            <v>0</v>
          </cell>
          <cell r="I219">
            <v>0</v>
          </cell>
          <cell r="J219">
            <v>3210.77</v>
          </cell>
          <cell r="K219">
            <v>205.27</v>
          </cell>
          <cell r="L219">
            <v>398.78</v>
          </cell>
          <cell r="M219">
            <v>478.8</v>
          </cell>
          <cell r="N219">
            <v>147.19999999999999</v>
          </cell>
          <cell r="O219">
            <v>0</v>
          </cell>
          <cell r="Q219">
            <v>4440.82</v>
          </cell>
        </row>
        <row r="220">
          <cell r="A220" t="str">
            <v>F50530E</v>
          </cell>
          <cell r="B220" t="str">
            <v>ELECTRIC EXPENSES</v>
          </cell>
          <cell r="G220">
            <v>0</v>
          </cell>
          <cell r="H220">
            <v>0</v>
          </cell>
          <cell r="I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 t="str">
            <v>F50540E</v>
          </cell>
          <cell r="B221" t="str">
            <v>ELECTRIC EXPENSES</v>
          </cell>
          <cell r="G221">
            <v>0</v>
          </cell>
          <cell r="H221">
            <v>0</v>
          </cell>
          <cell r="I221">
            <v>0</v>
          </cell>
          <cell r="J221">
            <v>2325</v>
          </cell>
          <cell r="K221">
            <v>1669.27</v>
          </cell>
          <cell r="L221">
            <v>1958.35</v>
          </cell>
          <cell r="M221">
            <v>2667.9</v>
          </cell>
          <cell r="N221">
            <v>784.33</v>
          </cell>
          <cell r="O221">
            <v>0</v>
          </cell>
          <cell r="Q221">
            <v>9404.85</v>
          </cell>
        </row>
        <row r="222">
          <cell r="A222" t="str">
            <v>F50560E</v>
          </cell>
          <cell r="B222" t="str">
            <v>ELECTRIC EXPENSES</v>
          </cell>
          <cell r="G222">
            <v>0</v>
          </cell>
          <cell r="H222">
            <v>0</v>
          </cell>
          <cell r="I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 t="str">
            <v>F50570E</v>
          </cell>
          <cell r="B223" t="str">
            <v>ELECTRIC EXPENSES</v>
          </cell>
          <cell r="G223">
            <v>0</v>
          </cell>
          <cell r="H223">
            <v>0</v>
          </cell>
          <cell r="I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 t="str">
            <v>F50600E</v>
          </cell>
          <cell r="B224" t="str">
            <v>MISCELLANEOUS STEAM POWER EXPENSES</v>
          </cell>
          <cell r="D224">
            <v>2.5299999999999998</v>
          </cell>
          <cell r="E224">
            <v>13.09</v>
          </cell>
          <cell r="F224">
            <v>5065.71</v>
          </cell>
          <cell r="G224">
            <v>905.04</v>
          </cell>
          <cell r="H224">
            <v>45746.95</v>
          </cell>
          <cell r="I224">
            <v>903.51</v>
          </cell>
          <cell r="J224">
            <v>4705.76</v>
          </cell>
          <cell r="K224">
            <v>147223.54</v>
          </cell>
          <cell r="L224">
            <v>4143.75</v>
          </cell>
          <cell r="M224">
            <v>57954.63</v>
          </cell>
          <cell r="N224">
            <v>567.84</v>
          </cell>
          <cell r="O224">
            <v>4220</v>
          </cell>
          <cell r="Q224">
            <v>271452.35000000003</v>
          </cell>
        </row>
        <row r="225">
          <cell r="A225" t="str">
            <v>F50700E</v>
          </cell>
          <cell r="B225" t="str">
            <v>RENTS</v>
          </cell>
          <cell r="D225">
            <v>76263.91</v>
          </cell>
          <cell r="E225">
            <v>14668.51</v>
          </cell>
          <cell r="F225">
            <v>15021.47</v>
          </cell>
          <cell r="G225">
            <v>12149.24</v>
          </cell>
          <cell r="H225">
            <v>14670.08</v>
          </cell>
          <cell r="I225">
            <v>14871.17</v>
          </cell>
          <cell r="J225">
            <v>13009</v>
          </cell>
          <cell r="K225">
            <v>13009</v>
          </cell>
          <cell r="L225">
            <v>13009</v>
          </cell>
          <cell r="M225">
            <v>12149</v>
          </cell>
          <cell r="N225">
            <v>12453</v>
          </cell>
          <cell r="O225">
            <v>11845</v>
          </cell>
          <cell r="Q225">
            <v>223118.38</v>
          </cell>
        </row>
        <row r="226">
          <cell r="A226" t="str">
            <v>F51000E</v>
          </cell>
          <cell r="B226" t="str">
            <v>MAINTENANCE SUPERVISION AND ENGINEERING</v>
          </cell>
          <cell r="D226">
            <v>14.57</v>
          </cell>
          <cell r="E226">
            <v>0</v>
          </cell>
          <cell r="F226">
            <v>0</v>
          </cell>
          <cell r="G226">
            <v>14.57</v>
          </cell>
          <cell r="H226">
            <v>0</v>
          </cell>
          <cell r="I226">
            <v>0</v>
          </cell>
          <cell r="L226">
            <v>-106.86</v>
          </cell>
          <cell r="M226">
            <v>1.6</v>
          </cell>
          <cell r="N226">
            <v>0</v>
          </cell>
          <cell r="O226">
            <v>1.6</v>
          </cell>
          <cell r="Q226">
            <v>-74.52000000000001</v>
          </cell>
        </row>
        <row r="227">
          <cell r="A227" t="str">
            <v>F51010E</v>
          </cell>
          <cell r="B227" t="str">
            <v>MAINTENANCE SUPERVISION AND ENGINEERING</v>
          </cell>
          <cell r="G227">
            <v>0</v>
          </cell>
          <cell r="H227">
            <v>0</v>
          </cell>
          <cell r="I227">
            <v>0</v>
          </cell>
          <cell r="K227">
            <v>1200.48</v>
          </cell>
          <cell r="N227">
            <v>0</v>
          </cell>
          <cell r="O227">
            <v>0</v>
          </cell>
          <cell r="Q227">
            <v>1200.48</v>
          </cell>
        </row>
        <row r="228">
          <cell r="A228" t="str">
            <v>F51020E</v>
          </cell>
          <cell r="B228" t="str">
            <v>MAINTENANCE SUPERVISION AND ENGINEERING</v>
          </cell>
          <cell r="D228">
            <v>144.47999999999999</v>
          </cell>
          <cell r="E228">
            <v>130.72</v>
          </cell>
          <cell r="F228">
            <v>137.6</v>
          </cell>
          <cell r="G228">
            <v>172</v>
          </cell>
          <cell r="H228">
            <v>133.30000000000001</v>
          </cell>
          <cell r="I228">
            <v>130.72</v>
          </cell>
          <cell r="J228">
            <v>193.92</v>
          </cell>
          <cell r="K228">
            <v>646.4</v>
          </cell>
          <cell r="L228">
            <v>-177.76</v>
          </cell>
          <cell r="M228">
            <v>18.48</v>
          </cell>
          <cell r="N228">
            <v>123.84</v>
          </cell>
          <cell r="O228">
            <v>137.6</v>
          </cell>
          <cell r="Q228">
            <v>1791.2999999999997</v>
          </cell>
        </row>
        <row r="229">
          <cell r="A229" t="str">
            <v>F51030E</v>
          </cell>
          <cell r="B229" t="str">
            <v>MAINTENANCE SUPERVISION AND ENGINEERING</v>
          </cell>
          <cell r="G229">
            <v>0</v>
          </cell>
          <cell r="H229">
            <v>0</v>
          </cell>
          <cell r="I229">
            <v>0</v>
          </cell>
          <cell r="N229">
            <v>0</v>
          </cell>
          <cell r="O229">
            <v>0</v>
          </cell>
          <cell r="Q229">
            <v>0</v>
          </cell>
        </row>
        <row r="230">
          <cell r="A230" t="str">
            <v>F51100E</v>
          </cell>
          <cell r="B230" t="str">
            <v>MAINTENANCE OF STRUCTURES</v>
          </cell>
          <cell r="D230">
            <v>1259.19</v>
          </cell>
          <cell r="E230">
            <v>1132.4000000000001</v>
          </cell>
          <cell r="F230">
            <v>1212</v>
          </cell>
          <cell r="G230">
            <v>1497.59</v>
          </cell>
          <cell r="H230">
            <v>0</v>
          </cell>
          <cell r="I230">
            <v>0</v>
          </cell>
          <cell r="J230">
            <v>1431.02</v>
          </cell>
          <cell r="K230">
            <v>11297.6</v>
          </cell>
          <cell r="L230">
            <v>-4187</v>
          </cell>
          <cell r="M230">
            <v>357.6</v>
          </cell>
          <cell r="N230">
            <v>1072.8</v>
          </cell>
          <cell r="O230">
            <v>1192</v>
          </cell>
          <cell r="Q230">
            <v>16265.200000000003</v>
          </cell>
        </row>
        <row r="231">
          <cell r="A231" t="str">
            <v>F51200E</v>
          </cell>
          <cell r="B231" t="str">
            <v>MAINTENANCE OF BOILER PLANT</v>
          </cell>
          <cell r="G231">
            <v>0</v>
          </cell>
          <cell r="H231">
            <v>0</v>
          </cell>
          <cell r="I231">
            <v>0</v>
          </cell>
          <cell r="L231">
            <v>837.34</v>
          </cell>
          <cell r="N231">
            <v>0</v>
          </cell>
          <cell r="O231">
            <v>0</v>
          </cell>
          <cell r="Q231">
            <v>837.34</v>
          </cell>
        </row>
        <row r="232">
          <cell r="A232" t="str">
            <v>F51220E</v>
          </cell>
          <cell r="B232" t="str">
            <v>MAINTENANCE OF BOILER PLANT</v>
          </cell>
          <cell r="G232">
            <v>0</v>
          </cell>
          <cell r="H232">
            <v>0</v>
          </cell>
          <cell r="I232">
            <v>0</v>
          </cell>
          <cell r="L232">
            <v>4396.49</v>
          </cell>
          <cell r="N232">
            <v>0</v>
          </cell>
          <cell r="O232">
            <v>0</v>
          </cell>
          <cell r="Q232">
            <v>4396.49</v>
          </cell>
        </row>
        <row r="233">
          <cell r="A233" t="str">
            <v>F51300E</v>
          </cell>
          <cell r="B233" t="str">
            <v>MAINTENANCE OF ELECTRIC PLANT</v>
          </cell>
          <cell r="D233">
            <v>705.6</v>
          </cell>
          <cell r="E233">
            <v>638.4</v>
          </cell>
          <cell r="F233">
            <v>672</v>
          </cell>
          <cell r="G233">
            <v>840</v>
          </cell>
          <cell r="H233">
            <v>0</v>
          </cell>
          <cell r="I233">
            <v>672</v>
          </cell>
          <cell r="J233">
            <v>1737.6</v>
          </cell>
          <cell r="K233">
            <v>2688</v>
          </cell>
          <cell r="L233">
            <v>18378.93</v>
          </cell>
          <cell r="M233">
            <v>201.6</v>
          </cell>
          <cell r="N233">
            <v>604.79999999999995</v>
          </cell>
          <cell r="O233">
            <v>672</v>
          </cell>
          <cell r="Q233">
            <v>27810.929999999997</v>
          </cell>
        </row>
        <row r="234">
          <cell r="A234" t="str">
            <v>F51320E</v>
          </cell>
          <cell r="B234" t="str">
            <v>MAINTENANCE OF ELECTRIC PLANT</v>
          </cell>
          <cell r="G234">
            <v>0</v>
          </cell>
          <cell r="H234">
            <v>0</v>
          </cell>
          <cell r="I234">
            <v>0</v>
          </cell>
          <cell r="L234">
            <v>13684.53</v>
          </cell>
          <cell r="N234">
            <v>0</v>
          </cell>
          <cell r="O234">
            <v>0</v>
          </cell>
          <cell r="Q234">
            <v>13684.53</v>
          </cell>
        </row>
        <row r="235">
          <cell r="A235" t="str">
            <v>F51400E</v>
          </cell>
          <cell r="B235" t="str">
            <v>MAINTENANCE OF MISCELLANEOUS STEAM PLANT</v>
          </cell>
          <cell r="D235">
            <v>5.0599999999999996</v>
          </cell>
          <cell r="E235">
            <v>0</v>
          </cell>
          <cell r="F235">
            <v>0</v>
          </cell>
          <cell r="G235">
            <v>5.0599999999999996</v>
          </cell>
          <cell r="H235">
            <v>0</v>
          </cell>
          <cell r="I235">
            <v>0</v>
          </cell>
          <cell r="L235">
            <v>913.69</v>
          </cell>
          <cell r="N235">
            <v>0</v>
          </cell>
          <cell r="O235">
            <v>18.97</v>
          </cell>
          <cell r="Q235">
            <v>942.78000000000009</v>
          </cell>
        </row>
        <row r="236">
          <cell r="A236" t="str">
            <v>F51420E</v>
          </cell>
          <cell r="B236" t="str">
            <v>MAINTENANCE OF MISCELLANEOUS STEAM PLAN</v>
          </cell>
          <cell r="G236">
            <v>0</v>
          </cell>
          <cell r="H236">
            <v>0</v>
          </cell>
          <cell r="I236">
            <v>0</v>
          </cell>
          <cell r="N236">
            <v>0</v>
          </cell>
          <cell r="O236">
            <v>0</v>
          </cell>
          <cell r="Q236">
            <v>0</v>
          </cell>
        </row>
        <row r="237">
          <cell r="A237" t="str">
            <v>F51700E</v>
          </cell>
          <cell r="B237" t="str">
            <v>OPERATION SUPERVISION AND ENGINEERING</v>
          </cell>
          <cell r="D237">
            <v>1556946.27</v>
          </cell>
          <cell r="E237">
            <v>1391763.87</v>
          </cell>
          <cell r="F237">
            <v>883980.57</v>
          </cell>
          <cell r="G237">
            <v>1397439.53</v>
          </cell>
          <cell r="H237">
            <v>1414203.85</v>
          </cell>
          <cell r="I237">
            <v>1076661.78</v>
          </cell>
          <cell r="J237">
            <v>1087357.8899999999</v>
          </cell>
          <cell r="K237">
            <v>-481198.06</v>
          </cell>
          <cell r="L237">
            <v>1026766.15</v>
          </cell>
          <cell r="M237">
            <v>1144985.49</v>
          </cell>
          <cell r="N237">
            <v>1211908.3700000001</v>
          </cell>
          <cell r="O237">
            <v>849832.4</v>
          </cell>
          <cell r="Q237">
            <v>12560648.110000001</v>
          </cell>
        </row>
        <row r="238">
          <cell r="A238" t="str">
            <v>F51800E</v>
          </cell>
          <cell r="B238" t="str">
            <v>FUEL</v>
          </cell>
          <cell r="D238">
            <v>1439997.19</v>
          </cell>
          <cell r="E238">
            <v>1280895.67</v>
          </cell>
          <cell r="F238">
            <v>1383240.81</v>
          </cell>
          <cell r="G238">
            <v>1398509.27</v>
          </cell>
          <cell r="H238">
            <v>1186603.3999999999</v>
          </cell>
          <cell r="I238">
            <v>819257.39</v>
          </cell>
          <cell r="J238">
            <v>1365727.95</v>
          </cell>
          <cell r="K238">
            <v>1412353.19</v>
          </cell>
          <cell r="L238">
            <v>1106615.9099999999</v>
          </cell>
          <cell r="M238">
            <v>1196675.8999999999</v>
          </cell>
          <cell r="N238">
            <v>1386021.71</v>
          </cell>
          <cell r="O238">
            <v>1435090.18</v>
          </cell>
          <cell r="Q238">
            <v>15410988.57</v>
          </cell>
        </row>
        <row r="239">
          <cell r="A239" t="str">
            <v>F51900E</v>
          </cell>
          <cell r="B239" t="str">
            <v>COOLANTS AND WATER</v>
          </cell>
          <cell r="D239">
            <v>22884.66</v>
          </cell>
          <cell r="E239">
            <v>24767.18</v>
          </cell>
          <cell r="F239">
            <v>18540.37</v>
          </cell>
          <cell r="G239">
            <v>2711042.28</v>
          </cell>
          <cell r="H239">
            <v>-2683616.0299999998</v>
          </cell>
          <cell r="I239">
            <v>6514.88</v>
          </cell>
          <cell r="J239">
            <v>8744.93</v>
          </cell>
          <cell r="K239">
            <v>13015.65</v>
          </cell>
          <cell r="L239">
            <v>20078.63</v>
          </cell>
          <cell r="M239">
            <v>11790.94</v>
          </cell>
          <cell r="N239">
            <v>8112.87</v>
          </cell>
          <cell r="O239">
            <v>21477.05</v>
          </cell>
          <cell r="Q239">
            <v>183353.40999999995</v>
          </cell>
        </row>
        <row r="240">
          <cell r="A240" t="str">
            <v>F52000E</v>
          </cell>
          <cell r="B240" t="str">
            <v>STEAM EXPENSES</v>
          </cell>
          <cell r="D240">
            <v>746058.17</v>
          </cell>
          <cell r="E240">
            <v>793669.27</v>
          </cell>
          <cell r="F240">
            <v>495758.91</v>
          </cell>
          <cell r="G240">
            <v>575828.19999999995</v>
          </cell>
          <cell r="H240">
            <v>1258113.1100000001</v>
          </cell>
          <cell r="I240">
            <v>913193.82</v>
          </cell>
          <cell r="J240">
            <v>483800.43</v>
          </cell>
          <cell r="K240">
            <v>473206.24</v>
          </cell>
          <cell r="L240">
            <v>547789.84</v>
          </cell>
          <cell r="M240">
            <v>578756.80000000005</v>
          </cell>
          <cell r="N240">
            <v>267909.71000000002</v>
          </cell>
          <cell r="O240">
            <v>453119.58</v>
          </cell>
          <cell r="Q240">
            <v>7587204.0800000001</v>
          </cell>
        </row>
        <row r="241">
          <cell r="A241" t="str">
            <v>F52300E</v>
          </cell>
          <cell r="B241" t="str">
            <v>ELECTRIC EXPENSES</v>
          </cell>
          <cell r="D241">
            <v>232946.94</v>
          </cell>
          <cell r="E241">
            <v>175601.64</v>
          </cell>
          <cell r="F241">
            <v>133975.96</v>
          </cell>
          <cell r="G241">
            <v>169027.33</v>
          </cell>
          <cell r="H241">
            <v>212887.78</v>
          </cell>
          <cell r="I241">
            <v>193600.53</v>
          </cell>
          <cell r="J241">
            <v>160230.43</v>
          </cell>
          <cell r="K241">
            <v>194031.26</v>
          </cell>
          <cell r="L241">
            <v>167440.54</v>
          </cell>
          <cell r="M241">
            <v>157492.28</v>
          </cell>
          <cell r="N241">
            <v>83598.19</v>
          </cell>
          <cell r="O241">
            <v>94585.34</v>
          </cell>
          <cell r="Q241">
            <v>1975418.22</v>
          </cell>
        </row>
        <row r="242">
          <cell r="A242" t="str">
            <v>F52400E</v>
          </cell>
          <cell r="B242" t="str">
            <v>MISCELLANEOUS NUCLEAR POWER EXPENSES</v>
          </cell>
          <cell r="D242">
            <v>1642819.59</v>
          </cell>
          <cell r="E242">
            <v>1097877.8999999999</v>
          </cell>
          <cell r="F242">
            <v>1031167.18</v>
          </cell>
          <cell r="G242">
            <v>1466312.22</v>
          </cell>
          <cell r="H242">
            <v>4101372.03</v>
          </cell>
          <cell r="I242">
            <v>1740903.26</v>
          </cell>
          <cell r="J242">
            <v>1626972.57</v>
          </cell>
          <cell r="K242">
            <v>713161.04</v>
          </cell>
          <cell r="L242">
            <v>1058608.94</v>
          </cell>
          <cell r="M242">
            <v>1429023.22</v>
          </cell>
          <cell r="N242">
            <v>806837.16</v>
          </cell>
          <cell r="O242">
            <v>1395544.36</v>
          </cell>
          <cell r="Q242">
            <v>18110599.469999999</v>
          </cell>
        </row>
        <row r="243">
          <cell r="A243" t="str">
            <v>F52500E</v>
          </cell>
          <cell r="B243" t="str">
            <v>RENTS</v>
          </cell>
          <cell r="D243">
            <v>0</v>
          </cell>
          <cell r="E243">
            <v>19877.13</v>
          </cell>
          <cell r="F243">
            <v>40132.47</v>
          </cell>
          <cell r="G243">
            <v>18269.55</v>
          </cell>
          <cell r="H243">
            <v>20.25</v>
          </cell>
          <cell r="I243">
            <v>40113.360000000001</v>
          </cell>
          <cell r="J243">
            <v>20.2</v>
          </cell>
          <cell r="K243">
            <v>-8486.5499999999993</v>
          </cell>
          <cell r="L243">
            <v>34878.07</v>
          </cell>
          <cell r="M243">
            <v>526.46</v>
          </cell>
          <cell r="N243">
            <v>141.13999999999999</v>
          </cell>
          <cell r="O243">
            <v>42845.94</v>
          </cell>
          <cell r="Q243">
            <v>188338.02000000002</v>
          </cell>
        </row>
        <row r="244">
          <cell r="A244" t="str">
            <v>F52800E</v>
          </cell>
          <cell r="B244" t="str">
            <v>MAINTENANCE SUPERVISION AND ENGINEERING</v>
          </cell>
          <cell r="D244">
            <v>627810.78</v>
          </cell>
          <cell r="E244">
            <v>-1169412.6100000001</v>
          </cell>
          <cell r="F244">
            <v>1260716.8999999999</v>
          </cell>
          <cell r="G244">
            <v>252883.17</v>
          </cell>
          <cell r="H244">
            <v>415619.04</v>
          </cell>
          <cell r="I244">
            <v>356851.51</v>
          </cell>
          <cell r="J244">
            <v>302002.3</v>
          </cell>
          <cell r="K244">
            <v>279639.25</v>
          </cell>
          <cell r="L244">
            <v>2801719.89</v>
          </cell>
          <cell r="M244">
            <v>328553.65000000002</v>
          </cell>
          <cell r="N244">
            <v>-2302186.5299999998</v>
          </cell>
          <cell r="O244">
            <v>1442046.1</v>
          </cell>
          <cell r="Q244">
            <v>4596243.4500000011</v>
          </cell>
        </row>
        <row r="245">
          <cell r="A245" t="str">
            <v>F52900E</v>
          </cell>
          <cell r="B245" t="str">
            <v>MAINTENANCE OF STRUCTURES</v>
          </cell>
          <cell r="D245">
            <v>173685.83</v>
          </cell>
          <cell r="E245">
            <v>348210.62</v>
          </cell>
          <cell r="F245">
            <v>185722.4</v>
          </cell>
          <cell r="G245">
            <v>276877.42</v>
          </cell>
          <cell r="H245">
            <v>188768.13</v>
          </cell>
          <cell r="I245">
            <v>225083.48</v>
          </cell>
          <cell r="J245">
            <v>263051.03999999998</v>
          </cell>
          <cell r="K245">
            <v>170793.72</v>
          </cell>
          <cell r="L245">
            <v>20838.12</v>
          </cell>
          <cell r="M245">
            <v>198850.22</v>
          </cell>
          <cell r="N245">
            <v>59210.33</v>
          </cell>
          <cell r="O245">
            <v>365554.66</v>
          </cell>
          <cell r="Q245">
            <v>2476645.9700000002</v>
          </cell>
        </row>
        <row r="246">
          <cell r="A246" t="str">
            <v>F53000E</v>
          </cell>
          <cell r="B246" t="str">
            <v>MAINTENANCE OF REACTOR PLANT EQUIPMENT</v>
          </cell>
          <cell r="D246">
            <v>477106.07</v>
          </cell>
          <cell r="E246">
            <v>259748.78</v>
          </cell>
          <cell r="F246">
            <v>360757.96</v>
          </cell>
          <cell r="G246">
            <v>915729.45</v>
          </cell>
          <cell r="H246">
            <v>2137860.4700000002</v>
          </cell>
          <cell r="I246">
            <v>3190400.89</v>
          </cell>
          <cell r="J246">
            <v>244960.32</v>
          </cell>
          <cell r="K246">
            <v>342912.34</v>
          </cell>
          <cell r="L246">
            <v>295509.96999999997</v>
          </cell>
          <cell r="M246">
            <v>386945.03</v>
          </cell>
          <cell r="N246">
            <v>40804.61</v>
          </cell>
          <cell r="O246">
            <v>344864.82</v>
          </cell>
          <cell r="Q246">
            <v>8997600.7100000009</v>
          </cell>
        </row>
        <row r="247">
          <cell r="A247" t="str">
            <v>F53100E</v>
          </cell>
          <cell r="B247" t="str">
            <v>MAINTENANCE OF ELECTRIC PLANT</v>
          </cell>
          <cell r="D247">
            <v>307929.36</v>
          </cell>
          <cell r="E247">
            <v>68778.16</v>
          </cell>
          <cell r="F247">
            <v>279436.78999999998</v>
          </cell>
          <cell r="G247">
            <v>170681.61</v>
          </cell>
          <cell r="H247">
            <v>292587.49</v>
          </cell>
          <cell r="I247">
            <v>185216.8</v>
          </cell>
          <cell r="J247">
            <v>244634.07</v>
          </cell>
          <cell r="K247">
            <v>241803.55</v>
          </cell>
          <cell r="L247">
            <v>247223.59</v>
          </cell>
          <cell r="M247">
            <v>204167.38</v>
          </cell>
          <cell r="N247">
            <v>83984.89</v>
          </cell>
          <cell r="O247">
            <v>269498.51</v>
          </cell>
          <cell r="Q247">
            <v>2595942.2000000002</v>
          </cell>
        </row>
        <row r="248">
          <cell r="A248" t="str">
            <v>F53200E</v>
          </cell>
          <cell r="B248" t="str">
            <v>MAINTENANCE OF MISCELLANEOUS NUCLEAR PLANT</v>
          </cell>
          <cell r="D248">
            <v>605459.24</v>
          </cell>
          <cell r="E248">
            <v>1156497.1200000001</v>
          </cell>
          <cell r="F248">
            <v>401352.47</v>
          </cell>
          <cell r="G248">
            <v>1101178.5900000001</v>
          </cell>
          <cell r="H248">
            <v>1991447.32</v>
          </cell>
          <cell r="I248">
            <v>2530848.92</v>
          </cell>
          <cell r="J248">
            <v>592050.81000000006</v>
          </cell>
          <cell r="K248">
            <v>597001.82999999996</v>
          </cell>
          <cell r="L248">
            <v>515817.39</v>
          </cell>
          <cell r="M248">
            <v>378047.17</v>
          </cell>
          <cell r="N248">
            <v>317077.53000000003</v>
          </cell>
          <cell r="O248">
            <v>664755.23</v>
          </cell>
          <cell r="Q248">
            <v>10851533.620000001</v>
          </cell>
        </row>
        <row r="249">
          <cell r="A249" t="str">
            <v>F54600E</v>
          </cell>
          <cell r="B249" t="str">
            <v>OPERATION SUPERVISION AND ENGINEERING</v>
          </cell>
          <cell r="D249">
            <v>507.31</v>
          </cell>
          <cell r="E249">
            <v>552.75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N249">
            <v>0</v>
          </cell>
          <cell r="O249">
            <v>0</v>
          </cell>
          <cell r="Q249">
            <v>1060.06</v>
          </cell>
        </row>
        <row r="250">
          <cell r="A250" t="str">
            <v>F54610E</v>
          </cell>
          <cell r="B250" t="str">
            <v>OPERATION SUPERVISION AND ENGINEERING</v>
          </cell>
          <cell r="G250">
            <v>0</v>
          </cell>
          <cell r="H250">
            <v>0</v>
          </cell>
          <cell r="I250">
            <v>0</v>
          </cell>
          <cell r="N250">
            <v>0</v>
          </cell>
          <cell r="O250">
            <v>0</v>
          </cell>
          <cell r="Q250">
            <v>0</v>
          </cell>
        </row>
        <row r="251">
          <cell r="A251" t="str">
            <v>F54700E</v>
          </cell>
          <cell r="B251" t="str">
            <v>FUEL</v>
          </cell>
          <cell r="G251">
            <v>0</v>
          </cell>
          <cell r="H251">
            <v>0</v>
          </cell>
          <cell r="I251">
            <v>0</v>
          </cell>
          <cell r="N251">
            <v>0</v>
          </cell>
          <cell r="O251">
            <v>0</v>
          </cell>
          <cell r="Q251">
            <v>0</v>
          </cell>
        </row>
        <row r="252">
          <cell r="A252" t="str">
            <v>F54800E</v>
          </cell>
          <cell r="B252" t="str">
            <v>GENERATION EXPENSES</v>
          </cell>
          <cell r="G252">
            <v>0</v>
          </cell>
          <cell r="H252">
            <v>0</v>
          </cell>
          <cell r="I252">
            <v>0</v>
          </cell>
          <cell r="L252">
            <v>6902.48</v>
          </cell>
          <cell r="N252">
            <v>0</v>
          </cell>
          <cell r="O252">
            <v>0</v>
          </cell>
          <cell r="Q252">
            <v>6902.48</v>
          </cell>
        </row>
        <row r="253">
          <cell r="A253" t="str">
            <v>F54900E</v>
          </cell>
          <cell r="B253" t="str">
            <v>MISCELLANEOUS OTHER POWER GENERATION EXPENSES</v>
          </cell>
          <cell r="D253">
            <v>0</v>
          </cell>
          <cell r="E253">
            <v>4.72</v>
          </cell>
          <cell r="F253">
            <v>2284.1799999999998</v>
          </cell>
          <cell r="G253">
            <v>6539.66</v>
          </cell>
          <cell r="H253">
            <v>18358.64</v>
          </cell>
          <cell r="I253">
            <v>1945.72</v>
          </cell>
          <cell r="J253">
            <v>4798.68</v>
          </cell>
          <cell r="K253">
            <v>115788.14</v>
          </cell>
          <cell r="L253">
            <v>7256.6</v>
          </cell>
          <cell r="M253">
            <v>109152.84</v>
          </cell>
          <cell r="N253">
            <v>0</v>
          </cell>
          <cell r="O253">
            <v>31763.03</v>
          </cell>
          <cell r="Q253">
            <v>297892.20999999996</v>
          </cell>
        </row>
        <row r="254">
          <cell r="A254" t="str">
            <v>F55000E</v>
          </cell>
          <cell r="B254" t="str">
            <v>RENTS</v>
          </cell>
          <cell r="G254">
            <v>0</v>
          </cell>
          <cell r="H254">
            <v>0</v>
          </cell>
          <cell r="I254">
            <v>0</v>
          </cell>
          <cell r="N254">
            <v>0</v>
          </cell>
          <cell r="O254">
            <v>0</v>
          </cell>
          <cell r="Q254">
            <v>0</v>
          </cell>
        </row>
        <row r="255">
          <cell r="A255" t="str">
            <v>F55100E</v>
          </cell>
          <cell r="B255" t="str">
            <v>MAINTENANCE SUPERVISION AND ENGINEERING</v>
          </cell>
          <cell r="G255">
            <v>0</v>
          </cell>
          <cell r="H255">
            <v>0</v>
          </cell>
          <cell r="I255">
            <v>0</v>
          </cell>
          <cell r="K255">
            <v>48.24</v>
          </cell>
          <cell r="N255">
            <v>0</v>
          </cell>
          <cell r="O255">
            <v>0</v>
          </cell>
          <cell r="Q255">
            <v>48.24</v>
          </cell>
        </row>
        <row r="256">
          <cell r="A256" t="str">
            <v>F55200E</v>
          </cell>
          <cell r="B256" t="str">
            <v>MAINTENANCE OF STRUCTURES</v>
          </cell>
          <cell r="G256">
            <v>0</v>
          </cell>
          <cell r="H256">
            <v>0</v>
          </cell>
          <cell r="I256">
            <v>0</v>
          </cell>
          <cell r="L256">
            <v>994.1</v>
          </cell>
          <cell r="N256">
            <v>0</v>
          </cell>
          <cell r="O256">
            <v>0</v>
          </cell>
          <cell r="Q256">
            <v>994.1</v>
          </cell>
        </row>
        <row r="257">
          <cell r="A257" t="str">
            <v>F55300E</v>
          </cell>
          <cell r="B257" t="str">
            <v>MAINTENANCE OF GENERATING AND ELECTRIC PLANT</v>
          </cell>
          <cell r="D257">
            <v>4.53</v>
          </cell>
          <cell r="E257">
            <v>0</v>
          </cell>
          <cell r="F257">
            <v>0</v>
          </cell>
          <cell r="G257">
            <v>4.53</v>
          </cell>
          <cell r="H257">
            <v>0</v>
          </cell>
          <cell r="I257">
            <v>0</v>
          </cell>
          <cell r="J257">
            <v>32.950000000000003</v>
          </cell>
          <cell r="L257">
            <v>1873.26</v>
          </cell>
          <cell r="N257">
            <v>0</v>
          </cell>
          <cell r="O257">
            <v>0</v>
          </cell>
          <cell r="Q257">
            <v>1915.27</v>
          </cell>
        </row>
        <row r="258">
          <cell r="A258" t="str">
            <v>F55400E</v>
          </cell>
          <cell r="B258" t="str">
            <v>MAINT OF MISCELLANEOUS OTHER POWER GENE</v>
          </cell>
          <cell r="G258">
            <v>0</v>
          </cell>
          <cell r="H258">
            <v>0</v>
          </cell>
          <cell r="I258">
            <v>0</v>
          </cell>
          <cell r="N258">
            <v>0</v>
          </cell>
          <cell r="O258">
            <v>0</v>
          </cell>
          <cell r="Q258">
            <v>0</v>
          </cell>
        </row>
        <row r="259">
          <cell r="A259" t="str">
            <v>F55500E</v>
          </cell>
          <cell r="B259" t="str">
            <v>PURCHASED POWER</v>
          </cell>
          <cell r="D259">
            <v>17780449.489999998</v>
          </cell>
          <cell r="E259">
            <v>12236311.43</v>
          </cell>
          <cell r="F259">
            <v>18212760.670000002</v>
          </cell>
          <cell r="G259">
            <v>16772407.66</v>
          </cell>
          <cell r="H259">
            <v>22023194.289999999</v>
          </cell>
          <cell r="I259">
            <v>22385945.219999999</v>
          </cell>
          <cell r="J259">
            <v>55936272.039999999</v>
          </cell>
          <cell r="K259">
            <v>56208180.780000001</v>
          </cell>
          <cell r="L259">
            <v>48699163.689999998</v>
          </cell>
          <cell r="M259">
            <v>33886964.880000003</v>
          </cell>
          <cell r="N259">
            <v>33040051.350000001</v>
          </cell>
          <cell r="O259">
            <v>-293926063.20999998</v>
          </cell>
          <cell r="Q259">
            <v>43255638.290000021</v>
          </cell>
        </row>
        <row r="260">
          <cell r="A260" t="str">
            <v>F55501E</v>
          </cell>
          <cell r="B260" t="str">
            <v>PX POWER</v>
          </cell>
          <cell r="D260">
            <v>-918600.21</v>
          </cell>
          <cell r="E260">
            <v>-166756.17000000001</v>
          </cell>
          <cell r="F260">
            <v>-170881.51</v>
          </cell>
          <cell r="G260">
            <v>-39713.730000000003</v>
          </cell>
          <cell r="H260">
            <v>150236.34</v>
          </cell>
          <cell r="I260">
            <v>-438283.15</v>
          </cell>
          <cell r="J260">
            <v>15474703.26</v>
          </cell>
          <cell r="K260">
            <v>-42727600.109999999</v>
          </cell>
          <cell r="L260">
            <v>2395634.77</v>
          </cell>
          <cell r="M260">
            <v>-261317.81</v>
          </cell>
          <cell r="N260">
            <v>4987601.5599999996</v>
          </cell>
          <cell r="O260">
            <v>1597405.23</v>
          </cell>
          <cell r="Q260">
            <v>-20117571.530000001</v>
          </cell>
        </row>
        <row r="261">
          <cell r="A261" t="str">
            <v>F55600E</v>
          </cell>
          <cell r="B261" t="str">
            <v>SYSTEM CONTROL AND LOAD DISPATCHING</v>
          </cell>
          <cell r="D261">
            <v>63009.440000000002</v>
          </cell>
          <cell r="E261">
            <v>60648.46</v>
          </cell>
          <cell r="F261">
            <v>52427.38</v>
          </cell>
          <cell r="G261">
            <v>88229.37</v>
          </cell>
          <cell r="H261">
            <v>179418.03</v>
          </cell>
          <cell r="I261">
            <v>52751.23</v>
          </cell>
          <cell r="J261">
            <v>38020.04</v>
          </cell>
          <cell r="K261">
            <v>53232.4</v>
          </cell>
          <cell r="L261">
            <v>59571.6</v>
          </cell>
          <cell r="M261">
            <v>103261.16</v>
          </cell>
          <cell r="N261">
            <v>61430.05</v>
          </cell>
          <cell r="O261">
            <v>74692.92</v>
          </cell>
          <cell r="Q261">
            <v>886692.08000000019</v>
          </cell>
        </row>
        <row r="262">
          <cell r="A262" t="str">
            <v>F55700E</v>
          </cell>
          <cell r="B262" t="str">
            <v>OTHER EXPENSES</v>
          </cell>
          <cell r="D262">
            <v>18206.849999999999</v>
          </cell>
          <cell r="E262">
            <v>7184.04</v>
          </cell>
          <cell r="F262">
            <v>33481.18</v>
          </cell>
          <cell r="G262">
            <v>13455.45</v>
          </cell>
          <cell r="H262">
            <v>25923.07</v>
          </cell>
          <cell r="I262">
            <v>42706.46</v>
          </cell>
          <cell r="J262">
            <v>1632.91</v>
          </cell>
          <cell r="K262">
            <v>20732.37</v>
          </cell>
          <cell r="L262">
            <v>11581.57</v>
          </cell>
          <cell r="M262">
            <v>19620.43</v>
          </cell>
          <cell r="N262">
            <v>17892.060000000001</v>
          </cell>
          <cell r="O262">
            <v>108915.95</v>
          </cell>
          <cell r="Q262">
            <v>321332.33999999997</v>
          </cell>
        </row>
        <row r="263">
          <cell r="A263" t="str">
            <v>F55720E</v>
          </cell>
          <cell r="B263" t="str">
            <v>OTHER EXPENSES</v>
          </cell>
          <cell r="D263">
            <v>48934.7</v>
          </cell>
          <cell r="E263">
            <v>30174.17</v>
          </cell>
          <cell r="F263">
            <v>25368.02</v>
          </cell>
          <cell r="G263">
            <v>45649.72</v>
          </cell>
          <cell r="H263">
            <v>47858.16</v>
          </cell>
          <cell r="I263">
            <v>45747.76</v>
          </cell>
          <cell r="J263">
            <v>37144.58</v>
          </cell>
          <cell r="K263">
            <v>37984.33</v>
          </cell>
          <cell r="L263">
            <v>35714.910000000003</v>
          </cell>
          <cell r="M263">
            <v>46215.71</v>
          </cell>
          <cell r="N263">
            <v>38637.120000000003</v>
          </cell>
          <cell r="O263">
            <v>47717.17</v>
          </cell>
          <cell r="Q263">
            <v>487146.35</v>
          </cell>
        </row>
        <row r="264">
          <cell r="A264" t="str">
            <v>F55780E</v>
          </cell>
          <cell r="B264" t="str">
            <v>OTHER EXPENSES</v>
          </cell>
          <cell r="D264">
            <v>14787.23</v>
          </cell>
          <cell r="E264">
            <v>28458.66</v>
          </cell>
          <cell r="F264">
            <v>29428.2</v>
          </cell>
          <cell r="G264">
            <v>38898.769999999997</v>
          </cell>
          <cell r="H264">
            <v>29622.240000000002</v>
          </cell>
          <cell r="I264">
            <v>30142.63</v>
          </cell>
          <cell r="J264">
            <v>15701.98</v>
          </cell>
          <cell r="K264">
            <v>13481.98</v>
          </cell>
          <cell r="L264">
            <v>13981.59</v>
          </cell>
          <cell r="M264">
            <v>18401.59</v>
          </cell>
          <cell r="N264">
            <v>14130.6</v>
          </cell>
          <cell r="O264">
            <v>14899.46</v>
          </cell>
          <cell r="Q264">
            <v>261934.93</v>
          </cell>
        </row>
        <row r="265">
          <cell r="A265" t="str">
            <v>F55790E</v>
          </cell>
          <cell r="B265" t="str">
            <v>OTHER EXPENSES-PX ADMIN</v>
          </cell>
          <cell r="D265">
            <v>4057.11</v>
          </cell>
          <cell r="G265">
            <v>0</v>
          </cell>
          <cell r="H265">
            <v>0</v>
          </cell>
          <cell r="I265">
            <v>0</v>
          </cell>
          <cell r="J265">
            <v>14191.13</v>
          </cell>
          <cell r="K265">
            <v>8791.8700000000008</v>
          </cell>
          <cell r="L265">
            <v>10752.98</v>
          </cell>
          <cell r="M265">
            <v>5031.84</v>
          </cell>
          <cell r="N265">
            <v>8048.22</v>
          </cell>
          <cell r="O265">
            <v>9261.68</v>
          </cell>
          <cell r="Q265">
            <v>60134.829999999994</v>
          </cell>
        </row>
        <row r="266">
          <cell r="A266" t="str">
            <v>F56000E</v>
          </cell>
          <cell r="B266" t="str">
            <v>OPERATION SUPERVISION AND ENGINEERING</v>
          </cell>
          <cell r="D266">
            <v>93.12</v>
          </cell>
          <cell r="E266">
            <v>3415.19</v>
          </cell>
          <cell r="F266">
            <v>0</v>
          </cell>
          <cell r="G266">
            <v>93.12</v>
          </cell>
          <cell r="H266">
            <v>0</v>
          </cell>
          <cell r="I266">
            <v>1579.54</v>
          </cell>
          <cell r="J266">
            <v>115.95</v>
          </cell>
          <cell r="K266">
            <v>67.510000000000005</v>
          </cell>
          <cell r="L266">
            <v>2197.27</v>
          </cell>
          <cell r="M266">
            <v>108.7</v>
          </cell>
          <cell r="N266">
            <v>4875.83</v>
          </cell>
          <cell r="O266">
            <v>261.06</v>
          </cell>
          <cell r="Q266">
            <v>12807.289999999999</v>
          </cell>
        </row>
        <row r="267">
          <cell r="A267" t="str">
            <v>F56010E</v>
          </cell>
          <cell r="B267" t="str">
            <v>OPERATION SUPERVISION AND ENGINEERING</v>
          </cell>
          <cell r="D267">
            <v>155169.35999999999</v>
          </cell>
          <cell r="E267">
            <v>156263.69</v>
          </cell>
          <cell r="F267">
            <v>155305.70000000001</v>
          </cell>
          <cell r="G267">
            <v>209039.91</v>
          </cell>
          <cell r="H267">
            <v>182270.31</v>
          </cell>
          <cell r="I267">
            <v>171644.71</v>
          </cell>
          <cell r="J267">
            <v>198510.64</v>
          </cell>
          <cell r="K267">
            <v>177063.46</v>
          </cell>
          <cell r="L267">
            <v>153736.18</v>
          </cell>
          <cell r="M267">
            <v>189187.56</v>
          </cell>
          <cell r="N267">
            <v>154793.03</v>
          </cell>
          <cell r="O267">
            <v>156410.32</v>
          </cell>
          <cell r="Q267">
            <v>2059394.8699999999</v>
          </cell>
        </row>
        <row r="268">
          <cell r="A268" t="str">
            <v>F56020E</v>
          </cell>
          <cell r="B268" t="str">
            <v>OPERATION SUPERVISION AND ENGINEERING</v>
          </cell>
          <cell r="D268">
            <v>42863.7</v>
          </cell>
          <cell r="E268">
            <v>38453.08</v>
          </cell>
          <cell r="F268">
            <v>44012.56</v>
          </cell>
          <cell r="G268">
            <v>59098.7</v>
          </cell>
          <cell r="H268">
            <v>41506.120000000003</v>
          </cell>
          <cell r="I268">
            <v>35826.29</v>
          </cell>
          <cell r="J268">
            <v>35074.31</v>
          </cell>
          <cell r="K268">
            <v>42239.65</v>
          </cell>
          <cell r="L268">
            <v>44067.1</v>
          </cell>
          <cell r="M268">
            <v>46120.55</v>
          </cell>
          <cell r="N268">
            <v>38076.58</v>
          </cell>
          <cell r="O268">
            <v>36699.699999999997</v>
          </cell>
          <cell r="Q268">
            <v>504038.34</v>
          </cell>
        </row>
        <row r="269">
          <cell r="A269" t="str">
            <v>F56100E</v>
          </cell>
          <cell r="B269" t="str">
            <v>LOAD DISPATCHING</v>
          </cell>
          <cell r="D269">
            <v>218032.22</v>
          </cell>
          <cell r="E269">
            <v>209037.18</v>
          </cell>
          <cell r="F269">
            <v>217585.48</v>
          </cell>
          <cell r="G269">
            <v>271128.76</v>
          </cell>
          <cell r="H269">
            <v>207332.6</v>
          </cell>
          <cell r="I269">
            <v>215964.29</v>
          </cell>
          <cell r="J269">
            <v>230970.23</v>
          </cell>
          <cell r="K269">
            <v>206465.68</v>
          </cell>
          <cell r="L269">
            <v>196046.39</v>
          </cell>
          <cell r="M269">
            <v>229597.53</v>
          </cell>
          <cell r="N269">
            <v>194777.63</v>
          </cell>
          <cell r="O269">
            <v>202383.27</v>
          </cell>
          <cell r="Q269">
            <v>2599321.2599999998</v>
          </cell>
        </row>
        <row r="270">
          <cell r="A270" t="str">
            <v>F56200E</v>
          </cell>
          <cell r="B270" t="str">
            <v>STATION EXPENSES</v>
          </cell>
          <cell r="D270">
            <v>22436.69</v>
          </cell>
          <cell r="E270">
            <v>6569.38</v>
          </cell>
          <cell r="F270">
            <v>6619.01</v>
          </cell>
          <cell r="G270">
            <v>2617.11</v>
          </cell>
          <cell r="H270">
            <v>4522.0600000000004</v>
          </cell>
          <cell r="I270">
            <v>4429.96</v>
          </cell>
          <cell r="J270">
            <v>1067.3900000000001</v>
          </cell>
          <cell r="K270">
            <v>1530.54</v>
          </cell>
          <cell r="L270">
            <v>904.1</v>
          </cell>
          <cell r="M270">
            <v>14395.97</v>
          </cell>
          <cell r="N270">
            <v>10755.16</v>
          </cell>
          <cell r="O270">
            <v>22156.31</v>
          </cell>
          <cell r="Q270">
            <v>98003.68</v>
          </cell>
        </row>
        <row r="271">
          <cell r="A271" t="str">
            <v>F56210E</v>
          </cell>
          <cell r="B271" t="str">
            <v>STATION EXPENSES</v>
          </cell>
          <cell r="D271">
            <v>19197.14</v>
          </cell>
          <cell r="E271">
            <v>13079.14</v>
          </cell>
          <cell r="F271">
            <v>17059.54</v>
          </cell>
          <cell r="G271">
            <v>22923.78</v>
          </cell>
          <cell r="H271">
            <v>15065.98</v>
          </cell>
          <cell r="I271">
            <v>24224.53</v>
          </cell>
          <cell r="J271">
            <v>14886.07</v>
          </cell>
          <cell r="K271">
            <v>15303.6</v>
          </cell>
          <cell r="L271">
            <v>30644.99</v>
          </cell>
          <cell r="M271">
            <v>14397.87</v>
          </cell>
          <cell r="N271">
            <v>21103.07</v>
          </cell>
          <cell r="O271">
            <v>13226.76</v>
          </cell>
          <cell r="Q271">
            <v>221112.47</v>
          </cell>
        </row>
        <row r="272">
          <cell r="A272" t="str">
            <v>F56220E</v>
          </cell>
          <cell r="B272" t="str">
            <v>STATION EXPENSES</v>
          </cell>
          <cell r="D272">
            <v>0</v>
          </cell>
          <cell r="E272">
            <v>0</v>
          </cell>
          <cell r="F272">
            <v>88.48</v>
          </cell>
          <cell r="G272">
            <v>0</v>
          </cell>
          <cell r="H272">
            <v>0</v>
          </cell>
          <cell r="I272">
            <v>0</v>
          </cell>
          <cell r="M272">
            <v>32.93</v>
          </cell>
          <cell r="N272">
            <v>110.27</v>
          </cell>
          <cell r="O272">
            <v>0</v>
          </cell>
          <cell r="Q272">
            <v>231.68</v>
          </cell>
        </row>
        <row r="273">
          <cell r="A273" t="str">
            <v>F56300E</v>
          </cell>
          <cell r="B273" t="str">
            <v>OVERHEAD LINE EXPENSES</v>
          </cell>
          <cell r="D273">
            <v>9020.7000000000007</v>
          </cell>
          <cell r="E273">
            <v>13389.86</v>
          </cell>
          <cell r="F273">
            <v>601.76</v>
          </cell>
          <cell r="G273">
            <v>1208.9100000000001</v>
          </cell>
          <cell r="H273">
            <v>0</v>
          </cell>
          <cell r="I273">
            <v>0</v>
          </cell>
          <cell r="J273">
            <v>46743.29</v>
          </cell>
          <cell r="K273">
            <v>31901.72</v>
          </cell>
          <cell r="L273">
            <v>861.83</v>
          </cell>
          <cell r="M273">
            <v>2473.5300000000002</v>
          </cell>
          <cell r="N273">
            <v>44030</v>
          </cell>
          <cell r="O273">
            <v>41126.089999999997</v>
          </cell>
          <cell r="Q273">
            <v>191357.69</v>
          </cell>
        </row>
        <row r="274">
          <cell r="A274" t="str">
            <v>F56310E</v>
          </cell>
          <cell r="B274" t="str">
            <v>OVERHEAD LINE EXPENSES</v>
          </cell>
          <cell r="D274">
            <v>30898.27</v>
          </cell>
          <cell r="E274">
            <v>71032.710000000006</v>
          </cell>
          <cell r="F274">
            <v>15572.48</v>
          </cell>
          <cell r="G274">
            <v>72028.240000000005</v>
          </cell>
          <cell r="H274">
            <v>56698.6</v>
          </cell>
          <cell r="I274">
            <v>57811.42</v>
          </cell>
          <cell r="J274">
            <v>24062.66</v>
          </cell>
          <cell r="K274">
            <v>23417.07</v>
          </cell>
          <cell r="L274">
            <v>14803.81</v>
          </cell>
          <cell r="M274">
            <v>14321.92</v>
          </cell>
          <cell r="N274">
            <v>13233.82</v>
          </cell>
          <cell r="O274">
            <v>44227.95</v>
          </cell>
          <cell r="Q274">
            <v>438108.95</v>
          </cell>
        </row>
        <row r="275">
          <cell r="A275" t="str">
            <v>F56320E</v>
          </cell>
          <cell r="B275" t="str">
            <v>OVERHEAD LINE EXPENSES</v>
          </cell>
          <cell r="G275">
            <v>1741.52</v>
          </cell>
          <cell r="H275">
            <v>2524.65</v>
          </cell>
          <cell r="I275">
            <v>2092.14</v>
          </cell>
          <cell r="M275">
            <v>173.05</v>
          </cell>
          <cell r="N275">
            <v>0</v>
          </cell>
          <cell r="O275">
            <v>0</v>
          </cell>
          <cell r="Q275">
            <v>6531.36</v>
          </cell>
        </row>
        <row r="276">
          <cell r="A276" t="str">
            <v>F56400E</v>
          </cell>
          <cell r="B276" t="str">
            <v>UNDERGROUND LINE EXPENSES</v>
          </cell>
          <cell r="G276">
            <v>0</v>
          </cell>
          <cell r="H276">
            <v>0</v>
          </cell>
          <cell r="I276">
            <v>0</v>
          </cell>
          <cell r="N276">
            <v>0</v>
          </cell>
          <cell r="O276">
            <v>70.59</v>
          </cell>
          <cell r="Q276">
            <v>70.59</v>
          </cell>
        </row>
        <row r="277">
          <cell r="A277" t="str">
            <v>F56500E</v>
          </cell>
          <cell r="B277" t="str">
            <v>TRANSMISSION OF ELECTRICITY BY OTHERS</v>
          </cell>
          <cell r="D277">
            <v>642873.18000000005</v>
          </cell>
          <cell r="E277">
            <v>634748.43000000005</v>
          </cell>
          <cell r="F277">
            <v>624827.38</v>
          </cell>
          <cell r="G277">
            <v>491597.43</v>
          </cell>
          <cell r="H277">
            <v>559222.36</v>
          </cell>
          <cell r="I277">
            <v>658759.07999999996</v>
          </cell>
          <cell r="J277">
            <v>580183.82999999996</v>
          </cell>
          <cell r="K277">
            <v>599365.32999999996</v>
          </cell>
          <cell r="L277">
            <v>613064.82999999996</v>
          </cell>
          <cell r="M277">
            <v>645730.27</v>
          </cell>
          <cell r="N277">
            <v>621492.96</v>
          </cell>
          <cell r="O277">
            <v>645302.14</v>
          </cell>
          <cell r="Q277">
            <v>7317167.2200000007</v>
          </cell>
        </row>
        <row r="278">
          <cell r="A278" t="str">
            <v>F56600E</v>
          </cell>
          <cell r="B278" t="str">
            <v>MISCELLANEOUS TRANSMISSION EXPENSES</v>
          </cell>
          <cell r="D278">
            <v>352422.43</v>
          </cell>
          <cell r="E278">
            <v>348102.71</v>
          </cell>
          <cell r="F278">
            <v>537843.36</v>
          </cell>
          <cell r="G278">
            <v>594438.47</v>
          </cell>
          <cell r="H278">
            <v>665872.97</v>
          </cell>
          <cell r="I278">
            <v>687891.08</v>
          </cell>
          <cell r="J278">
            <v>4826362.1399999997</v>
          </cell>
          <cell r="K278">
            <v>4322801.8099999996</v>
          </cell>
          <cell r="L278">
            <v>3037577.89</v>
          </cell>
          <cell r="M278">
            <v>4548868.96</v>
          </cell>
          <cell r="N278">
            <v>4636277.9800000004</v>
          </cell>
          <cell r="O278">
            <v>4642711.8099999996</v>
          </cell>
          <cell r="Q278">
            <v>29201171.609999999</v>
          </cell>
        </row>
        <row r="279">
          <cell r="A279" t="str">
            <v>F56620E</v>
          </cell>
          <cell r="B279" t="str">
            <v>MISCELLANEOUS TRANSMISSION EXPENSES</v>
          </cell>
          <cell r="D279">
            <v>0</v>
          </cell>
          <cell r="G279">
            <v>0</v>
          </cell>
          <cell r="H279">
            <v>0</v>
          </cell>
          <cell r="I279">
            <v>0</v>
          </cell>
          <cell r="N279">
            <v>0</v>
          </cell>
          <cell r="O279">
            <v>0</v>
          </cell>
          <cell r="Q279">
            <v>0</v>
          </cell>
        </row>
        <row r="280">
          <cell r="A280" t="str">
            <v>F56621E</v>
          </cell>
          <cell r="B280" t="str">
            <v>MISC TRANSMISSION EXPENSES-ISO GRID MANAGEMENT</v>
          </cell>
          <cell r="D280">
            <v>489474.81</v>
          </cell>
          <cell r="E280">
            <v>668756.04</v>
          </cell>
          <cell r="F280">
            <v>1327976.08</v>
          </cell>
          <cell r="G280">
            <v>1212741.8999999999</v>
          </cell>
          <cell r="H280">
            <v>907335.92</v>
          </cell>
          <cell r="I280">
            <v>1032922.54</v>
          </cell>
          <cell r="Q280">
            <v>5639207.29</v>
          </cell>
        </row>
        <row r="281">
          <cell r="A281" t="str">
            <v>F56622E</v>
          </cell>
          <cell r="B281" t="str">
            <v>MISC TRANSMISSION EXPENSES-ISO MUST RUN</v>
          </cell>
          <cell r="D281">
            <v>2278911.31</v>
          </cell>
          <cell r="E281">
            <v>3183548.64</v>
          </cell>
          <cell r="F281">
            <v>2366929.29</v>
          </cell>
          <cell r="G281">
            <v>4290813.51</v>
          </cell>
          <cell r="H281">
            <v>3351324.83</v>
          </cell>
          <cell r="I281">
            <v>3983644.67</v>
          </cell>
          <cell r="Q281">
            <v>19455172.25</v>
          </cell>
        </row>
        <row r="282">
          <cell r="A282" t="str">
            <v>F56623E</v>
          </cell>
          <cell r="B282" t="str">
            <v>MISC TRANSMISSION EXPENSES-ISO TRANSMISSION EXP</v>
          </cell>
          <cell r="D282">
            <v>-221354.18</v>
          </cell>
          <cell r="E282">
            <v>14525.95</v>
          </cell>
          <cell r="F282">
            <v>4379367.3099999996</v>
          </cell>
          <cell r="G282">
            <v>13871612.109999999</v>
          </cell>
          <cell r="H282">
            <v>4346448.5999999996</v>
          </cell>
          <cell r="I282">
            <v>4180007.6</v>
          </cell>
          <cell r="Q282">
            <v>26570607.390000001</v>
          </cell>
        </row>
        <row r="283">
          <cell r="A283" t="str">
            <v>F56624E</v>
          </cell>
          <cell r="B283" t="str">
            <v>MISC TRANSM EXP-ISO 3RD PARTY SCHEDULE COORDINATOR</v>
          </cell>
          <cell r="D283">
            <v>0</v>
          </cell>
          <cell r="E283">
            <v>334.85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Q283">
            <v>334.85</v>
          </cell>
        </row>
        <row r="284">
          <cell r="A284" t="str">
            <v>F56700E</v>
          </cell>
          <cell r="B284" t="str">
            <v>RENTS</v>
          </cell>
          <cell r="D284">
            <v>568426.71</v>
          </cell>
          <cell r="E284">
            <v>747.98</v>
          </cell>
          <cell r="F284">
            <v>609</v>
          </cell>
          <cell r="G284">
            <v>0</v>
          </cell>
          <cell r="H284">
            <v>383574.28</v>
          </cell>
          <cell r="I284">
            <v>4532.05</v>
          </cell>
          <cell r="J284">
            <v>402695.9</v>
          </cell>
          <cell r="K284">
            <v>12032</v>
          </cell>
          <cell r="M284">
            <v>37010</v>
          </cell>
          <cell r="N284">
            <v>14274.9</v>
          </cell>
          <cell r="O284">
            <v>27692</v>
          </cell>
          <cell r="Q284">
            <v>1451594.8199999998</v>
          </cell>
        </row>
        <row r="285">
          <cell r="A285" t="str">
            <v>F56800E</v>
          </cell>
          <cell r="B285" t="str">
            <v>MAINTENANCE SUPERVISION AND ENGINEERING</v>
          </cell>
          <cell r="D285">
            <v>8489.42</v>
          </cell>
          <cell r="E285">
            <v>3801.87</v>
          </cell>
          <cell r="F285">
            <v>7451.44</v>
          </cell>
          <cell r="G285">
            <v>860.41</v>
          </cell>
          <cell r="H285">
            <v>1343.26</v>
          </cell>
          <cell r="I285">
            <v>1167.46</v>
          </cell>
          <cell r="J285">
            <v>2252.85</v>
          </cell>
          <cell r="K285">
            <v>2202.71</v>
          </cell>
          <cell r="L285">
            <v>4754.16</v>
          </cell>
          <cell r="M285">
            <v>5965.99</v>
          </cell>
          <cell r="N285">
            <v>3203.06</v>
          </cell>
          <cell r="O285">
            <v>10077.799999999999</v>
          </cell>
          <cell r="Q285">
            <v>51570.429999999993</v>
          </cell>
        </row>
        <row r="286">
          <cell r="A286" t="str">
            <v>F56810E</v>
          </cell>
          <cell r="B286" t="str">
            <v>MAINTENANCE SUPERVISION AND ENGINEERING</v>
          </cell>
          <cell r="D286">
            <v>54200.86</v>
          </cell>
          <cell r="E286">
            <v>61369.61</v>
          </cell>
          <cell r="F286">
            <v>51784.78</v>
          </cell>
          <cell r="G286">
            <v>65025.23</v>
          </cell>
          <cell r="H286">
            <v>50496.35</v>
          </cell>
          <cell r="I286">
            <v>50036.66</v>
          </cell>
          <cell r="J286">
            <v>30392.639999999999</v>
          </cell>
          <cell r="K286">
            <v>137408.60999999999</v>
          </cell>
          <cell r="L286">
            <v>-55453.95</v>
          </cell>
          <cell r="M286">
            <v>39127.61</v>
          </cell>
          <cell r="N286">
            <v>24802.82</v>
          </cell>
          <cell r="O286">
            <v>39597.769999999997</v>
          </cell>
          <cell r="Q286">
            <v>548788.99</v>
          </cell>
        </row>
        <row r="287">
          <cell r="A287" t="str">
            <v>F56820E</v>
          </cell>
          <cell r="B287" t="str">
            <v>MAINTENANCE SUPERVISION AND ENGINEERING</v>
          </cell>
          <cell r="D287">
            <v>0</v>
          </cell>
          <cell r="G287">
            <v>0</v>
          </cell>
          <cell r="H287">
            <v>749.86</v>
          </cell>
          <cell r="I287">
            <v>1349.05</v>
          </cell>
          <cell r="N287">
            <v>0</v>
          </cell>
          <cell r="O287">
            <v>0</v>
          </cell>
          <cell r="Q287">
            <v>2098.91</v>
          </cell>
        </row>
        <row r="288">
          <cell r="A288" t="str">
            <v>F56900E</v>
          </cell>
          <cell r="B288" t="str">
            <v>MAINTENANCE OF STRUCTURES</v>
          </cell>
          <cell r="D288">
            <v>0</v>
          </cell>
          <cell r="E288">
            <v>43.22</v>
          </cell>
          <cell r="F288">
            <v>0</v>
          </cell>
          <cell r="G288">
            <v>14.07</v>
          </cell>
          <cell r="H288">
            <v>116.03</v>
          </cell>
          <cell r="I288">
            <v>118.59</v>
          </cell>
          <cell r="J288">
            <v>76.489999999999995</v>
          </cell>
          <cell r="N288">
            <v>140.5</v>
          </cell>
          <cell r="O288">
            <v>45.83</v>
          </cell>
          <cell r="Q288">
            <v>554.73</v>
          </cell>
        </row>
        <row r="289">
          <cell r="A289" t="str">
            <v>F57000E</v>
          </cell>
          <cell r="B289" t="str">
            <v>MAINTENANCE OF STATION EQUIPMENT</v>
          </cell>
          <cell r="D289">
            <v>3206.88</v>
          </cell>
          <cell r="E289">
            <v>40064.85</v>
          </cell>
          <cell r="F289">
            <v>22567.94</v>
          </cell>
          <cell r="G289">
            <v>44242.18</v>
          </cell>
          <cell r="H289">
            <v>47555.75</v>
          </cell>
          <cell r="I289">
            <v>52138.96</v>
          </cell>
          <cell r="J289">
            <v>21571.45</v>
          </cell>
          <cell r="K289">
            <v>23939.81</v>
          </cell>
          <cell r="L289">
            <v>34795.449999999997</v>
          </cell>
          <cell r="M289">
            <v>44196.15</v>
          </cell>
          <cell r="N289">
            <v>80368.960000000006</v>
          </cell>
          <cell r="O289">
            <v>21511.19</v>
          </cell>
          <cell r="Q289">
            <v>436159.57000000007</v>
          </cell>
        </row>
        <row r="290">
          <cell r="A290" t="str">
            <v>F57010E</v>
          </cell>
          <cell r="B290" t="str">
            <v>MAINTENANCE OF STATION EQUIPMENT</v>
          </cell>
          <cell r="D290">
            <v>144957.34</v>
          </cell>
          <cell r="E290">
            <v>165274.32</v>
          </cell>
          <cell r="F290">
            <v>122134.12</v>
          </cell>
          <cell r="G290">
            <v>176823.79</v>
          </cell>
          <cell r="H290">
            <v>142004.06</v>
          </cell>
          <cell r="I290">
            <v>116328.5</v>
          </cell>
          <cell r="J290">
            <v>108298.88</v>
          </cell>
          <cell r="K290">
            <v>134651.09</v>
          </cell>
          <cell r="L290">
            <v>161173.76000000001</v>
          </cell>
          <cell r="M290">
            <v>114093.25</v>
          </cell>
          <cell r="N290">
            <v>147763.68</v>
          </cell>
          <cell r="O290">
            <v>86560.38</v>
          </cell>
          <cell r="Q290">
            <v>1620063.17</v>
          </cell>
        </row>
        <row r="291">
          <cell r="A291" t="str">
            <v>F57020E</v>
          </cell>
          <cell r="B291" t="str">
            <v>MAINTENANCE OF STATION EQUIPMENT</v>
          </cell>
          <cell r="D291">
            <v>15323.49</v>
          </cell>
          <cell r="E291">
            <v>13111.54</v>
          </cell>
          <cell r="F291">
            <v>21004.19</v>
          </cell>
          <cell r="G291">
            <v>13675.12</v>
          </cell>
          <cell r="H291">
            <v>20670.61</v>
          </cell>
          <cell r="I291">
            <v>19034.669999999998</v>
          </cell>
          <cell r="J291">
            <v>11080.25</v>
          </cell>
          <cell r="K291">
            <v>22900.28</v>
          </cell>
          <cell r="L291">
            <v>15597.1</v>
          </cell>
          <cell r="M291">
            <v>17061.509999999998</v>
          </cell>
          <cell r="N291">
            <v>8836.94</v>
          </cell>
          <cell r="O291">
            <v>0</v>
          </cell>
          <cell r="Q291">
            <v>178295.70000000004</v>
          </cell>
        </row>
        <row r="292">
          <cell r="A292" t="str">
            <v>F57050E</v>
          </cell>
          <cell r="B292" t="str">
            <v>MAINTENANCE OF STATION EQUIPMENT</v>
          </cell>
          <cell r="D292">
            <v>923.02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2071.04</v>
          </cell>
          <cell r="L292">
            <v>2162.88</v>
          </cell>
          <cell r="M292">
            <v>2553.06</v>
          </cell>
          <cell r="N292">
            <v>4509.03</v>
          </cell>
          <cell r="O292">
            <v>1323</v>
          </cell>
          <cell r="Q292">
            <v>13542.029999999999</v>
          </cell>
        </row>
        <row r="293">
          <cell r="A293" t="str">
            <v>F57060E</v>
          </cell>
          <cell r="B293" t="str">
            <v>MAINTENANCE OF STATION EQUIPMENT</v>
          </cell>
          <cell r="D293">
            <v>8857.86</v>
          </cell>
          <cell r="E293">
            <v>1969.08</v>
          </cell>
          <cell r="F293">
            <v>5936.64</v>
          </cell>
          <cell r="G293">
            <v>19034.32</v>
          </cell>
          <cell r="H293">
            <v>2359.27</v>
          </cell>
          <cell r="I293">
            <v>7317.22</v>
          </cell>
          <cell r="J293">
            <v>1562.79</v>
          </cell>
          <cell r="L293">
            <v>1821.74</v>
          </cell>
          <cell r="M293">
            <v>19562.55</v>
          </cell>
          <cell r="N293">
            <v>24982.1</v>
          </cell>
          <cell r="O293">
            <v>902.35</v>
          </cell>
          <cell r="Q293">
            <v>94305.920000000013</v>
          </cell>
        </row>
        <row r="294">
          <cell r="A294" t="str">
            <v>F57070E</v>
          </cell>
          <cell r="B294" t="str">
            <v>MAINTENANCE OF STATION EQUIPMENT</v>
          </cell>
          <cell r="D294">
            <v>302.35000000000002</v>
          </cell>
          <cell r="E294">
            <v>2582.91</v>
          </cell>
          <cell r="F294">
            <v>1167.1600000000001</v>
          </cell>
          <cell r="G294">
            <v>1964.37</v>
          </cell>
          <cell r="H294">
            <v>681.13</v>
          </cell>
          <cell r="I294">
            <v>510.04</v>
          </cell>
          <cell r="J294">
            <v>23066.02</v>
          </cell>
          <cell r="K294">
            <v>10196.35</v>
          </cell>
          <cell r="L294">
            <v>11307.45</v>
          </cell>
          <cell r="M294">
            <v>10240.36</v>
          </cell>
          <cell r="N294">
            <v>3839.15</v>
          </cell>
          <cell r="O294">
            <v>5161.88</v>
          </cell>
          <cell r="Q294">
            <v>71019.17</v>
          </cell>
        </row>
        <row r="295">
          <cell r="A295" t="str">
            <v>F57100E</v>
          </cell>
          <cell r="B295" t="str">
            <v>MAINTENANCE OF OVERHEAD LINES</v>
          </cell>
          <cell r="D295">
            <v>61304.5</v>
          </cell>
          <cell r="E295">
            <v>83019.69</v>
          </cell>
          <cell r="F295">
            <v>60328.37</v>
          </cell>
          <cell r="G295">
            <v>86134.15</v>
          </cell>
          <cell r="H295">
            <v>132216.45000000001</v>
          </cell>
          <cell r="I295">
            <v>26041.759999999998</v>
          </cell>
          <cell r="J295">
            <v>165221.94</v>
          </cell>
          <cell r="K295">
            <v>166097.57999999999</v>
          </cell>
          <cell r="L295">
            <v>73238.42</v>
          </cell>
          <cell r="M295">
            <v>162613.9</v>
          </cell>
          <cell r="N295">
            <v>102311.9</v>
          </cell>
          <cell r="O295">
            <v>286587.56</v>
          </cell>
          <cell r="Q295">
            <v>1405116.22</v>
          </cell>
        </row>
        <row r="296">
          <cell r="A296" t="str">
            <v>F57110E</v>
          </cell>
          <cell r="B296" t="str">
            <v>MAINTENANCE OF OVERHEAD LINES</v>
          </cell>
          <cell r="D296">
            <v>18830.400000000001</v>
          </cell>
          <cell r="E296">
            <v>12425.24</v>
          </cell>
          <cell r="F296">
            <v>21268.7</v>
          </cell>
          <cell r="G296">
            <v>45276.29</v>
          </cell>
          <cell r="H296">
            <v>18928.330000000002</v>
          </cell>
          <cell r="I296">
            <v>25768.11</v>
          </cell>
          <cell r="J296">
            <v>25170.93</v>
          </cell>
          <cell r="K296">
            <v>21868.52</v>
          </cell>
          <cell r="L296">
            <v>22111.26</v>
          </cell>
          <cell r="M296">
            <v>19700.98</v>
          </cell>
          <cell r="N296">
            <v>43486.51</v>
          </cell>
          <cell r="O296">
            <v>33130.199999999997</v>
          </cell>
          <cell r="Q296">
            <v>307965.47000000003</v>
          </cell>
        </row>
        <row r="297">
          <cell r="A297" t="str">
            <v>F57120E</v>
          </cell>
          <cell r="B297" t="str">
            <v>MAINTENANCE OF OVERHEAD LINES</v>
          </cell>
          <cell r="D297">
            <v>74388.5</v>
          </cell>
          <cell r="E297">
            <v>37468.79</v>
          </cell>
          <cell r="F297">
            <v>39502.42</v>
          </cell>
          <cell r="G297">
            <v>5206.74</v>
          </cell>
          <cell r="H297">
            <v>110604.59</v>
          </cell>
          <cell r="I297">
            <v>102918.78</v>
          </cell>
          <cell r="J297">
            <v>11805.04</v>
          </cell>
          <cell r="K297">
            <v>71811.14</v>
          </cell>
          <cell r="L297">
            <v>13992.01</v>
          </cell>
          <cell r="M297">
            <v>70784.39</v>
          </cell>
          <cell r="N297">
            <v>81911.210000000006</v>
          </cell>
          <cell r="O297">
            <v>80175.48</v>
          </cell>
          <cell r="Q297">
            <v>700569.09</v>
          </cell>
        </row>
        <row r="298">
          <cell r="A298" t="str">
            <v>F57130E</v>
          </cell>
          <cell r="B298" t="str">
            <v>MAINTENANCE OF OVERHEAD LINES</v>
          </cell>
          <cell r="D298">
            <v>93888.639999999999</v>
          </cell>
          <cell r="E298">
            <v>73884.63</v>
          </cell>
          <cell r="F298">
            <v>96827.87</v>
          </cell>
          <cell r="G298">
            <v>105441.7</v>
          </cell>
          <cell r="H298">
            <v>81147.839999999997</v>
          </cell>
          <cell r="I298">
            <v>75958.649999999994</v>
          </cell>
          <cell r="J298">
            <v>86148.7</v>
          </cell>
          <cell r="K298">
            <v>94037.91</v>
          </cell>
          <cell r="L298">
            <v>71231.67</v>
          </cell>
          <cell r="M298">
            <v>102205.65</v>
          </cell>
          <cell r="N298">
            <v>63770.54</v>
          </cell>
          <cell r="O298">
            <v>78218.009999999995</v>
          </cell>
          <cell r="Q298">
            <v>1022761.8100000002</v>
          </cell>
        </row>
        <row r="299">
          <cell r="A299" t="str">
            <v>F57170E</v>
          </cell>
          <cell r="B299" t="str">
            <v>MAINTENANCE OF OVERHEAD LINES</v>
          </cell>
          <cell r="G299">
            <v>2187.6</v>
          </cell>
          <cell r="H299">
            <v>12697.84</v>
          </cell>
          <cell r="I299">
            <v>3225.22</v>
          </cell>
          <cell r="K299">
            <v>119.9</v>
          </cell>
          <cell r="N299">
            <v>0</v>
          </cell>
          <cell r="O299">
            <v>0</v>
          </cell>
          <cell r="Q299">
            <v>18230.560000000001</v>
          </cell>
        </row>
        <row r="300">
          <cell r="A300" t="str">
            <v>F57180E</v>
          </cell>
          <cell r="B300" t="str">
            <v>MAINTENANCE OF OVERHEAD LINES</v>
          </cell>
          <cell r="G300">
            <v>0</v>
          </cell>
          <cell r="H300">
            <v>0</v>
          </cell>
          <cell r="I300">
            <v>0</v>
          </cell>
          <cell r="N300">
            <v>685.47</v>
          </cell>
          <cell r="O300">
            <v>0</v>
          </cell>
          <cell r="Q300">
            <v>685.47</v>
          </cell>
        </row>
        <row r="301">
          <cell r="A301" t="str">
            <v>F57190E</v>
          </cell>
          <cell r="B301" t="str">
            <v>MAINTENANCE OF OVERHEAD LINES</v>
          </cell>
          <cell r="D301">
            <v>15795.38</v>
          </cell>
          <cell r="E301">
            <v>8972.91</v>
          </cell>
          <cell r="F301">
            <v>6122.83</v>
          </cell>
          <cell r="G301">
            <v>12135.86</v>
          </cell>
          <cell r="H301">
            <v>9148.7900000000009</v>
          </cell>
          <cell r="I301">
            <v>4128.41</v>
          </cell>
          <cell r="J301">
            <v>3643.1</v>
          </cell>
          <cell r="K301">
            <v>6766.16</v>
          </cell>
          <cell r="L301">
            <v>2321.5500000000002</v>
          </cell>
          <cell r="M301">
            <v>2587.81</v>
          </cell>
          <cell r="N301">
            <v>730.8</v>
          </cell>
          <cell r="O301">
            <v>4901.84</v>
          </cell>
          <cell r="Q301">
            <v>77255.44</v>
          </cell>
        </row>
        <row r="302">
          <cell r="A302" t="str">
            <v>F57200E</v>
          </cell>
          <cell r="B302" t="str">
            <v>MAINTENANCE OF UNDERGROUND LINES</v>
          </cell>
          <cell r="D302">
            <v>558.36</v>
          </cell>
          <cell r="E302">
            <v>1760.67</v>
          </cell>
          <cell r="F302">
            <v>515.78</v>
          </cell>
          <cell r="G302">
            <v>207.46</v>
          </cell>
          <cell r="H302">
            <v>3099.48</v>
          </cell>
          <cell r="I302">
            <v>306.14</v>
          </cell>
          <cell r="J302">
            <v>702.29</v>
          </cell>
          <cell r="K302">
            <v>296.14999999999998</v>
          </cell>
          <cell r="L302">
            <v>740.01</v>
          </cell>
          <cell r="M302">
            <v>448.3</v>
          </cell>
          <cell r="N302">
            <v>1392.25</v>
          </cell>
          <cell r="O302">
            <v>1374.52</v>
          </cell>
          <cell r="Q302">
            <v>11401.41</v>
          </cell>
        </row>
        <row r="303">
          <cell r="A303" t="str">
            <v>F57300E</v>
          </cell>
          <cell r="B303" t="str">
            <v>MAINTENANCE OF MISCELLANEOUS TRANSMISSION PLANT</v>
          </cell>
          <cell r="D303">
            <v>5.28</v>
          </cell>
          <cell r="E303">
            <v>3164.11</v>
          </cell>
          <cell r="F303">
            <v>-2214.5500000000002</v>
          </cell>
          <cell r="G303">
            <v>7455.2</v>
          </cell>
          <cell r="H303">
            <v>0</v>
          </cell>
          <cell r="I303">
            <v>2344.2399999999998</v>
          </cell>
          <cell r="J303">
            <v>8047.53</v>
          </cell>
          <cell r="K303">
            <v>890.58</v>
          </cell>
          <cell r="L303">
            <v>0.75</v>
          </cell>
          <cell r="M303">
            <v>50.07</v>
          </cell>
          <cell r="N303">
            <v>2386.9499999999998</v>
          </cell>
          <cell r="O303">
            <v>1303.6300000000001</v>
          </cell>
          <cell r="Q303">
            <v>23433.790000000005</v>
          </cell>
        </row>
        <row r="304">
          <cell r="A304" t="str">
            <v>F58000E</v>
          </cell>
          <cell r="B304" t="str">
            <v>OPERATION SUPERVISION AND ENGINEERING</v>
          </cell>
          <cell r="D304">
            <v>432950.61</v>
          </cell>
          <cell r="E304">
            <v>418197.34</v>
          </cell>
          <cell r="F304">
            <v>410276.64</v>
          </cell>
          <cell r="G304">
            <v>581805.32999999996</v>
          </cell>
          <cell r="H304">
            <v>375159.03</v>
          </cell>
          <cell r="I304">
            <v>376148.25</v>
          </cell>
          <cell r="J304">
            <v>489158.13</v>
          </cell>
          <cell r="K304">
            <v>558286.51</v>
          </cell>
          <cell r="L304">
            <v>345199.5</v>
          </cell>
          <cell r="M304">
            <v>552983.94999999995</v>
          </cell>
          <cell r="N304">
            <v>386959.55</v>
          </cell>
          <cell r="O304">
            <v>459415.3</v>
          </cell>
          <cell r="Q304">
            <v>5386540.1399999997</v>
          </cell>
        </row>
        <row r="305">
          <cell r="A305" t="str">
            <v>F58010E</v>
          </cell>
          <cell r="B305" t="str">
            <v>OPERATION SUPERVISION AND ENGINEERING</v>
          </cell>
          <cell r="D305">
            <v>158729.68</v>
          </cell>
          <cell r="E305">
            <v>134772.29</v>
          </cell>
          <cell r="F305">
            <v>131999.82999999999</v>
          </cell>
          <cell r="G305">
            <v>179769.8</v>
          </cell>
          <cell r="H305">
            <v>138038.37</v>
          </cell>
          <cell r="I305">
            <v>136704.43</v>
          </cell>
          <cell r="J305">
            <v>147213.54999999999</v>
          </cell>
          <cell r="K305">
            <v>190729.8</v>
          </cell>
          <cell r="L305">
            <v>104873.28</v>
          </cell>
          <cell r="M305">
            <v>152292.72</v>
          </cell>
          <cell r="N305">
            <v>136004.73000000001</v>
          </cell>
          <cell r="O305">
            <v>135153.06</v>
          </cell>
          <cell r="Q305">
            <v>1746281.54</v>
          </cell>
        </row>
        <row r="306">
          <cell r="A306" t="str">
            <v>F58020E</v>
          </cell>
          <cell r="B306" t="str">
            <v>OPERATION SUPERVISION AND ENGINEERING</v>
          </cell>
          <cell r="D306">
            <v>152680.75</v>
          </cell>
          <cell r="E306">
            <v>110139.51</v>
          </cell>
          <cell r="F306">
            <v>122089.37</v>
          </cell>
          <cell r="G306">
            <v>146212.07</v>
          </cell>
          <cell r="H306">
            <v>125533.97</v>
          </cell>
          <cell r="I306">
            <v>130680.32000000001</v>
          </cell>
          <cell r="J306">
            <v>95920.41</v>
          </cell>
          <cell r="K306">
            <v>96512.91</v>
          </cell>
          <cell r="L306">
            <v>79821.3</v>
          </cell>
          <cell r="M306">
            <v>99238.79</v>
          </cell>
          <cell r="N306">
            <v>84774.14</v>
          </cell>
          <cell r="O306">
            <v>106888.43</v>
          </cell>
          <cell r="Q306">
            <v>1350491.97</v>
          </cell>
        </row>
        <row r="307">
          <cell r="A307" t="str">
            <v>F58040E</v>
          </cell>
          <cell r="B307" t="str">
            <v>OPERATION SUPERVISION AND ENGINEERING</v>
          </cell>
          <cell r="D307">
            <v>2668.88</v>
          </cell>
          <cell r="E307">
            <v>3328.69</v>
          </cell>
          <cell r="F307">
            <v>2322.3000000000002</v>
          </cell>
          <cell r="G307">
            <v>2371.6799999999998</v>
          </cell>
          <cell r="H307">
            <v>2289.85</v>
          </cell>
          <cell r="I307">
            <v>2219.41</v>
          </cell>
          <cell r="J307">
            <v>2288.52</v>
          </cell>
          <cell r="K307">
            <v>2304.31</v>
          </cell>
          <cell r="L307">
            <v>2488.6799999999998</v>
          </cell>
          <cell r="M307">
            <v>3044.28</v>
          </cell>
          <cell r="N307">
            <v>1891.62</v>
          </cell>
          <cell r="O307">
            <v>2079.4</v>
          </cell>
          <cell r="Q307">
            <v>29297.62</v>
          </cell>
        </row>
        <row r="308">
          <cell r="A308" t="str">
            <v>F58100E</v>
          </cell>
          <cell r="B308" t="str">
            <v>LOAD DISPATCHING</v>
          </cell>
          <cell r="D308">
            <v>108165.21</v>
          </cell>
          <cell r="E308">
            <v>90910.47</v>
          </cell>
          <cell r="F308">
            <v>78381.31</v>
          </cell>
          <cell r="G308">
            <v>128821.8</v>
          </cell>
          <cell r="H308">
            <v>108772.57</v>
          </cell>
          <cell r="I308">
            <v>101376.43</v>
          </cell>
          <cell r="J308">
            <v>101759.5</v>
          </cell>
          <cell r="K308">
            <v>75224.63</v>
          </cell>
          <cell r="L308">
            <v>73871.09</v>
          </cell>
          <cell r="M308">
            <v>99375.82</v>
          </cell>
          <cell r="N308">
            <v>76204.710000000006</v>
          </cell>
          <cell r="O308">
            <v>89031.73</v>
          </cell>
          <cell r="Q308">
            <v>1131895.27</v>
          </cell>
        </row>
        <row r="309">
          <cell r="A309" t="str">
            <v>F58200E</v>
          </cell>
          <cell r="B309" t="str">
            <v>STATION EXPENSES</v>
          </cell>
          <cell r="D309">
            <v>47273.120000000003</v>
          </cell>
          <cell r="E309">
            <v>44128.53</v>
          </cell>
          <cell r="F309">
            <v>26719.47</v>
          </cell>
          <cell r="G309">
            <v>32654.1</v>
          </cell>
          <cell r="H309">
            <v>27467.07</v>
          </cell>
          <cell r="I309">
            <v>12284.59</v>
          </cell>
          <cell r="J309">
            <v>58375.79</v>
          </cell>
          <cell r="K309">
            <v>58254.94</v>
          </cell>
          <cell r="L309">
            <v>81114.83</v>
          </cell>
          <cell r="M309">
            <v>97302.86</v>
          </cell>
          <cell r="N309">
            <v>31886.06</v>
          </cell>
          <cell r="O309">
            <v>38410.46</v>
          </cell>
          <cell r="Q309">
            <v>555871.81999999995</v>
          </cell>
        </row>
        <row r="310">
          <cell r="A310" t="str">
            <v>F58210E</v>
          </cell>
          <cell r="B310" t="str">
            <v>STATION EXPENSES</v>
          </cell>
          <cell r="D310">
            <v>105110.64</v>
          </cell>
          <cell r="E310">
            <v>101674.2</v>
          </cell>
          <cell r="F310">
            <v>93146.2</v>
          </cell>
          <cell r="G310">
            <v>133677.99</v>
          </cell>
          <cell r="H310">
            <v>99373.37</v>
          </cell>
          <cell r="I310">
            <v>97668.95</v>
          </cell>
          <cell r="J310">
            <v>92985.94</v>
          </cell>
          <cell r="K310">
            <v>82405.98</v>
          </cell>
          <cell r="L310">
            <v>85169.23</v>
          </cell>
          <cell r="M310">
            <v>109724.61</v>
          </cell>
          <cell r="N310">
            <v>111702.59</v>
          </cell>
          <cell r="O310">
            <v>110306.73</v>
          </cell>
          <cell r="Q310">
            <v>1222946.4299999997</v>
          </cell>
        </row>
        <row r="311">
          <cell r="A311" t="str">
            <v>F58220E</v>
          </cell>
          <cell r="B311" t="str">
            <v>STATION EXPENSES</v>
          </cell>
          <cell r="D311">
            <v>138.34</v>
          </cell>
          <cell r="E311">
            <v>0</v>
          </cell>
          <cell r="F311">
            <v>699.94</v>
          </cell>
          <cell r="G311">
            <v>208.43</v>
          </cell>
          <cell r="H311">
            <v>614.71</v>
          </cell>
          <cell r="I311">
            <v>0</v>
          </cell>
          <cell r="J311">
            <v>23.55</v>
          </cell>
          <cell r="K311">
            <v>211.36</v>
          </cell>
          <cell r="L311">
            <v>815.77</v>
          </cell>
          <cell r="M311">
            <v>610.33000000000004</v>
          </cell>
          <cell r="N311">
            <v>836.2</v>
          </cell>
          <cell r="O311">
            <v>341.94</v>
          </cell>
          <cell r="Q311">
            <v>4500.57</v>
          </cell>
        </row>
        <row r="312">
          <cell r="A312" t="str">
            <v>F58230E</v>
          </cell>
          <cell r="B312" t="str">
            <v>STATION EXPENSES</v>
          </cell>
          <cell r="G312">
            <v>42.04</v>
          </cell>
          <cell r="H312">
            <v>0</v>
          </cell>
          <cell r="I312">
            <v>0</v>
          </cell>
          <cell r="N312">
            <v>0</v>
          </cell>
          <cell r="O312">
            <v>0</v>
          </cell>
          <cell r="Q312">
            <v>42.04</v>
          </cell>
        </row>
        <row r="313">
          <cell r="A313" t="str">
            <v>F58240E</v>
          </cell>
          <cell r="B313" t="str">
            <v>STATION EXPENSES</v>
          </cell>
          <cell r="G313">
            <v>0</v>
          </cell>
          <cell r="H313">
            <v>1042.44</v>
          </cell>
          <cell r="I313">
            <v>0</v>
          </cell>
          <cell r="K313">
            <v>140.16</v>
          </cell>
          <cell r="N313">
            <v>0</v>
          </cell>
          <cell r="O313">
            <v>0</v>
          </cell>
          <cell r="Q313">
            <v>1182.6000000000001</v>
          </cell>
        </row>
        <row r="314">
          <cell r="A314" t="str">
            <v>F58250E</v>
          </cell>
          <cell r="B314" t="str">
            <v>STATION EXPENSES</v>
          </cell>
          <cell r="D314">
            <v>871.89</v>
          </cell>
          <cell r="E314">
            <v>748.76</v>
          </cell>
          <cell r="F314">
            <v>787.45</v>
          </cell>
          <cell r="G314">
            <v>764.93</v>
          </cell>
          <cell r="H314">
            <v>1012.11</v>
          </cell>
          <cell r="I314">
            <v>713.07</v>
          </cell>
          <cell r="J314">
            <v>843.44</v>
          </cell>
          <cell r="K314">
            <v>781.83</v>
          </cell>
          <cell r="L314">
            <v>774.8</v>
          </cell>
          <cell r="M314">
            <v>987.57</v>
          </cell>
          <cell r="N314">
            <v>946.68</v>
          </cell>
          <cell r="O314">
            <v>706.81</v>
          </cell>
          <cell r="Q314">
            <v>9939.34</v>
          </cell>
        </row>
        <row r="315">
          <cell r="A315" t="str">
            <v>F58270E</v>
          </cell>
          <cell r="B315" t="str">
            <v>STATION EXPENSES</v>
          </cell>
          <cell r="D315">
            <v>147905.57999999999</v>
          </cell>
          <cell r="E315">
            <v>146476.41</v>
          </cell>
          <cell r="F315">
            <v>108904.34</v>
          </cell>
          <cell r="G315">
            <v>211918.37</v>
          </cell>
          <cell r="H315">
            <v>148365.17000000001</v>
          </cell>
          <cell r="I315">
            <v>130785.13</v>
          </cell>
          <cell r="J315">
            <v>150499.49</v>
          </cell>
          <cell r="K315">
            <v>136256.75</v>
          </cell>
          <cell r="L315">
            <v>199961.17</v>
          </cell>
          <cell r="M315">
            <v>152086.39999999999</v>
          </cell>
          <cell r="N315">
            <v>223747.07</v>
          </cell>
          <cell r="O315">
            <v>306788.93</v>
          </cell>
          <cell r="Q315">
            <v>2063694.8099999998</v>
          </cell>
        </row>
        <row r="316">
          <cell r="A316" t="str">
            <v>F58300E</v>
          </cell>
          <cell r="B316" t="str">
            <v>OVERHEAD LINE EXPENSES</v>
          </cell>
          <cell r="D316">
            <v>120312.25</v>
          </cell>
          <cell r="E316">
            <v>88013.35</v>
          </cell>
          <cell r="F316">
            <v>116977.34</v>
          </cell>
          <cell r="G316">
            <v>99825.23</v>
          </cell>
          <cell r="H316">
            <v>116002.59</v>
          </cell>
          <cell r="I316">
            <v>83735.81</v>
          </cell>
          <cell r="J316">
            <v>82367.38</v>
          </cell>
          <cell r="K316">
            <v>80341.509999999995</v>
          </cell>
          <cell r="L316">
            <v>81801.259999999995</v>
          </cell>
          <cell r="M316">
            <v>130130.78</v>
          </cell>
          <cell r="N316">
            <v>88290.76</v>
          </cell>
          <cell r="O316">
            <v>122710.65</v>
          </cell>
          <cell r="Q316">
            <v>1210508.9099999999</v>
          </cell>
        </row>
        <row r="317">
          <cell r="A317" t="str">
            <v>F58301E</v>
          </cell>
          <cell r="B317" t="str">
            <v>OVERHEAD LINE EXPENSES</v>
          </cell>
          <cell r="D317">
            <v>-4.4400000000000004</v>
          </cell>
          <cell r="E317">
            <v>7.0000000000000007E-2</v>
          </cell>
          <cell r="F317">
            <v>-0.64</v>
          </cell>
          <cell r="G317">
            <v>0</v>
          </cell>
          <cell r="H317">
            <v>-3.08</v>
          </cell>
          <cell r="I317">
            <v>-2.2599999999999998</v>
          </cell>
          <cell r="J317">
            <v>1.08</v>
          </cell>
          <cell r="K317">
            <v>-7.16</v>
          </cell>
          <cell r="L317">
            <v>-4.53</v>
          </cell>
          <cell r="M317">
            <v>0.01</v>
          </cell>
          <cell r="N317">
            <v>-4.74</v>
          </cell>
          <cell r="O317">
            <v>-3.36</v>
          </cell>
          <cell r="Q317">
            <v>-29.049999999999997</v>
          </cell>
        </row>
        <row r="318">
          <cell r="A318" t="str">
            <v>F58310E</v>
          </cell>
          <cell r="B318" t="str">
            <v>OVERHEAD LINE EXPENSES</v>
          </cell>
          <cell r="D318">
            <v>81762.86</v>
          </cell>
          <cell r="E318">
            <v>59503.97</v>
          </cell>
          <cell r="F318">
            <v>111664.08</v>
          </cell>
          <cell r="G318">
            <v>119003.18</v>
          </cell>
          <cell r="H318">
            <v>95052.78</v>
          </cell>
          <cell r="I318">
            <v>67966.53</v>
          </cell>
          <cell r="J318">
            <v>65652.25</v>
          </cell>
          <cell r="K318">
            <v>54902.3</v>
          </cell>
          <cell r="L318">
            <v>100760.36</v>
          </cell>
          <cell r="M318">
            <v>76644.17</v>
          </cell>
          <cell r="N318">
            <v>93313.919999999998</v>
          </cell>
          <cell r="O318">
            <v>65384.480000000003</v>
          </cell>
          <cell r="Q318">
            <v>991610.88000000012</v>
          </cell>
        </row>
        <row r="319">
          <cell r="A319" t="str">
            <v>F58330E</v>
          </cell>
          <cell r="B319" t="str">
            <v>OVERHEAD LINE EXPENSES</v>
          </cell>
          <cell r="D319">
            <v>-54317.36</v>
          </cell>
          <cell r="E319">
            <v>-52171.22</v>
          </cell>
          <cell r="F319">
            <v>-39718.83</v>
          </cell>
          <cell r="G319">
            <v>-55611.31</v>
          </cell>
          <cell r="H319">
            <v>-61423.5</v>
          </cell>
          <cell r="I319">
            <v>-71429.67</v>
          </cell>
          <cell r="J319">
            <v>-54381.95</v>
          </cell>
          <cell r="K319">
            <v>-36962.449999999997</v>
          </cell>
          <cell r="L319">
            <v>-42732.38</v>
          </cell>
          <cell r="M319">
            <v>-37168.54</v>
          </cell>
          <cell r="N319">
            <v>-73318.42</v>
          </cell>
          <cell r="O319">
            <v>-45152.52</v>
          </cell>
          <cell r="Q319">
            <v>-624388.15</v>
          </cell>
        </row>
        <row r="320">
          <cell r="A320" t="str">
            <v>F58340E</v>
          </cell>
          <cell r="B320" t="str">
            <v>OVERHEAD LINE EXPENSES</v>
          </cell>
          <cell r="G320">
            <v>0</v>
          </cell>
          <cell r="H320">
            <v>0</v>
          </cell>
          <cell r="I320">
            <v>72.430000000000007</v>
          </cell>
          <cell r="N320">
            <v>0</v>
          </cell>
          <cell r="O320">
            <v>0</v>
          </cell>
          <cell r="Q320">
            <v>72.430000000000007</v>
          </cell>
        </row>
        <row r="321">
          <cell r="A321" t="str">
            <v>F58350E</v>
          </cell>
          <cell r="B321" t="str">
            <v>OVERHEAD LINE EXPENSES</v>
          </cell>
          <cell r="D321">
            <v>824.58</v>
          </cell>
          <cell r="E321">
            <v>132.81</v>
          </cell>
          <cell r="F321">
            <v>0</v>
          </cell>
          <cell r="G321">
            <v>126.12</v>
          </cell>
          <cell r="H321">
            <v>0</v>
          </cell>
          <cell r="I321">
            <v>0</v>
          </cell>
          <cell r="J321">
            <v>76.22</v>
          </cell>
          <cell r="N321">
            <v>0</v>
          </cell>
          <cell r="O321">
            <v>0</v>
          </cell>
          <cell r="Q321">
            <v>1159.7300000000002</v>
          </cell>
        </row>
        <row r="322">
          <cell r="A322" t="str">
            <v>F58360E</v>
          </cell>
          <cell r="B322" t="str">
            <v>OVERHEAD LINE EXPENSES</v>
          </cell>
          <cell r="D322">
            <v>1040.19</v>
          </cell>
          <cell r="E322">
            <v>815.18</v>
          </cell>
          <cell r="F322">
            <v>852.36</v>
          </cell>
          <cell r="G322">
            <v>871</v>
          </cell>
          <cell r="H322">
            <v>1041.05</v>
          </cell>
          <cell r="I322">
            <v>756.1</v>
          </cell>
          <cell r="J322">
            <v>1109.1600000000001</v>
          </cell>
          <cell r="K322">
            <v>849.23</v>
          </cell>
          <cell r="L322">
            <v>1044.1600000000001</v>
          </cell>
          <cell r="M322">
            <v>1071.57</v>
          </cell>
          <cell r="N322">
            <v>766.67</v>
          </cell>
          <cell r="O322">
            <v>771.51</v>
          </cell>
          <cell r="Q322">
            <v>10988.18</v>
          </cell>
        </row>
        <row r="323">
          <cell r="A323" t="str">
            <v>F58400E</v>
          </cell>
          <cell r="B323" t="str">
            <v>UNDERGROUND LINE EXPENSES</v>
          </cell>
          <cell r="D323">
            <v>144306.64000000001</v>
          </cell>
          <cell r="E323">
            <v>226005.85</v>
          </cell>
          <cell r="F323">
            <v>232959.87</v>
          </cell>
          <cell r="G323">
            <v>249453.41</v>
          </cell>
          <cell r="H323">
            <v>226572.39</v>
          </cell>
          <cell r="I323">
            <v>206500.45</v>
          </cell>
          <cell r="J323">
            <v>227802.34</v>
          </cell>
          <cell r="K323">
            <v>198145.49</v>
          </cell>
          <cell r="L323">
            <v>220205.99</v>
          </cell>
          <cell r="M323">
            <v>248810.51</v>
          </cell>
          <cell r="N323">
            <v>245130.06</v>
          </cell>
          <cell r="O323">
            <v>224312.69</v>
          </cell>
          <cell r="Q323">
            <v>2650205.6900000004</v>
          </cell>
        </row>
        <row r="324">
          <cell r="A324" t="str">
            <v>F58401E</v>
          </cell>
          <cell r="B324" t="str">
            <v>UNDERGROUND LINE EXPENSES</v>
          </cell>
          <cell r="D324">
            <v>184.87</v>
          </cell>
          <cell r="E324">
            <v>-65.66</v>
          </cell>
          <cell r="F324">
            <v>-1921.89</v>
          </cell>
          <cell r="G324">
            <v>-507.24</v>
          </cell>
          <cell r="H324">
            <v>-3838.2</v>
          </cell>
          <cell r="I324">
            <v>-202.37</v>
          </cell>
          <cell r="J324">
            <v>113.71</v>
          </cell>
          <cell r="K324">
            <v>149.06</v>
          </cell>
          <cell r="L324">
            <v>331.34</v>
          </cell>
          <cell r="M324">
            <v>-321.63</v>
          </cell>
          <cell r="N324">
            <v>-1172.19</v>
          </cell>
          <cell r="O324">
            <v>38.229999999999997</v>
          </cell>
          <cell r="Q324">
            <v>-7211.9699999999993</v>
          </cell>
        </row>
        <row r="325">
          <cell r="A325" t="str">
            <v>F58410E</v>
          </cell>
          <cell r="B325" t="str">
            <v>UNDERGROUND LINE EXPENSES</v>
          </cell>
          <cell r="D325">
            <v>55550.36</v>
          </cell>
          <cell r="E325">
            <v>32567.61</v>
          </cell>
          <cell r="F325">
            <v>33952.269999999997</v>
          </cell>
          <cell r="G325">
            <v>46154.15</v>
          </cell>
          <cell r="H325">
            <v>29017.54</v>
          </cell>
          <cell r="I325">
            <v>29319.61</v>
          </cell>
          <cell r="J325">
            <v>28636.33</v>
          </cell>
          <cell r="K325">
            <v>26199.08</v>
          </cell>
          <cell r="L325">
            <v>65858.31</v>
          </cell>
          <cell r="M325">
            <v>44863.08</v>
          </cell>
          <cell r="N325">
            <v>41972.9</v>
          </cell>
          <cell r="O325">
            <v>38329.5</v>
          </cell>
          <cell r="Q325">
            <v>472420.74000000005</v>
          </cell>
        </row>
        <row r="326">
          <cell r="A326" t="str">
            <v>F58420E</v>
          </cell>
          <cell r="B326" t="str">
            <v>UNDERGROUND LINE EXPENSES</v>
          </cell>
          <cell r="D326">
            <v>-109629.91</v>
          </cell>
          <cell r="E326">
            <v>-106162.48</v>
          </cell>
          <cell r="F326">
            <v>-141335.85</v>
          </cell>
          <cell r="G326">
            <v>-159030.41</v>
          </cell>
          <cell r="H326">
            <v>-150703.43</v>
          </cell>
          <cell r="I326">
            <v>-158319.26999999999</v>
          </cell>
          <cell r="J326">
            <v>-113374.06</v>
          </cell>
          <cell r="K326">
            <v>-127698.48</v>
          </cell>
          <cell r="L326">
            <v>-121110.97</v>
          </cell>
          <cell r="M326">
            <v>-130714.87</v>
          </cell>
          <cell r="N326">
            <v>-153996.67000000001</v>
          </cell>
          <cell r="O326">
            <v>-128239.77</v>
          </cell>
          <cell r="Q326">
            <v>-1600316.17</v>
          </cell>
        </row>
        <row r="327">
          <cell r="A327" t="str">
            <v>F58430E</v>
          </cell>
          <cell r="B327" t="str">
            <v>UNDERGROUND LINE EXPENSES</v>
          </cell>
          <cell r="G327">
            <v>0</v>
          </cell>
          <cell r="H327">
            <v>0</v>
          </cell>
          <cell r="I327">
            <v>0</v>
          </cell>
          <cell r="N327">
            <v>0</v>
          </cell>
          <cell r="O327">
            <v>0</v>
          </cell>
          <cell r="Q327">
            <v>0</v>
          </cell>
        </row>
        <row r="328">
          <cell r="A328" t="str">
            <v>F58440E</v>
          </cell>
          <cell r="B328" t="str">
            <v>UNDERGROUND LINE EXPENSES</v>
          </cell>
          <cell r="D328">
            <v>1112.57</v>
          </cell>
          <cell r="E328">
            <v>0</v>
          </cell>
          <cell r="F328">
            <v>3.52</v>
          </cell>
          <cell r="G328">
            <v>135.1</v>
          </cell>
          <cell r="H328">
            <v>30411.86</v>
          </cell>
          <cell r="I328">
            <v>18135.04</v>
          </cell>
          <cell r="L328">
            <v>83.6</v>
          </cell>
          <cell r="N328">
            <v>0</v>
          </cell>
          <cell r="O328">
            <v>6062.69</v>
          </cell>
          <cell r="Q328">
            <v>55944.38</v>
          </cell>
        </row>
        <row r="329">
          <cell r="A329" t="str">
            <v>F58450E</v>
          </cell>
          <cell r="B329" t="str">
            <v>UNDERGROUND LINE EXPENSES</v>
          </cell>
          <cell r="D329">
            <v>1487.08</v>
          </cell>
          <cell r="E329">
            <v>1357.83</v>
          </cell>
          <cell r="F329">
            <v>1577.08</v>
          </cell>
          <cell r="G329">
            <v>1632.89</v>
          </cell>
          <cell r="H329">
            <v>1620.69</v>
          </cell>
          <cell r="I329">
            <v>1373.48</v>
          </cell>
          <cell r="J329">
            <v>1680.47</v>
          </cell>
          <cell r="K329">
            <v>1669.05</v>
          </cell>
          <cell r="L329">
            <v>1457.24</v>
          </cell>
          <cell r="M329">
            <v>1646.1</v>
          </cell>
          <cell r="N329">
            <v>1246.19</v>
          </cell>
          <cell r="O329">
            <v>1285.8</v>
          </cell>
          <cell r="Q329">
            <v>18033.899999999998</v>
          </cell>
        </row>
        <row r="330">
          <cell r="A330" t="str">
            <v>F58460E</v>
          </cell>
          <cell r="B330" t="str">
            <v>UNDERGROUND LINE EXPENSES</v>
          </cell>
          <cell r="D330">
            <v>141367.13</v>
          </cell>
          <cell r="E330">
            <v>118855.77</v>
          </cell>
          <cell r="F330">
            <v>98741.26</v>
          </cell>
          <cell r="G330">
            <v>103829.11</v>
          </cell>
          <cell r="H330">
            <v>107044.5</v>
          </cell>
          <cell r="I330">
            <v>86895.71</v>
          </cell>
          <cell r="J330">
            <v>131692.5</v>
          </cell>
          <cell r="K330">
            <v>101324.18</v>
          </cell>
          <cell r="L330">
            <v>78658.66</v>
          </cell>
          <cell r="M330">
            <v>149433.60000000001</v>
          </cell>
          <cell r="N330">
            <v>99543.64</v>
          </cell>
          <cell r="O330">
            <v>103841.73</v>
          </cell>
          <cell r="Q330">
            <v>1321227.7899999998</v>
          </cell>
        </row>
        <row r="331">
          <cell r="A331" t="str">
            <v>F58500E</v>
          </cell>
          <cell r="B331" t="str">
            <v>STREET LIGHTING AND SIGNAL SYSTEM EXPENSES</v>
          </cell>
          <cell r="D331">
            <v>238.38</v>
          </cell>
          <cell r="E331">
            <v>678.81</v>
          </cell>
          <cell r="F331">
            <v>9931.0300000000007</v>
          </cell>
          <cell r="G331">
            <v>-797.41</v>
          </cell>
          <cell r="H331">
            <v>868.35</v>
          </cell>
          <cell r="I331">
            <v>1666.85</v>
          </cell>
          <cell r="J331">
            <v>1461.86</v>
          </cell>
          <cell r="K331">
            <v>710.85</v>
          </cell>
          <cell r="L331">
            <v>266.97000000000003</v>
          </cell>
          <cell r="M331">
            <v>11784.37</v>
          </cell>
          <cell r="N331">
            <v>6518.93</v>
          </cell>
          <cell r="O331">
            <v>4497.8599999999997</v>
          </cell>
          <cell r="Q331">
            <v>37826.850000000006</v>
          </cell>
        </row>
        <row r="332">
          <cell r="A332" t="str">
            <v>F58510E</v>
          </cell>
          <cell r="B332" t="str">
            <v>STREET LIGHTING AND SIGNAL SYSTEM EXPENSES</v>
          </cell>
          <cell r="D332">
            <v>29711.77</v>
          </cell>
          <cell r="E332">
            <v>19371.310000000001</v>
          </cell>
          <cell r="F332">
            <v>44043.68</v>
          </cell>
          <cell r="G332">
            <v>37679.870000000003</v>
          </cell>
          <cell r="H332">
            <v>20486.63</v>
          </cell>
          <cell r="I332">
            <v>21389.71</v>
          </cell>
          <cell r="J332">
            <v>50415.91</v>
          </cell>
          <cell r="K332">
            <v>35640.83</v>
          </cell>
          <cell r="L332">
            <v>22638.46</v>
          </cell>
          <cell r="M332">
            <v>44744.63</v>
          </cell>
          <cell r="N332">
            <v>19289.349999999999</v>
          </cell>
          <cell r="O332">
            <v>53444.09</v>
          </cell>
          <cell r="Q332">
            <v>398856.24</v>
          </cell>
        </row>
        <row r="333">
          <cell r="A333" t="str">
            <v>F58540E</v>
          </cell>
          <cell r="B333" t="str">
            <v>STREET LIGHTING AND SIGNAL SYSTEM EXPENSES</v>
          </cell>
          <cell r="D333">
            <v>7061.71</v>
          </cell>
          <cell r="E333">
            <v>7200.86</v>
          </cell>
          <cell r="F333">
            <v>6507.01</v>
          </cell>
          <cell r="G333">
            <v>4674.3999999999996</v>
          </cell>
          <cell r="H333">
            <v>2375.71</v>
          </cell>
          <cell r="I333">
            <v>756.63</v>
          </cell>
          <cell r="J333">
            <v>7650.73</v>
          </cell>
          <cell r="K333">
            <v>3438.83</v>
          </cell>
          <cell r="L333">
            <v>6102.6</v>
          </cell>
          <cell r="M333">
            <v>5977.75</v>
          </cell>
          <cell r="N333">
            <v>5718.67</v>
          </cell>
          <cell r="O333">
            <v>4465.49</v>
          </cell>
          <cell r="Q333">
            <v>61930.39</v>
          </cell>
        </row>
        <row r="334">
          <cell r="A334" t="str">
            <v>F58560E</v>
          </cell>
          <cell r="B334" t="str">
            <v>STREET LIGHTING AND SIGNAL SYSTEM EXPENSES</v>
          </cell>
          <cell r="D334">
            <v>2760.95</v>
          </cell>
          <cell r="E334">
            <v>-2735.32</v>
          </cell>
          <cell r="F334">
            <v>-720.06</v>
          </cell>
          <cell r="G334">
            <v>1916.89</v>
          </cell>
          <cell r="H334">
            <v>-1226.8900000000001</v>
          </cell>
          <cell r="I334">
            <v>1763.92</v>
          </cell>
          <cell r="J334">
            <v>-977.97</v>
          </cell>
          <cell r="K334">
            <v>-10983.5</v>
          </cell>
          <cell r="L334">
            <v>-1395.05</v>
          </cell>
          <cell r="M334">
            <v>2068.6799999999998</v>
          </cell>
          <cell r="N334">
            <v>7725.36</v>
          </cell>
          <cell r="O334">
            <v>4342.66</v>
          </cell>
          <cell r="Q334">
            <v>2539.670000000001</v>
          </cell>
        </row>
        <row r="335">
          <cell r="A335" t="str">
            <v>F58600E</v>
          </cell>
          <cell r="B335" t="str">
            <v>METER EXPENSES</v>
          </cell>
          <cell r="D335">
            <v>125297.22</v>
          </cell>
          <cell r="E335">
            <v>433698.81</v>
          </cell>
          <cell r="F335">
            <v>127339.82</v>
          </cell>
          <cell r="G335">
            <v>273913.53000000003</v>
          </cell>
          <cell r="H335">
            <v>526555.88</v>
          </cell>
          <cell r="I335">
            <v>108894.46</v>
          </cell>
          <cell r="J335">
            <v>105679.09</v>
          </cell>
          <cell r="K335">
            <v>87342.77</v>
          </cell>
          <cell r="L335">
            <v>158139.32</v>
          </cell>
          <cell r="M335">
            <v>232826.11</v>
          </cell>
          <cell r="N335">
            <v>90874.37</v>
          </cell>
          <cell r="O335">
            <v>141175.34</v>
          </cell>
          <cell r="Q335">
            <v>2411736.7200000002</v>
          </cell>
        </row>
        <row r="336">
          <cell r="A336" t="str">
            <v>F58610E</v>
          </cell>
          <cell r="B336" t="str">
            <v>METER EXPENSES</v>
          </cell>
          <cell r="D336">
            <v>37762.17</v>
          </cell>
          <cell r="E336">
            <v>33444.22</v>
          </cell>
          <cell r="F336">
            <v>31363.82</v>
          </cell>
          <cell r="G336">
            <v>35031.97</v>
          </cell>
          <cell r="H336">
            <v>27913.42</v>
          </cell>
          <cell r="I336">
            <v>24653.67</v>
          </cell>
          <cell r="J336">
            <v>28788.68</v>
          </cell>
          <cell r="K336">
            <v>40280.65</v>
          </cell>
          <cell r="L336">
            <v>22136.57</v>
          </cell>
          <cell r="M336">
            <v>30836.57</v>
          </cell>
          <cell r="N336">
            <v>36680.379999999997</v>
          </cell>
          <cell r="O336">
            <v>35401.75</v>
          </cell>
          <cell r="Q336">
            <v>384293.86999999994</v>
          </cell>
        </row>
        <row r="337">
          <cell r="A337" t="str">
            <v>F58620E</v>
          </cell>
          <cell r="B337" t="str">
            <v>METER EXPENSES</v>
          </cell>
          <cell r="D337">
            <v>18111.64</v>
          </cell>
          <cell r="E337">
            <v>20119.48</v>
          </cell>
          <cell r="F337">
            <v>24561.06</v>
          </cell>
          <cell r="G337">
            <v>28206.32</v>
          </cell>
          <cell r="H337">
            <v>20628.21</v>
          </cell>
          <cell r="I337">
            <v>19455.939999999999</v>
          </cell>
          <cell r="J337">
            <v>15002.45</v>
          </cell>
          <cell r="K337">
            <v>11653.42</v>
          </cell>
          <cell r="L337">
            <v>11248.13</v>
          </cell>
          <cell r="M337">
            <v>17028.91</v>
          </cell>
          <cell r="N337">
            <v>15259.31</v>
          </cell>
          <cell r="O337">
            <v>28627.33</v>
          </cell>
          <cell r="Q337">
            <v>229902.2</v>
          </cell>
        </row>
        <row r="338">
          <cell r="A338" t="str">
            <v>F58630E</v>
          </cell>
          <cell r="B338" t="str">
            <v>METER EXPENSES</v>
          </cell>
          <cell r="G338">
            <v>0</v>
          </cell>
          <cell r="H338">
            <v>0</v>
          </cell>
          <cell r="I338">
            <v>0</v>
          </cell>
          <cell r="N338">
            <v>0</v>
          </cell>
          <cell r="O338">
            <v>0</v>
          </cell>
          <cell r="Q338">
            <v>0</v>
          </cell>
        </row>
        <row r="339">
          <cell r="A339" t="str">
            <v>F58640E</v>
          </cell>
          <cell r="B339" t="str">
            <v>METER EXPENSES</v>
          </cell>
          <cell r="D339">
            <v>184361.1</v>
          </cell>
          <cell r="E339">
            <v>153593.1</v>
          </cell>
          <cell r="F339">
            <v>155327.65</v>
          </cell>
          <cell r="G339">
            <v>206218.21</v>
          </cell>
          <cell r="H339">
            <v>175226.43</v>
          </cell>
          <cell r="I339">
            <v>166787.92000000001</v>
          </cell>
          <cell r="J339">
            <v>190528.44</v>
          </cell>
          <cell r="K339">
            <v>178642.75</v>
          </cell>
          <cell r="L339">
            <v>146988.34</v>
          </cell>
          <cell r="M339">
            <v>170382.53</v>
          </cell>
          <cell r="N339">
            <v>126895.92</v>
          </cell>
          <cell r="O339">
            <v>156178.26999999999</v>
          </cell>
          <cell r="Q339">
            <v>2011130.6600000001</v>
          </cell>
        </row>
        <row r="340">
          <cell r="A340" t="str">
            <v>F58650E</v>
          </cell>
          <cell r="B340" t="str">
            <v>METER EXPENSES</v>
          </cell>
          <cell r="D340">
            <v>0</v>
          </cell>
          <cell r="E340">
            <v>119.92</v>
          </cell>
          <cell r="F340">
            <v>167.86</v>
          </cell>
          <cell r="G340">
            <v>96.25</v>
          </cell>
          <cell r="H340">
            <v>428.45</v>
          </cell>
          <cell r="I340">
            <v>0</v>
          </cell>
          <cell r="J340">
            <v>106.58</v>
          </cell>
          <cell r="K340">
            <v>191.36</v>
          </cell>
          <cell r="L340">
            <v>76.89</v>
          </cell>
          <cell r="M340">
            <v>228.9</v>
          </cell>
          <cell r="N340">
            <v>78.31</v>
          </cell>
          <cell r="O340">
            <v>122.22</v>
          </cell>
          <cell r="Q340">
            <v>1616.7400000000002</v>
          </cell>
        </row>
        <row r="341">
          <cell r="A341" t="str">
            <v>F58700E</v>
          </cell>
          <cell r="B341" t="str">
            <v>CUSTOMER INSTALLATIONS EXPENSES</v>
          </cell>
          <cell r="D341">
            <v>65563.740000000005</v>
          </cell>
          <cell r="E341">
            <v>56984.39</v>
          </cell>
          <cell r="F341">
            <v>53313.31</v>
          </cell>
          <cell r="G341">
            <v>69848.539999999994</v>
          </cell>
          <cell r="H341">
            <v>51276.35</v>
          </cell>
          <cell r="I341">
            <v>50826.12</v>
          </cell>
          <cell r="J341">
            <v>72263.53</v>
          </cell>
          <cell r="K341">
            <v>60228.55</v>
          </cell>
          <cell r="L341">
            <v>71271.839999999997</v>
          </cell>
          <cell r="M341">
            <v>102588.59</v>
          </cell>
          <cell r="N341">
            <v>64599.82</v>
          </cell>
          <cell r="O341">
            <v>76393</v>
          </cell>
          <cell r="Q341">
            <v>795157.77999999991</v>
          </cell>
        </row>
        <row r="342">
          <cell r="A342" t="str">
            <v>F58710E</v>
          </cell>
          <cell r="B342" t="str">
            <v>CUSTOMER INSTALLATIONS EXPENSES</v>
          </cell>
          <cell r="D342">
            <v>5724.5</v>
          </cell>
          <cell r="E342">
            <v>4941.67</v>
          </cell>
          <cell r="F342">
            <v>908.71</v>
          </cell>
          <cell r="G342">
            <v>3156.94</v>
          </cell>
          <cell r="H342">
            <v>1536.51</v>
          </cell>
          <cell r="I342">
            <v>1124.76</v>
          </cell>
          <cell r="J342">
            <v>2202.6999999999998</v>
          </cell>
          <cell r="K342">
            <v>1554.61</v>
          </cell>
          <cell r="L342">
            <v>1093.56</v>
          </cell>
          <cell r="M342">
            <v>1729.68</v>
          </cell>
          <cell r="N342">
            <v>1723.42</v>
          </cell>
          <cell r="O342">
            <v>725.06</v>
          </cell>
          <cell r="Q342">
            <v>26422.120000000006</v>
          </cell>
        </row>
        <row r="343">
          <cell r="A343" t="str">
            <v>F58720E</v>
          </cell>
          <cell r="B343" t="str">
            <v>CUSTOMER INSTALLATIONS EXPENSES</v>
          </cell>
          <cell r="D343">
            <v>178952.05</v>
          </cell>
          <cell r="E343">
            <v>158429.82999999999</v>
          </cell>
          <cell r="F343">
            <v>139184.04</v>
          </cell>
          <cell r="G343">
            <v>175538.94</v>
          </cell>
          <cell r="H343">
            <v>149322.51</v>
          </cell>
          <cell r="I343">
            <v>140099.74</v>
          </cell>
          <cell r="J343">
            <v>146758.78</v>
          </cell>
          <cell r="K343">
            <v>137747.03</v>
          </cell>
          <cell r="L343">
            <v>141689.87</v>
          </cell>
          <cell r="M343">
            <v>145062.34</v>
          </cell>
          <cell r="N343">
            <v>139425.82</v>
          </cell>
          <cell r="O343">
            <v>157997.20000000001</v>
          </cell>
          <cell r="Q343">
            <v>1810208.1500000001</v>
          </cell>
        </row>
        <row r="344">
          <cell r="A344" t="str">
            <v>F58740E</v>
          </cell>
          <cell r="B344" t="str">
            <v>CUSTOMER INSTALLATIONS EXPENSES</v>
          </cell>
          <cell r="D344">
            <v>30154.78</v>
          </cell>
          <cell r="E344">
            <v>22509.34</v>
          </cell>
          <cell r="F344">
            <v>23965.09</v>
          </cell>
          <cell r="G344">
            <v>23811.96</v>
          </cell>
          <cell r="H344">
            <v>14833.92</v>
          </cell>
          <cell r="I344">
            <v>15635.8</v>
          </cell>
          <cell r="J344">
            <v>9501.2900000000009</v>
          </cell>
          <cell r="K344">
            <v>7423.93</v>
          </cell>
          <cell r="L344">
            <v>6024.83</v>
          </cell>
          <cell r="M344">
            <v>13557.69</v>
          </cell>
          <cell r="N344">
            <v>16504.21</v>
          </cell>
          <cell r="O344">
            <v>19228.900000000001</v>
          </cell>
          <cell r="Q344">
            <v>203151.73999999996</v>
          </cell>
        </row>
        <row r="345">
          <cell r="A345" t="str">
            <v>F58800E</v>
          </cell>
          <cell r="B345" t="str">
            <v>MISCELLANEOUS EXPENSES</v>
          </cell>
          <cell r="D345">
            <v>213460.19</v>
          </cell>
          <cell r="E345">
            <v>303737.88</v>
          </cell>
          <cell r="F345">
            <v>494309.45</v>
          </cell>
          <cell r="G345">
            <v>1153959.8899999999</v>
          </cell>
          <cell r="H345">
            <v>583091.13</v>
          </cell>
          <cell r="I345">
            <v>900109.07</v>
          </cell>
          <cell r="J345">
            <v>376106.06</v>
          </cell>
          <cell r="K345">
            <v>363697.93</v>
          </cell>
          <cell r="L345">
            <v>276902.3</v>
          </cell>
          <cell r="M345">
            <v>787943.37</v>
          </cell>
          <cell r="N345">
            <v>-32522.67</v>
          </cell>
          <cell r="O345">
            <v>153107.59</v>
          </cell>
          <cell r="Q345">
            <v>5573902.1899999995</v>
          </cell>
        </row>
        <row r="346">
          <cell r="A346" t="str">
            <v>F58801E</v>
          </cell>
          <cell r="B346" t="str">
            <v>MISCELLANEOUS EXPENSES-ADJ</v>
          </cell>
          <cell r="G346">
            <v>0</v>
          </cell>
          <cell r="H346">
            <v>0</v>
          </cell>
          <cell r="I346">
            <v>0</v>
          </cell>
          <cell r="N346">
            <v>0</v>
          </cell>
          <cell r="O346">
            <v>0</v>
          </cell>
          <cell r="Q346">
            <v>0</v>
          </cell>
        </row>
        <row r="347">
          <cell r="A347" t="str">
            <v>F58810E</v>
          </cell>
          <cell r="B347" t="str">
            <v>MISCELLANEOUS EXPENSES</v>
          </cell>
          <cell r="D347">
            <v>83495.98</v>
          </cell>
          <cell r="E347">
            <v>71364.17</v>
          </cell>
          <cell r="F347">
            <v>81750.53</v>
          </cell>
          <cell r="G347">
            <v>102254.39999999999</v>
          </cell>
          <cell r="H347">
            <v>86544.18</v>
          </cell>
          <cell r="I347">
            <v>83118.06</v>
          </cell>
          <cell r="J347">
            <v>84592.22</v>
          </cell>
          <cell r="K347">
            <v>67712.88</v>
          </cell>
          <cell r="L347">
            <v>78845.94</v>
          </cell>
          <cell r="M347">
            <v>92482.08</v>
          </cell>
          <cell r="N347">
            <v>68144.479999999996</v>
          </cell>
          <cell r="O347">
            <v>86682.34</v>
          </cell>
          <cell r="Q347">
            <v>986987.25999999978</v>
          </cell>
        </row>
        <row r="348">
          <cell r="A348" t="str">
            <v>F58840E</v>
          </cell>
          <cell r="B348" t="str">
            <v>MISCELLANEOUS EXPENSES</v>
          </cell>
          <cell r="D348">
            <v>38124.76</v>
          </cell>
          <cell r="E348">
            <v>60423</v>
          </cell>
          <cell r="F348">
            <v>72561.34</v>
          </cell>
          <cell r="G348">
            <v>69001.47</v>
          </cell>
          <cell r="H348">
            <v>84119.83</v>
          </cell>
          <cell r="I348">
            <v>94309.18</v>
          </cell>
          <cell r="J348">
            <v>39901.449999999997</v>
          </cell>
          <cell r="K348">
            <v>20176.57</v>
          </cell>
          <cell r="L348">
            <v>39656.47</v>
          </cell>
          <cell r="M348">
            <v>50034.26</v>
          </cell>
          <cell r="N348">
            <v>70206.429999999993</v>
          </cell>
          <cell r="O348">
            <v>63393.88</v>
          </cell>
          <cell r="Q348">
            <v>701908.64</v>
          </cell>
        </row>
        <row r="349">
          <cell r="A349" t="str">
            <v>F58900E</v>
          </cell>
          <cell r="B349" t="str">
            <v>RENTS</v>
          </cell>
          <cell r="D349">
            <v>28627.25</v>
          </cell>
          <cell r="E349">
            <v>1095.77</v>
          </cell>
          <cell r="F349">
            <v>3083.77</v>
          </cell>
          <cell r="G349">
            <v>1585.01</v>
          </cell>
          <cell r="H349">
            <v>700</v>
          </cell>
          <cell r="I349">
            <v>10007.11</v>
          </cell>
          <cell r="J349">
            <v>100</v>
          </cell>
          <cell r="L349">
            <v>2108.31</v>
          </cell>
          <cell r="M349">
            <v>292</v>
          </cell>
          <cell r="N349">
            <v>14351.79</v>
          </cell>
          <cell r="O349">
            <v>27510.54</v>
          </cell>
          <cell r="Q349">
            <v>89461.55</v>
          </cell>
        </row>
        <row r="350">
          <cell r="A350" t="str">
            <v>F59000E</v>
          </cell>
          <cell r="B350" t="str">
            <v>MAINTENANCE SUPERVISION AND ENGINEERING</v>
          </cell>
          <cell r="D350">
            <v>22222.95</v>
          </cell>
          <cell r="E350">
            <v>22975.43</v>
          </cell>
          <cell r="F350">
            <v>25855.59</v>
          </cell>
          <cell r="G350">
            <v>31792.42</v>
          </cell>
          <cell r="H350">
            <v>23794.53</v>
          </cell>
          <cell r="I350">
            <v>26560.21</v>
          </cell>
          <cell r="J350">
            <v>27411.32</v>
          </cell>
          <cell r="K350">
            <v>24361.32</v>
          </cell>
          <cell r="L350">
            <v>23407.279999999999</v>
          </cell>
          <cell r="M350">
            <v>22195.66</v>
          </cell>
          <cell r="N350">
            <v>23047.8</v>
          </cell>
          <cell r="O350">
            <v>42244.57</v>
          </cell>
          <cell r="Q350">
            <v>315869.08</v>
          </cell>
        </row>
        <row r="351">
          <cell r="A351" t="str">
            <v>F59010E</v>
          </cell>
          <cell r="B351" t="str">
            <v>MAINTENANCE SUPERVISION AND ENGINEERING</v>
          </cell>
          <cell r="D351">
            <v>7246.61</v>
          </cell>
          <cell r="E351">
            <v>4388.8599999999997</v>
          </cell>
          <cell r="F351">
            <v>32268.68</v>
          </cell>
          <cell r="G351">
            <v>115440.95</v>
          </cell>
          <cell r="H351">
            <v>98995.64</v>
          </cell>
          <cell r="I351">
            <v>46834.25</v>
          </cell>
          <cell r="J351">
            <v>57226.5</v>
          </cell>
          <cell r="K351">
            <v>8245.85</v>
          </cell>
          <cell r="L351">
            <v>4341.53</v>
          </cell>
          <cell r="M351">
            <v>4680.57</v>
          </cell>
          <cell r="N351">
            <v>4953.5200000000004</v>
          </cell>
          <cell r="O351">
            <v>3394.86</v>
          </cell>
          <cell r="Q351">
            <v>388017.82</v>
          </cell>
        </row>
        <row r="352">
          <cell r="A352" t="str">
            <v>F59020E</v>
          </cell>
          <cell r="B352" t="str">
            <v>MAINTENANCE SUPERVISION AND ENGINEERING</v>
          </cell>
          <cell r="G352">
            <v>0</v>
          </cell>
          <cell r="H352">
            <v>0</v>
          </cell>
          <cell r="I352">
            <v>0</v>
          </cell>
          <cell r="N352">
            <v>0</v>
          </cell>
          <cell r="O352">
            <v>0</v>
          </cell>
          <cell r="Q352">
            <v>0</v>
          </cell>
        </row>
        <row r="353">
          <cell r="A353" t="str">
            <v>F59100E</v>
          </cell>
          <cell r="B353" t="str">
            <v>MAINTENANCE OF STRUCTURES</v>
          </cell>
          <cell r="D353">
            <v>7625.77</v>
          </cell>
          <cell r="E353">
            <v>7371.13</v>
          </cell>
          <cell r="F353">
            <v>1609.07</v>
          </cell>
          <cell r="G353">
            <v>6357.43</v>
          </cell>
          <cell r="H353">
            <v>4446.79</v>
          </cell>
          <cell r="I353">
            <v>3878.67</v>
          </cell>
          <cell r="J353">
            <v>5572.92</v>
          </cell>
          <cell r="K353">
            <v>66368.100000000006</v>
          </cell>
          <cell r="L353">
            <v>22022.59</v>
          </cell>
          <cell r="M353">
            <v>-8789.48</v>
          </cell>
          <cell r="N353">
            <v>4949.1000000000004</v>
          </cell>
          <cell r="O353">
            <v>9825.51</v>
          </cell>
          <cell r="Q353">
            <v>131237.6</v>
          </cell>
        </row>
        <row r="354">
          <cell r="A354" t="str">
            <v>F59200E</v>
          </cell>
          <cell r="B354" t="str">
            <v>MAINTENANCE OF STATION EQUIPMENT</v>
          </cell>
          <cell r="D354">
            <v>106486.79</v>
          </cell>
          <cell r="E354">
            <v>127663.03999999999</v>
          </cell>
          <cell r="F354">
            <v>116879.84</v>
          </cell>
          <cell r="G354">
            <v>148993.34</v>
          </cell>
          <cell r="H354">
            <v>140280.31</v>
          </cell>
          <cell r="I354">
            <v>90612.3</v>
          </cell>
          <cell r="J354">
            <v>98326.18</v>
          </cell>
          <cell r="K354">
            <v>151668.41</v>
          </cell>
          <cell r="L354">
            <v>174457.82</v>
          </cell>
          <cell r="M354">
            <v>157585.26</v>
          </cell>
          <cell r="N354">
            <v>97243.77</v>
          </cell>
          <cell r="O354">
            <v>15889.17</v>
          </cell>
          <cell r="Q354">
            <v>1426086.23</v>
          </cell>
        </row>
        <row r="355">
          <cell r="A355" t="str">
            <v>F59210E</v>
          </cell>
          <cell r="B355" t="str">
            <v>MAINTENANCE OF STATION EQUIPMENT</v>
          </cell>
          <cell r="D355">
            <v>115272.67</v>
          </cell>
          <cell r="E355">
            <v>158926.98000000001</v>
          </cell>
          <cell r="F355">
            <v>187925.94</v>
          </cell>
          <cell r="G355">
            <v>297395.8</v>
          </cell>
          <cell r="H355">
            <v>233352.89</v>
          </cell>
          <cell r="I355">
            <v>180323.84</v>
          </cell>
          <cell r="J355">
            <v>132821.85999999999</v>
          </cell>
          <cell r="K355">
            <v>114195.47</v>
          </cell>
          <cell r="L355">
            <v>146297.34</v>
          </cell>
          <cell r="M355">
            <v>158615.92000000001</v>
          </cell>
          <cell r="N355">
            <v>129531.55</v>
          </cell>
          <cell r="O355">
            <v>95488.47</v>
          </cell>
          <cell r="Q355">
            <v>1950148.73</v>
          </cell>
        </row>
        <row r="356">
          <cell r="A356" t="str">
            <v>F59220E</v>
          </cell>
          <cell r="B356" t="str">
            <v>MAINTENANCE OF STATION EQUIPMENT</v>
          </cell>
          <cell r="D356">
            <v>9543.2099999999991</v>
          </cell>
          <cell r="E356">
            <v>5398.67</v>
          </cell>
          <cell r="F356">
            <v>6722.47</v>
          </cell>
          <cell r="G356">
            <v>5992.23</v>
          </cell>
          <cell r="H356">
            <v>9963.74</v>
          </cell>
          <cell r="I356">
            <v>13415.25</v>
          </cell>
          <cell r="J356">
            <v>4081.79</v>
          </cell>
          <cell r="K356">
            <v>8094.73</v>
          </cell>
          <cell r="L356">
            <v>8710.0499999999993</v>
          </cell>
          <cell r="M356">
            <v>7190.82</v>
          </cell>
          <cell r="N356">
            <v>4064.39</v>
          </cell>
          <cell r="O356">
            <v>2921.76</v>
          </cell>
          <cell r="Q356">
            <v>86099.109999999986</v>
          </cell>
        </row>
        <row r="357">
          <cell r="A357" t="str">
            <v>F59290E</v>
          </cell>
          <cell r="B357" t="str">
            <v>MAINTENANCE OF STATION EQUIPMENT</v>
          </cell>
          <cell r="G357">
            <v>0</v>
          </cell>
          <cell r="H357">
            <v>0</v>
          </cell>
          <cell r="I357">
            <v>0</v>
          </cell>
          <cell r="N357">
            <v>0</v>
          </cell>
          <cell r="O357">
            <v>0</v>
          </cell>
          <cell r="Q357">
            <v>0</v>
          </cell>
        </row>
        <row r="358">
          <cell r="A358" t="str">
            <v>F59300E</v>
          </cell>
          <cell r="B358" t="str">
            <v>MAINTENANCE OF OVERHEAD LINES</v>
          </cell>
          <cell r="D358">
            <v>217019.63</v>
          </cell>
          <cell r="E358">
            <v>343715.07</v>
          </cell>
          <cell r="F358">
            <v>657198.24</v>
          </cell>
          <cell r="G358">
            <v>323203.40000000002</v>
          </cell>
          <cell r="H358">
            <v>483005.35</v>
          </cell>
          <cell r="I358">
            <v>480013.7</v>
          </cell>
          <cell r="J358">
            <v>-21697.439999999999</v>
          </cell>
          <cell r="K358">
            <v>-75363.289999999994</v>
          </cell>
          <cell r="L358">
            <v>266881.81</v>
          </cell>
          <cell r="M358">
            <v>-448295.3</v>
          </cell>
          <cell r="N358">
            <v>565711.79</v>
          </cell>
          <cell r="O358">
            <v>483886.14</v>
          </cell>
          <cell r="Q358">
            <v>3275279.1000000006</v>
          </cell>
        </row>
        <row r="359">
          <cell r="A359" t="str">
            <v>F59310E</v>
          </cell>
          <cell r="B359" t="str">
            <v>MAINTENANCE OF OVERHEAD LINES</v>
          </cell>
          <cell r="D359">
            <v>114535.08</v>
          </cell>
          <cell r="E359">
            <v>77958.37</v>
          </cell>
          <cell r="F359">
            <v>115193.96</v>
          </cell>
          <cell r="G359">
            <v>63483.7</v>
          </cell>
          <cell r="H359">
            <v>95196.54</v>
          </cell>
          <cell r="I359">
            <v>133079.1</v>
          </cell>
          <cell r="J359">
            <v>55432.84</v>
          </cell>
          <cell r="K359">
            <v>101410.48</v>
          </cell>
          <cell r="L359">
            <v>52450.87</v>
          </cell>
          <cell r="M359">
            <v>84725.88</v>
          </cell>
          <cell r="N359">
            <v>111711.42</v>
          </cell>
          <cell r="O359">
            <v>97951.31</v>
          </cell>
          <cell r="Q359">
            <v>1103129.55</v>
          </cell>
        </row>
        <row r="360">
          <cell r="A360" t="str">
            <v>F59320E</v>
          </cell>
          <cell r="B360" t="str">
            <v>MAINTENANCE OF OVERHEAD LINES</v>
          </cell>
          <cell r="D360">
            <v>148819.09</v>
          </cell>
          <cell r="E360">
            <v>1686743.54</v>
          </cell>
          <cell r="F360">
            <v>692063.38</v>
          </cell>
          <cell r="G360">
            <v>494746.8</v>
          </cell>
          <cell r="H360">
            <v>2204834.4700000002</v>
          </cell>
          <cell r="I360">
            <v>2061563.19</v>
          </cell>
          <cell r="J360">
            <v>1142851.55</v>
          </cell>
          <cell r="K360">
            <v>1357771.42</v>
          </cell>
          <cell r="L360">
            <v>386081.26</v>
          </cell>
          <cell r="M360">
            <v>1833776.88</v>
          </cell>
          <cell r="N360">
            <v>1819336.28</v>
          </cell>
          <cell r="O360">
            <v>3012270.51</v>
          </cell>
          <cell r="Q360">
            <v>16840858.370000001</v>
          </cell>
        </row>
        <row r="361">
          <cell r="A361" t="str">
            <v>F59340E</v>
          </cell>
          <cell r="B361" t="str">
            <v>MAINTENANCE OF OVERHEAD LINES</v>
          </cell>
          <cell r="G361">
            <v>0</v>
          </cell>
          <cell r="H361">
            <v>1043.58</v>
          </cell>
          <cell r="I361">
            <v>55.27</v>
          </cell>
          <cell r="J361">
            <v>119.6</v>
          </cell>
          <cell r="L361">
            <v>145.80000000000001</v>
          </cell>
          <cell r="N361">
            <v>0</v>
          </cell>
          <cell r="O361">
            <v>97.29</v>
          </cell>
          <cell r="Q361">
            <v>1461.5399999999997</v>
          </cell>
        </row>
        <row r="362">
          <cell r="A362" t="str">
            <v>F59350E</v>
          </cell>
          <cell r="B362" t="str">
            <v>MAINTENANCE OF OVERHEAD LINES</v>
          </cell>
          <cell r="D362">
            <v>3121.65</v>
          </cell>
          <cell r="E362">
            <v>3550.99</v>
          </cell>
          <cell r="F362">
            <v>3287.4</v>
          </cell>
          <cell r="G362">
            <v>3897.27</v>
          </cell>
          <cell r="H362">
            <v>4116.0600000000004</v>
          </cell>
          <cell r="I362">
            <v>-2031.29</v>
          </cell>
          <cell r="J362">
            <v>1082.52</v>
          </cell>
          <cell r="K362">
            <v>6027.44</v>
          </cell>
          <cell r="L362">
            <v>3891.55</v>
          </cell>
          <cell r="M362">
            <v>5546.6</v>
          </cell>
          <cell r="N362">
            <v>1804.83</v>
          </cell>
          <cell r="O362">
            <v>4538.9799999999996</v>
          </cell>
          <cell r="Q362">
            <v>38834</v>
          </cell>
        </row>
        <row r="363">
          <cell r="A363" t="str">
            <v>F59370E</v>
          </cell>
          <cell r="B363" t="str">
            <v>MAINTENANCE OF OVERHEAD LINES</v>
          </cell>
          <cell r="D363">
            <v>-202.36</v>
          </cell>
          <cell r="E363">
            <v>-243.27</v>
          </cell>
          <cell r="F363">
            <v>-47.23</v>
          </cell>
          <cell r="G363">
            <v>-206.88</v>
          </cell>
          <cell r="H363">
            <v>-495.31</v>
          </cell>
          <cell r="I363">
            <v>-210.26</v>
          </cell>
          <cell r="J363">
            <v>-2656.45</v>
          </cell>
          <cell r="K363">
            <v>-1393.54</v>
          </cell>
          <cell r="M363">
            <v>-670.37</v>
          </cell>
          <cell r="N363">
            <v>0</v>
          </cell>
          <cell r="O363">
            <v>-50</v>
          </cell>
          <cell r="Q363">
            <v>-6175.6699999999992</v>
          </cell>
        </row>
        <row r="364">
          <cell r="A364" t="str">
            <v>F59390E</v>
          </cell>
          <cell r="B364" t="str">
            <v>MAINTENANCE OF OVERHEAD LINES</v>
          </cell>
          <cell r="D364">
            <v>216670.52</v>
          </cell>
          <cell r="E364">
            <v>189624.83</v>
          </cell>
          <cell r="F364">
            <v>186146.87</v>
          </cell>
          <cell r="G364">
            <v>233344.45</v>
          </cell>
          <cell r="H364">
            <v>244286.34</v>
          </cell>
          <cell r="I364">
            <v>222864.83</v>
          </cell>
          <cell r="J364">
            <v>147384.76</v>
          </cell>
          <cell r="K364">
            <v>141062.78</v>
          </cell>
          <cell r="L364">
            <v>140739.35999999999</v>
          </cell>
          <cell r="M364">
            <v>168083.31</v>
          </cell>
          <cell r="N364">
            <v>175212.76</v>
          </cell>
          <cell r="O364">
            <v>179043.97</v>
          </cell>
          <cell r="Q364">
            <v>2244464.7800000003</v>
          </cell>
        </row>
        <row r="365">
          <cell r="A365" t="str">
            <v>F59400E</v>
          </cell>
          <cell r="B365" t="str">
            <v>MAINTENANCE OF UNDERGROUND LINES</v>
          </cell>
          <cell r="D365">
            <v>103035.25</v>
          </cell>
          <cell r="E365">
            <v>209151.48</v>
          </cell>
          <cell r="F365">
            <v>320182.75</v>
          </cell>
          <cell r="G365">
            <v>206278.34</v>
          </cell>
          <cell r="H365">
            <v>153866.41</v>
          </cell>
          <cell r="I365">
            <v>209270.09</v>
          </cell>
          <cell r="J365">
            <v>334690.34000000003</v>
          </cell>
          <cell r="K365">
            <v>102160.86</v>
          </cell>
          <cell r="L365">
            <v>248227.25</v>
          </cell>
          <cell r="M365">
            <v>424701.1</v>
          </cell>
          <cell r="N365">
            <v>311043.15999999997</v>
          </cell>
          <cell r="O365">
            <v>221938.3</v>
          </cell>
          <cell r="Q365">
            <v>2844545.33</v>
          </cell>
        </row>
        <row r="366">
          <cell r="A366" t="str">
            <v>F59410E</v>
          </cell>
          <cell r="B366" t="str">
            <v>MAINTENANCE OF UNDERGROUND LINES</v>
          </cell>
          <cell r="D366">
            <v>68198.09</v>
          </cell>
          <cell r="E366">
            <v>56888.88</v>
          </cell>
          <cell r="F366">
            <v>57505.24</v>
          </cell>
          <cell r="G366">
            <v>72852.850000000006</v>
          </cell>
          <cell r="H366">
            <v>81384.05</v>
          </cell>
          <cell r="I366">
            <v>59745.440000000002</v>
          </cell>
          <cell r="J366">
            <v>62449.72</v>
          </cell>
          <cell r="K366">
            <v>69240.070000000007</v>
          </cell>
          <cell r="L366">
            <v>48769.36</v>
          </cell>
          <cell r="M366">
            <v>80578.350000000006</v>
          </cell>
          <cell r="N366">
            <v>47887.67</v>
          </cell>
          <cell r="O366">
            <v>51809.43</v>
          </cell>
          <cell r="Q366">
            <v>757309.15000000014</v>
          </cell>
        </row>
        <row r="367">
          <cell r="A367" t="str">
            <v>F59420E</v>
          </cell>
          <cell r="B367" t="str">
            <v>MAINTENANCE OF UNDERGROUND LINES</v>
          </cell>
          <cell r="D367">
            <v>172.46</v>
          </cell>
          <cell r="E367">
            <v>253.79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100.8</v>
          </cell>
          <cell r="M367">
            <v>930.89</v>
          </cell>
          <cell r="N367">
            <v>127.5</v>
          </cell>
          <cell r="O367">
            <v>0</v>
          </cell>
          <cell r="Q367">
            <v>1585.44</v>
          </cell>
        </row>
        <row r="368">
          <cell r="A368" t="str">
            <v>F59430E</v>
          </cell>
          <cell r="B368" t="str">
            <v>MAINTENANCE OF UNDERGROUND LINES</v>
          </cell>
          <cell r="G368">
            <v>0</v>
          </cell>
          <cell r="H368">
            <v>0</v>
          </cell>
          <cell r="I368">
            <v>0</v>
          </cell>
          <cell r="N368">
            <v>0</v>
          </cell>
          <cell r="O368">
            <v>0</v>
          </cell>
          <cell r="Q368">
            <v>0</v>
          </cell>
        </row>
        <row r="369">
          <cell r="A369" t="str">
            <v>F59450E</v>
          </cell>
          <cell r="B369" t="str">
            <v>MAINTENANCE OF UNDERGROUND LINES</v>
          </cell>
          <cell r="D369">
            <v>806.78</v>
          </cell>
          <cell r="E369">
            <v>80.55</v>
          </cell>
          <cell r="F369">
            <v>-409</v>
          </cell>
          <cell r="G369">
            <v>0</v>
          </cell>
          <cell r="H369">
            <v>591.91999999999996</v>
          </cell>
          <cell r="I369">
            <v>700.13</v>
          </cell>
          <cell r="J369">
            <v>372.36</v>
          </cell>
          <cell r="K369">
            <v>653.34</v>
          </cell>
          <cell r="L369">
            <v>637.20000000000005</v>
          </cell>
          <cell r="M369">
            <v>2036.77</v>
          </cell>
          <cell r="N369">
            <v>490.51</v>
          </cell>
          <cell r="O369">
            <v>1608.28</v>
          </cell>
          <cell r="Q369">
            <v>7568.8400000000011</v>
          </cell>
        </row>
        <row r="370">
          <cell r="A370" t="str">
            <v>F59460E</v>
          </cell>
          <cell r="B370" t="str">
            <v>MAINTENANCE OF UNDERGROUND LINES</v>
          </cell>
          <cell r="D370">
            <v>219603.43</v>
          </cell>
          <cell r="E370">
            <v>177552.93</v>
          </cell>
          <cell r="F370">
            <v>168071.76</v>
          </cell>
          <cell r="G370">
            <v>200288.27</v>
          </cell>
          <cell r="H370">
            <v>166668.51</v>
          </cell>
          <cell r="I370">
            <v>158622.06</v>
          </cell>
          <cell r="J370">
            <v>223336.16</v>
          </cell>
          <cell r="K370">
            <v>169831.98</v>
          </cell>
          <cell r="L370">
            <v>197096.03</v>
          </cell>
          <cell r="M370">
            <v>253131.82</v>
          </cell>
          <cell r="N370">
            <v>166991.29999999999</v>
          </cell>
          <cell r="O370">
            <v>183821.32</v>
          </cell>
          <cell r="Q370">
            <v>2285015.5699999998</v>
          </cell>
        </row>
        <row r="371">
          <cell r="A371" t="str">
            <v>F59500E</v>
          </cell>
          <cell r="B371" t="str">
            <v>MAINTENANCE OF LINE TRANSFORMERS</v>
          </cell>
          <cell r="D371">
            <v>1057.6099999999999</v>
          </cell>
          <cell r="E371">
            <v>6607.63</v>
          </cell>
          <cell r="F371">
            <v>3925</v>
          </cell>
          <cell r="G371">
            <v>5529.52</v>
          </cell>
          <cell r="H371">
            <v>-23881.99</v>
          </cell>
          <cell r="I371">
            <v>2436.8000000000002</v>
          </cell>
          <cell r="J371">
            <v>12201.69</v>
          </cell>
          <cell r="K371">
            <v>5294.03</v>
          </cell>
          <cell r="L371">
            <v>10412.56</v>
          </cell>
          <cell r="M371">
            <v>5987.38</v>
          </cell>
          <cell r="N371">
            <v>2767.12</v>
          </cell>
          <cell r="O371">
            <v>5171.29</v>
          </cell>
          <cell r="Q371">
            <v>37508.639999999999</v>
          </cell>
        </row>
        <row r="372">
          <cell r="A372" t="str">
            <v>F59510E</v>
          </cell>
          <cell r="B372" t="str">
            <v>MAINTENANCE OF LINE TRANSFORMERS</v>
          </cell>
          <cell r="D372">
            <v>11480.58</v>
          </cell>
          <cell r="E372">
            <v>9773.92</v>
          </cell>
          <cell r="F372">
            <v>4925.25</v>
          </cell>
          <cell r="G372">
            <v>17636.580000000002</v>
          </cell>
          <cell r="H372">
            <v>7325.38</v>
          </cell>
          <cell r="I372">
            <v>5859.84</v>
          </cell>
          <cell r="J372">
            <v>9298.7000000000007</v>
          </cell>
          <cell r="K372">
            <v>9134.14</v>
          </cell>
          <cell r="L372">
            <v>9383.34</v>
          </cell>
          <cell r="M372">
            <v>7889.66</v>
          </cell>
          <cell r="N372">
            <v>13705.88</v>
          </cell>
          <cell r="O372">
            <v>4394.53</v>
          </cell>
          <cell r="Q372">
            <v>110807.8</v>
          </cell>
        </row>
        <row r="373">
          <cell r="A373" t="str">
            <v>F59520E</v>
          </cell>
          <cell r="B373" t="str">
            <v>MAINTENANCE OF LINE TRANSFORMERS</v>
          </cell>
          <cell r="D373">
            <v>488.66</v>
          </cell>
          <cell r="E373">
            <v>831.57</v>
          </cell>
          <cell r="F373">
            <v>3397.98</v>
          </cell>
          <cell r="G373">
            <v>574.35</v>
          </cell>
          <cell r="H373">
            <v>1839.85</v>
          </cell>
          <cell r="I373">
            <v>1293.58</v>
          </cell>
          <cell r="J373">
            <v>2970.75</v>
          </cell>
          <cell r="K373">
            <v>2516.63</v>
          </cell>
          <cell r="L373">
            <v>3091.51</v>
          </cell>
          <cell r="M373">
            <v>5664.98</v>
          </cell>
          <cell r="N373">
            <v>4518.2</v>
          </cell>
          <cell r="O373">
            <v>598.13</v>
          </cell>
          <cell r="Q373">
            <v>27786.19</v>
          </cell>
        </row>
        <row r="374">
          <cell r="A374" t="str">
            <v>F59550E</v>
          </cell>
          <cell r="B374" t="str">
            <v>MAINTENANCE OF LINE TRANSFORMERS</v>
          </cell>
          <cell r="D374">
            <v>7054.1</v>
          </cell>
          <cell r="E374">
            <v>6853.74</v>
          </cell>
          <cell r="F374">
            <v>4606.43</v>
          </cell>
          <cell r="G374">
            <v>2876.06</v>
          </cell>
          <cell r="H374">
            <v>6909.41</v>
          </cell>
          <cell r="I374">
            <v>7150.3</v>
          </cell>
          <cell r="J374">
            <v>6435.92</v>
          </cell>
          <cell r="K374">
            <v>4108.8900000000003</v>
          </cell>
          <cell r="L374">
            <v>4031.91</v>
          </cell>
          <cell r="M374">
            <v>3979.79</v>
          </cell>
          <cell r="N374">
            <v>6136.07</v>
          </cell>
          <cell r="O374">
            <v>8826.56</v>
          </cell>
          <cell r="Q374">
            <v>68969.179999999993</v>
          </cell>
        </row>
        <row r="375">
          <cell r="A375" t="str">
            <v>F59570E</v>
          </cell>
          <cell r="B375" t="str">
            <v>MAINTENANCE OF LINE TRANSFORMERS</v>
          </cell>
          <cell r="G375">
            <v>0</v>
          </cell>
          <cell r="H375">
            <v>0</v>
          </cell>
          <cell r="I375">
            <v>0</v>
          </cell>
          <cell r="N375">
            <v>0</v>
          </cell>
          <cell r="O375">
            <v>0</v>
          </cell>
          <cell r="Q375">
            <v>0</v>
          </cell>
        </row>
        <row r="376">
          <cell r="A376" t="str">
            <v>F59600E</v>
          </cell>
          <cell r="B376" t="str">
            <v>MAINTENANCE OF STREET LIGHTING AND SIGNAL SYSTEMS</v>
          </cell>
          <cell r="D376">
            <v>7673.64</v>
          </cell>
          <cell r="E376">
            <v>7523.93</v>
          </cell>
          <cell r="F376">
            <v>5065.8999999999996</v>
          </cell>
          <cell r="G376">
            <v>4743.29</v>
          </cell>
          <cell r="H376">
            <v>3182.24</v>
          </cell>
          <cell r="I376">
            <v>2215.27</v>
          </cell>
          <cell r="J376">
            <v>4413.01</v>
          </cell>
          <cell r="K376">
            <v>7384.63</v>
          </cell>
          <cell r="L376">
            <v>5724.66</v>
          </cell>
          <cell r="M376">
            <v>5683.29</v>
          </cell>
          <cell r="N376">
            <v>-333.73</v>
          </cell>
          <cell r="O376">
            <v>4368.3900000000003</v>
          </cell>
          <cell r="Q376">
            <v>57644.51999999999</v>
          </cell>
        </row>
        <row r="377">
          <cell r="A377" t="str">
            <v>F59700E</v>
          </cell>
          <cell r="B377" t="str">
            <v>MAINTENANCE OF METERS</v>
          </cell>
          <cell r="D377">
            <v>34060.550000000003</v>
          </cell>
          <cell r="E377">
            <v>46411.35</v>
          </cell>
          <cell r="F377">
            <v>31183.86</v>
          </cell>
          <cell r="G377">
            <v>35568.9</v>
          </cell>
          <cell r="H377">
            <v>22135.68</v>
          </cell>
          <cell r="I377">
            <v>21644.39</v>
          </cell>
          <cell r="J377">
            <v>41641.9</v>
          </cell>
          <cell r="K377">
            <v>42322.14</v>
          </cell>
          <cell r="L377">
            <v>40562.82</v>
          </cell>
          <cell r="M377">
            <v>42340.56</v>
          </cell>
          <cell r="N377">
            <v>44163.37</v>
          </cell>
          <cell r="O377">
            <v>44750.98</v>
          </cell>
          <cell r="Q377">
            <v>446786.49999999994</v>
          </cell>
        </row>
        <row r="378">
          <cell r="A378" t="str">
            <v>F59800E</v>
          </cell>
          <cell r="B378" t="str">
            <v>MAINTENANCE OF MISCELLANEOUS DISTRIBUTION PLANT</v>
          </cell>
          <cell r="D378">
            <v>40295.65</v>
          </cell>
          <cell r="E378">
            <v>47870.61</v>
          </cell>
          <cell r="F378">
            <v>55154.400000000001</v>
          </cell>
          <cell r="G378">
            <v>139098.89000000001</v>
          </cell>
          <cell r="H378">
            <v>70107.42</v>
          </cell>
          <cell r="I378">
            <v>34488.910000000003</v>
          </cell>
          <cell r="J378">
            <v>52294.98</v>
          </cell>
          <cell r="K378">
            <v>35204.660000000003</v>
          </cell>
          <cell r="L378">
            <v>45754.98</v>
          </cell>
          <cell r="M378">
            <v>56084.67</v>
          </cell>
          <cell r="N378">
            <v>41793.82</v>
          </cell>
          <cell r="O378">
            <v>41376.81</v>
          </cell>
          <cell r="Q378">
            <v>659525.80000000005</v>
          </cell>
        </row>
        <row r="379">
          <cell r="A379" t="str">
            <v>F80300G</v>
          </cell>
          <cell r="B379" t="str">
            <v>NATURAL GAS TRANSMISSION LINE PURCHASES</v>
          </cell>
          <cell r="D379">
            <v>22986289.91</v>
          </cell>
          <cell r="E379">
            <v>35285722.159999996</v>
          </cell>
          <cell r="F379">
            <v>19937112.469999999</v>
          </cell>
          <cell r="G379">
            <v>19326605.920000002</v>
          </cell>
          <cell r="H379">
            <v>14137298.779999999</v>
          </cell>
          <cell r="I379">
            <v>8977496.0800000001</v>
          </cell>
          <cell r="J379">
            <v>4627005.42</v>
          </cell>
          <cell r="K379">
            <v>3897386.99</v>
          </cell>
          <cell r="L379">
            <v>6381090.2000000002</v>
          </cell>
          <cell r="M379">
            <v>8628290.1500000004</v>
          </cell>
          <cell r="N379">
            <v>21708386.57</v>
          </cell>
          <cell r="O379">
            <v>24415673.93</v>
          </cell>
          <cell r="Q379">
            <v>190308358.57999998</v>
          </cell>
        </row>
        <row r="380">
          <cell r="A380" t="str">
            <v>F80410G</v>
          </cell>
          <cell r="B380" t="str">
            <v>LNG PURCHASES</v>
          </cell>
          <cell r="D380">
            <v>12014.43</v>
          </cell>
          <cell r="E380">
            <v>14185.13</v>
          </cell>
          <cell r="F380">
            <v>9736.3799999999992</v>
          </cell>
          <cell r="G380">
            <v>5051.66</v>
          </cell>
          <cell r="H380">
            <v>901.83</v>
          </cell>
          <cell r="I380">
            <v>-20.81</v>
          </cell>
          <cell r="J380">
            <v>2972.94</v>
          </cell>
          <cell r="K380">
            <v>-98.61</v>
          </cell>
          <cell r="L380">
            <v>2856.72</v>
          </cell>
          <cell r="M380">
            <v>4617.01</v>
          </cell>
          <cell r="N380">
            <v>4328.97</v>
          </cell>
          <cell r="O380">
            <v>17106.939999999999</v>
          </cell>
          <cell r="Q380">
            <v>73652.59</v>
          </cell>
        </row>
        <row r="381">
          <cell r="A381" t="str">
            <v>F80720G</v>
          </cell>
          <cell r="B381" t="str">
            <v>OPERATION OF PURCH GAS MEASURING STATIONS</v>
          </cell>
          <cell r="D381">
            <v>-20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L381">
            <v>241.2</v>
          </cell>
          <cell r="N381">
            <v>0</v>
          </cell>
          <cell r="O381">
            <v>20</v>
          </cell>
          <cell r="Q381">
            <v>241.2</v>
          </cell>
        </row>
        <row r="382">
          <cell r="A382" t="str">
            <v>F80740G</v>
          </cell>
          <cell r="B382" t="str">
            <v>PURCHASED GAS CALCULATIONS EXPENSE</v>
          </cell>
          <cell r="D382">
            <v>2097.8000000000002</v>
          </cell>
          <cell r="E382">
            <v>-330.93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2166.08</v>
          </cell>
          <cell r="K382">
            <v>744.4</v>
          </cell>
          <cell r="L382">
            <v>2179.98</v>
          </cell>
          <cell r="M382">
            <v>2179.9899999999998</v>
          </cell>
          <cell r="N382">
            <v>2144.11</v>
          </cell>
          <cell r="O382">
            <v>2263.92</v>
          </cell>
          <cell r="Q382">
            <v>13445.35</v>
          </cell>
        </row>
        <row r="383">
          <cell r="A383" t="str">
            <v>F80750G</v>
          </cell>
          <cell r="B383" t="str">
            <v>OTHER PURCHASED GAS EXPENSES</v>
          </cell>
          <cell r="D383">
            <v>82063.789999999994</v>
          </cell>
          <cell r="E383">
            <v>64600.26</v>
          </cell>
          <cell r="F383">
            <v>102938.66</v>
          </cell>
          <cell r="G383">
            <v>121636.3</v>
          </cell>
          <cell r="H383">
            <v>83821.31</v>
          </cell>
          <cell r="I383">
            <v>70742.759999999995</v>
          </cell>
          <cell r="J383">
            <v>96580.35</v>
          </cell>
          <cell r="K383">
            <v>66425.460000000006</v>
          </cell>
          <cell r="L383">
            <v>80905.33</v>
          </cell>
          <cell r="M383">
            <v>114396.52</v>
          </cell>
          <cell r="N383">
            <v>83483.09</v>
          </cell>
          <cell r="O383">
            <v>87982.14</v>
          </cell>
          <cell r="Q383">
            <v>1055575.9699999997</v>
          </cell>
        </row>
        <row r="384">
          <cell r="A384" t="str">
            <v>F80810G</v>
          </cell>
          <cell r="B384" t="str">
            <v>GAS WITHDRAWN FROM STORAGE-DEBIT</v>
          </cell>
          <cell r="D384">
            <v>15714.64</v>
          </cell>
          <cell r="E384">
            <v>11838.14</v>
          </cell>
          <cell r="F384">
            <v>8961.5400000000009</v>
          </cell>
          <cell r="G384">
            <v>5360.38</v>
          </cell>
          <cell r="H384">
            <v>2451.61</v>
          </cell>
          <cell r="I384">
            <v>1659.22</v>
          </cell>
          <cell r="J384">
            <v>1756.93</v>
          </cell>
          <cell r="K384">
            <v>1560.79</v>
          </cell>
          <cell r="L384">
            <v>1758.77</v>
          </cell>
          <cell r="M384">
            <v>3311.23</v>
          </cell>
          <cell r="N384">
            <v>7227.99</v>
          </cell>
          <cell r="O384">
            <v>14712.54</v>
          </cell>
          <cell r="Q384">
            <v>76313.78</v>
          </cell>
        </row>
        <row r="385">
          <cell r="A385" t="str">
            <v>F80820G</v>
          </cell>
          <cell r="B385" t="str">
            <v>GAS DELIVERED TO STORAGE-CREDIT</v>
          </cell>
          <cell r="D385">
            <v>-12032.32</v>
          </cell>
          <cell r="E385">
            <v>-14190.71</v>
          </cell>
          <cell r="F385">
            <v>-9736.3799999999992</v>
          </cell>
          <cell r="G385">
            <v>-5051.66</v>
          </cell>
          <cell r="H385">
            <v>-901.83</v>
          </cell>
          <cell r="I385">
            <v>0</v>
          </cell>
          <cell r="J385">
            <v>-2972.94</v>
          </cell>
          <cell r="L385">
            <v>-2856.72</v>
          </cell>
          <cell r="M385">
            <v>-4617.24</v>
          </cell>
          <cell r="N385">
            <v>-4329.4799999999996</v>
          </cell>
          <cell r="O385">
            <v>-18318.95</v>
          </cell>
          <cell r="Q385">
            <v>-75008.23</v>
          </cell>
        </row>
        <row r="386">
          <cell r="A386" t="str">
            <v>F81000G</v>
          </cell>
          <cell r="B386" t="str">
            <v>GAS USED FOR COMPRESSOR STATION FUEL-CREDIT</v>
          </cell>
          <cell r="D386">
            <v>-69652</v>
          </cell>
          <cell r="E386">
            <v>-47446</v>
          </cell>
          <cell r="F386">
            <v>-41683</v>
          </cell>
          <cell r="G386">
            <v>-23880</v>
          </cell>
          <cell r="H386">
            <v>-43976</v>
          </cell>
          <cell r="I386">
            <v>-67633</v>
          </cell>
          <cell r="J386">
            <v>-93932</v>
          </cell>
          <cell r="K386">
            <v>-12647</v>
          </cell>
          <cell r="L386">
            <v>-136544</v>
          </cell>
          <cell r="M386">
            <v>-7743</v>
          </cell>
          <cell r="N386">
            <v>-54983</v>
          </cell>
          <cell r="O386">
            <v>-131616</v>
          </cell>
          <cell r="Q386">
            <v>-731735</v>
          </cell>
        </row>
        <row r="387">
          <cell r="A387" t="str">
            <v>F81200G</v>
          </cell>
          <cell r="B387" t="str">
            <v>GAS USED FOR OTHER UTILITY OPERATIONS-CREDIT</v>
          </cell>
          <cell r="D387">
            <v>-9975.07</v>
          </cell>
          <cell r="E387">
            <v>-18910.82</v>
          </cell>
          <cell r="F387">
            <v>-8242.1200000000008</v>
          </cell>
          <cell r="G387">
            <v>0</v>
          </cell>
          <cell r="H387">
            <v>-7016.58</v>
          </cell>
          <cell r="I387">
            <v>-19187.37</v>
          </cell>
          <cell r="J387">
            <v>-77837.240000000005</v>
          </cell>
          <cell r="K387">
            <v>-13000.55</v>
          </cell>
          <cell r="M387">
            <v>-19997.650000000001</v>
          </cell>
          <cell r="N387">
            <v>0</v>
          </cell>
          <cell r="O387">
            <v>-5635.34</v>
          </cell>
          <cell r="Q387">
            <v>-179802.74</v>
          </cell>
        </row>
        <row r="388">
          <cell r="A388" t="str">
            <v>F81700G</v>
          </cell>
          <cell r="B388" t="str">
            <v>LINES EXPENSE</v>
          </cell>
          <cell r="G388">
            <v>0</v>
          </cell>
          <cell r="H388">
            <v>0</v>
          </cell>
          <cell r="I388">
            <v>0</v>
          </cell>
          <cell r="N388">
            <v>0</v>
          </cell>
          <cell r="O388">
            <v>0</v>
          </cell>
          <cell r="Q388">
            <v>0</v>
          </cell>
        </row>
        <row r="389">
          <cell r="A389" t="str">
            <v>F82000G</v>
          </cell>
          <cell r="B389" t="str">
            <v>MEASURING AND REGULATING STATION EXPENS</v>
          </cell>
          <cell r="G389">
            <v>0</v>
          </cell>
          <cell r="H389">
            <v>0</v>
          </cell>
          <cell r="I389">
            <v>0</v>
          </cell>
          <cell r="N389">
            <v>0</v>
          </cell>
          <cell r="O389">
            <v>0</v>
          </cell>
          <cell r="Q389">
            <v>0</v>
          </cell>
        </row>
        <row r="390">
          <cell r="A390" t="str">
            <v>F82100C</v>
          </cell>
          <cell r="B390" t="str">
            <v>PURIFICATION EXPENSES</v>
          </cell>
          <cell r="G390">
            <v>0</v>
          </cell>
          <cell r="H390">
            <v>0</v>
          </cell>
          <cell r="I390">
            <v>0</v>
          </cell>
          <cell r="N390">
            <v>0</v>
          </cell>
          <cell r="O390">
            <v>-1700</v>
          </cell>
          <cell r="Q390">
            <v>-1700</v>
          </cell>
        </row>
        <row r="391">
          <cell r="A391" t="str">
            <v>F82200G</v>
          </cell>
          <cell r="B391" t="str">
            <v>EXPLORATION AND DEVELOPMENT</v>
          </cell>
          <cell r="G391">
            <v>0</v>
          </cell>
          <cell r="H391">
            <v>0</v>
          </cell>
          <cell r="I391">
            <v>0</v>
          </cell>
          <cell r="N391">
            <v>0</v>
          </cell>
          <cell r="O391">
            <v>0</v>
          </cell>
          <cell r="Q391">
            <v>0</v>
          </cell>
        </row>
        <row r="392">
          <cell r="A392" t="str">
            <v>F82300G</v>
          </cell>
          <cell r="B392" t="str">
            <v>GAS LOSSES</v>
          </cell>
          <cell r="G392">
            <v>0</v>
          </cell>
          <cell r="H392">
            <v>0</v>
          </cell>
          <cell r="I392">
            <v>0</v>
          </cell>
          <cell r="N392">
            <v>0</v>
          </cell>
          <cell r="O392">
            <v>0</v>
          </cell>
          <cell r="Q392">
            <v>0</v>
          </cell>
        </row>
        <row r="393">
          <cell r="A393" t="str">
            <v>F82400C</v>
          </cell>
          <cell r="B393" t="str">
            <v>OTHER EXPENSES</v>
          </cell>
          <cell r="G393">
            <v>0</v>
          </cell>
          <cell r="H393">
            <v>0</v>
          </cell>
          <cell r="I393">
            <v>0</v>
          </cell>
          <cell r="N393">
            <v>0</v>
          </cell>
          <cell r="O393">
            <v>-305.52</v>
          </cell>
          <cell r="Q393">
            <v>-305.52</v>
          </cell>
        </row>
        <row r="394">
          <cell r="A394" t="str">
            <v>F82500C</v>
          </cell>
          <cell r="B394" t="str">
            <v>STORAGE WELL ROYALTIES</v>
          </cell>
          <cell r="G394">
            <v>0</v>
          </cell>
          <cell r="H394">
            <v>0</v>
          </cell>
          <cell r="I394">
            <v>0</v>
          </cell>
          <cell r="N394">
            <v>0</v>
          </cell>
          <cell r="O394">
            <v>-42.1</v>
          </cell>
          <cell r="Q394">
            <v>-42.1</v>
          </cell>
        </row>
        <row r="395">
          <cell r="A395" t="str">
            <v>F83000C</v>
          </cell>
          <cell r="B395" t="str">
            <v>MAINTENANCE SUPERVISION AND ENGINEERING</v>
          </cell>
          <cell r="G395">
            <v>0</v>
          </cell>
          <cell r="H395">
            <v>0</v>
          </cell>
          <cell r="I395">
            <v>0</v>
          </cell>
          <cell r="N395">
            <v>1333.31</v>
          </cell>
          <cell r="O395">
            <v>-1333.37</v>
          </cell>
          <cell r="Q395">
            <v>-5.999999999994543E-2</v>
          </cell>
        </row>
        <row r="396">
          <cell r="A396" t="str">
            <v>F83000G</v>
          </cell>
          <cell r="B396" t="str">
            <v>MAINTENANCE SUPERVISION AND ENGINEERING</v>
          </cell>
          <cell r="G396">
            <v>0</v>
          </cell>
          <cell r="H396">
            <v>0</v>
          </cell>
          <cell r="I396">
            <v>0</v>
          </cell>
          <cell r="N396">
            <v>0</v>
          </cell>
          <cell r="O396">
            <v>0</v>
          </cell>
          <cell r="Q396">
            <v>0</v>
          </cell>
        </row>
        <row r="397">
          <cell r="A397" t="str">
            <v>F83100C</v>
          </cell>
          <cell r="B397" t="str">
            <v>MAINTENANCE OF STRUCTURES AND IMPROVEMENTS</v>
          </cell>
          <cell r="G397">
            <v>0</v>
          </cell>
          <cell r="H397">
            <v>0</v>
          </cell>
          <cell r="I397">
            <v>0</v>
          </cell>
          <cell r="J397">
            <v>2485.92</v>
          </cell>
          <cell r="K397">
            <v>483.19</v>
          </cell>
          <cell r="N397">
            <v>2630.29</v>
          </cell>
          <cell r="O397">
            <v>-6998.22</v>
          </cell>
          <cell r="Q397">
            <v>-1398.8200000000006</v>
          </cell>
        </row>
        <row r="398">
          <cell r="A398" t="str">
            <v>F83100G</v>
          </cell>
          <cell r="B398" t="str">
            <v>MAINTENANCE OF STRUCTURES AND IMPROVEME</v>
          </cell>
          <cell r="G398">
            <v>0</v>
          </cell>
          <cell r="H398">
            <v>0</v>
          </cell>
          <cell r="I398">
            <v>0</v>
          </cell>
          <cell r="N398">
            <v>0</v>
          </cell>
          <cell r="O398">
            <v>0</v>
          </cell>
          <cell r="Q398">
            <v>0</v>
          </cell>
        </row>
        <row r="399">
          <cell r="A399" t="str">
            <v>F83200G</v>
          </cell>
          <cell r="B399" t="str">
            <v>MAINTENANCE OF RESERVOIRS AND WELLS</v>
          </cell>
          <cell r="G399">
            <v>0</v>
          </cell>
          <cell r="H399">
            <v>0</v>
          </cell>
          <cell r="I399">
            <v>0</v>
          </cell>
          <cell r="N399">
            <v>0</v>
          </cell>
          <cell r="O399">
            <v>0</v>
          </cell>
          <cell r="Q399">
            <v>0</v>
          </cell>
        </row>
        <row r="400">
          <cell r="A400" t="str">
            <v>F83500C</v>
          </cell>
          <cell r="B400" t="str">
            <v>MAINTENANCE OF MEASURING AND REGULATING STATION EQ</v>
          </cell>
          <cell r="G400">
            <v>0</v>
          </cell>
          <cell r="H400">
            <v>0</v>
          </cell>
          <cell r="I400">
            <v>0</v>
          </cell>
          <cell r="N400">
            <v>0</v>
          </cell>
          <cell r="O400">
            <v>-49150.51</v>
          </cell>
          <cell r="Q400">
            <v>-49150.51</v>
          </cell>
        </row>
        <row r="401">
          <cell r="A401" t="str">
            <v>F83500G</v>
          </cell>
          <cell r="B401" t="str">
            <v>MAINTENANCE OF MEASURING AND REGULATING STATION EQ</v>
          </cell>
          <cell r="G401">
            <v>0</v>
          </cell>
          <cell r="H401">
            <v>0</v>
          </cell>
          <cell r="I401">
            <v>0</v>
          </cell>
          <cell r="N401">
            <v>0</v>
          </cell>
          <cell r="O401">
            <v>0</v>
          </cell>
          <cell r="Q401">
            <v>0</v>
          </cell>
        </row>
        <row r="402">
          <cell r="A402" t="str">
            <v>F83700G</v>
          </cell>
          <cell r="B402" t="str">
            <v>MAINTENANCE OF OTHER EQUIPMENT</v>
          </cell>
          <cell r="G402">
            <v>0</v>
          </cell>
          <cell r="H402">
            <v>0</v>
          </cell>
          <cell r="I402">
            <v>0</v>
          </cell>
          <cell r="N402">
            <v>0</v>
          </cell>
          <cell r="O402">
            <v>0</v>
          </cell>
          <cell r="Q402">
            <v>0</v>
          </cell>
        </row>
        <row r="403">
          <cell r="A403" t="str">
            <v>F84000C</v>
          </cell>
          <cell r="B403" t="str">
            <v>OPERATION SUPERVISION AND ENGINEERING</v>
          </cell>
          <cell r="G403">
            <v>0</v>
          </cell>
          <cell r="H403">
            <v>0</v>
          </cell>
          <cell r="I403">
            <v>0</v>
          </cell>
          <cell r="N403">
            <v>0</v>
          </cell>
          <cell r="O403">
            <v>0</v>
          </cell>
          <cell r="Q403">
            <v>0</v>
          </cell>
        </row>
        <row r="404">
          <cell r="A404" t="str">
            <v>F84000G</v>
          </cell>
          <cell r="B404" t="str">
            <v>OPERATION SUPERVISION AND ENGINEERING</v>
          </cell>
          <cell r="G404">
            <v>0</v>
          </cell>
          <cell r="H404">
            <v>0</v>
          </cell>
          <cell r="I404">
            <v>0</v>
          </cell>
          <cell r="N404">
            <v>0</v>
          </cell>
          <cell r="O404">
            <v>0</v>
          </cell>
          <cell r="Q404">
            <v>0</v>
          </cell>
        </row>
        <row r="405">
          <cell r="A405" t="str">
            <v>F84100G</v>
          </cell>
          <cell r="B405" t="str">
            <v>OPERATION LABOR AND EXPNESES</v>
          </cell>
          <cell r="D405">
            <v>4314.22</v>
          </cell>
          <cell r="E405">
            <v>3882.43</v>
          </cell>
          <cell r="F405">
            <v>2756.85</v>
          </cell>
          <cell r="G405">
            <v>1417.62</v>
          </cell>
          <cell r="H405">
            <v>2175.39</v>
          </cell>
          <cell r="I405">
            <v>0</v>
          </cell>
          <cell r="J405">
            <v>660.41</v>
          </cell>
          <cell r="K405">
            <v>279.93</v>
          </cell>
          <cell r="L405">
            <v>2502.6</v>
          </cell>
          <cell r="M405">
            <v>1766.48</v>
          </cell>
          <cell r="N405">
            <v>859.35</v>
          </cell>
          <cell r="O405">
            <v>2217.11</v>
          </cell>
          <cell r="Q405">
            <v>22832.389999999996</v>
          </cell>
        </row>
        <row r="406">
          <cell r="A406" t="str">
            <v>F84170G</v>
          </cell>
          <cell r="B406" t="str">
            <v>OPERATION LABOR AND EXPNESES</v>
          </cell>
          <cell r="G406">
            <v>0</v>
          </cell>
          <cell r="H406">
            <v>0</v>
          </cell>
          <cell r="I406">
            <v>0</v>
          </cell>
          <cell r="N406">
            <v>0</v>
          </cell>
          <cell r="O406">
            <v>0</v>
          </cell>
          <cell r="Q406">
            <v>0</v>
          </cell>
        </row>
        <row r="407">
          <cell r="A407" t="str">
            <v>F84310G</v>
          </cell>
          <cell r="B407" t="str">
            <v>MAINTENANCE SUPERVISION AND ENGINEERING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Q407">
            <v>0</v>
          </cell>
        </row>
        <row r="408">
          <cell r="A408" t="str">
            <v>F84320G</v>
          </cell>
          <cell r="B408" t="str">
            <v>MAINTENANCE OF STRUCTURES AND IMPROVEME</v>
          </cell>
          <cell r="G408">
            <v>0</v>
          </cell>
          <cell r="H408">
            <v>0</v>
          </cell>
          <cell r="I408">
            <v>0</v>
          </cell>
          <cell r="N408">
            <v>0</v>
          </cell>
          <cell r="O408">
            <v>0</v>
          </cell>
          <cell r="Q408">
            <v>0</v>
          </cell>
        </row>
        <row r="409">
          <cell r="A409" t="str">
            <v>F84330G</v>
          </cell>
          <cell r="B409" t="str">
            <v>MAINTENANCE OF GAS HOLDERS</v>
          </cell>
          <cell r="D409">
            <v>0</v>
          </cell>
          <cell r="E409">
            <v>0</v>
          </cell>
          <cell r="F409">
            <v>39.46</v>
          </cell>
          <cell r="G409">
            <v>0</v>
          </cell>
          <cell r="H409">
            <v>0</v>
          </cell>
          <cell r="I409">
            <v>0</v>
          </cell>
          <cell r="N409">
            <v>0</v>
          </cell>
          <cell r="O409">
            <v>0</v>
          </cell>
          <cell r="Q409">
            <v>39.46</v>
          </cell>
        </row>
        <row r="410">
          <cell r="A410" t="str">
            <v>F84370G</v>
          </cell>
          <cell r="B410" t="str">
            <v>MAINTENANCE OF COMPRESSOR EQUIPMENT</v>
          </cell>
          <cell r="G410">
            <v>0</v>
          </cell>
          <cell r="H410">
            <v>0</v>
          </cell>
          <cell r="I410">
            <v>0</v>
          </cell>
          <cell r="N410">
            <v>0</v>
          </cell>
          <cell r="O410">
            <v>0</v>
          </cell>
          <cell r="Q410">
            <v>0</v>
          </cell>
        </row>
        <row r="411">
          <cell r="A411" t="str">
            <v>F84380G</v>
          </cell>
          <cell r="B411" t="str">
            <v>MAINTENANCE OF MEASURING AND REGULATING</v>
          </cell>
          <cell r="G411">
            <v>0</v>
          </cell>
          <cell r="H411">
            <v>0</v>
          </cell>
          <cell r="I411">
            <v>0</v>
          </cell>
          <cell r="N411">
            <v>0</v>
          </cell>
          <cell r="O411">
            <v>0</v>
          </cell>
          <cell r="Q411">
            <v>0</v>
          </cell>
        </row>
        <row r="412">
          <cell r="A412" t="str">
            <v>F84390G</v>
          </cell>
          <cell r="B412" t="str">
            <v>MAINTENANCE OF OTHER EQUIPMENT</v>
          </cell>
          <cell r="G412">
            <v>0</v>
          </cell>
          <cell r="H412">
            <v>0</v>
          </cell>
          <cell r="I412">
            <v>0</v>
          </cell>
          <cell r="N412">
            <v>0</v>
          </cell>
          <cell r="O412">
            <v>0</v>
          </cell>
          <cell r="Q412">
            <v>0</v>
          </cell>
        </row>
        <row r="413">
          <cell r="A413" t="str">
            <v>F85000G</v>
          </cell>
          <cell r="B413" t="str">
            <v>OPERATION SUPERVISION AND ENGINEERING</v>
          </cell>
          <cell r="D413">
            <v>5823.99</v>
          </cell>
          <cell r="E413">
            <v>3593.19</v>
          </cell>
          <cell r="F413">
            <v>6221.61</v>
          </cell>
          <cell r="G413">
            <v>62001.14</v>
          </cell>
          <cell r="H413">
            <v>61031.040000000001</v>
          </cell>
          <cell r="I413">
            <v>50956.59</v>
          </cell>
          <cell r="J413">
            <v>2569.85</v>
          </cell>
          <cell r="K413">
            <v>4081.64</v>
          </cell>
          <cell r="L413">
            <v>4463.16</v>
          </cell>
          <cell r="M413">
            <v>51949.31</v>
          </cell>
          <cell r="N413">
            <v>4517.32</v>
          </cell>
          <cell r="O413">
            <v>-42170.99</v>
          </cell>
          <cell r="Q413">
            <v>215037.85000000003</v>
          </cell>
        </row>
        <row r="414">
          <cell r="A414" t="str">
            <v>F85010G</v>
          </cell>
          <cell r="B414" t="str">
            <v>OPERATION SUPERVISION AND ENGINEERING</v>
          </cell>
          <cell r="D414">
            <v>49958.06</v>
          </cell>
          <cell r="E414">
            <v>33558.44</v>
          </cell>
          <cell r="F414">
            <v>37477.870000000003</v>
          </cell>
          <cell r="G414">
            <v>27639.66</v>
          </cell>
          <cell r="H414">
            <v>20927.849999999999</v>
          </cell>
          <cell r="I414">
            <v>11130.66</v>
          </cell>
          <cell r="J414">
            <v>49464.7</v>
          </cell>
          <cell r="K414">
            <v>37720.67</v>
          </cell>
          <cell r="L414">
            <v>13742.86</v>
          </cell>
          <cell r="M414">
            <v>51873.39</v>
          </cell>
          <cell r="N414">
            <v>28056.54</v>
          </cell>
          <cell r="O414">
            <v>38221.54</v>
          </cell>
          <cell r="Q414">
            <v>399772.23999999993</v>
          </cell>
        </row>
        <row r="415">
          <cell r="A415" t="str">
            <v>F85020G</v>
          </cell>
          <cell r="B415" t="str">
            <v>OPERATION SUPERVISIO</v>
          </cell>
          <cell r="D415">
            <v>11059.65</v>
          </cell>
          <cell r="E415">
            <v>10988.64</v>
          </cell>
          <cell r="F415">
            <v>11816.81</v>
          </cell>
          <cell r="G415">
            <v>10986.51</v>
          </cell>
          <cell r="H415">
            <v>7024.96</v>
          </cell>
          <cell r="I415">
            <v>7738.86</v>
          </cell>
          <cell r="J415">
            <v>13276.8</v>
          </cell>
          <cell r="K415">
            <v>11644.32</v>
          </cell>
          <cell r="L415">
            <v>9271.86</v>
          </cell>
          <cell r="M415">
            <v>13555.01</v>
          </cell>
          <cell r="N415">
            <v>11434.5</v>
          </cell>
          <cell r="O415">
            <v>10499.09</v>
          </cell>
          <cell r="Q415">
            <v>129297.00999999998</v>
          </cell>
        </row>
        <row r="416">
          <cell r="A416" t="str">
            <v>F85100G</v>
          </cell>
          <cell r="B416" t="str">
            <v>SYSTEM CONTROL AND LOAD DISPATCHING</v>
          </cell>
          <cell r="D416">
            <v>36228.35</v>
          </cell>
          <cell r="E416">
            <v>36377.050000000003</v>
          </cell>
          <cell r="F416">
            <v>32296.98</v>
          </cell>
          <cell r="G416">
            <v>39119.17</v>
          </cell>
          <cell r="H416">
            <v>0</v>
          </cell>
          <cell r="I416">
            <v>0</v>
          </cell>
          <cell r="J416">
            <v>40359.800000000003</v>
          </cell>
          <cell r="K416">
            <v>45515.839999999997</v>
          </cell>
          <cell r="L416">
            <v>85123.93</v>
          </cell>
          <cell r="M416">
            <v>4201.2299999999996</v>
          </cell>
          <cell r="N416">
            <v>39711.42</v>
          </cell>
          <cell r="O416">
            <v>39967.65</v>
          </cell>
          <cell r="Q416">
            <v>398901.42</v>
          </cell>
        </row>
        <row r="417">
          <cell r="A417" t="str">
            <v>F85200G</v>
          </cell>
          <cell r="B417" t="str">
            <v>COMMUNICATION SYSTEM EXPENSES</v>
          </cell>
          <cell r="D417">
            <v>0</v>
          </cell>
          <cell r="E417">
            <v>14630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N417">
            <v>0</v>
          </cell>
          <cell r="O417">
            <v>0</v>
          </cell>
          <cell r="Q417">
            <v>14630</v>
          </cell>
        </row>
        <row r="418">
          <cell r="A418" t="str">
            <v>F85300G</v>
          </cell>
          <cell r="B418" t="str">
            <v>COMPRESSOR STATION LABOR AND EXPENSES</v>
          </cell>
          <cell r="D418">
            <v>9096.92</v>
          </cell>
          <cell r="E418">
            <v>15507.46</v>
          </cell>
          <cell r="F418">
            <v>40813.089999999997</v>
          </cell>
          <cell r="G418">
            <v>15054.55</v>
          </cell>
          <cell r="H418">
            <v>11571.12</v>
          </cell>
          <cell r="I418">
            <v>10016.58</v>
          </cell>
          <cell r="J418">
            <v>37603.839999999997</v>
          </cell>
          <cell r="K418">
            <v>28246.07</v>
          </cell>
          <cell r="L418">
            <v>32808.660000000003</v>
          </cell>
          <cell r="M418">
            <v>15507.97</v>
          </cell>
          <cell r="N418">
            <v>39880.379999999997</v>
          </cell>
          <cell r="O418">
            <v>40687.85</v>
          </cell>
          <cell r="Q418">
            <v>296794.49</v>
          </cell>
        </row>
        <row r="419">
          <cell r="A419" t="str">
            <v>F85310G</v>
          </cell>
          <cell r="B419" t="str">
            <v>COMPRESSOR STATION LABOR AND EXPENSES</v>
          </cell>
          <cell r="D419">
            <v>77574.02</v>
          </cell>
          <cell r="E419">
            <v>62622.81</v>
          </cell>
          <cell r="F419">
            <v>36827.620000000003</v>
          </cell>
          <cell r="G419">
            <v>66729.070000000007</v>
          </cell>
          <cell r="H419">
            <v>56035.6</v>
          </cell>
          <cell r="I419">
            <v>54430.29</v>
          </cell>
          <cell r="J419">
            <v>55069.38</v>
          </cell>
          <cell r="K419">
            <v>55579.54</v>
          </cell>
          <cell r="L419">
            <v>44351.93</v>
          </cell>
          <cell r="M419">
            <v>56490.57</v>
          </cell>
          <cell r="N419">
            <v>53162.73</v>
          </cell>
          <cell r="O419">
            <v>50167.39</v>
          </cell>
          <cell r="Q419">
            <v>669040.94999999995</v>
          </cell>
        </row>
        <row r="420">
          <cell r="A420" t="str">
            <v>F85320G</v>
          </cell>
          <cell r="B420" t="str">
            <v>COMPRESSOR STATION LABOR AND EXPENSES</v>
          </cell>
          <cell r="D420">
            <v>9829.15</v>
          </cell>
          <cell r="E420">
            <v>12466.92</v>
          </cell>
          <cell r="F420">
            <v>3653.88</v>
          </cell>
          <cell r="G420">
            <v>7352.73</v>
          </cell>
          <cell r="H420">
            <v>5376.56</v>
          </cell>
          <cell r="I420">
            <v>3549.2</v>
          </cell>
          <cell r="J420">
            <v>6071.26</v>
          </cell>
          <cell r="K420">
            <v>5588.22</v>
          </cell>
          <cell r="L420">
            <v>5051.13</v>
          </cell>
          <cell r="M420">
            <v>7958.97</v>
          </cell>
          <cell r="N420">
            <v>14761.52</v>
          </cell>
          <cell r="O420">
            <v>9160.2800000000007</v>
          </cell>
          <cell r="Q420">
            <v>90819.819999999992</v>
          </cell>
        </row>
        <row r="421">
          <cell r="A421" t="str">
            <v>F85400G</v>
          </cell>
          <cell r="B421" t="str">
            <v>GAS FOR COMPRESSOR STATION FUEL</v>
          </cell>
          <cell r="D421">
            <v>69655.58</v>
          </cell>
          <cell r="E421">
            <v>47446</v>
          </cell>
          <cell r="F421">
            <v>41683</v>
          </cell>
          <cell r="G421">
            <v>23880</v>
          </cell>
          <cell r="H421">
            <v>43976</v>
          </cell>
          <cell r="I421">
            <v>67633</v>
          </cell>
          <cell r="J421">
            <v>93932</v>
          </cell>
          <cell r="K421">
            <v>12647</v>
          </cell>
          <cell r="L421">
            <v>136544</v>
          </cell>
          <cell r="M421">
            <v>7743</v>
          </cell>
          <cell r="N421">
            <v>54983</v>
          </cell>
          <cell r="O421">
            <v>132178.82999999999</v>
          </cell>
          <cell r="Q421">
            <v>732301.41</v>
          </cell>
        </row>
        <row r="422">
          <cell r="A422" t="str">
            <v>F85500G</v>
          </cell>
          <cell r="B422" t="str">
            <v>OTHER FUEL AND POWER FOR COMPRESSOR STA</v>
          </cell>
          <cell r="G422">
            <v>0</v>
          </cell>
          <cell r="H422">
            <v>0</v>
          </cell>
          <cell r="I422">
            <v>0</v>
          </cell>
          <cell r="N422">
            <v>0</v>
          </cell>
          <cell r="O422">
            <v>0</v>
          </cell>
          <cell r="Q422">
            <v>0</v>
          </cell>
        </row>
        <row r="423">
          <cell r="A423" t="str">
            <v>F85510G</v>
          </cell>
          <cell r="B423" t="str">
            <v>OTHER FUEL AND POWER FOR COMPRESSOR STATIONS</v>
          </cell>
          <cell r="D423">
            <v>36646.36</v>
          </cell>
          <cell r="E423">
            <v>0</v>
          </cell>
          <cell r="F423">
            <v>31873.82</v>
          </cell>
          <cell r="G423">
            <v>14009.15</v>
          </cell>
          <cell r="H423">
            <v>0</v>
          </cell>
          <cell r="I423">
            <v>30114.92</v>
          </cell>
          <cell r="K423">
            <v>41025.279999999999</v>
          </cell>
          <cell r="M423">
            <v>32067.439999999999</v>
          </cell>
          <cell r="N423">
            <v>13683.23</v>
          </cell>
          <cell r="O423">
            <v>0</v>
          </cell>
          <cell r="Q423">
            <v>199420.19999999998</v>
          </cell>
        </row>
        <row r="424">
          <cell r="A424" t="str">
            <v>F85600G</v>
          </cell>
          <cell r="B424" t="str">
            <v>MAINS EXPENSES</v>
          </cell>
          <cell r="D424">
            <v>63387.94</v>
          </cell>
          <cell r="E424">
            <v>40069.14</v>
          </cell>
          <cell r="F424">
            <v>27746.25</v>
          </cell>
          <cell r="G424">
            <v>70297.88</v>
          </cell>
          <cell r="H424">
            <v>48191.51</v>
          </cell>
          <cell r="I424">
            <v>64989.74</v>
          </cell>
          <cell r="J424">
            <v>6130.52</v>
          </cell>
          <cell r="K424">
            <v>3807.37</v>
          </cell>
          <cell r="L424">
            <v>4394.49</v>
          </cell>
          <cell r="M424">
            <v>18491.21</v>
          </cell>
          <cell r="N424">
            <v>6468.21</v>
          </cell>
          <cell r="O424">
            <v>53099.62</v>
          </cell>
          <cell r="Q424">
            <v>407073.88000000006</v>
          </cell>
        </row>
        <row r="425">
          <cell r="A425" t="str">
            <v>F85610G</v>
          </cell>
          <cell r="B425" t="str">
            <v>MAINS EXPENSES</v>
          </cell>
          <cell r="G425">
            <v>0</v>
          </cell>
          <cell r="H425">
            <v>0</v>
          </cell>
          <cell r="I425">
            <v>0</v>
          </cell>
          <cell r="J425">
            <v>19924.43</v>
          </cell>
          <cell r="K425">
            <v>26685.64</v>
          </cell>
          <cell r="L425">
            <v>10171.209999999999</v>
          </cell>
          <cell r="M425">
            <v>18008.79</v>
          </cell>
          <cell r="N425">
            <v>16451.849999999999</v>
          </cell>
          <cell r="O425">
            <v>1582.58</v>
          </cell>
          <cell r="Q425">
            <v>92824.500000000015</v>
          </cell>
        </row>
        <row r="426">
          <cell r="A426" t="str">
            <v>F85620G</v>
          </cell>
          <cell r="B426" t="str">
            <v>TRANS PIPE OPER SJOAQ VLY&amp;WHLR RDGE</v>
          </cell>
          <cell r="G426">
            <v>0</v>
          </cell>
          <cell r="H426">
            <v>0</v>
          </cell>
          <cell r="I426">
            <v>0</v>
          </cell>
          <cell r="J426">
            <v>25768.58</v>
          </cell>
          <cell r="K426">
            <v>26082.46</v>
          </cell>
          <cell r="L426">
            <v>9821.9699999999993</v>
          </cell>
          <cell r="M426">
            <v>22664.54</v>
          </cell>
          <cell r="N426">
            <v>33051.440000000002</v>
          </cell>
          <cell r="O426">
            <v>2048.61</v>
          </cell>
          <cell r="Q426">
            <v>119437.6</v>
          </cell>
        </row>
        <row r="427">
          <cell r="A427" t="str">
            <v>F85660G</v>
          </cell>
          <cell r="B427" t="str">
            <v>TRANS PIPE OPER ADELANTO SYSTEM</v>
          </cell>
          <cell r="G427">
            <v>0</v>
          </cell>
          <cell r="H427">
            <v>0</v>
          </cell>
          <cell r="I427">
            <v>0</v>
          </cell>
          <cell r="J427">
            <v>7239.72</v>
          </cell>
          <cell r="K427">
            <v>6220.42</v>
          </cell>
          <cell r="L427">
            <v>5827.73</v>
          </cell>
          <cell r="M427">
            <v>6719.73</v>
          </cell>
          <cell r="N427">
            <v>6057</v>
          </cell>
          <cell r="O427">
            <v>486.23</v>
          </cell>
          <cell r="Q427">
            <v>32550.829999999998</v>
          </cell>
        </row>
        <row r="428">
          <cell r="A428" t="str">
            <v>F85700G</v>
          </cell>
          <cell r="B428" t="str">
            <v>MEASURING AND REGULATING STATION EXPENSES</v>
          </cell>
          <cell r="D428">
            <v>18710.5</v>
          </cell>
          <cell r="E428">
            <v>16034.11</v>
          </cell>
          <cell r="F428">
            <v>33072.32</v>
          </cell>
          <cell r="G428">
            <v>18805.650000000001</v>
          </cell>
          <cell r="H428">
            <v>10213.08</v>
          </cell>
          <cell r="I428">
            <v>6074.33</v>
          </cell>
          <cell r="J428">
            <v>16382.35</v>
          </cell>
          <cell r="K428">
            <v>12527.85</v>
          </cell>
          <cell r="L428">
            <v>24715.45</v>
          </cell>
          <cell r="M428">
            <v>18463.73</v>
          </cell>
          <cell r="N428">
            <v>21212.52</v>
          </cell>
          <cell r="O428">
            <v>18558.04</v>
          </cell>
          <cell r="Q428">
            <v>214769.93000000002</v>
          </cell>
        </row>
        <row r="429">
          <cell r="A429" t="str">
            <v>F85800G</v>
          </cell>
          <cell r="B429" t="str">
            <v>TRANSMISSION AND COMPRESSION OF GAS BY OTHERS</v>
          </cell>
          <cell r="G429">
            <v>132.12</v>
          </cell>
          <cell r="H429">
            <v>0</v>
          </cell>
          <cell r="I429">
            <v>0</v>
          </cell>
          <cell r="N429">
            <v>0</v>
          </cell>
          <cell r="O429">
            <v>0</v>
          </cell>
          <cell r="Q429">
            <v>132.12</v>
          </cell>
        </row>
        <row r="430">
          <cell r="A430" t="str">
            <v>F85900G</v>
          </cell>
          <cell r="B430" t="str">
            <v>OTHER EXPENSES</v>
          </cell>
          <cell r="D430">
            <v>106952.71</v>
          </cell>
          <cell r="E430">
            <v>63165.22</v>
          </cell>
          <cell r="F430">
            <v>186747.28</v>
          </cell>
          <cell r="G430">
            <v>11572.44</v>
          </cell>
          <cell r="H430">
            <v>132889.18</v>
          </cell>
          <cell r="I430">
            <v>47077.87</v>
          </cell>
          <cell r="J430">
            <v>17715.060000000001</v>
          </cell>
          <cell r="K430">
            <v>151589.57</v>
          </cell>
          <cell r="L430">
            <v>30773.94</v>
          </cell>
          <cell r="M430">
            <v>31970.26</v>
          </cell>
          <cell r="N430">
            <v>49200.78</v>
          </cell>
          <cell r="O430">
            <v>231520.37</v>
          </cell>
          <cell r="Q430">
            <v>1061174.6800000002</v>
          </cell>
        </row>
        <row r="431">
          <cell r="A431" t="str">
            <v>F85910G</v>
          </cell>
          <cell r="B431" t="str">
            <v>OTHER EXPENSES</v>
          </cell>
          <cell r="D431">
            <v>2480.91</v>
          </cell>
          <cell r="E431">
            <v>1718.46</v>
          </cell>
          <cell r="F431">
            <v>1397.38</v>
          </cell>
          <cell r="G431">
            <v>428.53</v>
          </cell>
          <cell r="H431">
            <v>863.13</v>
          </cell>
          <cell r="I431">
            <v>10.78</v>
          </cell>
          <cell r="J431">
            <v>2053.15</v>
          </cell>
          <cell r="K431">
            <v>2493.2199999999998</v>
          </cell>
          <cell r="L431">
            <v>2152.71</v>
          </cell>
          <cell r="M431">
            <v>2496.61</v>
          </cell>
          <cell r="N431">
            <v>2192.66</v>
          </cell>
          <cell r="O431">
            <v>3349.88</v>
          </cell>
          <cell r="Q431">
            <v>21637.420000000002</v>
          </cell>
        </row>
        <row r="432">
          <cell r="A432" t="str">
            <v>F85920G</v>
          </cell>
          <cell r="B432" t="str">
            <v>OTHER EXPENSES</v>
          </cell>
          <cell r="D432">
            <v>7984.55</v>
          </cell>
          <cell r="E432">
            <v>5350.17</v>
          </cell>
          <cell r="F432">
            <v>7257.35</v>
          </cell>
          <cell r="G432">
            <v>3188.8</v>
          </cell>
          <cell r="H432">
            <v>2187.85</v>
          </cell>
          <cell r="I432">
            <v>2010.61</v>
          </cell>
          <cell r="J432">
            <v>10009.129999999999</v>
          </cell>
          <cell r="K432">
            <v>11148.63</v>
          </cell>
          <cell r="L432">
            <v>2714.25</v>
          </cell>
          <cell r="M432">
            <v>5983.61</v>
          </cell>
          <cell r="N432">
            <v>-166.83</v>
          </cell>
          <cell r="O432">
            <v>3036.37</v>
          </cell>
          <cell r="Q432">
            <v>60704.49</v>
          </cell>
        </row>
        <row r="433">
          <cell r="A433" t="str">
            <v>F85930G</v>
          </cell>
          <cell r="B433" t="str">
            <v>OTHER EXPENSES</v>
          </cell>
          <cell r="D433">
            <v>8342.68</v>
          </cell>
          <cell r="E433">
            <v>7127.71</v>
          </cell>
          <cell r="F433">
            <v>8601.4699999999993</v>
          </cell>
          <cell r="G433">
            <v>10770.6</v>
          </cell>
          <cell r="H433">
            <v>16584</v>
          </cell>
          <cell r="I433">
            <v>13880.15</v>
          </cell>
          <cell r="J433">
            <v>8123.49</v>
          </cell>
          <cell r="K433">
            <v>14452.09</v>
          </cell>
          <cell r="L433">
            <v>4746.76</v>
          </cell>
          <cell r="M433">
            <v>8127.48</v>
          </cell>
          <cell r="N433">
            <v>20278.03</v>
          </cell>
          <cell r="O433">
            <v>24639.1</v>
          </cell>
          <cell r="Q433">
            <v>145673.56</v>
          </cell>
        </row>
        <row r="434">
          <cell r="A434" t="str">
            <v>F86000G</v>
          </cell>
          <cell r="B434" t="str">
            <v>RENTS</v>
          </cell>
          <cell r="D434">
            <v>7.06</v>
          </cell>
          <cell r="E434">
            <v>0</v>
          </cell>
          <cell r="F434">
            <v>100</v>
          </cell>
          <cell r="G434">
            <v>7.06</v>
          </cell>
          <cell r="H434">
            <v>0</v>
          </cell>
          <cell r="I434">
            <v>0</v>
          </cell>
          <cell r="J434">
            <v>302.3</v>
          </cell>
          <cell r="L434">
            <v>-106.89</v>
          </cell>
          <cell r="N434">
            <v>0</v>
          </cell>
          <cell r="O434">
            <v>149</v>
          </cell>
          <cell r="Q434">
            <v>458.53000000000003</v>
          </cell>
        </row>
        <row r="435">
          <cell r="A435" t="str">
            <v>F86100G</v>
          </cell>
          <cell r="B435" t="str">
            <v>MAINTENANCE SUPERVISION AND ENGINEERING</v>
          </cell>
          <cell r="D435">
            <v>129.66</v>
          </cell>
          <cell r="E435">
            <v>273.20999999999998</v>
          </cell>
          <cell r="F435">
            <v>287.45</v>
          </cell>
          <cell r="G435">
            <v>359.6</v>
          </cell>
          <cell r="H435">
            <v>366.98</v>
          </cell>
          <cell r="I435">
            <v>362.49</v>
          </cell>
          <cell r="J435">
            <v>414.61</v>
          </cell>
          <cell r="K435">
            <v>318.75</v>
          </cell>
          <cell r="L435">
            <v>290.33</v>
          </cell>
          <cell r="M435">
            <v>324.88</v>
          </cell>
          <cell r="N435">
            <v>307.47000000000003</v>
          </cell>
          <cell r="O435">
            <v>571.09</v>
          </cell>
          <cell r="Q435">
            <v>4006.5200000000004</v>
          </cell>
        </row>
        <row r="436">
          <cell r="A436" t="str">
            <v>F86110G</v>
          </cell>
          <cell r="B436" t="str">
            <v>MAINTENANCE SUPERVISION AND ENGINEERING</v>
          </cell>
          <cell r="D436">
            <v>7054.11</v>
          </cell>
          <cell r="E436">
            <v>6707.58</v>
          </cell>
          <cell r="F436">
            <v>6963.17</v>
          </cell>
          <cell r="G436">
            <v>7761.26</v>
          </cell>
          <cell r="H436">
            <v>6521.98</v>
          </cell>
          <cell r="I436">
            <v>5272.34</v>
          </cell>
          <cell r="J436">
            <v>2128.61</v>
          </cell>
          <cell r="K436">
            <v>6231.92</v>
          </cell>
          <cell r="L436">
            <v>6019.91</v>
          </cell>
          <cell r="M436">
            <v>9093.84</v>
          </cell>
          <cell r="N436">
            <v>6440.51</v>
          </cell>
          <cell r="O436">
            <v>7001.79</v>
          </cell>
          <cell r="Q436">
            <v>77197.01999999999</v>
          </cell>
        </row>
        <row r="437">
          <cell r="A437" t="str">
            <v>F86120G</v>
          </cell>
          <cell r="B437" t="str">
            <v>MAINTENANCE SUPERVISION AND ENGINEERING</v>
          </cell>
          <cell r="D437">
            <v>73.97</v>
          </cell>
          <cell r="E437">
            <v>73.97</v>
          </cell>
          <cell r="F437">
            <v>78.7</v>
          </cell>
          <cell r="G437">
            <v>928.64</v>
          </cell>
          <cell r="H437">
            <v>888.8</v>
          </cell>
          <cell r="I437">
            <v>836.75</v>
          </cell>
          <cell r="J437">
            <v>85.8</v>
          </cell>
          <cell r="K437">
            <v>63.47</v>
          </cell>
          <cell r="L437">
            <v>60.7</v>
          </cell>
          <cell r="M437">
            <v>104.9</v>
          </cell>
          <cell r="N437">
            <v>71.400000000000006</v>
          </cell>
          <cell r="O437">
            <v>67.2</v>
          </cell>
          <cell r="Q437">
            <v>3334.2999999999997</v>
          </cell>
        </row>
        <row r="438">
          <cell r="A438" t="str">
            <v>F86200G</v>
          </cell>
          <cell r="B438" t="str">
            <v>MAINTENANCE OF STRUCTURES AND IMPROVEME</v>
          </cell>
          <cell r="G438">
            <v>0</v>
          </cell>
          <cell r="H438">
            <v>0</v>
          </cell>
          <cell r="I438">
            <v>0</v>
          </cell>
          <cell r="N438">
            <v>0</v>
          </cell>
          <cell r="O438">
            <v>0</v>
          </cell>
          <cell r="Q438">
            <v>0</v>
          </cell>
        </row>
        <row r="439">
          <cell r="A439" t="str">
            <v>F86300G</v>
          </cell>
          <cell r="B439" t="str">
            <v>MAINTENANCE OF MAINS</v>
          </cell>
          <cell r="D439">
            <v>-194.41</v>
          </cell>
          <cell r="E439">
            <v>1965.78</v>
          </cell>
          <cell r="F439">
            <v>400.35</v>
          </cell>
          <cell r="G439">
            <v>119.38</v>
          </cell>
          <cell r="H439">
            <v>163.86</v>
          </cell>
          <cell r="I439">
            <v>335</v>
          </cell>
          <cell r="J439">
            <v>8333.8799999999992</v>
          </cell>
          <cell r="K439">
            <v>951.14</v>
          </cell>
          <cell r="L439">
            <v>52.98</v>
          </cell>
          <cell r="M439">
            <v>597.22</v>
          </cell>
          <cell r="N439">
            <v>946.69</v>
          </cell>
          <cell r="O439">
            <v>2799.85</v>
          </cell>
          <cell r="Q439">
            <v>16471.719999999998</v>
          </cell>
        </row>
        <row r="440">
          <cell r="A440" t="str">
            <v>F86310G</v>
          </cell>
          <cell r="B440" t="str">
            <v>MAINTENANCE OF MAINS</v>
          </cell>
          <cell r="D440">
            <v>4493.53</v>
          </cell>
          <cell r="E440">
            <v>5241.21</v>
          </cell>
          <cell r="F440">
            <v>3899.81</v>
          </cell>
          <cell r="G440">
            <v>7786.02</v>
          </cell>
          <cell r="H440">
            <v>4456.47</v>
          </cell>
          <cell r="I440">
            <v>5188.0200000000004</v>
          </cell>
          <cell r="J440">
            <v>5612.56</v>
          </cell>
          <cell r="K440">
            <v>14615.7</v>
          </cell>
          <cell r="L440">
            <v>8730.84</v>
          </cell>
          <cell r="M440">
            <v>11119.88</v>
          </cell>
          <cell r="N440">
            <v>15831.72</v>
          </cell>
          <cell r="O440">
            <v>12696.23</v>
          </cell>
          <cell r="Q440">
            <v>99671.99</v>
          </cell>
        </row>
        <row r="441">
          <cell r="A441" t="str">
            <v>F86400G</v>
          </cell>
          <cell r="B441" t="str">
            <v>MAINTENANCE OF COMPRESSOR STATION EQUIPMENT</v>
          </cell>
          <cell r="D441">
            <v>34378.879999999997</v>
          </cell>
          <cell r="E441">
            <v>45763.89</v>
          </cell>
          <cell r="F441">
            <v>25786.68</v>
          </cell>
          <cell r="G441">
            <v>65872.509999999995</v>
          </cell>
          <cell r="H441">
            <v>89823.83</v>
          </cell>
          <cell r="I441">
            <v>79957.63</v>
          </cell>
          <cell r="J441">
            <v>64307.27</v>
          </cell>
          <cell r="K441">
            <v>33495.07</v>
          </cell>
          <cell r="L441">
            <v>59180.44</v>
          </cell>
          <cell r="M441">
            <v>31449.23</v>
          </cell>
          <cell r="N441">
            <v>21411</v>
          </cell>
          <cell r="O441">
            <v>47514.07</v>
          </cell>
          <cell r="Q441">
            <v>598940.5</v>
          </cell>
        </row>
        <row r="442">
          <cell r="A442" t="str">
            <v>F86410G</v>
          </cell>
          <cell r="B442" t="str">
            <v>MAINTENANCE OF COMPRESSOR STATION EQUIPMENT</v>
          </cell>
          <cell r="D442">
            <v>5694.59</v>
          </cell>
          <cell r="E442">
            <v>5758.92</v>
          </cell>
          <cell r="F442">
            <v>6704.85</v>
          </cell>
          <cell r="G442">
            <v>17372.48</v>
          </cell>
          <cell r="H442">
            <v>11897.35</v>
          </cell>
          <cell r="I442">
            <v>9107.77</v>
          </cell>
          <cell r="J442">
            <v>7581.59</v>
          </cell>
          <cell r="K442">
            <v>7972.3</v>
          </cell>
          <cell r="L442">
            <v>8494.68</v>
          </cell>
          <cell r="M442">
            <v>9674</v>
          </cell>
          <cell r="N442">
            <v>5567.11</v>
          </cell>
          <cell r="O442">
            <v>6142.11</v>
          </cell>
          <cell r="Q442">
            <v>101967.75</v>
          </cell>
        </row>
        <row r="443">
          <cell r="A443" t="str">
            <v>F86420G</v>
          </cell>
          <cell r="B443" t="str">
            <v>MAINTENANCE OF COMPRESSOR STATION EQUIPMENT</v>
          </cell>
          <cell r="D443">
            <v>1868.63</v>
          </cell>
          <cell r="E443">
            <v>2294.8000000000002</v>
          </cell>
          <cell r="F443">
            <v>1244.8599999999999</v>
          </cell>
          <cell r="G443">
            <v>2589.12</v>
          </cell>
          <cell r="H443">
            <v>6673.18</v>
          </cell>
          <cell r="I443">
            <v>5689.38</v>
          </cell>
          <cell r="J443">
            <v>1284.3800000000001</v>
          </cell>
          <cell r="K443">
            <v>1365.92</v>
          </cell>
          <cell r="L443">
            <v>1038.0899999999999</v>
          </cell>
          <cell r="M443">
            <v>2287.14</v>
          </cell>
          <cell r="N443">
            <v>1392.06</v>
          </cell>
          <cell r="O443">
            <v>1791.78</v>
          </cell>
          <cell r="Q443">
            <v>29519.340000000004</v>
          </cell>
        </row>
        <row r="444">
          <cell r="A444" t="str">
            <v>F86500G</v>
          </cell>
          <cell r="B444" t="str">
            <v>MAINTENANCE OF MEASURING AND REG. STATION EQUIPMEN</v>
          </cell>
          <cell r="D444">
            <v>2178.13</v>
          </cell>
          <cell r="E444">
            <v>2877.72</v>
          </cell>
          <cell r="F444">
            <v>2822.68</v>
          </cell>
          <cell r="G444">
            <v>2565.7399999999998</v>
          </cell>
          <cell r="H444">
            <v>17342.18</v>
          </cell>
          <cell r="I444">
            <v>14418.11</v>
          </cell>
          <cell r="J444">
            <v>4980.32</v>
          </cell>
          <cell r="K444">
            <v>6690.3</v>
          </cell>
          <cell r="L444">
            <v>3941.62</v>
          </cell>
          <cell r="M444">
            <v>15991.5</v>
          </cell>
          <cell r="N444">
            <v>8672.94</v>
          </cell>
          <cell r="O444">
            <v>37101.78</v>
          </cell>
          <cell r="Q444">
            <v>119583.02</v>
          </cell>
        </row>
        <row r="445">
          <cell r="A445" t="str">
            <v>F86700G</v>
          </cell>
          <cell r="B445" t="str">
            <v>MAINTENANCE OF OTHER EQUIPMENT</v>
          </cell>
          <cell r="D445">
            <v>1429.34</v>
          </cell>
          <cell r="E445">
            <v>980.06</v>
          </cell>
          <cell r="F445">
            <v>1341.97</v>
          </cell>
          <cell r="G445">
            <v>1720</v>
          </cell>
          <cell r="H445">
            <v>0</v>
          </cell>
          <cell r="I445">
            <v>2614.6</v>
          </cell>
          <cell r="K445">
            <v>2517.0500000000002</v>
          </cell>
          <cell r="L445">
            <v>-1376.19</v>
          </cell>
          <cell r="M445">
            <v>1720</v>
          </cell>
          <cell r="N445">
            <v>11751.38</v>
          </cell>
          <cell r="O445">
            <v>2218.96</v>
          </cell>
          <cell r="Q445">
            <v>24917.17</v>
          </cell>
        </row>
        <row r="446">
          <cell r="A446" t="str">
            <v>F87000G</v>
          </cell>
          <cell r="B446" t="str">
            <v>OPERATION SUPERVISION AND ENGINEERING</v>
          </cell>
          <cell r="D446">
            <v>20790.689999999999</v>
          </cell>
          <cell r="E446">
            <v>11212.3</v>
          </cell>
          <cell r="F446">
            <v>5074</v>
          </cell>
          <cell r="G446">
            <v>29240.92</v>
          </cell>
          <cell r="H446">
            <v>28490.48</v>
          </cell>
          <cell r="I446">
            <v>34465.339999999997</v>
          </cell>
          <cell r="J446">
            <v>10685.02</v>
          </cell>
          <cell r="K446">
            <v>5772.25</v>
          </cell>
          <cell r="L446">
            <v>4689.91</v>
          </cell>
          <cell r="M446">
            <v>10279.32</v>
          </cell>
          <cell r="N446">
            <v>28570.1</v>
          </cell>
          <cell r="O446">
            <v>-28247.599999999999</v>
          </cell>
          <cell r="Q446">
            <v>161022.73000000001</v>
          </cell>
        </row>
        <row r="447">
          <cell r="A447" t="str">
            <v>F87010G</v>
          </cell>
          <cell r="B447" t="str">
            <v>OPERATION SUPERVISIO</v>
          </cell>
          <cell r="D447">
            <v>132934.65</v>
          </cell>
          <cell r="E447">
            <v>166892.96</v>
          </cell>
          <cell r="F447">
            <v>142590.63</v>
          </cell>
          <cell r="G447">
            <v>179591.56</v>
          </cell>
          <cell r="H447">
            <v>196044.87</v>
          </cell>
          <cell r="I447">
            <v>155808.4</v>
          </cell>
          <cell r="J447">
            <v>144025.35999999999</v>
          </cell>
          <cell r="K447">
            <v>139071.54999999999</v>
          </cell>
          <cell r="L447">
            <v>130040.09</v>
          </cell>
          <cell r="M447">
            <v>145240.09</v>
          </cell>
          <cell r="N447">
            <v>118814.18</v>
          </cell>
          <cell r="O447">
            <v>128051.47</v>
          </cell>
          <cell r="Q447">
            <v>1779105.8100000003</v>
          </cell>
        </row>
        <row r="448">
          <cell r="A448" t="str">
            <v>F87020G</v>
          </cell>
          <cell r="B448" t="str">
            <v>OPERATION SUPERVISIO</v>
          </cell>
          <cell r="D448">
            <v>63911.26</v>
          </cell>
          <cell r="E448">
            <v>57641.8</v>
          </cell>
          <cell r="F448">
            <v>60105.01</v>
          </cell>
          <cell r="G448">
            <v>77141.58</v>
          </cell>
          <cell r="H448">
            <v>58950.71</v>
          </cell>
          <cell r="I448">
            <v>60337.52</v>
          </cell>
          <cell r="J448">
            <v>58846.23</v>
          </cell>
          <cell r="K448">
            <v>57793.1</v>
          </cell>
          <cell r="L448">
            <v>48747.57</v>
          </cell>
          <cell r="M448">
            <v>65767.070000000007</v>
          </cell>
          <cell r="N448">
            <v>55487.09</v>
          </cell>
          <cell r="O448">
            <v>57661.62</v>
          </cell>
          <cell r="Q448">
            <v>722390.56</v>
          </cell>
        </row>
        <row r="449">
          <cell r="A449" t="str">
            <v>F87100G</v>
          </cell>
          <cell r="B449" t="str">
            <v>DISTRIBUTION LOAD DISPATCHING</v>
          </cell>
          <cell r="D449">
            <v>-3</v>
          </cell>
          <cell r="E449">
            <v>0</v>
          </cell>
          <cell r="F449">
            <v>0</v>
          </cell>
          <cell r="G449">
            <v>0</v>
          </cell>
          <cell r="H449">
            <v>-1345.39</v>
          </cell>
          <cell r="I449">
            <v>0</v>
          </cell>
          <cell r="N449">
            <v>203.81</v>
          </cell>
          <cell r="O449">
            <v>3</v>
          </cell>
          <cell r="Q449">
            <v>-1141.5800000000002</v>
          </cell>
        </row>
        <row r="450">
          <cell r="A450" t="str">
            <v>F87200C</v>
          </cell>
          <cell r="B450" t="str">
            <v>COMPRESSOR STATION LABOR AND EXPENSES</v>
          </cell>
          <cell r="G450">
            <v>0</v>
          </cell>
          <cell r="H450">
            <v>0</v>
          </cell>
          <cell r="I450">
            <v>0</v>
          </cell>
          <cell r="J450">
            <v>1554.7</v>
          </cell>
          <cell r="K450">
            <v>-373.61</v>
          </cell>
          <cell r="L450">
            <v>560.22</v>
          </cell>
          <cell r="M450">
            <v>486.11</v>
          </cell>
          <cell r="N450">
            <v>0</v>
          </cell>
          <cell r="O450">
            <v>-5775.48</v>
          </cell>
          <cell r="Q450">
            <v>-3548.0599999999995</v>
          </cell>
        </row>
        <row r="451">
          <cell r="A451" t="str">
            <v>F87200G</v>
          </cell>
          <cell r="B451" t="str">
            <v>COMPRESSOR STATION LABOR AND EXPENSES</v>
          </cell>
          <cell r="G451">
            <v>0</v>
          </cell>
          <cell r="H451">
            <v>0</v>
          </cell>
          <cell r="I451">
            <v>0</v>
          </cell>
          <cell r="N451">
            <v>0</v>
          </cell>
          <cell r="O451">
            <v>6366.24</v>
          </cell>
          <cell r="Q451">
            <v>6366.24</v>
          </cell>
        </row>
        <row r="452">
          <cell r="A452" t="str">
            <v>F87300G</v>
          </cell>
          <cell r="B452" t="str">
            <v>COMPRESSOR STATION FUEL AND POWER</v>
          </cell>
          <cell r="G452">
            <v>0</v>
          </cell>
          <cell r="H452">
            <v>0</v>
          </cell>
          <cell r="I452">
            <v>0</v>
          </cell>
          <cell r="N452">
            <v>0</v>
          </cell>
          <cell r="O452">
            <v>0</v>
          </cell>
          <cell r="Q452">
            <v>0</v>
          </cell>
        </row>
        <row r="453">
          <cell r="A453" t="str">
            <v>F87400G</v>
          </cell>
          <cell r="B453" t="str">
            <v>MAINS AND SERVICES EXPENSES</v>
          </cell>
          <cell r="D453">
            <v>13447.55</v>
          </cell>
          <cell r="E453">
            <v>52380.41</v>
          </cell>
          <cell r="F453">
            <v>30120.66</v>
          </cell>
          <cell r="G453">
            <v>38725.99</v>
          </cell>
          <cell r="H453">
            <v>26599.59</v>
          </cell>
          <cell r="I453">
            <v>26582.3</v>
          </cell>
          <cell r="J453">
            <v>36217.89</v>
          </cell>
          <cell r="K453">
            <v>103934.01</v>
          </cell>
          <cell r="L453">
            <v>26545.74</v>
          </cell>
          <cell r="M453">
            <v>26223.33</v>
          </cell>
          <cell r="N453">
            <v>34735.39</v>
          </cell>
          <cell r="O453">
            <v>51072.66</v>
          </cell>
          <cell r="Q453">
            <v>466585.52</v>
          </cell>
        </row>
        <row r="454">
          <cell r="A454" t="str">
            <v>F87410G</v>
          </cell>
          <cell r="B454" t="str">
            <v>MAINS AND SERVICES E</v>
          </cell>
          <cell r="D454">
            <v>51160.12</v>
          </cell>
          <cell r="E454">
            <v>48268.38</v>
          </cell>
          <cell r="F454">
            <v>43890.42</v>
          </cell>
          <cell r="G454">
            <v>67338.86</v>
          </cell>
          <cell r="H454">
            <v>51020.11</v>
          </cell>
          <cell r="I454">
            <v>52441.46</v>
          </cell>
          <cell r="J454">
            <v>53215.66</v>
          </cell>
          <cell r="K454">
            <v>53467.54</v>
          </cell>
          <cell r="L454">
            <v>36422.86</v>
          </cell>
          <cell r="M454">
            <v>62816.06</v>
          </cell>
          <cell r="N454">
            <v>41387.599999999999</v>
          </cell>
          <cell r="O454">
            <v>50543.56</v>
          </cell>
          <cell r="Q454">
            <v>611972.62999999989</v>
          </cell>
        </row>
        <row r="455">
          <cell r="A455" t="str">
            <v>F87430G</v>
          </cell>
          <cell r="B455" t="str">
            <v>MAINS AND SERVICES E</v>
          </cell>
          <cell r="D455">
            <v>145100.76999999999</v>
          </cell>
          <cell r="E455">
            <v>110269.98</v>
          </cell>
          <cell r="F455">
            <v>106097.37</v>
          </cell>
          <cell r="G455">
            <v>105846.24</v>
          </cell>
          <cell r="H455">
            <v>111829.75</v>
          </cell>
          <cell r="I455">
            <v>91450.78</v>
          </cell>
          <cell r="J455">
            <v>136092.07</v>
          </cell>
          <cell r="K455">
            <v>97849.99</v>
          </cell>
          <cell r="L455">
            <v>100010.24000000001</v>
          </cell>
          <cell r="M455">
            <v>147424.78</v>
          </cell>
          <cell r="N455">
            <v>96485.25</v>
          </cell>
          <cell r="O455">
            <v>107764.63</v>
          </cell>
          <cell r="Q455">
            <v>1356221.85</v>
          </cell>
        </row>
        <row r="456">
          <cell r="A456" t="str">
            <v>F87440G</v>
          </cell>
          <cell r="B456" t="str">
            <v>MAINS AND SERVICES E</v>
          </cell>
          <cell r="D456">
            <v>42177.35</v>
          </cell>
          <cell r="E456">
            <v>36546.28</v>
          </cell>
          <cell r="F456">
            <v>42578.32</v>
          </cell>
          <cell r="G456">
            <v>48377.95</v>
          </cell>
          <cell r="H456">
            <v>37500</v>
          </cell>
          <cell r="I456">
            <v>29695.35</v>
          </cell>
          <cell r="J456">
            <v>36595.64</v>
          </cell>
          <cell r="K456">
            <v>28872.52</v>
          </cell>
          <cell r="L456">
            <v>29714.48</v>
          </cell>
          <cell r="M456">
            <v>40020.17</v>
          </cell>
          <cell r="N456">
            <v>38669.94</v>
          </cell>
          <cell r="O456">
            <v>27542.36</v>
          </cell>
          <cell r="Q456">
            <v>438290.36</v>
          </cell>
        </row>
        <row r="457">
          <cell r="A457" t="str">
            <v>F87450G</v>
          </cell>
          <cell r="B457" t="str">
            <v>MAINS AND SERVICES E</v>
          </cell>
          <cell r="D457">
            <v>15035.71</v>
          </cell>
          <cell r="E457">
            <v>3838.24</v>
          </cell>
          <cell r="F457">
            <v>22330.99</v>
          </cell>
          <cell r="G457">
            <v>10384.57</v>
          </cell>
          <cell r="H457">
            <v>7628.43</v>
          </cell>
          <cell r="I457">
            <v>21456.41</v>
          </cell>
          <cell r="J457">
            <v>2110.8200000000002</v>
          </cell>
          <cell r="K457">
            <v>852.28</v>
          </cell>
          <cell r="L457">
            <v>18024.2</v>
          </cell>
          <cell r="M457">
            <v>11328.08</v>
          </cell>
          <cell r="N457">
            <v>1509.47</v>
          </cell>
          <cell r="O457">
            <v>35523.449999999997</v>
          </cell>
          <cell r="Q457">
            <v>150022.65000000002</v>
          </cell>
        </row>
        <row r="458">
          <cell r="A458" t="str">
            <v>F87500G</v>
          </cell>
          <cell r="B458" t="str">
            <v>MEASURING AND REGULATING STATION EXPENSES-GENERAL</v>
          </cell>
          <cell r="D458">
            <v>33181.040000000001</v>
          </cell>
          <cell r="E458">
            <v>39805.82</v>
          </cell>
          <cell r="F458">
            <v>34260.879999999997</v>
          </cell>
          <cell r="G458">
            <v>51583.41</v>
          </cell>
          <cell r="H458">
            <v>55632.74</v>
          </cell>
          <cell r="I458">
            <v>48501.31</v>
          </cell>
          <cell r="J458">
            <v>28358.81</v>
          </cell>
          <cell r="K458">
            <v>37080.769999999997</v>
          </cell>
          <cell r="L458">
            <v>27786.35</v>
          </cell>
          <cell r="M458">
            <v>58896.06</v>
          </cell>
          <cell r="N458">
            <v>27754.99</v>
          </cell>
          <cell r="O458">
            <v>41432.050000000003</v>
          </cell>
          <cell r="Q458">
            <v>484274.22999999992</v>
          </cell>
        </row>
        <row r="459">
          <cell r="A459" t="str">
            <v>F87800G</v>
          </cell>
          <cell r="B459" t="str">
            <v>METER AND HOUSE REGULATOR EXPENSES</v>
          </cell>
          <cell r="D459">
            <v>42809.67</v>
          </cell>
          <cell r="E459">
            <v>35663.769999999997</v>
          </cell>
          <cell r="F459">
            <v>83266.649999999994</v>
          </cell>
          <cell r="G459">
            <v>240099.51</v>
          </cell>
          <cell r="H459">
            <v>74364.91</v>
          </cell>
          <cell r="I459">
            <v>75888.75</v>
          </cell>
          <cell r="J459">
            <v>121079.51</v>
          </cell>
          <cell r="K459">
            <v>66418.86</v>
          </cell>
          <cell r="L459">
            <v>71991.820000000007</v>
          </cell>
          <cell r="M459">
            <v>52430.17</v>
          </cell>
          <cell r="N459">
            <v>86277.31</v>
          </cell>
          <cell r="O459">
            <v>202801.18</v>
          </cell>
          <cell r="Q459">
            <v>1153092.1099999999</v>
          </cell>
        </row>
        <row r="460">
          <cell r="A460" t="str">
            <v>F87810G</v>
          </cell>
          <cell r="B460" t="str">
            <v>METER AND HOUSE REGU</v>
          </cell>
          <cell r="D460">
            <v>20272.689999999999</v>
          </cell>
          <cell r="E460">
            <v>14967</v>
          </cell>
          <cell r="F460">
            <v>16889.63</v>
          </cell>
          <cell r="G460">
            <v>27214.6</v>
          </cell>
          <cell r="H460">
            <v>17024.900000000001</v>
          </cell>
          <cell r="I460">
            <v>13154.34</v>
          </cell>
          <cell r="J460">
            <v>11381.72</v>
          </cell>
          <cell r="K460">
            <v>11721.41</v>
          </cell>
          <cell r="L460">
            <v>6832.51</v>
          </cell>
          <cell r="M460">
            <v>12494.9</v>
          </cell>
          <cell r="N460">
            <v>11077.48</v>
          </cell>
          <cell r="O460">
            <v>10308.01</v>
          </cell>
          <cell r="Q460">
            <v>173339.19000000003</v>
          </cell>
        </row>
        <row r="461">
          <cell r="A461" t="str">
            <v>F87820G</v>
          </cell>
          <cell r="B461" t="str">
            <v>METER AND HOUSE REGU</v>
          </cell>
          <cell r="D461">
            <v>169148.98</v>
          </cell>
          <cell r="E461">
            <v>147891.1</v>
          </cell>
          <cell r="F461">
            <v>147572.78</v>
          </cell>
          <cell r="G461">
            <v>192538.4</v>
          </cell>
          <cell r="H461">
            <v>155965.67000000001</v>
          </cell>
          <cell r="I461">
            <v>156189.85999999999</v>
          </cell>
          <cell r="J461">
            <v>170264.83</v>
          </cell>
          <cell r="K461">
            <v>165698.79</v>
          </cell>
          <cell r="L461">
            <v>128826.27</v>
          </cell>
          <cell r="M461">
            <v>149924.35</v>
          </cell>
          <cell r="N461">
            <v>114648.11</v>
          </cell>
          <cell r="O461">
            <v>137621.47</v>
          </cell>
          <cell r="Q461">
            <v>1836290.6100000003</v>
          </cell>
        </row>
        <row r="462">
          <cell r="A462" t="str">
            <v>F87830G</v>
          </cell>
          <cell r="B462" t="str">
            <v>METER AND HOUSE REGU</v>
          </cell>
          <cell r="D462">
            <v>3185.07</v>
          </cell>
          <cell r="E462">
            <v>2105.15</v>
          </cell>
          <cell r="F462">
            <v>1868.15</v>
          </cell>
          <cell r="G462">
            <v>4019.1</v>
          </cell>
          <cell r="H462">
            <v>3206.4</v>
          </cell>
          <cell r="I462">
            <v>5077.59</v>
          </cell>
          <cell r="J462">
            <v>2564.6</v>
          </cell>
          <cell r="K462">
            <v>5848.01</v>
          </cell>
          <cell r="L462">
            <v>2276.5300000000002</v>
          </cell>
          <cell r="M462">
            <v>3621.29</v>
          </cell>
          <cell r="N462">
            <v>2814.06</v>
          </cell>
          <cell r="O462">
            <v>1569.89</v>
          </cell>
          <cell r="Q462">
            <v>38155.839999999997</v>
          </cell>
        </row>
        <row r="463">
          <cell r="A463" t="str">
            <v>F87840G</v>
          </cell>
          <cell r="B463" t="str">
            <v>METER AND HOUSE REGU</v>
          </cell>
          <cell r="D463">
            <v>15844.11</v>
          </cell>
          <cell r="E463">
            <v>14547.63</v>
          </cell>
          <cell r="F463">
            <v>10387.69</v>
          </cell>
          <cell r="G463">
            <v>12031.89</v>
          </cell>
          <cell r="H463">
            <v>7262.38</v>
          </cell>
          <cell r="I463">
            <v>14021.83</v>
          </cell>
          <cell r="J463">
            <v>3493.41</v>
          </cell>
          <cell r="K463">
            <v>2708.4</v>
          </cell>
          <cell r="L463">
            <v>4996.93</v>
          </cell>
          <cell r="M463">
            <v>3687.94</v>
          </cell>
          <cell r="N463">
            <v>6951.14</v>
          </cell>
          <cell r="O463">
            <v>5729.51</v>
          </cell>
          <cell r="Q463">
            <v>101662.85999999999</v>
          </cell>
        </row>
        <row r="464">
          <cell r="A464" t="str">
            <v>F87850G</v>
          </cell>
          <cell r="B464" t="str">
            <v>METER AND HOUSE REGU</v>
          </cell>
          <cell r="D464">
            <v>1919.57</v>
          </cell>
          <cell r="E464">
            <v>2701.88</v>
          </cell>
          <cell r="F464">
            <v>2305.2800000000002</v>
          </cell>
          <cell r="G464">
            <v>2349.23</v>
          </cell>
          <cell r="H464">
            <v>2715.01</v>
          </cell>
          <cell r="I464">
            <v>1775.87</v>
          </cell>
          <cell r="J464">
            <v>2795.95</v>
          </cell>
          <cell r="K464">
            <v>2122.71</v>
          </cell>
          <cell r="L464">
            <v>2296.13</v>
          </cell>
          <cell r="M464">
            <v>2603</v>
          </cell>
          <cell r="N464">
            <v>2847.05</v>
          </cell>
          <cell r="O464">
            <v>3543.99</v>
          </cell>
          <cell r="Q464">
            <v>29975.67</v>
          </cell>
        </row>
        <row r="465">
          <cell r="A465" t="str">
            <v>F87860G</v>
          </cell>
          <cell r="B465" t="str">
            <v>METER AND HOUSE REGU</v>
          </cell>
          <cell r="D465">
            <v>8015.16</v>
          </cell>
          <cell r="E465">
            <v>988.46</v>
          </cell>
          <cell r="F465">
            <v>1257.94</v>
          </cell>
          <cell r="G465">
            <v>250.72</v>
          </cell>
          <cell r="H465">
            <v>0</v>
          </cell>
          <cell r="I465">
            <v>1573.4</v>
          </cell>
          <cell r="J465">
            <v>665.01</v>
          </cell>
          <cell r="K465">
            <v>366.81</v>
          </cell>
          <cell r="M465">
            <v>332.71</v>
          </cell>
          <cell r="N465">
            <v>171.81</v>
          </cell>
          <cell r="O465">
            <v>979.97</v>
          </cell>
          <cell r="Q465">
            <v>14601.989999999996</v>
          </cell>
        </row>
        <row r="466">
          <cell r="A466" t="str">
            <v>F87900G</v>
          </cell>
          <cell r="B466" t="str">
            <v>CUSTOMER INSTALLATIONS EXPENSES</v>
          </cell>
          <cell r="D466">
            <v>133312.37</v>
          </cell>
          <cell r="E466">
            <v>156786.70000000001</v>
          </cell>
          <cell r="F466">
            <v>147776.39000000001</v>
          </cell>
          <cell r="G466">
            <v>191094.89</v>
          </cell>
          <cell r="H466">
            <v>133744.60999999999</v>
          </cell>
          <cell r="I466">
            <v>125642.29</v>
          </cell>
          <cell r="J466">
            <v>208477.89</v>
          </cell>
          <cell r="K466">
            <v>178331.24</v>
          </cell>
          <cell r="L466">
            <v>202643.01</v>
          </cell>
          <cell r="M466">
            <v>274946.71000000002</v>
          </cell>
          <cell r="N466">
            <v>225139.78</v>
          </cell>
          <cell r="O466">
            <v>367099.88</v>
          </cell>
          <cell r="Q466">
            <v>2344995.7600000002</v>
          </cell>
        </row>
        <row r="467">
          <cell r="A467" t="str">
            <v>F87910G</v>
          </cell>
          <cell r="B467" t="str">
            <v>CUSTOMER INSTALLATIO</v>
          </cell>
          <cell r="D467">
            <v>413132.74</v>
          </cell>
          <cell r="E467">
            <v>340113.1</v>
          </cell>
          <cell r="F467">
            <v>212884.97</v>
          </cell>
          <cell r="G467">
            <v>292882.36</v>
          </cell>
          <cell r="H467">
            <v>203073.44</v>
          </cell>
          <cell r="I467">
            <v>172677.62</v>
          </cell>
          <cell r="J467">
            <v>287625.23</v>
          </cell>
          <cell r="K467">
            <v>237632.6</v>
          </cell>
          <cell r="L467">
            <v>210994.57</v>
          </cell>
          <cell r="M467">
            <v>357061.18</v>
          </cell>
          <cell r="N467">
            <v>369578.7</v>
          </cell>
          <cell r="O467">
            <v>672920.67</v>
          </cell>
          <cell r="Q467">
            <v>3770577.18</v>
          </cell>
        </row>
        <row r="468">
          <cell r="A468" t="str">
            <v>F87920G</v>
          </cell>
          <cell r="B468" t="str">
            <v>CUSTOMER INSTALLATIO</v>
          </cell>
          <cell r="D468">
            <v>8486.5</v>
          </cell>
          <cell r="E468">
            <v>13144.35</v>
          </cell>
          <cell r="F468">
            <v>16448.240000000002</v>
          </cell>
          <cell r="G468">
            <v>33304.019999999997</v>
          </cell>
          <cell r="H468">
            <v>18395.830000000002</v>
          </cell>
          <cell r="I468">
            <v>19992.810000000001</v>
          </cell>
          <cell r="J468">
            <v>24684</v>
          </cell>
          <cell r="K468">
            <v>27413.45</v>
          </cell>
          <cell r="L468">
            <v>21181.38</v>
          </cell>
          <cell r="M468">
            <v>13513.11</v>
          </cell>
          <cell r="N468">
            <v>7650.52</v>
          </cell>
          <cell r="O468">
            <v>5403.03</v>
          </cell>
          <cell r="Q468">
            <v>209617.24</v>
          </cell>
        </row>
        <row r="469">
          <cell r="A469" t="str">
            <v>F87940G</v>
          </cell>
          <cell r="B469" t="str">
            <v>CUSTOMER INSTALLATIONS EXPENSES</v>
          </cell>
          <cell r="D469">
            <v>0</v>
          </cell>
          <cell r="G469">
            <v>0</v>
          </cell>
          <cell r="H469">
            <v>0</v>
          </cell>
          <cell r="I469">
            <v>0</v>
          </cell>
          <cell r="N469">
            <v>0</v>
          </cell>
          <cell r="O469">
            <v>0</v>
          </cell>
          <cell r="Q469">
            <v>0</v>
          </cell>
        </row>
        <row r="470">
          <cell r="A470" t="str">
            <v>F87950G</v>
          </cell>
          <cell r="B470" t="str">
            <v>CUSTOMER INSTALLATIO</v>
          </cell>
          <cell r="D470">
            <v>90765.82</v>
          </cell>
          <cell r="E470">
            <v>24617.94</v>
          </cell>
          <cell r="F470">
            <v>30432.01</v>
          </cell>
          <cell r="G470">
            <v>1478.38</v>
          </cell>
          <cell r="H470">
            <v>129.09</v>
          </cell>
          <cell r="I470">
            <v>271.19</v>
          </cell>
          <cell r="J470">
            <v>311.57</v>
          </cell>
          <cell r="K470">
            <v>-600.54999999999995</v>
          </cell>
          <cell r="L470">
            <v>16127.85</v>
          </cell>
          <cell r="M470">
            <v>114547.51</v>
          </cell>
          <cell r="N470">
            <v>200210.11</v>
          </cell>
          <cell r="O470">
            <v>288666.38</v>
          </cell>
          <cell r="Q470">
            <v>766957.3</v>
          </cell>
        </row>
        <row r="471">
          <cell r="A471" t="str">
            <v>F88000G</v>
          </cell>
          <cell r="B471" t="str">
            <v>OTHER EXPENSES</v>
          </cell>
          <cell r="D471">
            <v>102802.37</v>
          </cell>
          <cell r="E471">
            <v>147714.57</v>
          </cell>
          <cell r="F471">
            <v>164227.31</v>
          </cell>
          <cell r="G471">
            <v>213523.46</v>
          </cell>
          <cell r="H471">
            <v>153741.46</v>
          </cell>
          <cell r="I471">
            <v>181257.4</v>
          </cell>
          <cell r="J471">
            <v>103137.36</v>
          </cell>
          <cell r="K471">
            <v>128642.3</v>
          </cell>
          <cell r="L471">
            <v>81802.06</v>
          </cell>
          <cell r="M471">
            <v>138676.64000000001</v>
          </cell>
          <cell r="N471">
            <v>76705.17</v>
          </cell>
          <cell r="O471">
            <v>107805.78</v>
          </cell>
          <cell r="Q471">
            <v>1600035.8800000001</v>
          </cell>
        </row>
        <row r="472">
          <cell r="A472" t="str">
            <v>F88010G</v>
          </cell>
          <cell r="B472" t="str">
            <v>MTGS/TRAINING/ETC</v>
          </cell>
          <cell r="D472">
            <v>44316.74</v>
          </cell>
          <cell r="E472">
            <v>28693.200000000001</v>
          </cell>
          <cell r="F472">
            <v>34036.81</v>
          </cell>
          <cell r="G472">
            <v>41103.839999999997</v>
          </cell>
          <cell r="H472">
            <v>33338.53</v>
          </cell>
          <cell r="I472">
            <v>28833.03</v>
          </cell>
          <cell r="J472">
            <v>72301.789999999994</v>
          </cell>
          <cell r="K472">
            <v>34540.79</v>
          </cell>
          <cell r="L472">
            <v>32056.62</v>
          </cell>
          <cell r="M472">
            <v>39986.769999999997</v>
          </cell>
          <cell r="N472">
            <v>38015.760000000002</v>
          </cell>
          <cell r="O472">
            <v>31186.07</v>
          </cell>
          <cell r="Q472">
            <v>458409.95</v>
          </cell>
        </row>
        <row r="473">
          <cell r="A473" t="str">
            <v>F88030G</v>
          </cell>
          <cell r="B473" t="str">
            <v>DISPATH OFFICE</v>
          </cell>
          <cell r="D473">
            <v>3524.59</v>
          </cell>
          <cell r="E473">
            <v>19319.580000000002</v>
          </cell>
          <cell r="F473">
            <v>12991.04</v>
          </cell>
          <cell r="G473">
            <v>4522.2</v>
          </cell>
          <cell r="H473">
            <v>6559.99</v>
          </cell>
          <cell r="I473">
            <v>12822.42</v>
          </cell>
          <cell r="J473">
            <v>2603.06</v>
          </cell>
          <cell r="K473">
            <v>7905.09</v>
          </cell>
          <cell r="L473">
            <v>7600.51</v>
          </cell>
          <cell r="M473">
            <v>3539.77</v>
          </cell>
          <cell r="N473">
            <v>10065.620000000001</v>
          </cell>
          <cell r="O473">
            <v>10406.450000000001</v>
          </cell>
          <cell r="Q473">
            <v>101860.31999999999</v>
          </cell>
        </row>
        <row r="474">
          <cell r="A474" t="str">
            <v>F88040G</v>
          </cell>
          <cell r="B474" t="str">
            <v>TECH OFFICE/DOCS /MISC. OPER. EXP.</v>
          </cell>
          <cell r="D474">
            <v>5556.5</v>
          </cell>
          <cell r="E474">
            <v>4306.7299999999996</v>
          </cell>
          <cell r="F474">
            <v>7397.11</v>
          </cell>
          <cell r="G474">
            <v>8022.25</v>
          </cell>
          <cell r="H474">
            <v>15424.88</v>
          </cell>
          <cell r="I474">
            <v>2460.77</v>
          </cell>
          <cell r="J474">
            <v>2017.23</v>
          </cell>
          <cell r="K474">
            <v>7934.19</v>
          </cell>
          <cell r="L474">
            <v>554.46</v>
          </cell>
          <cell r="M474">
            <v>3513.72</v>
          </cell>
          <cell r="N474">
            <v>15037.07</v>
          </cell>
          <cell r="O474">
            <v>429.85</v>
          </cell>
          <cell r="Q474">
            <v>72654.760000000009</v>
          </cell>
        </row>
        <row r="475">
          <cell r="A475" t="str">
            <v>F88100G</v>
          </cell>
          <cell r="B475" t="str">
            <v>RENTS</v>
          </cell>
          <cell r="D475">
            <v>1175</v>
          </cell>
          <cell r="E475">
            <v>906</v>
          </cell>
          <cell r="F475">
            <v>400</v>
          </cell>
          <cell r="G475">
            <v>-1075</v>
          </cell>
          <cell r="H475">
            <v>0</v>
          </cell>
          <cell r="I475">
            <v>0</v>
          </cell>
          <cell r="J475">
            <v>1444</v>
          </cell>
          <cell r="M475">
            <v>600</v>
          </cell>
          <cell r="N475">
            <v>0</v>
          </cell>
          <cell r="O475">
            <v>0</v>
          </cell>
          <cell r="Q475">
            <v>3450</v>
          </cell>
        </row>
        <row r="476">
          <cell r="A476" t="str">
            <v>F88500G</v>
          </cell>
          <cell r="B476" t="str">
            <v>MAINTENANCE SUPERVISION AND ENGINEERING</v>
          </cell>
          <cell r="D476">
            <v>-118</v>
          </cell>
          <cell r="E476">
            <v>0</v>
          </cell>
          <cell r="F476">
            <v>0</v>
          </cell>
          <cell r="G476">
            <v>0</v>
          </cell>
          <cell r="H476">
            <v>680.28</v>
          </cell>
          <cell r="I476">
            <v>3004.79</v>
          </cell>
          <cell r="N476">
            <v>0</v>
          </cell>
          <cell r="O476">
            <v>746.47</v>
          </cell>
          <cell r="Q476">
            <v>4313.54</v>
          </cell>
        </row>
        <row r="477">
          <cell r="A477" t="str">
            <v>F88510G</v>
          </cell>
          <cell r="B477" t="str">
            <v>MAINT SUPERVISION AN</v>
          </cell>
          <cell r="D477">
            <v>3016.5</v>
          </cell>
          <cell r="E477">
            <v>3534.46</v>
          </cell>
          <cell r="F477">
            <v>3707.03</v>
          </cell>
          <cell r="G477">
            <v>8155.85</v>
          </cell>
          <cell r="H477">
            <v>7571.58</v>
          </cell>
          <cell r="I477">
            <v>6837.29</v>
          </cell>
          <cell r="J477">
            <v>2693.28</v>
          </cell>
          <cell r="K477">
            <v>2565.04</v>
          </cell>
          <cell r="L477">
            <v>2658.75</v>
          </cell>
          <cell r="M477">
            <v>3885.76</v>
          </cell>
          <cell r="N477">
            <v>2550.04</v>
          </cell>
          <cell r="O477">
            <v>3464.03</v>
          </cell>
          <cell r="Q477">
            <v>50639.61</v>
          </cell>
        </row>
        <row r="478">
          <cell r="A478" t="str">
            <v>F88520G</v>
          </cell>
          <cell r="B478" t="str">
            <v>MAINT SUPERVISION AN</v>
          </cell>
          <cell r="D478">
            <v>3465.06</v>
          </cell>
          <cell r="E478">
            <v>2612.3200000000002</v>
          </cell>
          <cell r="F478">
            <v>2281.37</v>
          </cell>
          <cell r="G478">
            <v>3588.66</v>
          </cell>
          <cell r="H478">
            <v>3115.04</v>
          </cell>
          <cell r="I478">
            <v>2303.5700000000002</v>
          </cell>
          <cell r="J478">
            <v>2500.6799999999998</v>
          </cell>
          <cell r="K478">
            <v>2036.88</v>
          </cell>
          <cell r="L478">
            <v>2186.35</v>
          </cell>
          <cell r="M478">
            <v>2822.24</v>
          </cell>
          <cell r="N478">
            <v>2443.36</v>
          </cell>
          <cell r="O478">
            <v>2897.18</v>
          </cell>
          <cell r="Q478">
            <v>32252.71</v>
          </cell>
        </row>
        <row r="479">
          <cell r="A479" t="str">
            <v>F88600G</v>
          </cell>
          <cell r="B479" t="str">
            <v>MAINTENANCE OF STRUCTURES AND IMPROVEME</v>
          </cell>
          <cell r="D479">
            <v>0</v>
          </cell>
          <cell r="G479">
            <v>0</v>
          </cell>
          <cell r="H479">
            <v>0</v>
          </cell>
          <cell r="I479">
            <v>0</v>
          </cell>
          <cell r="N479">
            <v>0</v>
          </cell>
          <cell r="O479">
            <v>0</v>
          </cell>
          <cell r="Q479">
            <v>0</v>
          </cell>
        </row>
        <row r="480">
          <cell r="A480" t="str">
            <v>F88700G</v>
          </cell>
          <cell r="B480" t="str">
            <v>MAINTENANCE OF MAINS</v>
          </cell>
          <cell r="D480">
            <v>7579.26</v>
          </cell>
          <cell r="E480">
            <v>44011.28</v>
          </cell>
          <cell r="F480">
            <v>29776.39</v>
          </cell>
          <cell r="G480">
            <v>21358.44</v>
          </cell>
          <cell r="H480">
            <v>17467.080000000002</v>
          </cell>
          <cell r="I480">
            <v>49629.18</v>
          </cell>
          <cell r="J480">
            <v>45101.57</v>
          </cell>
          <cell r="K480">
            <v>-13216.26</v>
          </cell>
          <cell r="L480">
            <v>16748.84</v>
          </cell>
          <cell r="M480">
            <v>34258.69</v>
          </cell>
          <cell r="N480">
            <v>66127.25</v>
          </cell>
          <cell r="O480">
            <v>26091.48</v>
          </cell>
          <cell r="Q480">
            <v>344933.19999999995</v>
          </cell>
        </row>
        <row r="481">
          <cell r="A481" t="str">
            <v>F88710G</v>
          </cell>
          <cell r="B481" t="str">
            <v>CPM IMPRESSED CURRENT</v>
          </cell>
          <cell r="D481">
            <v>22130.720000000001</v>
          </cell>
          <cell r="E481">
            <v>12608.41</v>
          </cell>
          <cell r="F481">
            <v>11027</v>
          </cell>
          <cell r="G481">
            <v>12766</v>
          </cell>
          <cell r="H481">
            <v>21502.98</v>
          </cell>
          <cell r="I481">
            <v>35685.339999999997</v>
          </cell>
          <cell r="J481">
            <v>15172.44</v>
          </cell>
          <cell r="K481">
            <v>24980.36</v>
          </cell>
          <cell r="L481">
            <v>20554.75</v>
          </cell>
          <cell r="M481">
            <v>27719.17</v>
          </cell>
          <cell r="N481">
            <v>15872.83</v>
          </cell>
          <cell r="O481">
            <v>16912.28</v>
          </cell>
          <cell r="Q481">
            <v>236932.27999999997</v>
          </cell>
        </row>
        <row r="482">
          <cell r="A482" t="str">
            <v>F88720G</v>
          </cell>
          <cell r="B482" t="str">
            <v>CPM MAGNESUIM</v>
          </cell>
          <cell r="D482">
            <v>25691.33</v>
          </cell>
          <cell r="E482">
            <v>37062.400000000001</v>
          </cell>
          <cell r="F482">
            <v>35337.56</v>
          </cell>
          <cell r="G482">
            <v>37178.800000000003</v>
          </cell>
          <cell r="H482">
            <v>14361.69</v>
          </cell>
          <cell r="I482">
            <v>35192.6</v>
          </cell>
          <cell r="J482">
            <v>30957.62</v>
          </cell>
          <cell r="K482">
            <v>26679.73</v>
          </cell>
          <cell r="L482">
            <v>20489.04</v>
          </cell>
          <cell r="M482">
            <v>52590.41</v>
          </cell>
          <cell r="N482">
            <v>22204.86</v>
          </cell>
          <cell r="O482">
            <v>13415.37</v>
          </cell>
          <cell r="Q482">
            <v>351161.41000000003</v>
          </cell>
        </row>
        <row r="483">
          <cell r="A483" t="str">
            <v>F88730G</v>
          </cell>
          <cell r="B483" t="str">
            <v>CPM 10% CP INSPECTION</v>
          </cell>
          <cell r="D483">
            <v>56891.35</v>
          </cell>
          <cell r="E483">
            <v>52189.440000000002</v>
          </cell>
          <cell r="F483">
            <v>50873.46</v>
          </cell>
          <cell r="G483">
            <v>67304.58</v>
          </cell>
          <cell r="H483">
            <v>78373.960000000006</v>
          </cell>
          <cell r="I483">
            <v>99151.31</v>
          </cell>
          <cell r="J483">
            <v>54414.49</v>
          </cell>
          <cell r="K483">
            <v>67320.460000000006</v>
          </cell>
          <cell r="L483">
            <v>35888.82</v>
          </cell>
          <cell r="M483">
            <v>59666.13</v>
          </cell>
          <cell r="N483">
            <v>54486.76</v>
          </cell>
          <cell r="O483">
            <v>58851.35</v>
          </cell>
          <cell r="Q483">
            <v>735412.11</v>
          </cell>
        </row>
        <row r="484">
          <cell r="A484" t="str">
            <v>F88740G</v>
          </cell>
          <cell r="B484" t="str">
            <v>MAINT OF MAINS</v>
          </cell>
          <cell r="D484">
            <v>19641.54</v>
          </cell>
          <cell r="E484">
            <v>17477.830000000002</v>
          </cell>
          <cell r="F484">
            <v>18040.919999999998</v>
          </cell>
          <cell r="G484">
            <v>25192.58</v>
          </cell>
          <cell r="H484">
            <v>2057.15</v>
          </cell>
          <cell r="I484">
            <v>33452.49</v>
          </cell>
          <cell r="J484">
            <v>21914.81</v>
          </cell>
          <cell r="K484">
            <v>65517.27</v>
          </cell>
          <cell r="L484">
            <v>-24294.61</v>
          </cell>
          <cell r="M484">
            <v>19485.98</v>
          </cell>
          <cell r="N484">
            <v>14126.15</v>
          </cell>
          <cell r="O484">
            <v>16140.39</v>
          </cell>
          <cell r="Q484">
            <v>228752.5</v>
          </cell>
        </row>
        <row r="485">
          <cell r="A485" t="str">
            <v>F88750G</v>
          </cell>
          <cell r="B485" t="str">
            <v>MAINTENANCE OF MAINS</v>
          </cell>
          <cell r="G485">
            <v>0</v>
          </cell>
          <cell r="H485">
            <v>0</v>
          </cell>
          <cell r="I485">
            <v>0</v>
          </cell>
          <cell r="N485">
            <v>0</v>
          </cell>
          <cell r="O485">
            <v>746.74</v>
          </cell>
          <cell r="Q485">
            <v>746.74</v>
          </cell>
        </row>
        <row r="486">
          <cell r="A486" t="str">
            <v>F88760G</v>
          </cell>
          <cell r="B486" t="str">
            <v>MAINT OF MAINS</v>
          </cell>
          <cell r="G486">
            <v>0</v>
          </cell>
          <cell r="H486">
            <v>0</v>
          </cell>
          <cell r="I486">
            <v>0</v>
          </cell>
          <cell r="N486">
            <v>0</v>
          </cell>
          <cell r="O486">
            <v>0</v>
          </cell>
          <cell r="Q486">
            <v>0</v>
          </cell>
        </row>
        <row r="487">
          <cell r="A487" t="str">
            <v>F88800G</v>
          </cell>
          <cell r="B487" t="str">
            <v xml:space="preserve">MAINTENANCE OF COMPRESSOR STATION EQUIPMENT  </v>
          </cell>
          <cell r="D487">
            <v>0</v>
          </cell>
          <cell r="G487">
            <v>0</v>
          </cell>
          <cell r="H487">
            <v>0</v>
          </cell>
          <cell r="I487">
            <v>107.76</v>
          </cell>
          <cell r="Q487">
            <v>107.76</v>
          </cell>
        </row>
        <row r="488">
          <cell r="A488" t="str">
            <v>F88900G</v>
          </cell>
          <cell r="B488" t="str">
            <v>MAINTENANCE OF MEAS. AND REG. STA. EQUIP.-GENERAL</v>
          </cell>
          <cell r="D488">
            <v>1588.66</v>
          </cell>
          <cell r="E488">
            <v>2458.17</v>
          </cell>
          <cell r="F488">
            <v>1395.81</v>
          </cell>
          <cell r="G488">
            <v>3945.04</v>
          </cell>
          <cell r="H488">
            <v>4392.58</v>
          </cell>
          <cell r="I488">
            <v>3921.43</v>
          </cell>
          <cell r="J488">
            <v>1589.26</v>
          </cell>
          <cell r="K488">
            <v>3406.44</v>
          </cell>
          <cell r="L488">
            <v>2773.96</v>
          </cell>
          <cell r="M488">
            <v>11537.25</v>
          </cell>
          <cell r="N488">
            <v>2942.73</v>
          </cell>
          <cell r="O488">
            <v>1529.67</v>
          </cell>
          <cell r="Q488">
            <v>41480.999999999993</v>
          </cell>
        </row>
        <row r="489">
          <cell r="A489" t="str">
            <v>F89200G</v>
          </cell>
          <cell r="B489" t="str">
            <v>MAINTENANCE OF SERVICES</v>
          </cell>
          <cell r="D489">
            <v>31238.080000000002</v>
          </cell>
          <cell r="E489">
            <v>26663.65</v>
          </cell>
          <cell r="F489">
            <v>27270.55</v>
          </cell>
          <cell r="G489">
            <v>37470.769999999997</v>
          </cell>
          <cell r="H489">
            <v>36850.51</v>
          </cell>
          <cell r="I489">
            <v>34004.07</v>
          </cell>
          <cell r="J489">
            <v>43177.43</v>
          </cell>
          <cell r="K489">
            <v>20399.05</v>
          </cell>
          <cell r="L489">
            <v>23194.67</v>
          </cell>
          <cell r="M489">
            <v>44188.87</v>
          </cell>
          <cell r="N489">
            <v>37165.61</v>
          </cell>
          <cell r="O489">
            <v>32897.39</v>
          </cell>
          <cell r="Q489">
            <v>394520.64999999997</v>
          </cell>
        </row>
        <row r="490">
          <cell r="A490" t="str">
            <v>F89210G</v>
          </cell>
          <cell r="B490" t="str">
            <v>MAINT OF SERVICES</v>
          </cell>
          <cell r="D490">
            <v>2722.18</v>
          </cell>
          <cell r="E490">
            <v>3480.24</v>
          </cell>
          <cell r="F490">
            <v>481.32</v>
          </cell>
          <cell r="G490">
            <v>1451.45</v>
          </cell>
          <cell r="H490">
            <v>466.2</v>
          </cell>
          <cell r="I490">
            <v>228.5</v>
          </cell>
          <cell r="J490">
            <v>5617.84</v>
          </cell>
          <cell r="K490">
            <v>2610.1</v>
          </cell>
          <cell r="L490">
            <v>2767.8</v>
          </cell>
          <cell r="M490">
            <v>3837.59</v>
          </cell>
          <cell r="N490">
            <v>2468.92</v>
          </cell>
          <cell r="O490">
            <v>1725.96</v>
          </cell>
          <cell r="Q490">
            <v>27858.1</v>
          </cell>
        </row>
        <row r="491">
          <cell r="A491" t="str">
            <v>F89220G</v>
          </cell>
          <cell r="B491" t="str">
            <v>MAINT OF SERVICES</v>
          </cell>
          <cell r="D491">
            <v>487.23</v>
          </cell>
          <cell r="E491">
            <v>0</v>
          </cell>
          <cell r="F491">
            <v>0</v>
          </cell>
          <cell r="G491">
            <v>257.76</v>
          </cell>
          <cell r="H491">
            <v>305.62</v>
          </cell>
          <cell r="I491">
            <v>2447.92</v>
          </cell>
          <cell r="J491">
            <v>585.66999999999996</v>
          </cell>
          <cell r="K491">
            <v>147.09</v>
          </cell>
          <cell r="L491">
            <v>290</v>
          </cell>
          <cell r="M491">
            <v>1740.4</v>
          </cell>
          <cell r="N491">
            <v>67.69</v>
          </cell>
          <cell r="O491">
            <v>1799.91</v>
          </cell>
          <cell r="Q491">
            <v>8129.29</v>
          </cell>
        </row>
        <row r="492">
          <cell r="A492" t="str">
            <v>F89230G</v>
          </cell>
          <cell r="B492" t="str">
            <v>MAINT OF SERVICES</v>
          </cell>
          <cell r="D492">
            <v>6427.44</v>
          </cell>
          <cell r="E492">
            <v>2185.65</v>
          </cell>
          <cell r="F492">
            <v>1072.06</v>
          </cell>
          <cell r="G492">
            <v>2406.79</v>
          </cell>
          <cell r="H492">
            <v>1300.96</v>
          </cell>
          <cell r="I492">
            <v>2496.5500000000002</v>
          </cell>
          <cell r="J492">
            <v>3095.82</v>
          </cell>
          <cell r="K492">
            <v>3079.32</v>
          </cell>
          <cell r="L492">
            <v>4078.65</v>
          </cell>
          <cell r="M492">
            <v>2476.29</v>
          </cell>
          <cell r="N492">
            <v>2838.76</v>
          </cell>
          <cell r="O492">
            <v>4940.2</v>
          </cell>
          <cell r="Q492">
            <v>36398.49</v>
          </cell>
        </row>
        <row r="493">
          <cell r="A493" t="str">
            <v>F89300G</v>
          </cell>
          <cell r="B493" t="str">
            <v>MAINTENANCE OF METERS AND HOUSE REGULATORS</v>
          </cell>
          <cell r="D493">
            <v>-2163.31</v>
          </cell>
          <cell r="E493">
            <v>5782.15</v>
          </cell>
          <cell r="F493">
            <v>3280.26</v>
          </cell>
          <cell r="G493">
            <v>52887.12</v>
          </cell>
          <cell r="H493">
            <v>38318.959999999999</v>
          </cell>
          <cell r="I493">
            <v>967.68</v>
          </cell>
          <cell r="J493">
            <v>1135.3499999999999</v>
          </cell>
          <cell r="K493">
            <v>38397.68</v>
          </cell>
          <cell r="L493">
            <v>10852.27</v>
          </cell>
          <cell r="M493">
            <v>594.73</v>
          </cell>
          <cell r="N493">
            <v>13337.31</v>
          </cell>
          <cell r="O493">
            <v>17156.939999999999</v>
          </cell>
          <cell r="Q493">
            <v>180547.13999999998</v>
          </cell>
        </row>
        <row r="494">
          <cell r="A494" t="str">
            <v>F89310G</v>
          </cell>
          <cell r="B494" t="str">
            <v>MAINT OF METERS AND</v>
          </cell>
          <cell r="D494">
            <v>19235.27</v>
          </cell>
          <cell r="E494">
            <v>9507.01</v>
          </cell>
          <cell r="F494">
            <v>10152.92</v>
          </cell>
          <cell r="G494">
            <v>28074.36</v>
          </cell>
          <cell r="H494">
            <v>21887.279999999999</v>
          </cell>
          <cell r="I494">
            <v>12457.72</v>
          </cell>
          <cell r="J494">
            <v>13577.14</v>
          </cell>
          <cell r="K494">
            <v>10986.19</v>
          </cell>
          <cell r="L494">
            <v>7264.9</v>
          </cell>
          <cell r="M494">
            <v>14775.78</v>
          </cell>
          <cell r="N494">
            <v>10108.51</v>
          </cell>
          <cell r="O494">
            <v>7376.63</v>
          </cell>
          <cell r="Q494">
            <v>165403.71000000002</v>
          </cell>
        </row>
        <row r="495">
          <cell r="A495" t="str">
            <v>F89320G</v>
          </cell>
          <cell r="B495" t="str">
            <v>MAINT OF METERS AND</v>
          </cell>
          <cell r="D495">
            <v>39054.85</v>
          </cell>
          <cell r="E495">
            <v>40106.980000000003</v>
          </cell>
          <cell r="F495">
            <v>36896.78</v>
          </cell>
          <cell r="G495">
            <v>44464.77</v>
          </cell>
          <cell r="H495">
            <v>36963.949999999997</v>
          </cell>
          <cell r="I495">
            <v>33067.480000000003</v>
          </cell>
          <cell r="J495">
            <v>33057.03</v>
          </cell>
          <cell r="K495">
            <v>42596.59</v>
          </cell>
          <cell r="L495">
            <v>26815</v>
          </cell>
          <cell r="M495">
            <v>32642.87</v>
          </cell>
          <cell r="N495">
            <v>31187.03</v>
          </cell>
          <cell r="O495">
            <v>29390.49</v>
          </cell>
          <cell r="Q495">
            <v>426243.82000000007</v>
          </cell>
        </row>
        <row r="496">
          <cell r="A496" t="str">
            <v>F89400G</v>
          </cell>
          <cell r="B496" t="str">
            <v>MAINTENANCE OF OTHER EQUIPMENT</v>
          </cell>
          <cell r="D496">
            <v>12304.55</v>
          </cell>
          <cell r="E496">
            <v>18189.349999999999</v>
          </cell>
          <cell r="F496">
            <v>12014.8</v>
          </cell>
          <cell r="G496">
            <v>13957.37</v>
          </cell>
          <cell r="H496">
            <v>11959.99</v>
          </cell>
          <cell r="I496">
            <v>10288.700000000001</v>
          </cell>
          <cell r="J496">
            <v>45068.79</v>
          </cell>
          <cell r="K496">
            <v>42248.01</v>
          </cell>
          <cell r="L496">
            <v>50580.24</v>
          </cell>
          <cell r="M496">
            <v>72937.679999999993</v>
          </cell>
          <cell r="N496">
            <v>69061.570000000007</v>
          </cell>
          <cell r="O496">
            <v>51049.64</v>
          </cell>
          <cell r="Q496">
            <v>409660.69</v>
          </cell>
        </row>
        <row r="497">
          <cell r="A497" t="str">
            <v>F89430G</v>
          </cell>
          <cell r="B497" t="str">
            <v>GDM MAINTENANCE OF CNG FUELING STATION</v>
          </cell>
          <cell r="D497">
            <v>12034.76</v>
          </cell>
          <cell r="E497">
            <v>18495.57</v>
          </cell>
          <cell r="F497">
            <v>10904.8</v>
          </cell>
          <cell r="G497">
            <v>10094.83</v>
          </cell>
          <cell r="H497">
            <v>10960.49</v>
          </cell>
          <cell r="I497">
            <v>9598</v>
          </cell>
          <cell r="Q497">
            <v>72088.450000000012</v>
          </cell>
        </row>
        <row r="498">
          <cell r="A498" t="str">
            <v>F90100E</v>
          </cell>
          <cell r="B498" t="str">
            <v>SUPERVISION</v>
          </cell>
          <cell r="G498">
            <v>0</v>
          </cell>
          <cell r="H498">
            <v>19.5</v>
          </cell>
          <cell r="I498">
            <v>-19.5</v>
          </cell>
          <cell r="N498">
            <v>0</v>
          </cell>
          <cell r="O498">
            <v>0</v>
          </cell>
          <cell r="Q498">
            <v>0</v>
          </cell>
        </row>
        <row r="499">
          <cell r="A499" t="str">
            <v>F90100G</v>
          </cell>
          <cell r="B499" t="str">
            <v>SUPERVISION</v>
          </cell>
          <cell r="G499">
            <v>9.74</v>
          </cell>
          <cell r="H499">
            <v>20.39</v>
          </cell>
          <cell r="I499">
            <v>-10.65</v>
          </cell>
          <cell r="N499">
            <v>0</v>
          </cell>
          <cell r="O499">
            <v>0</v>
          </cell>
          <cell r="Q499">
            <v>19.480000000000004</v>
          </cell>
        </row>
        <row r="500">
          <cell r="A500" t="str">
            <v>F90200E</v>
          </cell>
          <cell r="B500" t="str">
            <v>METER READING EXPENSES</v>
          </cell>
          <cell r="D500">
            <v>455987.38</v>
          </cell>
          <cell r="E500">
            <v>487305.56</v>
          </cell>
          <cell r="F500">
            <v>418332.83</v>
          </cell>
          <cell r="G500">
            <v>613465.49</v>
          </cell>
          <cell r="H500">
            <v>549865.4</v>
          </cell>
          <cell r="I500">
            <v>489912.02</v>
          </cell>
          <cell r="J500">
            <v>509441.48</v>
          </cell>
          <cell r="K500">
            <v>447917.02</v>
          </cell>
          <cell r="L500">
            <v>405821.21</v>
          </cell>
          <cell r="M500">
            <v>526888.64</v>
          </cell>
          <cell r="N500">
            <v>369602.59</v>
          </cell>
          <cell r="O500">
            <v>529953.92000000004</v>
          </cell>
          <cell r="Q500">
            <v>5804493.54</v>
          </cell>
        </row>
        <row r="501">
          <cell r="A501" t="str">
            <v>F90200G</v>
          </cell>
          <cell r="B501" t="str">
            <v>METER READING EXPENSES</v>
          </cell>
          <cell r="D501">
            <v>248918.12</v>
          </cell>
          <cell r="E501">
            <v>266024.90000000002</v>
          </cell>
          <cell r="F501">
            <v>228317.31</v>
          </cell>
          <cell r="G501">
            <v>335031.23</v>
          </cell>
          <cell r="H501">
            <v>300323.81</v>
          </cell>
          <cell r="I501">
            <v>267536.27</v>
          </cell>
          <cell r="J501">
            <v>278152.36</v>
          </cell>
          <cell r="K501">
            <v>244576.99</v>
          </cell>
          <cell r="L501">
            <v>221503.44</v>
          </cell>
          <cell r="M501">
            <v>287399.48</v>
          </cell>
          <cell r="N501">
            <v>208908.55</v>
          </cell>
          <cell r="O501">
            <v>289327.78999999998</v>
          </cell>
          <cell r="Q501">
            <v>3176020.25</v>
          </cell>
        </row>
        <row r="502">
          <cell r="A502" t="str">
            <v>F90210E</v>
          </cell>
          <cell r="B502" t="str">
            <v>METER READING EXPENSES</v>
          </cell>
          <cell r="G502">
            <v>0</v>
          </cell>
          <cell r="H502">
            <v>0</v>
          </cell>
          <cell r="I502">
            <v>0</v>
          </cell>
          <cell r="J502">
            <v>380.3</v>
          </cell>
          <cell r="N502">
            <v>20.93</v>
          </cell>
          <cell r="O502">
            <v>52.01</v>
          </cell>
          <cell r="Q502">
            <v>453.24</v>
          </cell>
        </row>
        <row r="503">
          <cell r="A503" t="str">
            <v>F90210G</v>
          </cell>
          <cell r="B503" t="str">
            <v>METER READING EXPENSES</v>
          </cell>
          <cell r="G503">
            <v>0</v>
          </cell>
          <cell r="H503">
            <v>0</v>
          </cell>
          <cell r="I503">
            <v>0</v>
          </cell>
          <cell r="J503">
            <v>207.62</v>
          </cell>
          <cell r="N503">
            <v>11.43</v>
          </cell>
          <cell r="O503">
            <v>28.39</v>
          </cell>
          <cell r="Q503">
            <v>247.44</v>
          </cell>
        </row>
        <row r="504">
          <cell r="A504" t="str">
            <v>F90300E</v>
          </cell>
          <cell r="B504" t="str">
            <v>CUSTOMER RECORDS AND COLLECTION EXPENSES</v>
          </cell>
          <cell r="D504">
            <v>428948.4</v>
          </cell>
          <cell r="E504">
            <v>472782.04</v>
          </cell>
          <cell r="F504">
            <v>843108.39</v>
          </cell>
          <cell r="G504">
            <v>1134058.2</v>
          </cell>
          <cell r="H504">
            <v>1155244.68</v>
          </cell>
          <cell r="I504">
            <v>1185416.08</v>
          </cell>
          <cell r="J504">
            <v>697757.81</v>
          </cell>
          <cell r="K504">
            <v>760371.89</v>
          </cell>
          <cell r="L504">
            <v>685576.51</v>
          </cell>
          <cell r="M504">
            <v>650763.18000000005</v>
          </cell>
          <cell r="N504">
            <v>736387.07</v>
          </cell>
          <cell r="O504">
            <v>1044886.35</v>
          </cell>
          <cell r="Q504">
            <v>9795300.5999999978</v>
          </cell>
        </row>
        <row r="505">
          <cell r="A505" t="str">
            <v>F90300G</v>
          </cell>
          <cell r="B505" t="str">
            <v>CUSTOMER RECORDS AND COLLECTION EXPENSES</v>
          </cell>
          <cell r="D505">
            <v>191550.05</v>
          </cell>
          <cell r="E505">
            <v>215018.92</v>
          </cell>
          <cell r="F505">
            <v>385159.02</v>
          </cell>
          <cell r="G505">
            <v>573540.18000000005</v>
          </cell>
          <cell r="H505">
            <v>587974.63</v>
          </cell>
          <cell r="I505">
            <v>605757.44999999995</v>
          </cell>
          <cell r="J505">
            <v>311197.15999999997</v>
          </cell>
          <cell r="K505">
            <v>357567.3</v>
          </cell>
          <cell r="L505">
            <v>273553.28000000003</v>
          </cell>
          <cell r="M505">
            <v>374936.84</v>
          </cell>
          <cell r="N505">
            <v>350935.22</v>
          </cell>
          <cell r="O505">
            <v>507034.29</v>
          </cell>
          <cell r="Q505">
            <v>4734224.34</v>
          </cell>
        </row>
        <row r="506">
          <cell r="A506" t="str">
            <v>F90310E</v>
          </cell>
          <cell r="B506" t="str">
            <v>CUSTOMER RECORDS AND</v>
          </cell>
          <cell r="D506">
            <v>1012368.54</v>
          </cell>
          <cell r="E506">
            <v>1036033.58</v>
          </cell>
          <cell r="F506">
            <v>1062470</v>
          </cell>
          <cell r="G506">
            <v>1400998.61</v>
          </cell>
          <cell r="H506">
            <v>1188885.03</v>
          </cell>
          <cell r="I506">
            <v>1188994.96</v>
          </cell>
          <cell r="J506">
            <v>1135506.42</v>
          </cell>
          <cell r="K506">
            <v>1022703.19</v>
          </cell>
          <cell r="L506">
            <v>945466.99</v>
          </cell>
          <cell r="M506">
            <v>1228659.97</v>
          </cell>
          <cell r="N506">
            <v>1129320.28</v>
          </cell>
          <cell r="O506">
            <v>1337041.71</v>
          </cell>
          <cell r="Q506">
            <v>13688449.280000001</v>
          </cell>
        </row>
        <row r="507">
          <cell r="A507" t="str">
            <v>F90310G</v>
          </cell>
          <cell r="B507" t="str">
            <v>CUSTOMER RECORDS AND</v>
          </cell>
          <cell r="D507">
            <v>550658.6</v>
          </cell>
          <cell r="E507">
            <v>564451.23</v>
          </cell>
          <cell r="F507">
            <v>578804.17000000004</v>
          </cell>
          <cell r="G507">
            <v>761773.88</v>
          </cell>
          <cell r="H507">
            <v>645820.64</v>
          </cell>
          <cell r="I507">
            <v>647756.4</v>
          </cell>
          <cell r="J507">
            <v>619453.65</v>
          </cell>
          <cell r="K507">
            <v>557006.02</v>
          </cell>
          <cell r="L507">
            <v>514959.94</v>
          </cell>
          <cell r="M507">
            <v>669187.63</v>
          </cell>
          <cell r="N507">
            <v>615132.13</v>
          </cell>
          <cell r="O507">
            <v>728237.18</v>
          </cell>
          <cell r="Q507">
            <v>7453241.4699999997</v>
          </cell>
        </row>
        <row r="508">
          <cell r="A508" t="str">
            <v>F90320E</v>
          </cell>
          <cell r="B508" t="str">
            <v>CUSTOMER RECORDS AND</v>
          </cell>
          <cell r="D508">
            <v>6744.39</v>
          </cell>
          <cell r="E508">
            <v>6056.24</v>
          </cell>
          <cell r="F508">
            <v>7189.09</v>
          </cell>
          <cell r="G508">
            <v>9186.2099999999991</v>
          </cell>
          <cell r="H508">
            <v>7042.12</v>
          </cell>
          <cell r="I508">
            <v>-320.8</v>
          </cell>
          <cell r="J508">
            <v>7535.65</v>
          </cell>
          <cell r="K508">
            <v>4829.83</v>
          </cell>
          <cell r="L508">
            <v>6384.75</v>
          </cell>
          <cell r="M508">
            <v>8453.69</v>
          </cell>
          <cell r="N508">
            <v>7284.2</v>
          </cell>
          <cell r="O508">
            <v>6809.99</v>
          </cell>
          <cell r="Q508">
            <v>77195.360000000015</v>
          </cell>
        </row>
        <row r="509">
          <cell r="A509" t="str">
            <v>F90320G</v>
          </cell>
          <cell r="B509" t="str">
            <v>CUSTOMER RECORDS AND</v>
          </cell>
          <cell r="D509">
            <v>3688.75</v>
          </cell>
          <cell r="E509">
            <v>3303.57</v>
          </cell>
          <cell r="F509">
            <v>3926.86</v>
          </cell>
          <cell r="G509">
            <v>5015.46</v>
          </cell>
          <cell r="H509">
            <v>3845.63</v>
          </cell>
          <cell r="I509">
            <v>-175.55</v>
          </cell>
          <cell r="J509">
            <v>4115.1499999999996</v>
          </cell>
          <cell r="K509">
            <v>2639.86</v>
          </cell>
          <cell r="L509">
            <v>3483.4</v>
          </cell>
          <cell r="M509">
            <v>4626.58</v>
          </cell>
          <cell r="N509">
            <v>3981.25</v>
          </cell>
          <cell r="O509">
            <v>3697.02</v>
          </cell>
          <cell r="Q509">
            <v>42147.98</v>
          </cell>
        </row>
        <row r="510">
          <cell r="A510" t="str">
            <v>F90330E</v>
          </cell>
          <cell r="B510" t="str">
            <v>CUSTOMER RECORDS AND</v>
          </cell>
          <cell r="D510">
            <v>165048.03</v>
          </cell>
          <cell r="E510">
            <v>154490.16</v>
          </cell>
          <cell r="F510">
            <v>179924.44</v>
          </cell>
          <cell r="G510">
            <v>194701.17</v>
          </cell>
          <cell r="H510">
            <v>159083.59</v>
          </cell>
          <cell r="I510">
            <v>223542.33</v>
          </cell>
          <cell r="J510">
            <v>179034.48</v>
          </cell>
          <cell r="K510">
            <v>200018.78</v>
          </cell>
          <cell r="L510">
            <v>137947.01</v>
          </cell>
          <cell r="M510">
            <v>185800.47</v>
          </cell>
          <cell r="N510">
            <v>162178.66</v>
          </cell>
          <cell r="O510">
            <v>185356.98</v>
          </cell>
          <cell r="Q510">
            <v>2127126.1</v>
          </cell>
        </row>
        <row r="511">
          <cell r="A511" t="str">
            <v>F90330G</v>
          </cell>
          <cell r="B511" t="str">
            <v>CUSTOMER RECORDS AND</v>
          </cell>
          <cell r="D511">
            <v>90017.01</v>
          </cell>
          <cell r="E511">
            <v>84326.62</v>
          </cell>
          <cell r="F511">
            <v>98203.97</v>
          </cell>
          <cell r="G511">
            <v>106277.73</v>
          </cell>
          <cell r="H511">
            <v>86874.99</v>
          </cell>
          <cell r="I511">
            <v>122074.56</v>
          </cell>
          <cell r="J511">
            <v>97730.02</v>
          </cell>
          <cell r="K511">
            <v>109192.61</v>
          </cell>
          <cell r="L511">
            <v>75353.03</v>
          </cell>
          <cell r="M511">
            <v>101416.22</v>
          </cell>
          <cell r="N511">
            <v>88469.99</v>
          </cell>
          <cell r="O511">
            <v>101163.62</v>
          </cell>
          <cell r="Q511">
            <v>1161100.3700000001</v>
          </cell>
        </row>
        <row r="512">
          <cell r="A512" t="str">
            <v>F90340E</v>
          </cell>
          <cell r="B512" t="str">
            <v>CUSTOMER RECORDS AND COLLECTION EXPENSES</v>
          </cell>
          <cell r="D512">
            <v>135146.70000000001</v>
          </cell>
          <cell r="E512">
            <v>123253.6</v>
          </cell>
          <cell r="F512">
            <v>118410</v>
          </cell>
          <cell r="G512">
            <v>148267.01</v>
          </cell>
          <cell r="H512">
            <v>152284.87</v>
          </cell>
          <cell r="I512">
            <v>158009.51999999999</v>
          </cell>
          <cell r="J512">
            <v>200246.47</v>
          </cell>
          <cell r="K512">
            <v>122991.08</v>
          </cell>
          <cell r="L512">
            <v>134668.24</v>
          </cell>
          <cell r="M512">
            <v>166378.59</v>
          </cell>
          <cell r="N512">
            <v>135339.98000000001</v>
          </cell>
          <cell r="O512">
            <v>181282.8</v>
          </cell>
          <cell r="Q512">
            <v>1776278.86</v>
          </cell>
        </row>
        <row r="513">
          <cell r="A513" t="str">
            <v>F90340G</v>
          </cell>
          <cell r="B513" t="str">
            <v>CUSTOMER RECORDS AND</v>
          </cell>
          <cell r="D513">
            <v>74241.649999999994</v>
          </cell>
          <cell r="E513">
            <v>67262.67</v>
          </cell>
          <cell r="F513">
            <v>64629.43</v>
          </cell>
          <cell r="G513">
            <v>80947.34</v>
          </cell>
          <cell r="H513">
            <v>83163.28</v>
          </cell>
          <cell r="I513">
            <v>86289.27</v>
          </cell>
          <cell r="J513">
            <v>109324.66</v>
          </cell>
          <cell r="K513">
            <v>65777.490000000005</v>
          </cell>
          <cell r="L513">
            <v>72082.28</v>
          </cell>
          <cell r="M513">
            <v>91894.46</v>
          </cell>
          <cell r="N513">
            <v>72001.03</v>
          </cell>
          <cell r="O513">
            <v>100195.3</v>
          </cell>
          <cell r="Q513">
            <v>967808.8600000001</v>
          </cell>
        </row>
        <row r="514">
          <cell r="A514" t="str">
            <v>F90350E</v>
          </cell>
          <cell r="B514" t="str">
            <v>CUSTOMER RECORDS AND</v>
          </cell>
          <cell r="D514">
            <v>174534.09</v>
          </cell>
          <cell r="E514">
            <v>157299.38</v>
          </cell>
          <cell r="F514">
            <v>194084.23</v>
          </cell>
          <cell r="G514">
            <v>221166.82</v>
          </cell>
          <cell r="H514">
            <v>208132.91</v>
          </cell>
          <cell r="I514">
            <v>148161.97</v>
          </cell>
          <cell r="J514">
            <v>154748.76</v>
          </cell>
          <cell r="K514">
            <v>130877.15</v>
          </cell>
          <cell r="L514">
            <v>130673.78</v>
          </cell>
          <cell r="M514">
            <v>170659.39</v>
          </cell>
          <cell r="N514">
            <v>169730.68</v>
          </cell>
          <cell r="O514">
            <v>174903.71</v>
          </cell>
          <cell r="Q514">
            <v>2034972.8699999999</v>
          </cell>
        </row>
        <row r="515">
          <cell r="A515" t="str">
            <v>F90350G</v>
          </cell>
          <cell r="B515" t="str">
            <v>CUSTOMER RECORDS AND</v>
          </cell>
          <cell r="D515">
            <v>95297.35</v>
          </cell>
          <cell r="E515">
            <v>85891.18</v>
          </cell>
          <cell r="F515">
            <v>105960.27</v>
          </cell>
          <cell r="G515">
            <v>120745.44</v>
          </cell>
          <cell r="H515">
            <v>113659.72</v>
          </cell>
          <cell r="I515">
            <v>80911.33</v>
          </cell>
          <cell r="J515">
            <v>84512.68</v>
          </cell>
          <cell r="K515">
            <v>71311.7</v>
          </cell>
          <cell r="L515">
            <v>71358.759999999995</v>
          </cell>
          <cell r="M515">
            <v>93133.54</v>
          </cell>
          <cell r="N515">
            <v>92746.28</v>
          </cell>
          <cell r="O515">
            <v>95531.13</v>
          </cell>
          <cell r="Q515">
            <v>1111059.3799999999</v>
          </cell>
        </row>
        <row r="516">
          <cell r="A516" t="str">
            <v>F90360E</v>
          </cell>
          <cell r="B516" t="str">
            <v>CUSTOMER RECORDS AND COLLECTION EXPENSE</v>
          </cell>
          <cell r="G516">
            <v>0</v>
          </cell>
          <cell r="H516">
            <v>46.43</v>
          </cell>
          <cell r="I516">
            <v>0</v>
          </cell>
          <cell r="N516">
            <v>0</v>
          </cell>
          <cell r="O516">
            <v>0</v>
          </cell>
          <cell r="Q516">
            <v>46.43</v>
          </cell>
        </row>
        <row r="517">
          <cell r="A517" t="str">
            <v>F90360G</v>
          </cell>
          <cell r="B517" t="str">
            <v>CUSTOMER RECORDS AND</v>
          </cell>
          <cell r="G517">
            <v>0</v>
          </cell>
          <cell r="H517">
            <v>25.33</v>
          </cell>
          <cell r="I517">
            <v>0</v>
          </cell>
          <cell r="K517">
            <v>1858.45</v>
          </cell>
          <cell r="N517">
            <v>0</v>
          </cell>
          <cell r="O517">
            <v>3508.75</v>
          </cell>
          <cell r="Q517">
            <v>5392.53</v>
          </cell>
        </row>
        <row r="518">
          <cell r="A518" t="str">
            <v>F90370E</v>
          </cell>
          <cell r="B518" t="str">
            <v>CUSTOMER RECORDS AND COLLECTION EXPENSES</v>
          </cell>
          <cell r="G518">
            <v>0</v>
          </cell>
          <cell r="H518">
            <v>54.58</v>
          </cell>
          <cell r="I518">
            <v>0</v>
          </cell>
          <cell r="N518">
            <v>0</v>
          </cell>
          <cell r="O518">
            <v>0</v>
          </cell>
          <cell r="Q518">
            <v>54.58</v>
          </cell>
        </row>
        <row r="519">
          <cell r="A519" t="str">
            <v>F90370G</v>
          </cell>
          <cell r="B519" t="str">
            <v>CUSTOMER RECORDS AND COLLECTION EXPENSES</v>
          </cell>
          <cell r="G519">
            <v>0</v>
          </cell>
          <cell r="H519">
            <v>29.8</v>
          </cell>
          <cell r="I519">
            <v>0</v>
          </cell>
          <cell r="N519">
            <v>0</v>
          </cell>
          <cell r="O519">
            <v>0</v>
          </cell>
          <cell r="Q519">
            <v>29.8</v>
          </cell>
        </row>
        <row r="520">
          <cell r="A520" t="str">
            <v>F90380E</v>
          </cell>
          <cell r="B520" t="str">
            <v>CUSTOMER RECORDS AND</v>
          </cell>
          <cell r="D520">
            <v>19932.04</v>
          </cell>
          <cell r="E520">
            <v>17931.310000000001</v>
          </cell>
          <cell r="F520">
            <v>18650.8</v>
          </cell>
          <cell r="G520">
            <v>25974.11</v>
          </cell>
          <cell r="H520">
            <v>22319.5</v>
          </cell>
          <cell r="I520">
            <v>17934.169999999998</v>
          </cell>
          <cell r="J520">
            <v>18714.48</v>
          </cell>
          <cell r="K520">
            <v>22440.18</v>
          </cell>
          <cell r="L520">
            <v>14927.72</v>
          </cell>
          <cell r="M520">
            <v>18870.439999999999</v>
          </cell>
          <cell r="N520">
            <v>17480.36</v>
          </cell>
          <cell r="O520">
            <v>17651.82</v>
          </cell>
          <cell r="Q520">
            <v>232826.93</v>
          </cell>
        </row>
        <row r="521">
          <cell r="A521" t="str">
            <v>F90380G</v>
          </cell>
          <cell r="B521" t="str">
            <v>CUSTOMER RECORDS AND</v>
          </cell>
          <cell r="D521">
            <v>10871.95</v>
          </cell>
          <cell r="E521">
            <v>9787.1</v>
          </cell>
          <cell r="F521">
            <v>10180.94</v>
          </cell>
          <cell r="G521">
            <v>14180.85</v>
          </cell>
          <cell r="H521">
            <v>12188.18</v>
          </cell>
          <cell r="I521">
            <v>9793.49</v>
          </cell>
          <cell r="J521">
            <v>10210.200000000001</v>
          </cell>
          <cell r="K521">
            <v>12248.22</v>
          </cell>
          <cell r="L521">
            <v>8148.17</v>
          </cell>
          <cell r="M521">
            <v>10297.06</v>
          </cell>
          <cell r="N521">
            <v>9537.2000000000007</v>
          </cell>
          <cell r="O521">
            <v>9630.19</v>
          </cell>
          <cell r="Q521">
            <v>127073.55</v>
          </cell>
        </row>
        <row r="522">
          <cell r="A522" t="str">
            <v>F90390E</v>
          </cell>
          <cell r="B522" t="str">
            <v>CUSTOMER RECORDS AND COLLECTION EXPENSE</v>
          </cell>
          <cell r="G522">
            <v>0</v>
          </cell>
          <cell r="H522">
            <v>0</v>
          </cell>
          <cell r="I522">
            <v>0</v>
          </cell>
          <cell r="N522">
            <v>0</v>
          </cell>
          <cell r="O522">
            <v>0</v>
          </cell>
          <cell r="Q522">
            <v>0</v>
          </cell>
        </row>
        <row r="523">
          <cell r="A523" t="str">
            <v>F90400E</v>
          </cell>
          <cell r="B523" t="str">
            <v>UNCOLLECTIBLE ACCOUNTS</v>
          </cell>
          <cell r="D523">
            <v>563911.54</v>
          </cell>
          <cell r="E523">
            <v>332420.51</v>
          </cell>
          <cell r="F523">
            <v>451328</v>
          </cell>
          <cell r="G523">
            <v>314975.86</v>
          </cell>
          <cell r="H523">
            <v>278673.53000000003</v>
          </cell>
          <cell r="I523">
            <v>2292560</v>
          </cell>
          <cell r="J523">
            <v>946191</v>
          </cell>
          <cell r="K523">
            <v>1003029.1</v>
          </cell>
          <cell r="L523">
            <v>996754.17</v>
          </cell>
          <cell r="M523">
            <v>722838</v>
          </cell>
          <cell r="N523">
            <v>1079406.74</v>
          </cell>
          <cell r="O523">
            <v>-17747</v>
          </cell>
          <cell r="Q523">
            <v>8964341.4499999993</v>
          </cell>
        </row>
        <row r="524">
          <cell r="A524" t="str">
            <v>F90400G</v>
          </cell>
          <cell r="B524" t="str">
            <v>UNCOLLECTIBLE ACCOUNTS</v>
          </cell>
          <cell r="D524">
            <v>126026</v>
          </cell>
          <cell r="E524">
            <v>78700.34</v>
          </cell>
          <cell r="F524">
            <v>90150</v>
          </cell>
          <cell r="G524">
            <v>19931</v>
          </cell>
          <cell r="H524">
            <v>-8008.04</v>
          </cell>
          <cell r="I524">
            <v>507410</v>
          </cell>
          <cell r="J524">
            <v>209455</v>
          </cell>
          <cell r="K524">
            <v>216022.81</v>
          </cell>
          <cell r="L524">
            <v>220707</v>
          </cell>
          <cell r="M524">
            <v>160030</v>
          </cell>
          <cell r="N524">
            <v>233893.1</v>
          </cell>
          <cell r="O524">
            <v>168821</v>
          </cell>
          <cell r="Q524">
            <v>2023138.2100000002</v>
          </cell>
        </row>
        <row r="525">
          <cell r="A525" t="str">
            <v>F90500E</v>
          </cell>
          <cell r="B525" t="str">
            <v>MISCELLANEOUS CUSTOMER ACCOUNTS EXPENSES</v>
          </cell>
          <cell r="D525">
            <v>17176.78</v>
          </cell>
          <cell r="E525">
            <v>10297.06</v>
          </cell>
          <cell r="F525">
            <v>2956.59</v>
          </cell>
          <cell r="G525">
            <v>20636.330000000002</v>
          </cell>
          <cell r="H525">
            <v>3760.51</v>
          </cell>
          <cell r="I525">
            <v>3742.43</v>
          </cell>
          <cell r="J525">
            <v>12807.62</v>
          </cell>
          <cell r="K525">
            <v>10975.57</v>
          </cell>
          <cell r="L525">
            <v>12633.95</v>
          </cell>
          <cell r="M525">
            <v>12573.64</v>
          </cell>
          <cell r="N525">
            <v>4817.66</v>
          </cell>
          <cell r="O525">
            <v>17276.84</v>
          </cell>
          <cell r="Q525">
            <v>129654.97999999998</v>
          </cell>
        </row>
        <row r="526">
          <cell r="A526" t="str">
            <v>F90500G</v>
          </cell>
          <cell r="B526" t="str">
            <v>MISCELLANEOUS CUSTOMER ACCOUNTS EXPENSES</v>
          </cell>
          <cell r="D526">
            <v>663.67</v>
          </cell>
          <cell r="E526">
            <v>51.51</v>
          </cell>
          <cell r="F526">
            <v>0</v>
          </cell>
          <cell r="G526">
            <v>1643.4</v>
          </cell>
          <cell r="H526">
            <v>0</v>
          </cell>
          <cell r="I526">
            <v>4.0199999999999996</v>
          </cell>
          <cell r="J526">
            <v>1235.57</v>
          </cell>
          <cell r="K526">
            <v>576.70000000000005</v>
          </cell>
          <cell r="L526">
            <v>1258.1500000000001</v>
          </cell>
          <cell r="M526">
            <v>740.9</v>
          </cell>
          <cell r="N526">
            <v>38.51</v>
          </cell>
          <cell r="O526">
            <v>2050.34</v>
          </cell>
          <cell r="Q526">
            <v>8262.77</v>
          </cell>
        </row>
        <row r="527">
          <cell r="A527" t="str">
            <v>F90700C</v>
          </cell>
          <cell r="B527" t="str">
            <v>SUPERVISION</v>
          </cell>
          <cell r="D527">
            <v>0</v>
          </cell>
          <cell r="E527">
            <v>20.100000000000001</v>
          </cell>
          <cell r="F527">
            <v>0</v>
          </cell>
          <cell r="G527">
            <v>0</v>
          </cell>
          <cell r="H527">
            <v>155152.4</v>
          </cell>
          <cell r="I527">
            <v>0</v>
          </cell>
          <cell r="J527">
            <v>108.99</v>
          </cell>
          <cell r="K527">
            <v>219.82</v>
          </cell>
          <cell r="L527">
            <v>101.51</v>
          </cell>
          <cell r="M527">
            <v>198.99</v>
          </cell>
          <cell r="N527">
            <v>63.27</v>
          </cell>
          <cell r="O527">
            <v>107.45</v>
          </cell>
          <cell r="Q527">
            <v>155972.53</v>
          </cell>
        </row>
        <row r="528">
          <cell r="A528" t="str">
            <v>F90700E</v>
          </cell>
          <cell r="B528" t="str">
            <v>SUPERVISION</v>
          </cell>
          <cell r="D528">
            <v>9701.8799999999992</v>
          </cell>
          <cell r="E528">
            <v>11128.61</v>
          </cell>
          <cell r="F528">
            <v>16360.47</v>
          </cell>
          <cell r="G528">
            <v>130982.23</v>
          </cell>
          <cell r="H528">
            <v>12703.95</v>
          </cell>
          <cell r="I528">
            <v>80639.56</v>
          </cell>
          <cell r="J528">
            <v>23015.200000000001</v>
          </cell>
          <cell r="K528">
            <v>22044.28</v>
          </cell>
          <cell r="L528">
            <v>18547.310000000001</v>
          </cell>
          <cell r="M528">
            <v>22887.85</v>
          </cell>
          <cell r="N528">
            <v>14484.95</v>
          </cell>
          <cell r="O528">
            <v>20915.52</v>
          </cell>
          <cell r="Q528">
            <v>383411.81000000006</v>
          </cell>
        </row>
        <row r="529">
          <cell r="A529" t="str">
            <v>F90700G</v>
          </cell>
          <cell r="B529" t="str">
            <v>SUPERVISION</v>
          </cell>
          <cell r="D529">
            <v>5271.8</v>
          </cell>
          <cell r="E529">
            <v>7606.54</v>
          </cell>
          <cell r="F529">
            <v>8184.8</v>
          </cell>
          <cell r="G529">
            <v>65773.009999999995</v>
          </cell>
          <cell r="H529">
            <v>2244.11</v>
          </cell>
          <cell r="I529">
            <v>23277.57</v>
          </cell>
          <cell r="J529">
            <v>5702.7</v>
          </cell>
          <cell r="K529">
            <v>3890.2</v>
          </cell>
          <cell r="L529">
            <v>5067.8</v>
          </cell>
          <cell r="M529">
            <v>8153.54</v>
          </cell>
          <cell r="N529">
            <v>4174.21</v>
          </cell>
          <cell r="O529">
            <v>8683.84</v>
          </cell>
          <cell r="Q529">
            <v>148030.11999999997</v>
          </cell>
        </row>
        <row r="530">
          <cell r="A530" t="str">
            <v>F90710C</v>
          </cell>
          <cell r="B530" t="str">
            <v>SUPERVISION</v>
          </cell>
          <cell r="G530">
            <v>0</v>
          </cell>
          <cell r="H530">
            <v>0</v>
          </cell>
          <cell r="I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A531" t="str">
            <v>F90800C</v>
          </cell>
          <cell r="B531" t="str">
            <v>CUSTOMER ASSISTANCE EXPENSES</v>
          </cell>
          <cell r="D531">
            <v>292.45999999999998</v>
          </cell>
          <cell r="E531">
            <v>-292.45999999999998</v>
          </cell>
          <cell r="F531">
            <v>0</v>
          </cell>
          <cell r="G531">
            <v>139621.51</v>
          </cell>
          <cell r="H531">
            <v>0</v>
          </cell>
          <cell r="I531">
            <v>0</v>
          </cell>
          <cell r="J531">
            <v>26385.39</v>
          </cell>
          <cell r="K531">
            <v>34560.730000000003</v>
          </cell>
          <cell r="L531">
            <v>38353.89</v>
          </cell>
          <cell r="M531">
            <v>50686.41</v>
          </cell>
          <cell r="N531">
            <v>73.75</v>
          </cell>
          <cell r="O531">
            <v>474.39</v>
          </cell>
          <cell r="Q531">
            <v>290156.07000000007</v>
          </cell>
        </row>
        <row r="532">
          <cell r="A532" t="str">
            <v>F90800E</v>
          </cell>
          <cell r="B532" t="str">
            <v>CUSTOMER ASSISTANCE EXPENSES</v>
          </cell>
          <cell r="D532">
            <v>-4090216.66</v>
          </cell>
          <cell r="E532">
            <v>2389711.58</v>
          </cell>
          <cell r="F532">
            <v>1818665.1</v>
          </cell>
          <cell r="G532">
            <v>1442019.65</v>
          </cell>
          <cell r="H532">
            <v>716017.44</v>
          </cell>
          <cell r="I532">
            <v>1412146.37</v>
          </cell>
          <cell r="J532">
            <v>5276508.13</v>
          </cell>
          <cell r="K532">
            <v>4378188.4800000004</v>
          </cell>
          <cell r="L532">
            <v>4364874.42</v>
          </cell>
          <cell r="M532">
            <v>2022316.03</v>
          </cell>
          <cell r="N532">
            <v>4517177.59</v>
          </cell>
          <cell r="O532">
            <v>13912518</v>
          </cell>
          <cell r="Q532">
            <v>38159926.129999995</v>
          </cell>
        </row>
        <row r="533">
          <cell r="A533" t="str">
            <v>F90800G</v>
          </cell>
          <cell r="B533" t="str">
            <v>CUSTOMER ASSISTANCE EXPENSES</v>
          </cell>
          <cell r="D533">
            <v>-1232461.03</v>
          </cell>
          <cell r="E533">
            <v>779342.69</v>
          </cell>
          <cell r="F533">
            <v>1073194.52</v>
          </cell>
          <cell r="G533">
            <v>620666.19999999995</v>
          </cell>
          <cell r="H533">
            <v>759185.28</v>
          </cell>
          <cell r="I533">
            <v>1445977.22</v>
          </cell>
          <cell r="J533">
            <v>1738192.48</v>
          </cell>
          <cell r="K533">
            <v>1072738.31</v>
          </cell>
          <cell r="L533">
            <v>1156024.29</v>
          </cell>
          <cell r="M533">
            <v>960607.26</v>
          </cell>
          <cell r="N533">
            <v>2117844.79</v>
          </cell>
          <cell r="O533">
            <v>3528459.65</v>
          </cell>
          <cell r="Q533">
            <v>14019771.66</v>
          </cell>
        </row>
        <row r="534">
          <cell r="A534" t="str">
            <v>F90820E</v>
          </cell>
          <cell r="B534" t="str">
            <v>CUSTOMER ASSISTANCE EXPENSES</v>
          </cell>
          <cell r="D534">
            <v>0</v>
          </cell>
          <cell r="E534">
            <v>104999.86</v>
          </cell>
          <cell r="F534">
            <v>-100002.56</v>
          </cell>
          <cell r="G534">
            <v>0</v>
          </cell>
          <cell r="H534">
            <v>0</v>
          </cell>
          <cell r="I534">
            <v>0</v>
          </cell>
          <cell r="Q534">
            <v>4997.3000000000029</v>
          </cell>
        </row>
        <row r="535">
          <cell r="A535" t="str">
            <v>F90900C</v>
          </cell>
          <cell r="B535" t="str">
            <v>INFORMATIONAL AND INSTRUCTIONAL EXPENSE</v>
          </cell>
          <cell r="G535">
            <v>0</v>
          </cell>
          <cell r="H535">
            <v>0</v>
          </cell>
          <cell r="I535">
            <v>0</v>
          </cell>
          <cell r="N535">
            <v>0</v>
          </cell>
          <cell r="O535">
            <v>0</v>
          </cell>
          <cell r="Q535">
            <v>0</v>
          </cell>
        </row>
        <row r="536">
          <cell r="A536" t="str">
            <v>F90900E</v>
          </cell>
          <cell r="B536" t="str">
            <v>INFORMATIONAL AND INSTRUCTIONAL EXPENSE</v>
          </cell>
          <cell r="G536">
            <v>0</v>
          </cell>
          <cell r="H536">
            <v>0</v>
          </cell>
          <cell r="I536">
            <v>0</v>
          </cell>
          <cell r="N536">
            <v>0</v>
          </cell>
          <cell r="O536">
            <v>0</v>
          </cell>
          <cell r="Q536">
            <v>0</v>
          </cell>
        </row>
        <row r="537">
          <cell r="A537" t="str">
            <v>F90900G</v>
          </cell>
          <cell r="B537" t="str">
            <v>INFORMATIONAL AND INSTRUCTIONAL EXPENSE</v>
          </cell>
          <cell r="G537">
            <v>0</v>
          </cell>
          <cell r="H537">
            <v>0</v>
          </cell>
          <cell r="I537">
            <v>0</v>
          </cell>
          <cell r="N537">
            <v>0</v>
          </cell>
          <cell r="O537">
            <v>0</v>
          </cell>
          <cell r="Q537">
            <v>0</v>
          </cell>
        </row>
        <row r="538">
          <cell r="A538" t="str">
            <v>F91000C</v>
          </cell>
          <cell r="B538" t="str">
            <v>MISCELLANEOUS CUSTOMER SERV AND INFORMATIONAL EXPE</v>
          </cell>
          <cell r="D538">
            <v>27024.73</v>
          </cell>
          <cell r="E538">
            <v>22877.66</v>
          </cell>
          <cell r="F538">
            <v>18605.73</v>
          </cell>
          <cell r="G538">
            <v>23715.56</v>
          </cell>
          <cell r="H538">
            <v>28089.19</v>
          </cell>
          <cell r="I538">
            <v>0</v>
          </cell>
          <cell r="J538">
            <v>107.2</v>
          </cell>
          <cell r="K538">
            <v>35784.949999999997</v>
          </cell>
          <cell r="L538">
            <v>116953.44</v>
          </cell>
          <cell r="M538">
            <v>34539.15</v>
          </cell>
          <cell r="N538">
            <v>17103.91</v>
          </cell>
          <cell r="O538">
            <v>12995.88</v>
          </cell>
          <cell r="Q538">
            <v>337797.39999999997</v>
          </cell>
        </row>
        <row r="539">
          <cell r="A539" t="str">
            <v>F91000E</v>
          </cell>
          <cell r="B539" t="str">
            <v>MISCELLANEOUS CUSTOMER SERV AND INFORMATIONAL EXPE</v>
          </cell>
          <cell r="D539">
            <v>36749.51</v>
          </cell>
          <cell r="E539">
            <v>89714.63</v>
          </cell>
          <cell r="F539">
            <v>304088.52</v>
          </cell>
          <cell r="G539">
            <v>76451.679999999993</v>
          </cell>
          <cell r="H539">
            <v>290832.2</v>
          </cell>
          <cell r="I539">
            <v>110552.12</v>
          </cell>
          <cell r="J539">
            <v>400077.95</v>
          </cell>
          <cell r="K539">
            <v>836271.67</v>
          </cell>
          <cell r="L539">
            <v>817236.59</v>
          </cell>
          <cell r="M539">
            <v>374930.17</v>
          </cell>
          <cell r="N539">
            <v>552683.48</v>
          </cell>
          <cell r="O539">
            <v>274333.24</v>
          </cell>
          <cell r="Q539">
            <v>4163921.76</v>
          </cell>
        </row>
        <row r="540">
          <cell r="A540" t="str">
            <v>F91000G</v>
          </cell>
          <cell r="B540" t="str">
            <v>MISCELLANEOUS CUSTOMER SERV AND INFORMATIONAL EXPE</v>
          </cell>
          <cell r="D540">
            <v>3332.85</v>
          </cell>
          <cell r="E540">
            <v>7929.87</v>
          </cell>
          <cell r="F540">
            <v>46533.37</v>
          </cell>
          <cell r="G540">
            <v>9308.26</v>
          </cell>
          <cell r="H540">
            <v>7798.5</v>
          </cell>
          <cell r="I540">
            <v>14137.64</v>
          </cell>
          <cell r="J540">
            <v>23090.7</v>
          </cell>
          <cell r="K540">
            <v>49531.19</v>
          </cell>
          <cell r="L540">
            <v>-25198.38</v>
          </cell>
          <cell r="M540">
            <v>50579.24</v>
          </cell>
          <cell r="N540">
            <v>22920.27</v>
          </cell>
          <cell r="O540">
            <v>27921.73</v>
          </cell>
          <cell r="Q540">
            <v>237885.24</v>
          </cell>
        </row>
        <row r="541">
          <cell r="A541" t="str">
            <v>F91020C</v>
          </cell>
          <cell r="B541" t="str">
            <v>MISCELLANEOUS CUSTOMER SERV AND INFORMATIONAL EXPE</v>
          </cell>
          <cell r="G541">
            <v>0</v>
          </cell>
          <cell r="H541">
            <v>0</v>
          </cell>
          <cell r="I541">
            <v>0</v>
          </cell>
          <cell r="N541">
            <v>0</v>
          </cell>
          <cell r="O541">
            <v>0</v>
          </cell>
          <cell r="Q541">
            <v>0</v>
          </cell>
        </row>
        <row r="542">
          <cell r="A542" t="str">
            <v>F91020E</v>
          </cell>
          <cell r="B542" t="str">
            <v>MISC CUSTOMER SERVIC</v>
          </cell>
          <cell r="D542">
            <v>798</v>
          </cell>
          <cell r="E542">
            <v>722</v>
          </cell>
          <cell r="F542">
            <v>760</v>
          </cell>
          <cell r="G542">
            <v>0</v>
          </cell>
          <cell r="H542">
            <v>1710</v>
          </cell>
          <cell r="I542">
            <v>722</v>
          </cell>
          <cell r="J542">
            <v>-2930</v>
          </cell>
          <cell r="K542">
            <v>7680</v>
          </cell>
          <cell r="L542">
            <v>-2489.3200000000002</v>
          </cell>
          <cell r="M542">
            <v>2128</v>
          </cell>
          <cell r="N542">
            <v>2044</v>
          </cell>
          <cell r="O542">
            <v>760</v>
          </cell>
          <cell r="Q542">
            <v>11904.68</v>
          </cell>
        </row>
        <row r="543">
          <cell r="A543" t="str">
            <v>F91020G</v>
          </cell>
          <cell r="B543" t="str">
            <v>MISC CUSTOMER SERVIC</v>
          </cell>
          <cell r="G543">
            <v>0</v>
          </cell>
          <cell r="H543">
            <v>0</v>
          </cell>
          <cell r="I543">
            <v>0</v>
          </cell>
          <cell r="N543">
            <v>0</v>
          </cell>
          <cell r="O543">
            <v>0</v>
          </cell>
          <cell r="Q543">
            <v>0</v>
          </cell>
        </row>
        <row r="544">
          <cell r="A544" t="str">
            <v>F91080E</v>
          </cell>
          <cell r="B544" t="str">
            <v>MISCELLANEOUS CUSTOMER SERV AND INFORMA</v>
          </cell>
          <cell r="D544">
            <v>0</v>
          </cell>
          <cell r="E544">
            <v>0</v>
          </cell>
          <cell r="F544">
            <v>56.13</v>
          </cell>
          <cell r="G544">
            <v>0</v>
          </cell>
          <cell r="H544">
            <v>-43.1</v>
          </cell>
          <cell r="I544">
            <v>14294.34</v>
          </cell>
          <cell r="N544">
            <v>0</v>
          </cell>
          <cell r="O544">
            <v>0</v>
          </cell>
          <cell r="Q544">
            <v>14307.37</v>
          </cell>
        </row>
        <row r="545">
          <cell r="A545" t="str">
            <v>F91200C</v>
          </cell>
          <cell r="B545" t="str">
            <v>DEMONSTRATING AND SELLING EXPENSES</v>
          </cell>
          <cell r="G545">
            <v>83.61</v>
          </cell>
          <cell r="H545">
            <v>2887</v>
          </cell>
          <cell r="I545">
            <v>0</v>
          </cell>
          <cell r="L545">
            <v>0.56000000000000005</v>
          </cell>
          <cell r="N545">
            <v>0</v>
          </cell>
          <cell r="O545">
            <v>0</v>
          </cell>
          <cell r="Q545">
            <v>2971.17</v>
          </cell>
        </row>
        <row r="546">
          <cell r="A546" t="str">
            <v>F91200E</v>
          </cell>
          <cell r="B546" t="str">
            <v>DEMONSTRATING AND SELLING EXPENSES</v>
          </cell>
          <cell r="G546">
            <v>0</v>
          </cell>
          <cell r="H546">
            <v>0</v>
          </cell>
          <cell r="I546">
            <v>0</v>
          </cell>
          <cell r="N546">
            <v>0</v>
          </cell>
          <cell r="O546">
            <v>0</v>
          </cell>
          <cell r="Q546">
            <v>0</v>
          </cell>
        </row>
        <row r="547">
          <cell r="A547" t="str">
            <v>F91200G</v>
          </cell>
          <cell r="B547" t="str">
            <v>DEMONSTRATING AND SELLING EXPENSES</v>
          </cell>
          <cell r="G547">
            <v>0</v>
          </cell>
          <cell r="H547">
            <v>0</v>
          </cell>
          <cell r="I547">
            <v>0</v>
          </cell>
          <cell r="L547">
            <v>190.27</v>
          </cell>
          <cell r="N547">
            <v>0</v>
          </cell>
          <cell r="O547">
            <v>0</v>
          </cell>
          <cell r="Q547">
            <v>190.27</v>
          </cell>
        </row>
        <row r="548">
          <cell r="A548" t="str">
            <v>F91210E</v>
          </cell>
          <cell r="B548" t="str">
            <v>DEMONSTRATING AND SELLING EXPENSES</v>
          </cell>
          <cell r="G548">
            <v>0</v>
          </cell>
          <cell r="H548">
            <v>0</v>
          </cell>
          <cell r="I548">
            <v>0</v>
          </cell>
          <cell r="L548">
            <v>138.52000000000001</v>
          </cell>
          <cell r="N548">
            <v>0</v>
          </cell>
          <cell r="O548">
            <v>0</v>
          </cell>
          <cell r="Q548">
            <v>138.52000000000001</v>
          </cell>
        </row>
        <row r="549">
          <cell r="A549" t="str">
            <v>F91300C</v>
          </cell>
          <cell r="B549" t="str">
            <v>ADVERTISING EXPENSES</v>
          </cell>
          <cell r="D549">
            <v>593.49</v>
          </cell>
          <cell r="E549">
            <v>34.119999999999997</v>
          </cell>
          <cell r="F549">
            <v>0</v>
          </cell>
          <cell r="G549">
            <v>78.3</v>
          </cell>
          <cell r="H549">
            <v>22003.01</v>
          </cell>
          <cell r="I549">
            <v>0</v>
          </cell>
          <cell r="J549">
            <v>95.19</v>
          </cell>
          <cell r="K549">
            <v>73.099999999999994</v>
          </cell>
          <cell r="L549">
            <v>79.31</v>
          </cell>
          <cell r="N549">
            <v>89.31</v>
          </cell>
          <cell r="O549">
            <v>141.44</v>
          </cell>
          <cell r="Q549">
            <v>23187.269999999997</v>
          </cell>
        </row>
        <row r="550">
          <cell r="A550" t="str">
            <v>F91300E</v>
          </cell>
          <cell r="B550" t="str">
            <v>ADVERTISING EXPENSES</v>
          </cell>
          <cell r="D550">
            <v>0</v>
          </cell>
          <cell r="G550">
            <v>0</v>
          </cell>
          <cell r="H550">
            <v>0</v>
          </cell>
          <cell r="I550">
            <v>8075.95</v>
          </cell>
          <cell r="Q550">
            <v>8075.95</v>
          </cell>
        </row>
        <row r="551">
          <cell r="A551" t="str">
            <v>F91300G</v>
          </cell>
          <cell r="B551" t="str">
            <v>ADVERTISING EXPENSES</v>
          </cell>
          <cell r="D551">
            <v>0</v>
          </cell>
          <cell r="G551">
            <v>0</v>
          </cell>
          <cell r="H551">
            <v>0</v>
          </cell>
          <cell r="I551">
            <v>2465.7399999999998</v>
          </cell>
          <cell r="Q551">
            <v>2465.7399999999998</v>
          </cell>
        </row>
        <row r="552">
          <cell r="A552" t="str">
            <v>F91600E</v>
          </cell>
          <cell r="B552" t="str">
            <v>MISCELLANEOUS SALES EXPENSES</v>
          </cell>
          <cell r="D552">
            <v>0</v>
          </cell>
          <cell r="G552">
            <v>0</v>
          </cell>
          <cell r="H552">
            <v>0</v>
          </cell>
          <cell r="I552">
            <v>0</v>
          </cell>
          <cell r="N552">
            <v>0</v>
          </cell>
          <cell r="O552">
            <v>0</v>
          </cell>
          <cell r="Q552">
            <v>0</v>
          </cell>
        </row>
        <row r="553">
          <cell r="A553" t="str">
            <v>F91600G</v>
          </cell>
          <cell r="B553" t="str">
            <v>MISCELLANEOUS SALES EXPENSES</v>
          </cell>
          <cell r="D553">
            <v>0</v>
          </cell>
          <cell r="G553">
            <v>0</v>
          </cell>
          <cell r="H553">
            <v>0</v>
          </cell>
          <cell r="I553">
            <v>0</v>
          </cell>
          <cell r="N553">
            <v>0</v>
          </cell>
          <cell r="O553">
            <v>0</v>
          </cell>
          <cell r="Q553">
            <v>0</v>
          </cell>
        </row>
        <row r="554">
          <cell r="A554" t="str">
            <v>F92000C</v>
          </cell>
          <cell r="B554" t="str">
            <v>ADMINISTRATIVE AND GENERAL SALARIES</v>
          </cell>
          <cell r="G554">
            <v>0</v>
          </cell>
          <cell r="H554">
            <v>0</v>
          </cell>
          <cell r="I554">
            <v>0</v>
          </cell>
          <cell r="N554">
            <v>0</v>
          </cell>
          <cell r="O554">
            <v>0</v>
          </cell>
          <cell r="Q554">
            <v>0</v>
          </cell>
        </row>
        <row r="555">
          <cell r="A555" t="str">
            <v>F92000E</v>
          </cell>
          <cell r="B555" t="str">
            <v>ADMINISTRATIVE AND GENERAL SALARIES</v>
          </cell>
          <cell r="D555">
            <v>517460.28</v>
          </cell>
          <cell r="E555">
            <v>501682.44</v>
          </cell>
          <cell r="F555">
            <v>89379.1</v>
          </cell>
          <cell r="G555">
            <v>1255052.7</v>
          </cell>
          <cell r="H555">
            <v>1657270.41</v>
          </cell>
          <cell r="I555">
            <v>761383.46</v>
          </cell>
          <cell r="J555">
            <v>783443.89</v>
          </cell>
          <cell r="K555">
            <v>635871.05000000005</v>
          </cell>
          <cell r="L555">
            <v>2337591.7799999998</v>
          </cell>
          <cell r="M555">
            <v>431912.36</v>
          </cell>
          <cell r="N555">
            <v>389196.66</v>
          </cell>
          <cell r="O555">
            <v>1812443.67</v>
          </cell>
          <cell r="Q555">
            <v>11172687.799999999</v>
          </cell>
        </row>
        <row r="556">
          <cell r="A556" t="str">
            <v>F92000G</v>
          </cell>
          <cell r="B556" t="str">
            <v>ADMINISTRATIVE AND GENERAL SALARIES</v>
          </cell>
          <cell r="D556">
            <v>165155.53</v>
          </cell>
          <cell r="E556">
            <v>160121.46</v>
          </cell>
          <cell r="F556">
            <v>28303.040000000001</v>
          </cell>
          <cell r="G556">
            <v>400555.98</v>
          </cell>
          <cell r="H556">
            <v>563168.54</v>
          </cell>
          <cell r="I556">
            <v>258738.7</v>
          </cell>
          <cell r="J556">
            <v>249749.44</v>
          </cell>
          <cell r="K556">
            <v>202944.32</v>
          </cell>
          <cell r="L556">
            <v>745950.93</v>
          </cell>
          <cell r="M556">
            <v>137794.16</v>
          </cell>
          <cell r="N556">
            <v>124215.66</v>
          </cell>
          <cell r="O556">
            <v>578511.07999999996</v>
          </cell>
          <cell r="Q556">
            <v>3615208.8400000003</v>
          </cell>
        </row>
        <row r="557">
          <cell r="A557" t="str">
            <v>F92090E</v>
          </cell>
          <cell r="B557" t="str">
            <v>ADMINISTRATIVE AND GENERAL SALARIES</v>
          </cell>
          <cell r="D557">
            <v>0</v>
          </cell>
          <cell r="G557">
            <v>0</v>
          </cell>
          <cell r="H557">
            <v>0</v>
          </cell>
          <cell r="I557">
            <v>0</v>
          </cell>
          <cell r="N557">
            <v>0</v>
          </cell>
          <cell r="O557">
            <v>0</v>
          </cell>
          <cell r="Q557">
            <v>0</v>
          </cell>
        </row>
        <row r="558">
          <cell r="A558" t="str">
            <v>F92090G</v>
          </cell>
          <cell r="B558" t="str">
            <v>ADMINISTRATIVE AND G</v>
          </cell>
          <cell r="D558">
            <v>0</v>
          </cell>
          <cell r="G558">
            <v>0</v>
          </cell>
          <cell r="H558">
            <v>0</v>
          </cell>
          <cell r="I558">
            <v>0</v>
          </cell>
          <cell r="N558">
            <v>0</v>
          </cell>
          <cell r="O558">
            <v>0</v>
          </cell>
          <cell r="Q558">
            <v>0</v>
          </cell>
        </row>
        <row r="559">
          <cell r="A559" t="str">
            <v>F92100C</v>
          </cell>
          <cell r="B559" t="str">
            <v>OFFICE SUPPLIES AND EXPENSES</v>
          </cell>
          <cell r="D559">
            <v>0</v>
          </cell>
          <cell r="G559">
            <v>0</v>
          </cell>
          <cell r="H559">
            <v>0</v>
          </cell>
          <cell r="I559">
            <v>0</v>
          </cell>
          <cell r="N559">
            <v>0</v>
          </cell>
          <cell r="O559">
            <v>0</v>
          </cell>
          <cell r="Q559">
            <v>0</v>
          </cell>
        </row>
        <row r="560">
          <cell r="A560" t="str">
            <v>F92100E</v>
          </cell>
          <cell r="B560" t="str">
            <v>OFFICE SUPPLIES AND EXPENSES</v>
          </cell>
          <cell r="D560">
            <v>2889533.91</v>
          </cell>
          <cell r="E560">
            <v>-2930833.92</v>
          </cell>
          <cell r="F560">
            <v>-1756764.71</v>
          </cell>
          <cell r="G560">
            <v>735886.61</v>
          </cell>
          <cell r="H560">
            <v>590025.48</v>
          </cell>
          <cell r="I560">
            <v>1260251.32</v>
          </cell>
          <cell r="J560">
            <v>-94065.96</v>
          </cell>
          <cell r="K560">
            <v>-728087.26</v>
          </cell>
          <cell r="L560">
            <v>705842.74</v>
          </cell>
          <cell r="M560">
            <v>855747.49</v>
          </cell>
          <cell r="N560">
            <v>-40490.04</v>
          </cell>
          <cell r="O560">
            <v>1186706.2899999998</v>
          </cell>
          <cell r="Q560">
            <v>2673751.9500000002</v>
          </cell>
        </row>
        <row r="561">
          <cell r="A561" t="str">
            <v>F92100G</v>
          </cell>
          <cell r="B561" t="str">
            <v>OFFICE SUPPLIES AND EXPENSES</v>
          </cell>
          <cell r="D561">
            <v>919714.63</v>
          </cell>
          <cell r="E561">
            <v>-933586.74</v>
          </cell>
          <cell r="F561">
            <v>-560730.87</v>
          </cell>
          <cell r="G561">
            <v>235117.01</v>
          </cell>
          <cell r="H561">
            <v>222154.6</v>
          </cell>
          <cell r="I561">
            <v>425794.93</v>
          </cell>
          <cell r="J561">
            <v>-30357.360000000001</v>
          </cell>
          <cell r="K561">
            <v>124287.47</v>
          </cell>
          <cell r="L561">
            <v>-137853.76999999999</v>
          </cell>
          <cell r="M561">
            <v>273376.69</v>
          </cell>
          <cell r="N561">
            <v>-13122.79</v>
          </cell>
          <cell r="O561">
            <v>235577</v>
          </cell>
          <cell r="Q561">
            <v>760370.8</v>
          </cell>
        </row>
        <row r="562">
          <cell r="A562" t="str">
            <v>F92101C</v>
          </cell>
          <cell r="B562" t="str">
            <v>OFFICE SUPPLIES AND EXPENSES - FLOW ADJ</v>
          </cell>
          <cell r="D562">
            <v>0</v>
          </cell>
          <cell r="G562">
            <v>0</v>
          </cell>
          <cell r="H562">
            <v>0</v>
          </cell>
          <cell r="I562">
            <v>0</v>
          </cell>
          <cell r="N562">
            <v>0</v>
          </cell>
          <cell r="O562">
            <v>0</v>
          </cell>
          <cell r="Q562">
            <v>0</v>
          </cell>
        </row>
        <row r="563">
          <cell r="A563" t="str">
            <v>F92101E</v>
          </cell>
          <cell r="B563" t="str">
            <v>OFFICE SUPPLIES AND EXPENSES - FLOW ADJ</v>
          </cell>
          <cell r="D563">
            <v>0.01</v>
          </cell>
          <cell r="E563">
            <v>-0.01</v>
          </cell>
          <cell r="F563">
            <v>-0.01</v>
          </cell>
          <cell r="G563">
            <v>0.09</v>
          </cell>
          <cell r="H563">
            <v>-0.04</v>
          </cell>
          <cell r="I563">
            <v>-0.1</v>
          </cell>
          <cell r="J563">
            <v>0.04</v>
          </cell>
          <cell r="K563">
            <v>-0.02</v>
          </cell>
          <cell r="L563">
            <v>-0.04</v>
          </cell>
          <cell r="M563">
            <v>736.75</v>
          </cell>
          <cell r="N563">
            <v>-736.75</v>
          </cell>
          <cell r="O563">
            <v>0.02</v>
          </cell>
          <cell r="Q563">
            <v>-6.0000000000040923E-2</v>
          </cell>
        </row>
        <row r="564">
          <cell r="A564" t="str">
            <v>F92101G</v>
          </cell>
          <cell r="B564" t="str">
            <v>OFFICE SUPPLIES AND EXPENSES- FLOW ADJ</v>
          </cell>
          <cell r="D564">
            <v>0.01</v>
          </cell>
          <cell r="E564">
            <v>0</v>
          </cell>
          <cell r="F564">
            <v>-0.03</v>
          </cell>
          <cell r="G564">
            <v>-0.11</v>
          </cell>
          <cell r="H564">
            <v>0.06</v>
          </cell>
          <cell r="I564">
            <v>0.1</v>
          </cell>
          <cell r="J564">
            <v>-0.05</v>
          </cell>
          <cell r="K564">
            <v>0.03</v>
          </cell>
          <cell r="L564">
            <v>0.03</v>
          </cell>
          <cell r="M564">
            <v>235.12</v>
          </cell>
          <cell r="N564">
            <v>-235.13</v>
          </cell>
          <cell r="O564">
            <v>0.01</v>
          </cell>
          <cell r="Q564">
            <v>4.0000000000001139E-2</v>
          </cell>
        </row>
        <row r="565">
          <cell r="A565" t="str">
            <v>F9210AC</v>
          </cell>
          <cell r="B565" t="str">
            <v>OFFICE SUPPLIES AND EXPE - SEMPRA CHARGES</v>
          </cell>
          <cell r="D565">
            <v>0</v>
          </cell>
          <cell r="G565">
            <v>0</v>
          </cell>
          <cell r="H565">
            <v>0</v>
          </cell>
          <cell r="I565">
            <v>0</v>
          </cell>
          <cell r="N565">
            <v>4.78</v>
          </cell>
          <cell r="O565">
            <v>0</v>
          </cell>
          <cell r="Q565">
            <v>4.78</v>
          </cell>
        </row>
        <row r="566">
          <cell r="A566" t="str">
            <v>F9210AE</v>
          </cell>
          <cell r="B566" t="str">
            <v>OFFICE SUPPLIES AND EXPE - SEMPRA CHARGES</v>
          </cell>
          <cell r="D566">
            <v>1186702.92</v>
          </cell>
          <cell r="E566">
            <v>1821584.51</v>
          </cell>
          <cell r="F566">
            <v>2830898.6</v>
          </cell>
          <cell r="G566">
            <v>2297161.25</v>
          </cell>
          <cell r="H566">
            <v>2332887.34</v>
          </cell>
          <cell r="I566">
            <v>1647650.52</v>
          </cell>
          <cell r="J566">
            <v>2620359.7799999998</v>
          </cell>
          <cell r="K566">
            <v>2458833.5099999998</v>
          </cell>
          <cell r="L566">
            <v>820923.23</v>
          </cell>
          <cell r="M566">
            <v>1722937.69</v>
          </cell>
          <cell r="N566">
            <v>2287633.77</v>
          </cell>
          <cell r="O566">
            <v>4369786.92</v>
          </cell>
          <cell r="Q566">
            <v>26397360.039999999</v>
          </cell>
        </row>
        <row r="567">
          <cell r="A567" t="str">
            <v>F9210AG</v>
          </cell>
          <cell r="B567" t="str">
            <v>OFFICE SUPPLIES AND EXPE - SEMPRA CHARGES</v>
          </cell>
          <cell r="D567">
            <v>378744.11</v>
          </cell>
          <cell r="E567">
            <v>581371.14</v>
          </cell>
          <cell r="F567">
            <v>903500.44</v>
          </cell>
          <cell r="G567">
            <v>733154.7</v>
          </cell>
          <cell r="H567">
            <v>787941.94</v>
          </cell>
          <cell r="I567">
            <v>527918.13</v>
          </cell>
          <cell r="J567">
            <v>836305.84</v>
          </cell>
          <cell r="K567">
            <v>784753.36</v>
          </cell>
          <cell r="L567">
            <v>262002.99</v>
          </cell>
          <cell r="M567">
            <v>549887.4</v>
          </cell>
          <cell r="N567">
            <v>730112.85</v>
          </cell>
          <cell r="O567">
            <v>1394522.75</v>
          </cell>
          <cell r="Q567">
            <v>8470215.6500000004</v>
          </cell>
        </row>
        <row r="568">
          <cell r="A568" t="str">
            <v>F92120E</v>
          </cell>
          <cell r="B568" t="str">
            <v>OFFICE SUPPLIES AND EXPENSES</v>
          </cell>
          <cell r="D568">
            <v>0</v>
          </cell>
          <cell r="G568">
            <v>337.65</v>
          </cell>
          <cell r="H568">
            <v>3193.73</v>
          </cell>
          <cell r="I568">
            <v>1435.55</v>
          </cell>
          <cell r="L568">
            <v>122.34</v>
          </cell>
          <cell r="N568">
            <v>0</v>
          </cell>
          <cell r="O568">
            <v>0</v>
          </cell>
          <cell r="Q568">
            <v>5089.2700000000004</v>
          </cell>
        </row>
        <row r="569">
          <cell r="A569" t="str">
            <v>F92120G</v>
          </cell>
          <cell r="B569" t="str">
            <v>OFFICE SUPPLIES AND</v>
          </cell>
          <cell r="G569">
            <v>107.76</v>
          </cell>
          <cell r="H569">
            <v>1085.31</v>
          </cell>
          <cell r="I569">
            <v>487.82</v>
          </cell>
          <cell r="L569">
            <v>39.04</v>
          </cell>
          <cell r="N569">
            <v>0</v>
          </cell>
          <cell r="O569">
            <v>0</v>
          </cell>
          <cell r="Q569">
            <v>1719.9299999999998</v>
          </cell>
        </row>
        <row r="570">
          <cell r="A570" t="str">
            <v>F92140C</v>
          </cell>
          <cell r="B570" t="str">
            <v>OFFICE SUPPLIES AND EXPENSES</v>
          </cell>
          <cell r="D570">
            <v>0</v>
          </cell>
          <cell r="G570">
            <v>0</v>
          </cell>
          <cell r="H570">
            <v>0</v>
          </cell>
          <cell r="I570">
            <v>0</v>
          </cell>
          <cell r="N570">
            <v>0</v>
          </cell>
          <cell r="O570">
            <v>0</v>
          </cell>
          <cell r="Q570">
            <v>0</v>
          </cell>
        </row>
        <row r="571">
          <cell r="A571" t="str">
            <v>F92140E</v>
          </cell>
          <cell r="B571" t="str">
            <v>OFFICE SUPPLIES AND EXPENSES</v>
          </cell>
          <cell r="D571">
            <v>-14733</v>
          </cell>
          <cell r="E571">
            <v>-11459.04</v>
          </cell>
          <cell r="F571">
            <v>-15982.26</v>
          </cell>
          <cell r="G571">
            <v>-14733</v>
          </cell>
          <cell r="H571">
            <v>-14506</v>
          </cell>
          <cell r="I571">
            <v>-14506</v>
          </cell>
          <cell r="J571">
            <v>-14733</v>
          </cell>
          <cell r="K571">
            <v>-14733</v>
          </cell>
          <cell r="L571">
            <v>-14733</v>
          </cell>
          <cell r="M571">
            <v>-14732.99</v>
          </cell>
          <cell r="N571">
            <v>-14733</v>
          </cell>
          <cell r="O571">
            <v>-14733</v>
          </cell>
          <cell r="Q571">
            <v>-174317.29</v>
          </cell>
        </row>
        <row r="572">
          <cell r="A572" t="str">
            <v>F92140G</v>
          </cell>
          <cell r="B572" t="str">
            <v>OFFICE SUPPLIES AND</v>
          </cell>
          <cell r="D572">
            <v>-4702</v>
          </cell>
          <cell r="E572">
            <v>-3657.11</v>
          </cell>
          <cell r="F572">
            <v>-5100.68</v>
          </cell>
          <cell r="G572">
            <v>-4702</v>
          </cell>
          <cell r="H572">
            <v>-4929</v>
          </cell>
          <cell r="I572">
            <v>-4929</v>
          </cell>
          <cell r="J572">
            <v>-4702</v>
          </cell>
          <cell r="K572">
            <v>-4702</v>
          </cell>
          <cell r="L572">
            <v>-4702</v>
          </cell>
          <cell r="M572">
            <v>-4702</v>
          </cell>
          <cell r="N572">
            <v>-4702</v>
          </cell>
          <cell r="O572">
            <v>-4702</v>
          </cell>
          <cell r="Q572">
            <v>-56231.79</v>
          </cell>
        </row>
        <row r="573">
          <cell r="A573" t="str">
            <v>F92170E</v>
          </cell>
          <cell r="B573" t="str">
            <v>OFFICE SUPPLIES AND EXPENSES-WA DOCS-ELECTRIC</v>
          </cell>
          <cell r="G573">
            <v>0</v>
          </cell>
          <cell r="H573">
            <v>0</v>
          </cell>
          <cell r="I573">
            <v>0</v>
          </cell>
          <cell r="N573">
            <v>0</v>
          </cell>
          <cell r="O573">
            <v>0</v>
          </cell>
          <cell r="Q573">
            <v>0</v>
          </cell>
        </row>
        <row r="574">
          <cell r="A574" t="str">
            <v>F92170G</v>
          </cell>
          <cell r="B574" t="str">
            <v>OFFICE SUPPLIES AND EXPENSES-WA DOCS-GAS</v>
          </cell>
          <cell r="G574">
            <v>0</v>
          </cell>
          <cell r="H574">
            <v>0</v>
          </cell>
          <cell r="I574">
            <v>0</v>
          </cell>
          <cell r="N574">
            <v>0</v>
          </cell>
          <cell r="O574">
            <v>0</v>
          </cell>
          <cell r="Q574">
            <v>0</v>
          </cell>
        </row>
        <row r="575">
          <cell r="A575" t="str">
            <v>F92180E</v>
          </cell>
          <cell r="B575" t="str">
            <v>OFFICE SUPPLIES AND EXPENSES-MAT COST A</v>
          </cell>
          <cell r="G575">
            <v>0</v>
          </cell>
          <cell r="H575">
            <v>0</v>
          </cell>
          <cell r="I575">
            <v>0</v>
          </cell>
          <cell r="N575">
            <v>0</v>
          </cell>
          <cell r="O575">
            <v>0</v>
          </cell>
          <cell r="Q575">
            <v>0</v>
          </cell>
        </row>
        <row r="576">
          <cell r="A576" t="str">
            <v>F92180G</v>
          </cell>
          <cell r="B576" t="str">
            <v>OFFICE SUPPLIES AND EXPENSES-MAT COST A</v>
          </cell>
          <cell r="G576">
            <v>0</v>
          </cell>
          <cell r="H576">
            <v>0</v>
          </cell>
          <cell r="I576">
            <v>0</v>
          </cell>
          <cell r="N576">
            <v>0</v>
          </cell>
          <cell r="O576">
            <v>0</v>
          </cell>
          <cell r="Q576">
            <v>0</v>
          </cell>
        </row>
        <row r="577">
          <cell r="A577" t="str">
            <v>F92190E</v>
          </cell>
          <cell r="B577" t="str">
            <v>OFFICE SUPPLIES AND EXPENSES-OFFSET ADJS</v>
          </cell>
          <cell r="G577">
            <v>0</v>
          </cell>
          <cell r="H577">
            <v>0</v>
          </cell>
          <cell r="I577">
            <v>0</v>
          </cell>
          <cell r="J577">
            <v>-21462.36</v>
          </cell>
          <cell r="K577">
            <v>-712.99</v>
          </cell>
          <cell r="L577">
            <v>0.42</v>
          </cell>
          <cell r="N577">
            <v>2375.19</v>
          </cell>
          <cell r="O577">
            <v>17260.21</v>
          </cell>
          <cell r="Q577">
            <v>-2539.5300000000061</v>
          </cell>
        </row>
        <row r="578">
          <cell r="A578" t="str">
            <v>F92190G</v>
          </cell>
          <cell r="B578" t="str">
            <v>OFFICE SUPPLIES AND EXPENSES-OFFSET ADJS</v>
          </cell>
          <cell r="G578">
            <v>0</v>
          </cell>
          <cell r="H578">
            <v>0</v>
          </cell>
          <cell r="I578">
            <v>0</v>
          </cell>
          <cell r="J578">
            <v>-6868.87</v>
          </cell>
          <cell r="K578">
            <v>-227.54</v>
          </cell>
          <cell r="L578">
            <v>0.14000000000000001</v>
          </cell>
          <cell r="N578">
            <v>758.08</v>
          </cell>
          <cell r="O578">
            <v>5508.8</v>
          </cell>
          <cell r="Q578">
            <v>-829.38999999999942</v>
          </cell>
        </row>
        <row r="579">
          <cell r="A579" t="str">
            <v>F92200C</v>
          </cell>
          <cell r="B579" t="str">
            <v>ADMINISTRATIVE EXPENSES TRANSFERRED-CREDIT</v>
          </cell>
          <cell r="G579">
            <v>0</v>
          </cell>
          <cell r="H579">
            <v>0</v>
          </cell>
          <cell r="I579">
            <v>0</v>
          </cell>
          <cell r="J579">
            <v>-155667.59</v>
          </cell>
          <cell r="K579">
            <v>-137382.29</v>
          </cell>
          <cell r="N579">
            <v>0</v>
          </cell>
          <cell r="O579">
            <v>0</v>
          </cell>
          <cell r="Q579">
            <v>-293049.88</v>
          </cell>
        </row>
        <row r="580">
          <cell r="A580" t="str">
            <v>F92200E</v>
          </cell>
          <cell r="B580" t="str">
            <v>ADMINISTRATIVE EXPENSES TRANSFERRED-CREDIT</v>
          </cell>
          <cell r="D580">
            <v>-79180.009999999995</v>
          </cell>
          <cell r="E580">
            <v>-152290.26999999999</v>
          </cell>
          <cell r="F580">
            <v>-196189.28</v>
          </cell>
          <cell r="G580">
            <v>-282621.88</v>
          </cell>
          <cell r="H580">
            <v>-247349.52</v>
          </cell>
          <cell r="I580">
            <v>-248616.89</v>
          </cell>
          <cell r="L580">
            <v>-127038.22</v>
          </cell>
          <cell r="M580">
            <v>-162303.44</v>
          </cell>
          <cell r="N580">
            <v>-207009.24</v>
          </cell>
          <cell r="O580">
            <v>-211420.89</v>
          </cell>
          <cell r="Q580">
            <v>-1914019.6400000001</v>
          </cell>
        </row>
        <row r="581">
          <cell r="A581" t="str">
            <v>F92200G</v>
          </cell>
          <cell r="B581" t="str">
            <v>ADMINISTRATIVE EXPENSES TRANSFERRED-CREDIT</v>
          </cell>
          <cell r="D581">
            <v>-25270</v>
          </cell>
          <cell r="E581">
            <v>-48600.09</v>
          </cell>
          <cell r="F581">
            <v>-62619.77</v>
          </cell>
          <cell r="G581">
            <v>-90200.6</v>
          </cell>
          <cell r="H581">
            <v>-84049.64</v>
          </cell>
          <cell r="I581">
            <v>-84488.94</v>
          </cell>
          <cell r="L581">
            <v>-40539.440000000002</v>
          </cell>
          <cell r="M581">
            <v>-51801.1</v>
          </cell>
          <cell r="N581">
            <v>-66069.759999999995</v>
          </cell>
          <cell r="O581">
            <v>-67480.28</v>
          </cell>
          <cell r="Q581">
            <v>-621119.62</v>
          </cell>
        </row>
        <row r="582">
          <cell r="A582" t="str">
            <v>F9220AE</v>
          </cell>
          <cell r="B582" t="str">
            <v>ADMIN EXP TRANSFERRED CREDIT - SEMPRA CHARGES</v>
          </cell>
          <cell r="G582">
            <v>0</v>
          </cell>
          <cell r="H582">
            <v>0</v>
          </cell>
          <cell r="I582">
            <v>0</v>
          </cell>
          <cell r="J582">
            <v>-239190.47</v>
          </cell>
          <cell r="K582">
            <v>-222264.16</v>
          </cell>
          <cell r="N582">
            <v>0</v>
          </cell>
          <cell r="O582">
            <v>0</v>
          </cell>
          <cell r="Q582">
            <v>-461454.63</v>
          </cell>
        </row>
        <row r="583">
          <cell r="A583" t="str">
            <v>F9220AG</v>
          </cell>
          <cell r="B583" t="str">
            <v>ADMIN EXP TRANSFERRED CREDIT - SEMPRA CHARGES</v>
          </cell>
          <cell r="G583">
            <v>0</v>
          </cell>
          <cell r="H583">
            <v>0</v>
          </cell>
          <cell r="I583">
            <v>0</v>
          </cell>
          <cell r="J583">
            <v>-76339.25</v>
          </cell>
          <cell r="K583">
            <v>-70937.119999999995</v>
          </cell>
          <cell r="N583">
            <v>0</v>
          </cell>
          <cell r="O583">
            <v>0</v>
          </cell>
          <cell r="Q583">
            <v>-147276.37</v>
          </cell>
        </row>
        <row r="584">
          <cell r="A584" t="str">
            <v>F922A0E</v>
          </cell>
          <cell r="B584" t="str">
            <v>ADMIN EXP TRANSFERRED CREDIT-SEMPRA CHARGES</v>
          </cell>
          <cell r="D584">
            <v>-150730</v>
          </cell>
          <cell r="E584">
            <v>-261330.46</v>
          </cell>
          <cell r="F584">
            <v>-412338.48</v>
          </cell>
          <cell r="G584">
            <v>-312722.09000000003</v>
          </cell>
          <cell r="H584">
            <v>-309639.56</v>
          </cell>
          <cell r="I584">
            <v>-230207.11</v>
          </cell>
          <cell r="L584">
            <v>-120208.33</v>
          </cell>
          <cell r="M584">
            <v>-256845.44</v>
          </cell>
          <cell r="N584">
            <v>-349878.72</v>
          </cell>
          <cell r="O584">
            <v>-654552.73</v>
          </cell>
          <cell r="Q584">
            <v>-3058452.9200000004</v>
          </cell>
        </row>
        <row r="585">
          <cell r="A585" t="str">
            <v>F922A0G</v>
          </cell>
          <cell r="B585" t="str">
            <v>ADMIN EXP TRANSFERRED CREDIT-SEMPRA CHARGES</v>
          </cell>
          <cell r="D585">
            <v>-48110</v>
          </cell>
          <cell r="E585">
            <v>-83400.149999999994</v>
          </cell>
          <cell r="F585">
            <v>-131599.51999999999</v>
          </cell>
          <cell r="G585">
            <v>-99810.67</v>
          </cell>
          <cell r="H585">
            <v>-105219.85</v>
          </cell>
          <cell r="I585">
            <v>-78229.02</v>
          </cell>
          <cell r="L585">
            <v>-38369.47</v>
          </cell>
          <cell r="M585">
            <v>-81971.740000000005</v>
          </cell>
          <cell r="N585">
            <v>-111669.59</v>
          </cell>
          <cell r="O585">
            <v>-208900.87</v>
          </cell>
          <cell r="Q585">
            <v>-987280.87999999989</v>
          </cell>
        </row>
        <row r="586">
          <cell r="A586" t="str">
            <v>F92300C</v>
          </cell>
          <cell r="B586" t="str">
            <v>OUTSIDE SERVICES EMPLOYED</v>
          </cell>
          <cell r="G586">
            <v>0</v>
          </cell>
          <cell r="H586">
            <v>0</v>
          </cell>
          <cell r="I586">
            <v>0</v>
          </cell>
          <cell r="N586">
            <v>0</v>
          </cell>
          <cell r="O586">
            <v>0</v>
          </cell>
          <cell r="Q586">
            <v>0</v>
          </cell>
        </row>
        <row r="587">
          <cell r="A587" t="str">
            <v>F92300E</v>
          </cell>
          <cell r="B587" t="str">
            <v>OUTSIDE SERVICES EMPLOYED</v>
          </cell>
          <cell r="D587">
            <v>670831.81000000006</v>
          </cell>
          <cell r="E587">
            <v>7842.41</v>
          </cell>
          <cell r="F587">
            <v>69956.13</v>
          </cell>
          <cell r="G587">
            <v>112252.88</v>
          </cell>
          <cell r="H587">
            <v>38366.68</v>
          </cell>
          <cell r="I587">
            <v>1398478.59</v>
          </cell>
          <cell r="J587">
            <v>70327.91</v>
          </cell>
          <cell r="K587">
            <v>41242.58</v>
          </cell>
          <cell r="L587">
            <v>26722.25</v>
          </cell>
          <cell r="M587">
            <v>41449.339999999997</v>
          </cell>
          <cell r="N587">
            <v>75981.820000000007</v>
          </cell>
          <cell r="O587">
            <v>-628032.43000000005</v>
          </cell>
          <cell r="Q587">
            <v>1925419.9699999997</v>
          </cell>
        </row>
        <row r="588">
          <cell r="A588" t="str">
            <v>F92300G</v>
          </cell>
          <cell r="B588" t="str">
            <v>OUTSIDE SERVICES EMPLOYED</v>
          </cell>
          <cell r="D588">
            <v>208960.83</v>
          </cell>
          <cell r="E588">
            <v>7576.13</v>
          </cell>
          <cell r="F588">
            <v>55132.58</v>
          </cell>
          <cell r="G588">
            <v>37927.69</v>
          </cell>
          <cell r="H588">
            <v>61590.87</v>
          </cell>
          <cell r="I588">
            <v>487882</v>
          </cell>
          <cell r="J588">
            <v>19075.5</v>
          </cell>
          <cell r="K588">
            <v>16853.38</v>
          </cell>
          <cell r="L588">
            <v>27977.09</v>
          </cell>
          <cell r="M588">
            <v>20916.080000000002</v>
          </cell>
          <cell r="N588">
            <v>32368</v>
          </cell>
          <cell r="O588">
            <v>-105664.69</v>
          </cell>
          <cell r="Q588">
            <v>870595.46</v>
          </cell>
        </row>
        <row r="589">
          <cell r="A589" t="str">
            <v>F9230AE</v>
          </cell>
          <cell r="B589" t="str">
            <v>OUTSIDE SERVICES EMPLOYED-SEMPRA CHARGES</v>
          </cell>
          <cell r="G589">
            <v>0</v>
          </cell>
          <cell r="H589">
            <v>0</v>
          </cell>
          <cell r="I589">
            <v>63373.82</v>
          </cell>
          <cell r="L589">
            <v>90967.21</v>
          </cell>
          <cell r="M589">
            <v>204711.07</v>
          </cell>
          <cell r="N589">
            <v>61706.65</v>
          </cell>
          <cell r="O589">
            <v>90967.52</v>
          </cell>
          <cell r="Q589">
            <v>511726.27</v>
          </cell>
        </row>
        <row r="590">
          <cell r="A590" t="str">
            <v>F9230AG</v>
          </cell>
          <cell r="B590" t="str">
            <v>OUTSIDE SERVICES EMPLOYED</v>
          </cell>
          <cell r="G590">
            <v>0</v>
          </cell>
          <cell r="H590">
            <v>0</v>
          </cell>
          <cell r="I590">
            <v>20226.189999999999</v>
          </cell>
          <cell r="L590">
            <v>29032.79</v>
          </cell>
          <cell r="M590">
            <v>65334.91</v>
          </cell>
          <cell r="N590">
            <v>19694.12</v>
          </cell>
          <cell r="O590">
            <v>29032.91</v>
          </cell>
          <cell r="Q590">
            <v>163320.92000000001</v>
          </cell>
        </row>
        <row r="591">
          <cell r="A591" t="str">
            <v>F92400C</v>
          </cell>
          <cell r="B591" t="str">
            <v>PROPERTY INSURANCE</v>
          </cell>
          <cell r="G591">
            <v>0</v>
          </cell>
          <cell r="H591">
            <v>0</v>
          </cell>
          <cell r="I591">
            <v>0</v>
          </cell>
          <cell r="N591">
            <v>0</v>
          </cell>
          <cell r="O591">
            <v>0</v>
          </cell>
          <cell r="Q591">
            <v>0</v>
          </cell>
        </row>
        <row r="592">
          <cell r="A592" t="str">
            <v>F92400E</v>
          </cell>
          <cell r="B592" t="str">
            <v>PROPERTY INSURANCE</v>
          </cell>
          <cell r="D592">
            <v>71261.960000000006</v>
          </cell>
          <cell r="E592">
            <v>-1674.82</v>
          </cell>
          <cell r="F592">
            <v>68121.350000000006</v>
          </cell>
          <cell r="G592">
            <v>-2111987.16</v>
          </cell>
          <cell r="H592">
            <v>217.07</v>
          </cell>
          <cell r="I592">
            <v>33909.54</v>
          </cell>
          <cell r="J592">
            <v>10424.01</v>
          </cell>
          <cell r="L592">
            <v>47725.83</v>
          </cell>
          <cell r="M592">
            <v>81302.09</v>
          </cell>
          <cell r="N592">
            <v>47458.28</v>
          </cell>
          <cell r="O592">
            <v>9135.5300000000007</v>
          </cell>
          <cell r="Q592">
            <v>-1744106.3199999998</v>
          </cell>
        </row>
        <row r="593">
          <cell r="A593" t="str">
            <v>F92400G</v>
          </cell>
          <cell r="B593" t="str">
            <v>PROPERTY INSURANCE</v>
          </cell>
          <cell r="D593">
            <v>27605.84</v>
          </cell>
          <cell r="E593">
            <v>9256.65</v>
          </cell>
          <cell r="F593">
            <v>28142.33</v>
          </cell>
          <cell r="G593">
            <v>20810.349999999999</v>
          </cell>
          <cell r="H593">
            <v>17447.03</v>
          </cell>
          <cell r="I593">
            <v>35530.19</v>
          </cell>
          <cell r="J593">
            <v>32293.53</v>
          </cell>
          <cell r="K593">
            <v>22698.53</v>
          </cell>
          <cell r="L593">
            <v>25316.85</v>
          </cell>
          <cell r="M593">
            <v>36216.89</v>
          </cell>
          <cell r="N593">
            <v>28956.38</v>
          </cell>
          <cell r="O593">
            <v>7826.99</v>
          </cell>
          <cell r="Q593">
            <v>292101.56</v>
          </cell>
        </row>
        <row r="594">
          <cell r="A594" t="str">
            <v>F92500C</v>
          </cell>
          <cell r="B594" t="str">
            <v>INJURIES AND DAMAGES</v>
          </cell>
          <cell r="G594">
            <v>0</v>
          </cell>
          <cell r="H594">
            <v>0</v>
          </cell>
          <cell r="I594">
            <v>0</v>
          </cell>
          <cell r="N594">
            <v>0</v>
          </cell>
          <cell r="O594">
            <v>0</v>
          </cell>
          <cell r="Q594">
            <v>0</v>
          </cell>
        </row>
        <row r="595">
          <cell r="A595" t="str">
            <v>F92500E</v>
          </cell>
          <cell r="B595" t="str">
            <v>INJURIES AND DAMAGES</v>
          </cell>
          <cell r="D595">
            <v>370855.78</v>
          </cell>
          <cell r="E595">
            <v>615417.80000000005</v>
          </cell>
          <cell r="F595">
            <v>-329622.94</v>
          </cell>
          <cell r="G595">
            <v>459489.96</v>
          </cell>
          <cell r="H595">
            <v>612384.27</v>
          </cell>
          <cell r="I595">
            <v>-102535.73</v>
          </cell>
          <cell r="J595">
            <v>465184.99</v>
          </cell>
          <cell r="K595">
            <v>133675.72</v>
          </cell>
          <cell r="L595">
            <v>-233766.8</v>
          </cell>
          <cell r="M595">
            <v>346041.44</v>
          </cell>
          <cell r="N595">
            <v>212558.11</v>
          </cell>
          <cell r="O595">
            <v>352164.74000000022</v>
          </cell>
          <cell r="Q595">
            <v>2901847.3400000003</v>
          </cell>
        </row>
        <row r="596">
          <cell r="A596" t="str">
            <v>F92500G</v>
          </cell>
          <cell r="B596" t="str">
            <v>INJURIES AND DAMAGES</v>
          </cell>
          <cell r="D596">
            <v>209841.33</v>
          </cell>
          <cell r="E596">
            <v>298522.77</v>
          </cell>
          <cell r="F596">
            <v>-207880.01</v>
          </cell>
          <cell r="G596">
            <v>303027.21999999997</v>
          </cell>
          <cell r="H596">
            <v>284503.19</v>
          </cell>
          <cell r="I596">
            <v>-36580.46</v>
          </cell>
          <cell r="J596">
            <v>227475.1</v>
          </cell>
          <cell r="K596">
            <v>75733.149999999994</v>
          </cell>
          <cell r="L596">
            <v>-57339.86</v>
          </cell>
          <cell r="M596">
            <v>181697.17</v>
          </cell>
          <cell r="N596">
            <v>113478.12</v>
          </cell>
          <cell r="O596">
            <v>179224.93999999994</v>
          </cell>
          <cell r="Q596">
            <v>1571702.6599999997</v>
          </cell>
        </row>
        <row r="597">
          <cell r="A597" t="str">
            <v>F92510C</v>
          </cell>
          <cell r="B597" t="str">
            <v>INJURIES AND DAMAGES - PLPD</v>
          </cell>
          <cell r="D597">
            <v>12152.37</v>
          </cell>
          <cell r="E597">
            <v>14948.03</v>
          </cell>
          <cell r="F597">
            <v>15701.64</v>
          </cell>
          <cell r="G597">
            <v>20036.900000000001</v>
          </cell>
          <cell r="H597">
            <v>26700.5</v>
          </cell>
          <cell r="I597">
            <v>0</v>
          </cell>
          <cell r="N597">
            <v>0</v>
          </cell>
          <cell r="O597">
            <v>0</v>
          </cell>
          <cell r="Q597">
            <v>89539.44</v>
          </cell>
        </row>
        <row r="598">
          <cell r="A598" t="str">
            <v>F92510E</v>
          </cell>
          <cell r="B598" t="str">
            <v>INJURIES AND DAMAGES</v>
          </cell>
          <cell r="D598">
            <v>93593.82</v>
          </cell>
          <cell r="E598">
            <v>86511.25</v>
          </cell>
          <cell r="F598">
            <v>88970.83</v>
          </cell>
          <cell r="G598">
            <v>195219.03</v>
          </cell>
          <cell r="H598">
            <v>171349.03</v>
          </cell>
          <cell r="I598">
            <v>167675</v>
          </cell>
          <cell r="J598">
            <v>70446.27</v>
          </cell>
          <cell r="K598">
            <v>77216.19</v>
          </cell>
          <cell r="L598">
            <v>523202.49</v>
          </cell>
          <cell r="M598">
            <v>95562.14</v>
          </cell>
          <cell r="N598">
            <v>105366.2</v>
          </cell>
          <cell r="O598">
            <v>118493.73</v>
          </cell>
          <cell r="Q598">
            <v>1793605.98</v>
          </cell>
        </row>
        <row r="599">
          <cell r="A599" t="str">
            <v>F92510G</v>
          </cell>
          <cell r="B599" t="str">
            <v>INJURIES AND DAMAGES</v>
          </cell>
          <cell r="D599">
            <v>35486.28</v>
          </cell>
          <cell r="E599">
            <v>32409.72</v>
          </cell>
          <cell r="F599">
            <v>33483.29</v>
          </cell>
          <cell r="G599">
            <v>50864.41</v>
          </cell>
          <cell r="H599">
            <v>62487.93</v>
          </cell>
          <cell r="I599">
            <v>57786</v>
          </cell>
          <cell r="J599">
            <v>30831.55</v>
          </cell>
          <cell r="K599">
            <v>33799.300000000003</v>
          </cell>
          <cell r="L599">
            <v>218104.76</v>
          </cell>
          <cell r="M599">
            <v>36381.980000000003</v>
          </cell>
          <cell r="N599">
            <v>40356.129999999997</v>
          </cell>
          <cell r="O599">
            <v>42907.1</v>
          </cell>
          <cell r="Q599">
            <v>674898.45</v>
          </cell>
        </row>
        <row r="600">
          <cell r="A600" t="str">
            <v>F92520E</v>
          </cell>
          <cell r="B600" t="str">
            <v>INJURIES AND DAMAGES</v>
          </cell>
          <cell r="D600">
            <v>15142.25</v>
          </cell>
          <cell r="E600">
            <v>131960.45000000001</v>
          </cell>
          <cell r="F600">
            <v>17598.310000000001</v>
          </cell>
          <cell r="G600">
            <v>20785.169999999998</v>
          </cell>
          <cell r="H600">
            <v>16941.97</v>
          </cell>
          <cell r="I600">
            <v>77655.460000000006</v>
          </cell>
          <cell r="J600">
            <v>18107.52</v>
          </cell>
          <cell r="K600">
            <v>17903.82</v>
          </cell>
          <cell r="L600">
            <v>15155.19</v>
          </cell>
          <cell r="M600">
            <v>36329.72</v>
          </cell>
          <cell r="N600">
            <v>18039.240000000002</v>
          </cell>
          <cell r="O600">
            <v>10463.129999999999</v>
          </cell>
          <cell r="Q600">
            <v>396082.23</v>
          </cell>
        </row>
        <row r="601">
          <cell r="A601" t="str">
            <v>F92520G</v>
          </cell>
          <cell r="B601" t="str">
            <v>INJURIES AND DAMAGES</v>
          </cell>
          <cell r="D601">
            <v>0</v>
          </cell>
          <cell r="E601">
            <v>0</v>
          </cell>
          <cell r="F601">
            <v>9.81</v>
          </cell>
          <cell r="G601">
            <v>0</v>
          </cell>
          <cell r="H601">
            <v>0</v>
          </cell>
          <cell r="I601">
            <v>0</v>
          </cell>
          <cell r="M601">
            <v>882.39</v>
          </cell>
          <cell r="N601">
            <v>0</v>
          </cell>
          <cell r="O601">
            <v>25.1</v>
          </cell>
          <cell r="Q601">
            <v>917.3</v>
          </cell>
        </row>
        <row r="602">
          <cell r="A602" t="str">
            <v>F92600C</v>
          </cell>
          <cell r="B602" t="str">
            <v>EMPLOYEE PENSIONS AND BENEFITS</v>
          </cell>
          <cell r="G602">
            <v>0</v>
          </cell>
          <cell r="H602">
            <v>0</v>
          </cell>
          <cell r="I602">
            <v>0</v>
          </cell>
          <cell r="N602">
            <v>0</v>
          </cell>
          <cell r="O602">
            <v>0</v>
          </cell>
          <cell r="Q602">
            <v>0</v>
          </cell>
        </row>
        <row r="603">
          <cell r="A603" t="str">
            <v>F92600E</v>
          </cell>
          <cell r="B603" t="str">
            <v>EMPLOYEE PENSIONS AND BENEFITS</v>
          </cell>
          <cell r="D603">
            <v>1544936.76</v>
          </cell>
          <cell r="E603">
            <v>1630245.03</v>
          </cell>
          <cell r="F603">
            <v>1892216.46</v>
          </cell>
          <cell r="G603">
            <v>1934278.54</v>
          </cell>
          <cell r="H603">
            <v>1153476.29</v>
          </cell>
          <cell r="I603">
            <v>1665741.04</v>
          </cell>
          <cell r="J603">
            <v>520548.67</v>
          </cell>
          <cell r="K603">
            <v>823073.9</v>
          </cell>
          <cell r="L603">
            <v>443039.82</v>
          </cell>
          <cell r="M603">
            <v>597754.62</v>
          </cell>
          <cell r="N603">
            <v>-271644.09000000003</v>
          </cell>
          <cell r="O603">
            <v>4193703.49</v>
          </cell>
          <cell r="Q603">
            <v>16127370.530000001</v>
          </cell>
        </row>
        <row r="604">
          <cell r="A604" t="str">
            <v>F92600G</v>
          </cell>
          <cell r="B604" t="str">
            <v>EMPLOYEE PENSIONS AND BENEFITS</v>
          </cell>
          <cell r="D604">
            <v>627445.44999999995</v>
          </cell>
          <cell r="E604">
            <v>662223.61</v>
          </cell>
          <cell r="F604">
            <v>768493.74</v>
          </cell>
          <cell r="G604">
            <v>785698.79</v>
          </cell>
          <cell r="H604">
            <v>481120.75</v>
          </cell>
          <cell r="I604">
            <v>693414.57</v>
          </cell>
          <cell r="J604">
            <v>210289.22</v>
          </cell>
          <cell r="K604">
            <v>334875.65999999997</v>
          </cell>
          <cell r="L604">
            <v>177055.49</v>
          </cell>
          <cell r="M604">
            <v>242714.23999999999</v>
          </cell>
          <cell r="N604">
            <v>-110496.95</v>
          </cell>
          <cell r="O604">
            <v>1703005.45</v>
          </cell>
          <cell r="Q604">
            <v>6575840.0200000005</v>
          </cell>
        </row>
        <row r="605">
          <cell r="A605" t="str">
            <v>F9260AE</v>
          </cell>
          <cell r="B605" t="str">
            <v>EMPLOYEE PENSIONS AND BENEFITS-AFFILIATE</v>
          </cell>
          <cell r="G605">
            <v>0</v>
          </cell>
          <cell r="H605">
            <v>0</v>
          </cell>
          <cell r="I605">
            <v>0</v>
          </cell>
          <cell r="J605">
            <v>-30459.41</v>
          </cell>
          <cell r="K605">
            <v>-136426.03</v>
          </cell>
          <cell r="L605">
            <v>30357.01</v>
          </cell>
          <cell r="M605">
            <v>30663.79</v>
          </cell>
          <cell r="N605">
            <v>30454.62</v>
          </cell>
          <cell r="O605">
            <v>401299.19</v>
          </cell>
          <cell r="Q605">
            <v>325889.17000000004</v>
          </cell>
        </row>
        <row r="606">
          <cell r="A606" t="str">
            <v>F9260AG</v>
          </cell>
          <cell r="B606" t="str">
            <v>EMPLOYEE PENSIONS AND BENEFITS-AFFILIATE</v>
          </cell>
          <cell r="G606">
            <v>0</v>
          </cell>
          <cell r="H606">
            <v>0</v>
          </cell>
          <cell r="I606">
            <v>0</v>
          </cell>
          <cell r="J606">
            <v>-12438.01</v>
          </cell>
          <cell r="K606">
            <v>-55442.26</v>
          </cell>
          <cell r="L606">
            <v>12355.33</v>
          </cell>
          <cell r="M606">
            <v>12469.44</v>
          </cell>
          <cell r="N606">
            <v>12384.21</v>
          </cell>
          <cell r="O606">
            <v>163502.67000000001</v>
          </cell>
          <cell r="Q606">
            <v>132831.38</v>
          </cell>
        </row>
        <row r="607">
          <cell r="A607" t="str">
            <v>F92700C</v>
          </cell>
          <cell r="B607" t="str">
            <v>FRANCHISE REQUIREMENTS</v>
          </cell>
          <cell r="G607">
            <v>0</v>
          </cell>
          <cell r="H607">
            <v>0</v>
          </cell>
          <cell r="I607">
            <v>0</v>
          </cell>
          <cell r="N607">
            <v>0</v>
          </cell>
          <cell r="O607">
            <v>0</v>
          </cell>
          <cell r="Q607">
            <v>0</v>
          </cell>
        </row>
        <row r="608">
          <cell r="A608" t="str">
            <v>F92700E</v>
          </cell>
          <cell r="B608" t="str">
            <v>FRANCHISE REQUIREMENTS</v>
          </cell>
          <cell r="D608">
            <v>2541497</v>
          </cell>
          <cell r="E608">
            <v>2474097.8199999998</v>
          </cell>
          <cell r="F608">
            <v>1562192.44</v>
          </cell>
          <cell r="G608">
            <v>2361298</v>
          </cell>
          <cell r="H608">
            <v>2413547.94</v>
          </cell>
          <cell r="I608">
            <v>2611705</v>
          </cell>
          <cell r="J608">
            <v>3121866</v>
          </cell>
          <cell r="K608">
            <v>3196426.65</v>
          </cell>
          <cell r="L608">
            <v>3428478</v>
          </cell>
          <cell r="M608">
            <v>394910</v>
          </cell>
          <cell r="N608">
            <v>2250708.65</v>
          </cell>
          <cell r="O608">
            <v>2552813</v>
          </cell>
          <cell r="Q608">
            <v>28909540.499999996</v>
          </cell>
        </row>
        <row r="609">
          <cell r="A609" t="str">
            <v>F92700G</v>
          </cell>
          <cell r="B609" t="str">
            <v>FRANCHISE REQUIREMENTS</v>
          </cell>
          <cell r="D609">
            <v>1081276</v>
          </cell>
          <cell r="E609">
            <v>1067357</v>
          </cell>
          <cell r="F609">
            <v>848699.8</v>
          </cell>
          <cell r="G609">
            <v>717550</v>
          </cell>
          <cell r="H609">
            <v>586639</v>
          </cell>
          <cell r="I609">
            <v>480363</v>
          </cell>
          <cell r="J609">
            <v>824476</v>
          </cell>
          <cell r="K609">
            <v>478658</v>
          </cell>
          <cell r="L609">
            <v>462974</v>
          </cell>
          <cell r="M609">
            <v>481370</v>
          </cell>
          <cell r="N609">
            <v>562934</v>
          </cell>
          <cell r="O609">
            <v>1023011</v>
          </cell>
          <cell r="Q609">
            <v>8615307.8000000007</v>
          </cell>
        </row>
        <row r="610">
          <cell r="A610" t="str">
            <v>F92800C</v>
          </cell>
          <cell r="B610" t="str">
            <v>REGULATORY COMMISSION EXPENSES</v>
          </cell>
          <cell r="G610">
            <v>0</v>
          </cell>
          <cell r="H610">
            <v>0</v>
          </cell>
          <cell r="I610">
            <v>0</v>
          </cell>
          <cell r="N610">
            <v>0</v>
          </cell>
          <cell r="O610">
            <v>0</v>
          </cell>
          <cell r="Q610">
            <v>0</v>
          </cell>
        </row>
        <row r="611">
          <cell r="A611" t="str">
            <v>F92800E</v>
          </cell>
          <cell r="B611" t="str">
            <v>REGULATORY COMMISSION EXPENSES</v>
          </cell>
          <cell r="D611">
            <v>371637.87</v>
          </cell>
          <cell r="E611">
            <v>476527.7</v>
          </cell>
          <cell r="F611">
            <v>371888.63</v>
          </cell>
          <cell r="G611">
            <v>692430.51</v>
          </cell>
          <cell r="H611">
            <v>523656.87</v>
          </cell>
          <cell r="I611">
            <v>514372.99</v>
          </cell>
          <cell r="J611">
            <v>914772.55</v>
          </cell>
          <cell r="K611">
            <v>515163.1</v>
          </cell>
          <cell r="L611">
            <v>455204.46</v>
          </cell>
          <cell r="M611">
            <v>604929.15</v>
          </cell>
          <cell r="N611">
            <v>364147.21</v>
          </cell>
          <cell r="O611">
            <v>585406.4</v>
          </cell>
          <cell r="Q611">
            <v>6390137.4400000004</v>
          </cell>
        </row>
        <row r="612">
          <cell r="A612" t="str">
            <v>F92800G</v>
          </cell>
          <cell r="B612" t="str">
            <v>REGULATORY COMMISSION EXPENSES</v>
          </cell>
          <cell r="D612">
            <v>142362.14000000001</v>
          </cell>
          <cell r="E612">
            <v>171197.93</v>
          </cell>
          <cell r="F612">
            <v>139027.47</v>
          </cell>
          <cell r="G612">
            <v>198858.38</v>
          </cell>
          <cell r="H612">
            <v>150501.04</v>
          </cell>
          <cell r="I612">
            <v>166079.6</v>
          </cell>
          <cell r="J612">
            <v>158954.13</v>
          </cell>
          <cell r="K612">
            <v>148597.82</v>
          </cell>
          <cell r="L612">
            <v>148399.75</v>
          </cell>
          <cell r="M612">
            <v>134215.01999999999</v>
          </cell>
          <cell r="N612">
            <v>122433.26</v>
          </cell>
          <cell r="O612">
            <v>148808.56</v>
          </cell>
          <cell r="Q612">
            <v>1829435.1</v>
          </cell>
        </row>
        <row r="613">
          <cell r="A613" t="str">
            <v>F9280AE</v>
          </cell>
          <cell r="B613" t="str">
            <v>REGULATORY COMMISSION EXPENSES-AFFILIATE</v>
          </cell>
          <cell r="D613">
            <v>151196.70000000001</v>
          </cell>
          <cell r="E613">
            <v>171938.56</v>
          </cell>
          <cell r="F613">
            <v>248854.8</v>
          </cell>
          <cell r="G613">
            <v>124689.99</v>
          </cell>
          <cell r="H613">
            <v>98952.3</v>
          </cell>
          <cell r="I613">
            <v>123539.06</v>
          </cell>
          <cell r="L613">
            <v>122703.93</v>
          </cell>
          <cell r="M613">
            <v>161195.04999999999</v>
          </cell>
          <cell r="N613">
            <v>120416.05</v>
          </cell>
          <cell r="O613">
            <v>124406.19</v>
          </cell>
          <cell r="Q613">
            <v>1447892.6300000001</v>
          </cell>
        </row>
        <row r="614">
          <cell r="A614" t="str">
            <v>F9280AG</v>
          </cell>
          <cell r="B614" t="str">
            <v>REGULATORY COMMISSION EXPENSES-AFFILIATE</v>
          </cell>
          <cell r="D614">
            <v>48255.46</v>
          </cell>
          <cell r="E614">
            <v>54875.42</v>
          </cell>
          <cell r="F614">
            <v>79423.759999999995</v>
          </cell>
          <cell r="G614">
            <v>39795.68</v>
          </cell>
          <cell r="H614">
            <v>33409.47</v>
          </cell>
          <cell r="I614">
            <v>39596.76</v>
          </cell>
          <cell r="L614">
            <v>39161.81</v>
          </cell>
          <cell r="M614">
            <v>51446.55</v>
          </cell>
          <cell r="N614">
            <v>38431.620000000003</v>
          </cell>
          <cell r="O614">
            <v>39705.07</v>
          </cell>
          <cell r="Q614">
            <v>464101.6</v>
          </cell>
        </row>
        <row r="615">
          <cell r="A615" t="str">
            <v>F92850E</v>
          </cell>
          <cell r="B615" t="str">
            <v>REGULATORY COMMISSION EXPENSES</v>
          </cell>
          <cell r="D615">
            <v>0</v>
          </cell>
          <cell r="G615">
            <v>0</v>
          </cell>
          <cell r="H615">
            <v>0</v>
          </cell>
          <cell r="I615">
            <v>0</v>
          </cell>
          <cell r="N615">
            <v>0</v>
          </cell>
          <cell r="O615">
            <v>0</v>
          </cell>
          <cell r="Q615">
            <v>0</v>
          </cell>
        </row>
        <row r="616">
          <cell r="A616" t="str">
            <v>F92850G</v>
          </cell>
          <cell r="B616" t="str">
            <v>REGULATORY COMMISSION EXPENSES</v>
          </cell>
          <cell r="D616">
            <v>0</v>
          </cell>
          <cell r="G616">
            <v>0</v>
          </cell>
          <cell r="H616">
            <v>0</v>
          </cell>
          <cell r="I616">
            <v>0</v>
          </cell>
          <cell r="N616">
            <v>0</v>
          </cell>
          <cell r="O616">
            <v>0</v>
          </cell>
          <cell r="Q616">
            <v>0</v>
          </cell>
        </row>
        <row r="617">
          <cell r="A617" t="str">
            <v>F92900E</v>
          </cell>
          <cell r="B617" t="str">
            <v>DUPLICATE CHARGES-CR.</v>
          </cell>
          <cell r="D617">
            <v>-94253.99</v>
          </cell>
          <cell r="E617">
            <v>-94253.99</v>
          </cell>
          <cell r="F617">
            <v>-94253.99</v>
          </cell>
          <cell r="G617">
            <v>-94253.99</v>
          </cell>
          <cell r="H617">
            <v>-96312.05</v>
          </cell>
          <cell r="I617">
            <v>-98370.11</v>
          </cell>
          <cell r="J617">
            <v>-299627.31</v>
          </cell>
          <cell r="K617">
            <v>-110444.44</v>
          </cell>
          <cell r="M617">
            <v>-193751.58</v>
          </cell>
          <cell r="N617">
            <v>0</v>
          </cell>
          <cell r="O617">
            <v>-188507.98</v>
          </cell>
          <cell r="Q617">
            <v>-1364029.43</v>
          </cell>
        </row>
        <row r="618">
          <cell r="A618" t="str">
            <v>F93001E</v>
          </cell>
          <cell r="B618" t="str">
            <v xml:space="preserve">AFFIL BILLING - SE CORPORATE (1100)       </v>
          </cell>
          <cell r="D618">
            <v>0</v>
          </cell>
          <cell r="G618">
            <v>0</v>
          </cell>
          <cell r="H618">
            <v>-17094.32</v>
          </cell>
          <cell r="I618">
            <v>-0.03</v>
          </cell>
          <cell r="Q618">
            <v>-17094.349999999999</v>
          </cell>
        </row>
        <row r="619">
          <cell r="A619" t="str">
            <v>F93002E</v>
          </cell>
          <cell r="B619" t="str">
            <v xml:space="preserve">AFFIL BILLING - SE FINANCE (4600)         </v>
          </cell>
          <cell r="D619">
            <v>0</v>
          </cell>
          <cell r="G619">
            <v>133.15</v>
          </cell>
          <cell r="H619">
            <v>32.85</v>
          </cell>
          <cell r="I619">
            <v>-534</v>
          </cell>
          <cell r="Q619">
            <v>-368</v>
          </cell>
        </row>
        <row r="620">
          <cell r="A620" t="str">
            <v>F93003E</v>
          </cell>
          <cell r="B620" t="str">
            <v xml:space="preserve">AFFIL BILLING - SE CONNECTIONS (4900)     </v>
          </cell>
          <cell r="D620">
            <v>0</v>
          </cell>
          <cell r="G620">
            <v>0</v>
          </cell>
          <cell r="H620">
            <v>0.01</v>
          </cell>
          <cell r="I620">
            <v>0</v>
          </cell>
          <cell r="Q620">
            <v>0.01</v>
          </cell>
        </row>
        <row r="621">
          <cell r="A621" t="str">
            <v>F93004E</v>
          </cell>
          <cell r="B621" t="str">
            <v xml:space="preserve">AFFIL BILLING - SE COMMUNICATIONS (4185)  </v>
          </cell>
          <cell r="D621">
            <v>0</v>
          </cell>
          <cell r="G621">
            <v>576.91999999999996</v>
          </cell>
          <cell r="H621">
            <v>177.55</v>
          </cell>
          <cell r="I621">
            <v>-1770.49</v>
          </cell>
          <cell r="Q621">
            <v>-1016.02</v>
          </cell>
        </row>
        <row r="622">
          <cell r="A622" t="str">
            <v>F93005E</v>
          </cell>
          <cell r="B622" t="str">
            <v xml:space="preserve">AFFIL BILLING - SE RESOURCES (5000)       </v>
          </cell>
          <cell r="D622">
            <v>0</v>
          </cell>
          <cell r="G622">
            <v>1180.3800000000001</v>
          </cell>
          <cell r="H622">
            <v>315.17</v>
          </cell>
          <cell r="I622">
            <v>-3134.43</v>
          </cell>
          <cell r="Q622">
            <v>-1638.8799999999997</v>
          </cell>
        </row>
        <row r="623">
          <cell r="A623" t="str">
            <v>F93006E</v>
          </cell>
          <cell r="B623" t="str">
            <v xml:space="preserve">AFFIL BILLING - SE INTERNATIONAL (4200)   </v>
          </cell>
          <cell r="D623">
            <v>0</v>
          </cell>
          <cell r="G623">
            <v>3489.34</v>
          </cell>
          <cell r="H623">
            <v>924.35</v>
          </cell>
          <cell r="I623">
            <v>-9140.6</v>
          </cell>
          <cell r="Q623">
            <v>-4726.91</v>
          </cell>
        </row>
        <row r="624">
          <cell r="A624" t="str">
            <v>F93007E</v>
          </cell>
          <cell r="B624" t="str">
            <v xml:space="preserve">AFFIL BILLING - SE GLOBAL (4190)          </v>
          </cell>
          <cell r="D624">
            <v>0</v>
          </cell>
          <cell r="G624">
            <v>-0.02</v>
          </cell>
          <cell r="H624">
            <v>0.01</v>
          </cell>
          <cell r="I624">
            <v>0.11</v>
          </cell>
          <cell r="Q624">
            <v>0.1</v>
          </cell>
        </row>
        <row r="625">
          <cell r="A625" t="str">
            <v>F93008E</v>
          </cell>
          <cell r="B625" t="str">
            <v xml:space="preserve">AFFIL BILLING - SE VENTURE (4950)         </v>
          </cell>
          <cell r="D625">
            <v>0</v>
          </cell>
          <cell r="G625">
            <v>104.12</v>
          </cell>
          <cell r="H625">
            <v>29.17</v>
          </cell>
          <cell r="I625">
            <v>-275.22000000000003</v>
          </cell>
          <cell r="Q625">
            <v>-141.93</v>
          </cell>
        </row>
        <row r="626">
          <cell r="A626" t="str">
            <v>F93010E</v>
          </cell>
          <cell r="B626" t="str">
            <v>GENERAL ADVERTISING EXPENSES</v>
          </cell>
          <cell r="D626">
            <v>-703.12</v>
          </cell>
          <cell r="E626">
            <v>0</v>
          </cell>
          <cell r="F626">
            <v>0</v>
          </cell>
          <cell r="G626">
            <v>4135.3900000000003</v>
          </cell>
          <cell r="H626">
            <v>156.44999999999999</v>
          </cell>
          <cell r="I626">
            <v>195.56</v>
          </cell>
          <cell r="J626">
            <v>77.569999999999993</v>
          </cell>
          <cell r="K626">
            <v>0.56999999999999995</v>
          </cell>
          <cell r="M626">
            <v>81.010000000000005</v>
          </cell>
          <cell r="N626">
            <v>0</v>
          </cell>
          <cell r="O626">
            <v>715.79</v>
          </cell>
          <cell r="Q626">
            <v>4659.2200000000012</v>
          </cell>
        </row>
        <row r="627">
          <cell r="A627" t="str">
            <v>F93010G</v>
          </cell>
          <cell r="B627" t="str">
            <v>GENERAL ADVERTISING EXPENSES</v>
          </cell>
          <cell r="D627">
            <v>-224.81</v>
          </cell>
          <cell r="E627">
            <v>0</v>
          </cell>
          <cell r="F627">
            <v>1231.8900000000001</v>
          </cell>
          <cell r="G627">
            <v>1319.84</v>
          </cell>
          <cell r="H627">
            <v>53.16</v>
          </cell>
          <cell r="I627">
            <v>66.45</v>
          </cell>
          <cell r="J627">
            <v>24.76</v>
          </cell>
          <cell r="K627">
            <v>0.18</v>
          </cell>
          <cell r="M627">
            <v>25.85</v>
          </cell>
          <cell r="N627">
            <v>0</v>
          </cell>
          <cell r="O627">
            <v>1013.31</v>
          </cell>
          <cell r="Q627">
            <v>3510.6299999999997</v>
          </cell>
        </row>
        <row r="628">
          <cell r="A628" t="str">
            <v>F93011E</v>
          </cell>
          <cell r="B628" t="str">
            <v xml:space="preserve">AFFIL BILLING - SE INFORMATION SOLUTIONS (4500) </v>
          </cell>
          <cell r="D628">
            <v>0</v>
          </cell>
          <cell r="G628">
            <v>0</v>
          </cell>
          <cell r="H628">
            <v>0</v>
          </cell>
          <cell r="I628">
            <v>0</v>
          </cell>
          <cell r="Q628">
            <v>0</v>
          </cell>
        </row>
        <row r="629">
          <cell r="A629" t="str">
            <v>F93019E</v>
          </cell>
          <cell r="B629" t="str">
            <v xml:space="preserve">  SDGE FLOW CORR FOR BILLING $ STRANDED TO F93019E </v>
          </cell>
          <cell r="D629">
            <v>0</v>
          </cell>
          <cell r="G629">
            <v>487763.31</v>
          </cell>
          <cell r="H629">
            <v>0</v>
          </cell>
          <cell r="I629">
            <v>0</v>
          </cell>
          <cell r="Q629">
            <v>487763.31</v>
          </cell>
        </row>
        <row r="630">
          <cell r="A630" t="str">
            <v>F93020C</v>
          </cell>
          <cell r="B630" t="str">
            <v>MISCELLANEOUS GENERAL EXPENSES</v>
          </cell>
          <cell r="D630">
            <v>0</v>
          </cell>
          <cell r="G630">
            <v>0</v>
          </cell>
          <cell r="H630">
            <v>0</v>
          </cell>
          <cell r="I630">
            <v>0</v>
          </cell>
          <cell r="N630">
            <v>0</v>
          </cell>
          <cell r="O630">
            <v>0</v>
          </cell>
          <cell r="Q630">
            <v>0</v>
          </cell>
        </row>
        <row r="631">
          <cell r="A631" t="str">
            <v>F93020E</v>
          </cell>
          <cell r="B631" t="str">
            <v>MISCELLANEOUS GENERAL EXPENSES</v>
          </cell>
          <cell r="D631">
            <v>85366.25</v>
          </cell>
          <cell r="E631">
            <v>361876.81</v>
          </cell>
          <cell r="F631">
            <v>320899.12</v>
          </cell>
          <cell r="G631">
            <v>4438707.1900000004</v>
          </cell>
          <cell r="H631">
            <v>7833744.5700000003</v>
          </cell>
          <cell r="I631">
            <v>4420984.09</v>
          </cell>
          <cell r="J631">
            <v>552476.81000000006</v>
          </cell>
          <cell r="K631">
            <v>228874.06</v>
          </cell>
          <cell r="L631">
            <v>402479.84</v>
          </cell>
          <cell r="M631">
            <v>4218586.79</v>
          </cell>
          <cell r="N631">
            <v>387607.47</v>
          </cell>
          <cell r="O631">
            <v>8812245.2100000009</v>
          </cell>
          <cell r="Q631">
            <v>32063848.209999997</v>
          </cell>
        </row>
        <row r="632">
          <cell r="A632" t="str">
            <v>F93020G</v>
          </cell>
          <cell r="B632" t="str">
            <v>MISCELLANEOUS GENERAL EXPENSES</v>
          </cell>
          <cell r="D632">
            <v>65101.38</v>
          </cell>
          <cell r="E632">
            <v>123613.57</v>
          </cell>
          <cell r="F632">
            <v>46034.32</v>
          </cell>
          <cell r="G632">
            <v>66534.23</v>
          </cell>
          <cell r="H632">
            <v>-6911.46</v>
          </cell>
          <cell r="I632">
            <v>90596.03</v>
          </cell>
          <cell r="J632">
            <v>181743.37</v>
          </cell>
          <cell r="K632">
            <v>95217.88</v>
          </cell>
          <cell r="L632">
            <v>73623.56</v>
          </cell>
          <cell r="M632">
            <v>85575.42</v>
          </cell>
          <cell r="N632">
            <v>109174.48</v>
          </cell>
          <cell r="O632">
            <v>283396.52</v>
          </cell>
          <cell r="Q632">
            <v>1213699.2999999998</v>
          </cell>
        </row>
        <row r="633">
          <cell r="A633" t="str">
            <v>F93021C</v>
          </cell>
          <cell r="B633" t="str">
            <v>MISCELLANEOUS GENERAL EXPENSES - ADJ</v>
          </cell>
          <cell r="G633">
            <v>0</v>
          </cell>
          <cell r="H633">
            <v>0</v>
          </cell>
          <cell r="I633">
            <v>0</v>
          </cell>
          <cell r="N633">
            <v>0</v>
          </cell>
          <cell r="O633">
            <v>0</v>
          </cell>
          <cell r="Q633">
            <v>0</v>
          </cell>
        </row>
        <row r="634">
          <cell r="A634" t="str">
            <v>F93022C</v>
          </cell>
          <cell r="B634" t="str">
            <v>MISCELLANEOUS GENERAL EXPENSES-V&amp;S ADJUSTMENTS</v>
          </cell>
          <cell r="D634">
            <v>298994.53000000003</v>
          </cell>
          <cell r="E634">
            <v>96393.64</v>
          </cell>
          <cell r="F634">
            <v>66065.34</v>
          </cell>
          <cell r="G634">
            <v>10773.76</v>
          </cell>
          <cell r="H634">
            <v>0</v>
          </cell>
          <cell r="I634">
            <v>0</v>
          </cell>
          <cell r="J634">
            <v>169050.67</v>
          </cell>
          <cell r="K634">
            <v>104514.67</v>
          </cell>
          <cell r="L634">
            <v>101743.3</v>
          </cell>
          <cell r="M634">
            <v>102997.47</v>
          </cell>
          <cell r="N634">
            <v>181458.13</v>
          </cell>
          <cell r="O634">
            <v>311146.40999999997</v>
          </cell>
          <cell r="Q634">
            <v>1443137.9200000002</v>
          </cell>
        </row>
        <row r="635">
          <cell r="A635" t="str">
            <v>F93022E</v>
          </cell>
          <cell r="B635" t="str">
            <v>MISCELLANEOUS GENERAL EXPENSES</v>
          </cell>
          <cell r="D635">
            <v>0</v>
          </cell>
          <cell r="G635">
            <v>0</v>
          </cell>
          <cell r="H635">
            <v>0</v>
          </cell>
          <cell r="I635">
            <v>0</v>
          </cell>
          <cell r="N635">
            <v>0</v>
          </cell>
          <cell r="O635">
            <v>0</v>
          </cell>
          <cell r="Q635">
            <v>0</v>
          </cell>
        </row>
        <row r="636">
          <cell r="A636" t="str">
            <v>F93022G</v>
          </cell>
          <cell r="B636" t="str">
            <v>MISCELLANEOUS GENERAL EXPENSES</v>
          </cell>
          <cell r="D636">
            <v>0</v>
          </cell>
          <cell r="G636">
            <v>0</v>
          </cell>
          <cell r="H636">
            <v>0</v>
          </cell>
          <cell r="I636">
            <v>0</v>
          </cell>
          <cell r="N636">
            <v>0</v>
          </cell>
          <cell r="O636">
            <v>0</v>
          </cell>
          <cell r="Q636">
            <v>0</v>
          </cell>
        </row>
        <row r="637">
          <cell r="A637" t="str">
            <v>F93030E</v>
          </cell>
          <cell r="B637" t="str">
            <v>MISC GENERAL EXP-AFFIL. BILLING</v>
          </cell>
          <cell r="D637">
            <v>0</v>
          </cell>
          <cell r="E637">
            <v>0</v>
          </cell>
          <cell r="F637">
            <v>24294</v>
          </cell>
          <cell r="G637">
            <v>15543.56</v>
          </cell>
          <cell r="H637">
            <v>21257.13</v>
          </cell>
          <cell r="I637">
            <v>-40778.629999999997</v>
          </cell>
          <cell r="J637">
            <v>0</v>
          </cell>
          <cell r="K637">
            <v>0</v>
          </cell>
          <cell r="L637">
            <v>0</v>
          </cell>
          <cell r="M637">
            <v>6.3</v>
          </cell>
          <cell r="N637">
            <v>0</v>
          </cell>
          <cell r="O637">
            <v>0</v>
          </cell>
          <cell r="Q637">
            <v>20322.360000000004</v>
          </cell>
        </row>
        <row r="638">
          <cell r="A638" t="str">
            <v>F93030G</v>
          </cell>
          <cell r="B638" t="str">
            <v>MISC GENERAL EXP-AFFIL. BILLING</v>
          </cell>
          <cell r="D638">
            <v>-255207.58</v>
          </cell>
          <cell r="E638">
            <v>21031.61</v>
          </cell>
          <cell r="F638">
            <v>155455.56</v>
          </cell>
          <cell r="G638">
            <v>-1075317.83</v>
          </cell>
          <cell r="H638">
            <v>565374.4</v>
          </cell>
          <cell r="I638">
            <v>-577488.57999999996</v>
          </cell>
          <cell r="Q638">
            <v>-1166152.42</v>
          </cell>
        </row>
        <row r="639">
          <cell r="A639" t="str">
            <v>F93031E</v>
          </cell>
          <cell r="B639" t="str">
            <v>INTERCO BILLING - SCG TO SDGE</v>
          </cell>
          <cell r="D639">
            <v>0</v>
          </cell>
          <cell r="G639">
            <v>0</v>
          </cell>
          <cell r="H639">
            <v>0</v>
          </cell>
          <cell r="I639">
            <v>0</v>
          </cell>
          <cell r="L639">
            <v>-72004.62</v>
          </cell>
          <cell r="M639">
            <v>-21355.7</v>
          </cell>
          <cell r="N639">
            <v>53543.199999999997</v>
          </cell>
          <cell r="O639">
            <v>0</v>
          </cell>
          <cell r="Q639">
            <v>-39817.119999999995</v>
          </cell>
        </row>
        <row r="640">
          <cell r="A640" t="str">
            <v>F93031G</v>
          </cell>
          <cell r="B640" t="str">
            <v>INTERCO BILLING - SCG TO SDGE</v>
          </cell>
          <cell r="D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-272958.82</v>
          </cell>
          <cell r="K640">
            <v>150005.54</v>
          </cell>
          <cell r="N640">
            <v>0</v>
          </cell>
          <cell r="O640">
            <v>0</v>
          </cell>
          <cell r="Q640">
            <v>-122953.28</v>
          </cell>
        </row>
        <row r="641">
          <cell r="A641" t="str">
            <v>F93040E</v>
          </cell>
          <cell r="B641" t="str">
            <v>EMERGING BUSINESS ENT. COSTS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129.32</v>
          </cell>
          <cell r="N641">
            <v>0</v>
          </cell>
          <cell r="O641">
            <v>0</v>
          </cell>
          <cell r="Q641">
            <v>129.32</v>
          </cell>
        </row>
        <row r="642">
          <cell r="A642" t="str">
            <v>F93040G</v>
          </cell>
          <cell r="B642" t="str">
            <v>FLEET COSTS</v>
          </cell>
          <cell r="G642">
            <v>0</v>
          </cell>
          <cell r="H642">
            <v>0</v>
          </cell>
          <cell r="I642">
            <v>0</v>
          </cell>
          <cell r="J642">
            <v>41.28</v>
          </cell>
          <cell r="N642">
            <v>0</v>
          </cell>
          <cell r="O642">
            <v>0</v>
          </cell>
          <cell r="Q642">
            <v>41.28</v>
          </cell>
        </row>
        <row r="643">
          <cell r="A643" t="str">
            <v>F93100C</v>
          </cell>
          <cell r="B643" t="str">
            <v>RENTS</v>
          </cell>
          <cell r="G643">
            <v>0</v>
          </cell>
          <cell r="H643">
            <v>0</v>
          </cell>
          <cell r="I643">
            <v>0</v>
          </cell>
          <cell r="N643">
            <v>0</v>
          </cell>
          <cell r="O643">
            <v>0</v>
          </cell>
          <cell r="Q643">
            <v>0</v>
          </cell>
        </row>
        <row r="644">
          <cell r="A644" t="str">
            <v>F93100E</v>
          </cell>
          <cell r="B644" t="str">
            <v>RENTS</v>
          </cell>
          <cell r="D644">
            <v>113609.74</v>
          </cell>
          <cell r="E644">
            <v>53955.89</v>
          </cell>
          <cell r="F644">
            <v>74973.39</v>
          </cell>
          <cell r="G644">
            <v>310077.55</v>
          </cell>
          <cell r="H644">
            <v>263467.65999999997</v>
          </cell>
          <cell r="I644">
            <v>293688.02</v>
          </cell>
          <cell r="J644">
            <v>170203.62</v>
          </cell>
          <cell r="K644">
            <v>305053.5</v>
          </cell>
          <cell r="L644">
            <v>45160.27</v>
          </cell>
          <cell r="M644">
            <v>56176.17</v>
          </cell>
          <cell r="N644">
            <v>117251.35</v>
          </cell>
          <cell r="O644">
            <v>41764.31</v>
          </cell>
          <cell r="Q644">
            <v>1845381.4700000002</v>
          </cell>
        </row>
        <row r="645">
          <cell r="A645" t="str">
            <v>F93100G</v>
          </cell>
          <cell r="B645" t="str">
            <v>RENTS</v>
          </cell>
          <cell r="D645">
            <v>36251.18</v>
          </cell>
          <cell r="E645">
            <v>17216.310000000001</v>
          </cell>
          <cell r="F645">
            <v>23924.17</v>
          </cell>
          <cell r="G645">
            <v>98454.53</v>
          </cell>
          <cell r="H645">
            <v>88992.62</v>
          </cell>
          <cell r="I645">
            <v>99254.6</v>
          </cell>
          <cell r="J645">
            <v>54319.95</v>
          </cell>
          <cell r="K645">
            <v>97360.82</v>
          </cell>
          <cell r="L645">
            <v>14409.12</v>
          </cell>
          <cell r="M645">
            <v>17924.95</v>
          </cell>
          <cell r="N645">
            <v>37413.4</v>
          </cell>
          <cell r="O645">
            <v>12566.74</v>
          </cell>
          <cell r="Q645">
            <v>598088.39</v>
          </cell>
        </row>
        <row r="646">
          <cell r="A646" t="str">
            <v>F93500C</v>
          </cell>
          <cell r="B646" t="str">
            <v>MAINTENANCE OF GENERAL PLANT</v>
          </cell>
          <cell r="G646">
            <v>0</v>
          </cell>
          <cell r="H646">
            <v>0</v>
          </cell>
          <cell r="I646">
            <v>0</v>
          </cell>
          <cell r="N646">
            <v>0</v>
          </cell>
          <cell r="O646">
            <v>0</v>
          </cell>
          <cell r="Q646">
            <v>0</v>
          </cell>
        </row>
        <row r="647">
          <cell r="A647" t="str">
            <v>F93500E</v>
          </cell>
          <cell r="B647" t="str">
            <v>MAINTENANCE OF GENERAL PLANT</v>
          </cell>
          <cell r="D647">
            <v>1299148.3500000001</v>
          </cell>
          <cell r="E647">
            <v>1360678.26</v>
          </cell>
          <cell r="F647">
            <v>1358309.23</v>
          </cell>
          <cell r="G647">
            <v>398971.72</v>
          </cell>
          <cell r="H647">
            <v>525603.29</v>
          </cell>
          <cell r="I647">
            <v>2778776.35</v>
          </cell>
          <cell r="J647">
            <v>1411411.35</v>
          </cell>
          <cell r="K647">
            <v>1428052.35</v>
          </cell>
          <cell r="L647">
            <v>1448844.57</v>
          </cell>
          <cell r="M647">
            <v>1623473.19</v>
          </cell>
          <cell r="N647">
            <v>1473771.57</v>
          </cell>
          <cell r="O647">
            <v>1834793.7</v>
          </cell>
          <cell r="Q647">
            <v>16941833.93</v>
          </cell>
        </row>
        <row r="648">
          <cell r="A648" t="str">
            <v>F93500G</v>
          </cell>
          <cell r="B648" t="str">
            <v>MAINTENANCE OF GENERAL PLANT</v>
          </cell>
          <cell r="D648">
            <v>377861.27</v>
          </cell>
          <cell r="E648">
            <v>417158.66</v>
          </cell>
          <cell r="F648">
            <v>440620.13</v>
          </cell>
          <cell r="G648">
            <v>85123.91</v>
          </cell>
          <cell r="H648">
            <v>145397.9</v>
          </cell>
          <cell r="I648">
            <v>926702.66</v>
          </cell>
          <cell r="J648">
            <v>450789.71</v>
          </cell>
          <cell r="K648">
            <v>456375.15</v>
          </cell>
          <cell r="L648">
            <v>409993.53</v>
          </cell>
          <cell r="M648">
            <v>476717.07</v>
          </cell>
          <cell r="N648">
            <v>474697.47</v>
          </cell>
          <cell r="O648">
            <v>541304.65</v>
          </cell>
          <cell r="Q648">
            <v>5202742.1100000003</v>
          </cell>
        </row>
        <row r="649">
          <cell r="A649" t="str">
            <v>F9350AE</v>
          </cell>
          <cell r="B649" t="str">
            <v>MAINTENANCE OF GENERAL PLANT-SEMPRA CHARGES</v>
          </cell>
          <cell r="D649">
            <v>2627499.42</v>
          </cell>
          <cell r="E649">
            <v>2459762.69</v>
          </cell>
          <cell r="F649">
            <v>2282544.2799999998</v>
          </cell>
          <cell r="G649">
            <v>783266.63</v>
          </cell>
          <cell r="H649">
            <v>1194159.54</v>
          </cell>
          <cell r="I649">
            <v>822021.15</v>
          </cell>
          <cell r="J649">
            <v>1984624.65</v>
          </cell>
          <cell r="K649">
            <v>1807331.31</v>
          </cell>
          <cell r="L649">
            <v>1872531.17</v>
          </cell>
          <cell r="M649">
            <v>2561779.7200000002</v>
          </cell>
          <cell r="N649">
            <v>2784217.34</v>
          </cell>
          <cell r="O649">
            <v>1907031.59</v>
          </cell>
          <cell r="Q649">
            <v>23086769.489999998</v>
          </cell>
        </row>
        <row r="650">
          <cell r="A650" t="str">
            <v>F9350AG</v>
          </cell>
          <cell r="B650" t="str">
            <v>MAINTENANCE OF GENERAL PLANT-SEMPRA CHARGES</v>
          </cell>
          <cell r="D650">
            <v>838584.24</v>
          </cell>
          <cell r="E650">
            <v>785050.02</v>
          </cell>
          <cell r="F650">
            <v>728489.54</v>
          </cell>
          <cell r="G650">
            <v>249984.86</v>
          </cell>
          <cell r="H650">
            <v>405205.66</v>
          </cell>
          <cell r="I650">
            <v>263437.42</v>
          </cell>
          <cell r="J650">
            <v>633406.54</v>
          </cell>
          <cell r="K650">
            <v>576822.26</v>
          </cell>
          <cell r="L650">
            <v>597631.06000000006</v>
          </cell>
          <cell r="M650">
            <v>817609.38</v>
          </cell>
          <cell r="N650">
            <v>888601.96</v>
          </cell>
          <cell r="O650">
            <v>608642.13</v>
          </cell>
          <cell r="Q650">
            <v>7393465.0699999994</v>
          </cell>
        </row>
        <row r="651">
          <cell r="A651" t="str">
            <v>F93510E</v>
          </cell>
          <cell r="B651" t="str">
            <v>MAINT OF GENERAL PLA</v>
          </cell>
          <cell r="D651">
            <v>126817.3</v>
          </cell>
          <cell r="E651">
            <v>104970.43</v>
          </cell>
          <cell r="F651">
            <v>74641.48</v>
          </cell>
          <cell r="G651">
            <v>163993.38</v>
          </cell>
          <cell r="H651">
            <v>264498.37</v>
          </cell>
          <cell r="I651">
            <v>200009.22</v>
          </cell>
          <cell r="J651">
            <v>87790.25</v>
          </cell>
          <cell r="K651">
            <v>77312.73</v>
          </cell>
          <cell r="L651">
            <v>56477.75</v>
          </cell>
          <cell r="M651">
            <v>82303.95</v>
          </cell>
          <cell r="N651">
            <v>103855.23</v>
          </cell>
          <cell r="O651">
            <v>146562.73000000001</v>
          </cell>
          <cell r="Q651">
            <v>1489232.8199999998</v>
          </cell>
        </row>
        <row r="652">
          <cell r="A652" t="str">
            <v>F93510G</v>
          </cell>
          <cell r="B652" t="str">
            <v>MAINT OF GENERAL PLA</v>
          </cell>
          <cell r="D652">
            <v>45768.28</v>
          </cell>
          <cell r="E652">
            <v>39990.94</v>
          </cell>
          <cell r="F652">
            <v>28293.83</v>
          </cell>
          <cell r="G652">
            <v>63476.42</v>
          </cell>
          <cell r="H652">
            <v>90520.62</v>
          </cell>
          <cell r="I652">
            <v>66291.240000000005</v>
          </cell>
          <cell r="J652">
            <v>34254.300000000003</v>
          </cell>
          <cell r="K652">
            <v>29855.47</v>
          </cell>
          <cell r="L652">
            <v>21213.48</v>
          </cell>
          <cell r="M652">
            <v>31942.98</v>
          </cell>
          <cell r="N652">
            <v>31160.36</v>
          </cell>
          <cell r="O652">
            <v>48913.75</v>
          </cell>
          <cell r="Q652">
            <v>531681.66999999993</v>
          </cell>
        </row>
        <row r="653">
          <cell r="A653" t="str">
            <v>F99990C</v>
          </cell>
          <cell r="B653" t="str">
            <v>PROFIT AND LOSS OFFSET ACCOUNT</v>
          </cell>
          <cell r="D653">
            <v>-54014567.119999997</v>
          </cell>
          <cell r="E653">
            <v>-54700442.359999999</v>
          </cell>
          <cell r="F653">
            <v>-55401756.460000001</v>
          </cell>
          <cell r="G653">
            <v>-68723256.280000001</v>
          </cell>
          <cell r="H653">
            <v>-74563019.109999999</v>
          </cell>
          <cell r="I653">
            <v>-76896443.530000001</v>
          </cell>
          <cell r="J653">
            <v>-62958587.590000004</v>
          </cell>
          <cell r="K653">
            <v>-56950255.469999999</v>
          </cell>
          <cell r="L653">
            <v>-61410909.310000002</v>
          </cell>
          <cell r="M653">
            <v>-62371151.369999997</v>
          </cell>
          <cell r="N653">
            <v>-58139272.600000001</v>
          </cell>
          <cell r="O653">
            <v>-96608686.739999995</v>
          </cell>
          <cell r="Q653">
            <v>-782738347.94000006</v>
          </cell>
        </row>
        <row r="654">
          <cell r="A654" t="str">
            <v>FERA363</v>
          </cell>
          <cell r="B654" t="str">
            <v>FERC ERRORS - INDICATOR A363</v>
          </cell>
          <cell r="G654">
            <v>0</v>
          </cell>
          <cell r="H654">
            <v>0</v>
          </cell>
          <cell r="I654">
            <v>0</v>
          </cell>
          <cell r="N654">
            <v>0</v>
          </cell>
          <cell r="O654">
            <v>0</v>
          </cell>
          <cell r="Q654">
            <v>0</v>
          </cell>
        </row>
        <row r="655">
          <cell r="A655" t="str">
            <v>FERROR1</v>
          </cell>
          <cell r="B655" t="str">
            <v>FERC FLOW OF COSTS TRACE ERRORS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-0.01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-0.01</v>
          </cell>
        </row>
        <row r="656">
          <cell r="A656" t="str">
            <v>FGMLABR</v>
          </cell>
          <cell r="B656" t="str">
            <v>FERC GEN MAP LABOR COST ELEMENTS</v>
          </cell>
          <cell r="G656">
            <v>0</v>
          </cell>
          <cell r="H656">
            <v>0</v>
          </cell>
          <cell r="I656">
            <v>0</v>
          </cell>
          <cell r="N656">
            <v>0</v>
          </cell>
          <cell r="O656">
            <v>0</v>
          </cell>
          <cell r="Q656">
            <v>0</v>
          </cell>
        </row>
        <row r="657">
          <cell r="A657" t="str">
            <v>FSCE17C</v>
          </cell>
          <cell r="B657" t="str">
            <v>FERC SEC CE 9101017 ADJUSTMENT</v>
          </cell>
          <cell r="G657">
            <v>0</v>
          </cell>
          <cell r="H657">
            <v>0</v>
          </cell>
          <cell r="I657">
            <v>0</v>
          </cell>
          <cell r="N657">
            <v>0</v>
          </cell>
          <cell r="O657">
            <v>0</v>
          </cell>
          <cell r="Q657">
            <v>0</v>
          </cell>
        </row>
        <row r="658">
          <cell r="A658" t="str">
            <v>FSDBB01</v>
          </cell>
          <cell r="B658" t="str">
            <v>FERC FLOW OF COSTS TRACE ERRORS-EB19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</row>
        <row r="659">
          <cell r="A659" t="str">
            <v>FSDBB02</v>
          </cell>
          <cell r="B659" t="str">
            <v>FERC FLOW OF COSTS TRACE ERRORS-EB07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</row>
        <row r="660">
          <cell r="A660" t="str">
            <v>FSDBB03</v>
          </cell>
          <cell r="B660" t="str">
            <v>FERC FLOW OF COSTS TRACE ERRORS-EB14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</row>
        <row r="661">
          <cell r="A661" t="str">
            <v>FSDBB04</v>
          </cell>
          <cell r="B661" t="str">
            <v>FERC FLOW OF COSTS TRACE ERRORS-EB08</v>
          </cell>
          <cell r="G661">
            <v>0</v>
          </cell>
          <cell r="H661">
            <v>0.01</v>
          </cell>
          <cell r="I661">
            <v>0.01</v>
          </cell>
          <cell r="L661">
            <v>0</v>
          </cell>
          <cell r="N661">
            <v>0</v>
          </cell>
          <cell r="O661">
            <v>0</v>
          </cell>
          <cell r="Q661">
            <v>0.02</v>
          </cell>
        </row>
        <row r="662">
          <cell r="A662" t="str">
            <v>FSDBB05</v>
          </cell>
          <cell r="B662" t="str">
            <v>FERC FLOW OF COSTS TRACE ERRORS-EB15</v>
          </cell>
          <cell r="D662">
            <v>0.02</v>
          </cell>
          <cell r="E662">
            <v>-0.03</v>
          </cell>
          <cell r="F662">
            <v>0.02</v>
          </cell>
          <cell r="G662">
            <v>0</v>
          </cell>
          <cell r="H662">
            <v>0.03</v>
          </cell>
          <cell r="I662">
            <v>0</v>
          </cell>
          <cell r="L662">
            <v>-0.02</v>
          </cell>
          <cell r="M662">
            <v>0.03</v>
          </cell>
          <cell r="N662">
            <v>0.04</v>
          </cell>
          <cell r="O662">
            <v>-0.05</v>
          </cell>
          <cell r="Q662">
            <v>3.9999999999999994E-2</v>
          </cell>
        </row>
        <row r="663">
          <cell r="A663" t="str">
            <v>FSDBB06</v>
          </cell>
          <cell r="B663" t="str">
            <v>FERC FLOW OF COSTS TRACE ERRORS-EB02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</row>
        <row r="664">
          <cell r="A664" t="str">
            <v>FSDBB07</v>
          </cell>
          <cell r="B664" t="str">
            <v>FERC FLOW OF COSTS TRACE ERRORS-EB17</v>
          </cell>
          <cell r="D664">
            <v>0</v>
          </cell>
          <cell r="E664">
            <v>0</v>
          </cell>
          <cell r="F664">
            <v>0</v>
          </cell>
          <cell r="G664">
            <v>-0.01</v>
          </cell>
          <cell r="H664">
            <v>0</v>
          </cell>
          <cell r="I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-0.01</v>
          </cell>
        </row>
        <row r="665">
          <cell r="A665" t="str">
            <v>FSDBB08</v>
          </cell>
          <cell r="B665" t="str">
            <v>FERC FLOW OF COSTS TRACE ERRORS-EB18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-0.01</v>
          </cell>
          <cell r="I665">
            <v>0.01</v>
          </cell>
          <cell r="L665">
            <v>0.01</v>
          </cell>
          <cell r="M665">
            <v>0</v>
          </cell>
          <cell r="N665">
            <v>0.01</v>
          </cell>
          <cell r="O665">
            <v>0</v>
          </cell>
          <cell r="Q665">
            <v>0.02</v>
          </cell>
        </row>
        <row r="666">
          <cell r="A666" t="str">
            <v>FSDBB11</v>
          </cell>
          <cell r="B666" t="str">
            <v>FERC FLOW OF COSTS TRACE ERRORS-EB09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</row>
        <row r="667">
          <cell r="A667" t="str">
            <v>FSDBB12</v>
          </cell>
          <cell r="B667" t="str">
            <v>FERC FLOW OF COSTS TRACE ERRORS-EB10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</row>
        <row r="668">
          <cell r="A668" t="str">
            <v>FSDBB13</v>
          </cell>
          <cell r="B668" t="str">
            <v>FERC FLOW OF COSTS TRACE ERRORS-EB11</v>
          </cell>
          <cell r="D668">
            <v>0.04</v>
          </cell>
          <cell r="E668">
            <v>0.01</v>
          </cell>
          <cell r="F668">
            <v>-0.03</v>
          </cell>
          <cell r="G668">
            <v>0.02</v>
          </cell>
          <cell r="H668">
            <v>0.02</v>
          </cell>
          <cell r="I668">
            <v>0.03</v>
          </cell>
          <cell r="L668">
            <v>-0.03</v>
          </cell>
          <cell r="M668">
            <v>0.01</v>
          </cell>
          <cell r="N668">
            <v>0</v>
          </cell>
          <cell r="O668">
            <v>-0.02</v>
          </cell>
          <cell r="Q668">
            <v>0.05</v>
          </cell>
        </row>
        <row r="669">
          <cell r="A669" t="str">
            <v>FSDBB14</v>
          </cell>
          <cell r="B669" t="str">
            <v>FERC FLOW OF COSTS TRACE ERRORS-EB12</v>
          </cell>
          <cell r="D669">
            <v>0</v>
          </cell>
          <cell r="E669">
            <v>0</v>
          </cell>
          <cell r="F669">
            <v>0</v>
          </cell>
          <cell r="G669">
            <v>-0.02</v>
          </cell>
          <cell r="H669">
            <v>-0.04</v>
          </cell>
          <cell r="I669">
            <v>-0.01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-6.9999999999999993E-2</v>
          </cell>
        </row>
        <row r="670">
          <cell r="A670" t="str">
            <v>FSDBB15</v>
          </cell>
          <cell r="B670" t="str">
            <v>FERC FLOW OF COSTS TRACE ERRORS-EB13</v>
          </cell>
          <cell r="D670">
            <v>-0.05</v>
          </cell>
          <cell r="E670">
            <v>0.01</v>
          </cell>
          <cell r="F670">
            <v>0</v>
          </cell>
          <cell r="G670">
            <v>-0.02</v>
          </cell>
          <cell r="H670">
            <v>-0.06</v>
          </cell>
          <cell r="I670">
            <v>-7.0000000000000007E-2</v>
          </cell>
          <cell r="L670">
            <v>0.01</v>
          </cell>
          <cell r="M670">
            <v>0.04</v>
          </cell>
          <cell r="N670">
            <v>-0.01</v>
          </cell>
          <cell r="O670">
            <v>0.01</v>
          </cell>
          <cell r="Q670">
            <v>-0.13999999999999999</v>
          </cell>
        </row>
        <row r="671">
          <cell r="A671" t="str">
            <v>FSDBB17</v>
          </cell>
          <cell r="B671" t="str">
            <v>FERC FLOW OF COSTS TRACE ERRORS-EB01</v>
          </cell>
          <cell r="D671">
            <v>18.34</v>
          </cell>
          <cell r="E671">
            <v>15.09</v>
          </cell>
          <cell r="F671">
            <v>-21.49</v>
          </cell>
          <cell r="G671">
            <v>49.1</v>
          </cell>
          <cell r="H671">
            <v>3.58</v>
          </cell>
          <cell r="I671">
            <v>0.01</v>
          </cell>
          <cell r="L671">
            <v>124.62</v>
          </cell>
          <cell r="M671">
            <v>158.93</v>
          </cell>
          <cell r="N671">
            <v>165.93</v>
          </cell>
          <cell r="O671">
            <v>96.8</v>
          </cell>
          <cell r="Q671">
            <v>610.91</v>
          </cell>
        </row>
        <row r="672">
          <cell r="A672" t="str">
            <v>FSDBB18</v>
          </cell>
          <cell r="B672" t="str">
            <v>FERC FLOW OF COSTS TRACE ERRORS-EB20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</row>
        <row r="673">
          <cell r="A673" t="str">
            <v>FSDBB19</v>
          </cell>
          <cell r="B673" t="str">
            <v>FERC FLOW OF COSTS TRACE ERRORS-EB21</v>
          </cell>
          <cell r="D673">
            <v>0.01</v>
          </cell>
          <cell r="E673">
            <v>-0.01</v>
          </cell>
          <cell r="F673">
            <v>0.01</v>
          </cell>
          <cell r="G673">
            <v>0.04</v>
          </cell>
          <cell r="H673">
            <v>-0.01</v>
          </cell>
          <cell r="I673">
            <v>-0.01</v>
          </cell>
          <cell r="L673">
            <v>0</v>
          </cell>
          <cell r="M673">
            <v>-0.01</v>
          </cell>
          <cell r="N673">
            <v>0.01</v>
          </cell>
          <cell r="O673">
            <v>0.02</v>
          </cell>
          <cell r="Q673">
            <v>0.05</v>
          </cell>
        </row>
        <row r="674">
          <cell r="A674" t="str">
            <v>FSDBB20</v>
          </cell>
          <cell r="B674" t="str">
            <v>FERC FLOW OF COSTS TRACE ERRORS-EB22</v>
          </cell>
          <cell r="D674">
            <v>0.01</v>
          </cell>
          <cell r="E674">
            <v>0.02</v>
          </cell>
          <cell r="F674">
            <v>-0.01</v>
          </cell>
          <cell r="G674">
            <v>0.01</v>
          </cell>
          <cell r="H674">
            <v>0</v>
          </cell>
          <cell r="I674">
            <v>-0.02</v>
          </cell>
          <cell r="L674">
            <v>0.01</v>
          </cell>
          <cell r="M674">
            <v>-0.03</v>
          </cell>
          <cell r="N674">
            <v>0.01</v>
          </cell>
          <cell r="O674">
            <v>0.05</v>
          </cell>
          <cell r="Q674">
            <v>0.05</v>
          </cell>
        </row>
        <row r="675">
          <cell r="A675" t="str">
            <v>FSDBB21</v>
          </cell>
          <cell r="B675" t="str">
            <v>FERC FLOW OF COSTS TRACE ERRORS-EB23</v>
          </cell>
          <cell r="D675">
            <v>-0.03</v>
          </cell>
          <cell r="E675">
            <v>0</v>
          </cell>
          <cell r="F675">
            <v>0</v>
          </cell>
          <cell r="G675">
            <v>0.02</v>
          </cell>
          <cell r="H675">
            <v>0.02</v>
          </cell>
          <cell r="I675">
            <v>-0.01</v>
          </cell>
          <cell r="L675">
            <v>-0.02</v>
          </cell>
          <cell r="M675">
            <v>0</v>
          </cell>
          <cell r="N675">
            <v>0.01</v>
          </cell>
          <cell r="O675">
            <v>0</v>
          </cell>
          <cell r="Q675">
            <v>-9.9999999999999967E-3</v>
          </cell>
        </row>
        <row r="676">
          <cell r="A676" t="str">
            <v>FSDBB22</v>
          </cell>
          <cell r="B676" t="str">
            <v>FERC FLOW OF COSTS TRACE ERRORS-EB24</v>
          </cell>
          <cell r="D676">
            <v>-0.01</v>
          </cell>
          <cell r="E676">
            <v>0</v>
          </cell>
          <cell r="F676">
            <v>0</v>
          </cell>
          <cell r="G676">
            <v>0.02</v>
          </cell>
          <cell r="H676">
            <v>0.01</v>
          </cell>
          <cell r="I676">
            <v>0.01</v>
          </cell>
          <cell r="L676">
            <v>-0.01</v>
          </cell>
          <cell r="M676">
            <v>-0.03</v>
          </cell>
          <cell r="N676">
            <v>0.01</v>
          </cell>
          <cell r="O676">
            <v>0</v>
          </cell>
          <cell r="Q676">
            <v>-1.7347234759768071E-18</v>
          </cell>
        </row>
        <row r="677">
          <cell r="A677" t="str">
            <v>FSDBB23</v>
          </cell>
          <cell r="B677" t="str">
            <v>FERC FLOW OF COSTS TRACE ERRORS-EB25</v>
          </cell>
          <cell r="D677">
            <v>0.09</v>
          </cell>
          <cell r="E677">
            <v>-0.03</v>
          </cell>
          <cell r="F677">
            <v>0.02</v>
          </cell>
          <cell r="G677">
            <v>-0.15</v>
          </cell>
          <cell r="H677">
            <v>-0.05</v>
          </cell>
          <cell r="I677">
            <v>0.08</v>
          </cell>
          <cell r="L677">
            <v>0.08</v>
          </cell>
          <cell r="M677">
            <v>0.15</v>
          </cell>
          <cell r="N677">
            <v>-0.06</v>
          </cell>
          <cell r="O677">
            <v>-0.09</v>
          </cell>
          <cell r="Q677">
            <v>4.0000000000000008E-2</v>
          </cell>
        </row>
        <row r="678">
          <cell r="A678" t="str">
            <v>FSDBB24</v>
          </cell>
          <cell r="B678" t="str">
            <v>FERC FLOW OF COSTS TRACE ERRORS-EB26</v>
          </cell>
          <cell r="D678">
            <v>-0.02</v>
          </cell>
          <cell r="E678">
            <v>0</v>
          </cell>
          <cell r="F678">
            <v>-0.01</v>
          </cell>
          <cell r="G678">
            <v>0.02</v>
          </cell>
          <cell r="H678">
            <v>0.01</v>
          </cell>
          <cell r="I678">
            <v>-0.01</v>
          </cell>
          <cell r="L678">
            <v>-0.01</v>
          </cell>
          <cell r="M678">
            <v>-0.01</v>
          </cell>
          <cell r="N678">
            <v>0</v>
          </cell>
          <cell r="O678">
            <v>0</v>
          </cell>
          <cell r="Q678">
            <v>-0.03</v>
          </cell>
        </row>
        <row r="679">
          <cell r="A679" t="str">
            <v>FSDBB25</v>
          </cell>
          <cell r="B679" t="str">
            <v>FERC FLOW OF COSTS TRACE ERRORS-EB27</v>
          </cell>
          <cell r="D679">
            <v>-0.01</v>
          </cell>
          <cell r="E679">
            <v>0.01</v>
          </cell>
          <cell r="F679">
            <v>0</v>
          </cell>
          <cell r="G679">
            <v>0.01</v>
          </cell>
          <cell r="H679">
            <v>-0.01</v>
          </cell>
          <cell r="I679">
            <v>0</v>
          </cell>
          <cell r="L679">
            <v>-0.02</v>
          </cell>
          <cell r="M679">
            <v>-0.02</v>
          </cell>
          <cell r="N679">
            <v>0.01</v>
          </cell>
          <cell r="O679">
            <v>0.02</v>
          </cell>
          <cell r="Q679">
            <v>-9.9999999999999985E-3</v>
          </cell>
        </row>
        <row r="680">
          <cell r="A680" t="str">
            <v>FSDBB26</v>
          </cell>
          <cell r="B680" t="str">
            <v>FERC FLOW OF COSTS TRACE ERRORS-EB28</v>
          </cell>
          <cell r="D680">
            <v>-0.01</v>
          </cell>
          <cell r="E680">
            <v>0</v>
          </cell>
          <cell r="F680">
            <v>0.01</v>
          </cell>
          <cell r="G680">
            <v>0.02</v>
          </cell>
          <cell r="H680">
            <v>0.02</v>
          </cell>
          <cell r="I680">
            <v>-0.02</v>
          </cell>
          <cell r="L680">
            <v>-0.01</v>
          </cell>
          <cell r="M680">
            <v>-0.02</v>
          </cell>
          <cell r="N680">
            <v>0</v>
          </cell>
          <cell r="O680">
            <v>0</v>
          </cell>
          <cell r="Q680">
            <v>-0.01</v>
          </cell>
        </row>
        <row r="681">
          <cell r="A681" t="str">
            <v>FSDBB27</v>
          </cell>
          <cell r="B681" t="str">
            <v>FERC FLOW OF COSTS TRACE ERRORS-EB29</v>
          </cell>
          <cell r="D681">
            <v>-0.01</v>
          </cell>
          <cell r="E681">
            <v>-0.01</v>
          </cell>
          <cell r="F681">
            <v>0</v>
          </cell>
          <cell r="G681">
            <v>0.02</v>
          </cell>
          <cell r="H681">
            <v>0</v>
          </cell>
          <cell r="I681">
            <v>-0.01</v>
          </cell>
          <cell r="L681">
            <v>-0.01</v>
          </cell>
          <cell r="M681">
            <v>-0.03</v>
          </cell>
          <cell r="N681">
            <v>0.01</v>
          </cell>
          <cell r="O681">
            <v>0</v>
          </cell>
          <cell r="Q681">
            <v>-0.04</v>
          </cell>
        </row>
        <row r="682">
          <cell r="A682" t="str">
            <v>FSDBB28</v>
          </cell>
          <cell r="B682" t="str">
            <v>FERC FLOW OF COSTS TRACE ERRORS-EB30</v>
          </cell>
          <cell r="D682">
            <v>-0.02</v>
          </cell>
          <cell r="E682">
            <v>0.02</v>
          </cell>
          <cell r="F682">
            <v>-0.02</v>
          </cell>
          <cell r="G682">
            <v>-0.01</v>
          </cell>
          <cell r="H682">
            <v>0.01</v>
          </cell>
          <cell r="I682">
            <v>-0.01</v>
          </cell>
          <cell r="L682">
            <v>-0.01</v>
          </cell>
          <cell r="M682">
            <v>0</v>
          </cell>
          <cell r="N682">
            <v>0</v>
          </cell>
          <cell r="O682">
            <v>0</v>
          </cell>
          <cell r="Q682">
            <v>-0.04</v>
          </cell>
        </row>
        <row r="683">
          <cell r="A683" t="str">
            <v>FSDBB31</v>
          </cell>
          <cell r="B683" t="str">
            <v>FERC FLOW OF COSTS TRACE ERRORS-EB31</v>
          </cell>
          <cell r="D683">
            <v>0</v>
          </cell>
          <cell r="E683">
            <v>0</v>
          </cell>
          <cell r="F683">
            <v>-0.02</v>
          </cell>
          <cell r="G683">
            <v>0</v>
          </cell>
          <cell r="H683">
            <v>0</v>
          </cell>
          <cell r="I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-0.02</v>
          </cell>
        </row>
        <row r="684">
          <cell r="A684" t="str">
            <v>FSDBB39</v>
          </cell>
          <cell r="B684" t="str">
            <v>FERC FLOW OF COSTS TRACE ERRORS-EB31</v>
          </cell>
          <cell r="D684">
            <v>0</v>
          </cell>
          <cell r="G684">
            <v>-28722.57</v>
          </cell>
          <cell r="H684">
            <v>-26420.63</v>
          </cell>
          <cell r="I684">
            <v>-2701.37</v>
          </cell>
          <cell r="Q684">
            <v>-57844.57</v>
          </cell>
        </row>
        <row r="685">
          <cell r="A685" t="str">
            <v>FSDBB43</v>
          </cell>
          <cell r="B685" t="str">
            <v>FERC FLOW OF COSTS TRACE ERRORS-EB36</v>
          </cell>
          <cell r="D685">
            <v>18.75</v>
          </cell>
          <cell r="E685">
            <v>12.21</v>
          </cell>
          <cell r="F685">
            <v>0.02</v>
          </cell>
          <cell r="G685">
            <v>35.14</v>
          </cell>
          <cell r="H685">
            <v>35.090000000000003</v>
          </cell>
          <cell r="I685">
            <v>6.31</v>
          </cell>
          <cell r="L685">
            <v>33.770000000000003</v>
          </cell>
          <cell r="M685">
            <v>63.92</v>
          </cell>
          <cell r="N685">
            <v>25.44</v>
          </cell>
          <cell r="O685">
            <v>30.89</v>
          </cell>
          <cell r="Q685">
            <v>261.54000000000002</v>
          </cell>
        </row>
        <row r="686">
          <cell r="A686" t="str">
            <v>FSDBB44</v>
          </cell>
          <cell r="B686" t="str">
            <v>FERC FLOW OF COSTS TRACE ERRORS-EB34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</row>
        <row r="687">
          <cell r="A687" t="str">
            <v>FSDBB45</v>
          </cell>
          <cell r="B687" t="str">
            <v>FERC FLOW OF COSTS TRACE ERRORS-EB03</v>
          </cell>
          <cell r="D687">
            <v>0.92</v>
          </cell>
          <cell r="E687">
            <v>1.01</v>
          </cell>
          <cell r="F687">
            <v>1.08</v>
          </cell>
          <cell r="G687">
            <v>-1619.17</v>
          </cell>
          <cell r="H687">
            <v>-17496.7</v>
          </cell>
          <cell r="I687">
            <v>-114590.44</v>
          </cell>
          <cell r="L687">
            <v>4.3499999999999996</v>
          </cell>
          <cell r="M687">
            <v>3.5</v>
          </cell>
          <cell r="N687">
            <v>4.99</v>
          </cell>
          <cell r="O687">
            <v>4.4400000000000004</v>
          </cell>
          <cell r="Q687">
            <v>-133686.01999999999</v>
          </cell>
        </row>
        <row r="688">
          <cell r="A688" t="str">
            <v>FSDBB46</v>
          </cell>
          <cell r="B688" t="str">
            <v>FERC FLOW OF COSTS TRACE ERRORS-EB04</v>
          </cell>
          <cell r="D688">
            <v>-3076.37</v>
          </cell>
          <cell r="E688">
            <v>1</v>
          </cell>
          <cell r="F688">
            <v>3.21</v>
          </cell>
          <cell r="G688">
            <v>-18686.09</v>
          </cell>
          <cell r="H688">
            <v>64797.13</v>
          </cell>
          <cell r="I688">
            <v>67823.08</v>
          </cell>
          <cell r="L688">
            <v>39.58</v>
          </cell>
          <cell r="M688">
            <v>25.07</v>
          </cell>
          <cell r="N688">
            <v>29.4</v>
          </cell>
          <cell r="O688">
            <v>38.28</v>
          </cell>
          <cell r="Q688">
            <v>110994.29</v>
          </cell>
        </row>
        <row r="689">
          <cell r="A689" t="str">
            <v>FSDBB47</v>
          </cell>
          <cell r="B689" t="str">
            <v>FERC FLOW OF COSTS TRACE ERRORS-EB35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Q689">
            <v>0</v>
          </cell>
        </row>
        <row r="690">
          <cell r="A690" t="str">
            <v>FSDBB55</v>
          </cell>
          <cell r="B690" t="str">
            <v>FERC FLOW OF COSTS TRACE ERRORS-EB05</v>
          </cell>
          <cell r="D690">
            <v>-0.01</v>
          </cell>
          <cell r="E690">
            <v>0.01</v>
          </cell>
          <cell r="F690">
            <v>-20844.8</v>
          </cell>
          <cell r="G690">
            <v>0.01</v>
          </cell>
          <cell r="H690">
            <v>0</v>
          </cell>
          <cell r="I690">
            <v>0</v>
          </cell>
          <cell r="L690">
            <v>0</v>
          </cell>
          <cell r="M690">
            <v>-9.11</v>
          </cell>
          <cell r="N690">
            <v>1355854.41</v>
          </cell>
          <cell r="O690">
            <v>-1.1000000000000001</v>
          </cell>
          <cell r="Q690">
            <v>1334999.4099999999</v>
          </cell>
        </row>
        <row r="691">
          <cell r="A691" t="str">
            <v>FSDBB57</v>
          </cell>
          <cell r="B691" t="str">
            <v>FERC FLOW OF COSTS TRACE ERRORS-EB16</v>
          </cell>
          <cell r="D691">
            <v>-0.02</v>
          </cell>
          <cell r="E691">
            <v>0.03</v>
          </cell>
          <cell r="F691">
            <v>-0.02</v>
          </cell>
          <cell r="G691">
            <v>0</v>
          </cell>
          <cell r="H691">
            <v>-0.03</v>
          </cell>
          <cell r="I691">
            <v>0</v>
          </cell>
          <cell r="L691">
            <v>0.02</v>
          </cell>
          <cell r="M691">
            <v>-0.03</v>
          </cell>
          <cell r="N691">
            <v>-0.04</v>
          </cell>
          <cell r="O691">
            <v>0.05</v>
          </cell>
          <cell r="Q691">
            <v>-3.9999999999999994E-2</v>
          </cell>
        </row>
        <row r="692">
          <cell r="A692" t="str">
            <v>FSDBB58</v>
          </cell>
          <cell r="B692" t="str">
            <v>FERC FLOW OF COSTS TRACE ERRORS-EB37</v>
          </cell>
          <cell r="D692">
            <v>3.75</v>
          </cell>
          <cell r="E692">
            <v>1.61</v>
          </cell>
          <cell r="F692">
            <v>0.08</v>
          </cell>
          <cell r="G692">
            <v>6.94</v>
          </cell>
          <cell r="H692">
            <v>8.75</v>
          </cell>
          <cell r="I692">
            <v>1.57</v>
          </cell>
          <cell r="L692">
            <v>6.61</v>
          </cell>
          <cell r="M692">
            <v>12.9</v>
          </cell>
          <cell r="N692">
            <v>5.99</v>
          </cell>
          <cell r="O692">
            <v>6.21</v>
          </cell>
          <cell r="Q692">
            <v>54.410000000000004</v>
          </cell>
        </row>
        <row r="693">
          <cell r="A693" t="str">
            <v>FSDBB59</v>
          </cell>
          <cell r="B693" t="str">
            <v>FERC FLOW OF COSTS TRACE ERRORS-EB38</v>
          </cell>
          <cell r="D693">
            <v>-0.01</v>
          </cell>
          <cell r="E693">
            <v>0.03</v>
          </cell>
          <cell r="F693">
            <v>0.01</v>
          </cell>
          <cell r="G693">
            <v>0.01</v>
          </cell>
          <cell r="H693">
            <v>-0.02</v>
          </cell>
          <cell r="I693">
            <v>0.01</v>
          </cell>
          <cell r="L693">
            <v>0</v>
          </cell>
          <cell r="M693">
            <v>-0.02</v>
          </cell>
          <cell r="N693">
            <v>0.01</v>
          </cell>
          <cell r="O693">
            <v>0</v>
          </cell>
          <cell r="Q693">
            <v>1.9999999999999997E-2</v>
          </cell>
        </row>
        <row r="694">
          <cell r="A694" t="str">
            <v>Overall result</v>
          </cell>
          <cell r="B694"/>
          <cell r="D694">
            <v>8.0462634419881107E-9</v>
          </cell>
          <cell r="E694">
            <v>-1.1622903112185057E-8</v>
          </cell>
          <cell r="F694">
            <v>8.7024382080733154E-8</v>
          </cell>
          <cell r="G694">
            <v>-6.3194456565232593E-8</v>
          </cell>
          <cell r="H694">
            <v>-4.7773931304007089E-9</v>
          </cell>
          <cell r="I694">
            <v>7.9277087996695861E-8</v>
          </cell>
          <cell r="J694">
            <v>-0.2200000062584877</v>
          </cell>
          <cell r="K694">
            <v>3.9999991655349731E-2</v>
          </cell>
          <cell r="L694">
            <v>2.887844674503981E-7</v>
          </cell>
          <cell r="M694">
            <v>-4.6789651691331313E-8</v>
          </cell>
          <cell r="N694">
            <v>-3.9311125696675497E-8</v>
          </cell>
          <cell r="O694">
            <v>5.4240178570807984E-8</v>
          </cell>
          <cell r="Q694">
            <v>-0.1799998713098421</v>
          </cell>
        </row>
      </sheetData>
      <sheetData sheetId="2" refreshError="1">
        <row r="1">
          <cell r="A1" t="str">
            <v xml:space="preserve">San Diego Gas &amp; Electric                 FERC - SDG&amp;E Balance Sheet &amp; Income Statement              </v>
          </cell>
        </row>
        <row r="2">
          <cell r="A2" t="str">
            <v>San Diego                                                                                           RFBILA00/PMALIN   Page         3</v>
          </cell>
        </row>
        <row r="4">
          <cell r="A4" t="str">
            <v>Company code</v>
          </cell>
          <cell r="E4">
            <v>2100</v>
          </cell>
          <cell r="F4" t="str">
            <v>Business area</v>
          </cell>
          <cell r="G4" t="str">
            <v>****</v>
          </cell>
        </row>
        <row r="6">
          <cell r="B6" t="str">
            <v>C</v>
          </cell>
          <cell r="C6" t="str">
            <v>Comp</v>
          </cell>
          <cell r="D6" t="str">
            <v>Bus.</v>
          </cell>
          <cell r="E6" t="str">
            <v>Texts</v>
          </cell>
          <cell r="F6" t="str">
            <v>COMBINED INCOME STATEMENT</v>
          </cell>
          <cell r="G6" t="str">
            <v>Reporting period</v>
          </cell>
          <cell r="H6" t="str">
            <v>Adjustments</v>
          </cell>
          <cell r="J6" t="str">
            <v>Final Balance</v>
          </cell>
          <cell r="L6" t="str">
            <v>Comparison period</v>
          </cell>
          <cell r="P6" t="str">
            <v>12 MTD Total</v>
          </cell>
          <cell r="S6">
            <v>37257</v>
          </cell>
          <cell r="T6">
            <v>37288</v>
          </cell>
          <cell r="U6">
            <v>37316</v>
          </cell>
          <cell r="V6" t="str">
            <v>1st Qtr 2002</v>
          </cell>
          <cell r="W6">
            <v>37347</v>
          </cell>
          <cell r="X6">
            <v>37377</v>
          </cell>
          <cell r="Y6">
            <v>37408</v>
          </cell>
          <cell r="Z6" t="str">
            <v>2nd Qtr 2002</v>
          </cell>
          <cell r="AA6">
            <v>37073</v>
          </cell>
          <cell r="AB6">
            <v>37104</v>
          </cell>
          <cell r="AC6">
            <v>37135</v>
          </cell>
          <cell r="AD6" t="str">
            <v>3rd Qtr 2001</v>
          </cell>
          <cell r="AE6">
            <v>37165</v>
          </cell>
          <cell r="AF6">
            <v>37196</v>
          </cell>
          <cell r="AG6">
            <v>37226</v>
          </cell>
          <cell r="AH6" t="str">
            <v>4th Qtr 2001</v>
          </cell>
          <cell r="AI6" t="str">
            <v>Total 2001/2002</v>
          </cell>
          <cell r="AJ6" t="str">
            <v>Diff</v>
          </cell>
        </row>
        <row r="7">
          <cell r="B7" t="str">
            <v>F</v>
          </cell>
          <cell r="C7" t="str">
            <v>code</v>
          </cell>
          <cell r="D7" t="str">
            <v>area</v>
          </cell>
          <cell r="G7" t="str">
            <v>(7.2001-6.2002)</v>
          </cell>
          <cell r="J7" t="str">
            <v>(7.2001-6.2002)</v>
          </cell>
          <cell r="L7" t="str">
            <v>(01.2000-9.2000)</v>
          </cell>
        </row>
        <row r="9">
          <cell r="E9" t="str">
            <v>Operating Revenues:</v>
          </cell>
        </row>
        <row r="10">
          <cell r="C10">
            <v>2100</v>
          </cell>
          <cell r="D10" t="str">
            <v>****</v>
          </cell>
          <cell r="E10" t="str">
            <v>F41160E</v>
          </cell>
          <cell r="F10" t="str">
            <v>GAIN FROM DISP UT PLANT</v>
          </cell>
          <cell r="G10">
            <v>-3110205.6</v>
          </cell>
          <cell r="J10">
            <v>-3110205.6</v>
          </cell>
          <cell r="L10">
            <v>-15510.39</v>
          </cell>
          <cell r="N10">
            <v>-15510.39</v>
          </cell>
          <cell r="P10">
            <v>-3125715.99</v>
          </cell>
          <cell r="S10">
            <v>-15510.39</v>
          </cell>
          <cell r="T10">
            <v>0</v>
          </cell>
          <cell r="U10">
            <v>0</v>
          </cell>
          <cell r="V10">
            <v>-15510.39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-3062665</v>
          </cell>
          <cell r="AG10">
            <v>-32030.21</v>
          </cell>
          <cell r="AH10">
            <v>-3094695.21</v>
          </cell>
          <cell r="AI10">
            <v>-3110205.6</v>
          </cell>
          <cell r="AJ10">
            <v>0</v>
          </cell>
        </row>
        <row r="11">
          <cell r="C11">
            <v>2100</v>
          </cell>
          <cell r="D11" t="str">
            <v>****</v>
          </cell>
          <cell r="E11" t="str">
            <v>F41170E</v>
          </cell>
          <cell r="F11" t="str">
            <v>LOSSES FROM DISP UT PLANT</v>
          </cell>
          <cell r="G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C12">
            <v>2100</v>
          </cell>
          <cell r="D12" t="str">
            <v>****</v>
          </cell>
          <cell r="E12" t="str">
            <v>F44000C</v>
          </cell>
          <cell r="F12" t="str">
            <v>RESIDENTIAL SALES</v>
          </cell>
          <cell r="G12">
            <v>-693607855</v>
          </cell>
          <cell r="J12">
            <v>-693607855</v>
          </cell>
          <cell r="L12">
            <v>-64009940</v>
          </cell>
          <cell r="N12">
            <v>-64009940</v>
          </cell>
          <cell r="P12">
            <v>-757617795</v>
          </cell>
          <cell r="S12">
            <v>-64009940</v>
          </cell>
          <cell r="T12">
            <v>-57450870</v>
          </cell>
          <cell r="U12">
            <v>-52456587</v>
          </cell>
          <cell r="V12">
            <v>-173917397</v>
          </cell>
          <cell r="W12">
            <v>-51821412</v>
          </cell>
          <cell r="X12">
            <v>-48278020</v>
          </cell>
          <cell r="Y12">
            <v>-49426135</v>
          </cell>
          <cell r="Z12">
            <v>-149525567</v>
          </cell>
          <cell r="AA12">
            <v>-64173785</v>
          </cell>
          <cell r="AB12">
            <v>-65206747</v>
          </cell>
          <cell r="AC12">
            <v>-72273351</v>
          </cell>
          <cell r="AD12">
            <v>-201653883</v>
          </cell>
          <cell r="AE12">
            <v>-58749670</v>
          </cell>
          <cell r="AF12">
            <v>-48479232</v>
          </cell>
          <cell r="AG12">
            <v>-61282106</v>
          </cell>
          <cell r="AH12">
            <v>-168511008</v>
          </cell>
          <cell r="AI12">
            <v>-693607855</v>
          </cell>
          <cell r="AJ12">
            <v>0</v>
          </cell>
        </row>
        <row r="13">
          <cell r="C13">
            <v>2100</v>
          </cell>
          <cell r="D13" t="str">
            <v>****</v>
          </cell>
          <cell r="E13" t="str">
            <v>F44200C</v>
          </cell>
          <cell r="F13" t="str">
            <v>COMMERCIAL AND INDUSTRIAL SALES</v>
          </cell>
          <cell r="G13">
            <v>-713347703</v>
          </cell>
          <cell r="J13">
            <v>-713347703</v>
          </cell>
          <cell r="L13">
            <v>-58835844</v>
          </cell>
          <cell r="N13">
            <v>-58835844</v>
          </cell>
          <cell r="P13">
            <v>-772183547</v>
          </cell>
          <cell r="S13">
            <v>-58835844</v>
          </cell>
          <cell r="T13">
            <v>-58049521</v>
          </cell>
          <cell r="U13">
            <v>-54854590</v>
          </cell>
          <cell r="V13">
            <v>-171739955</v>
          </cell>
          <cell r="W13">
            <v>-60518152</v>
          </cell>
          <cell r="X13">
            <v>-63424614</v>
          </cell>
          <cell r="Y13">
            <v>-73331718</v>
          </cell>
          <cell r="Z13">
            <v>-197274484</v>
          </cell>
          <cell r="AA13">
            <v>-89092225</v>
          </cell>
          <cell r="AB13">
            <v>-88738948</v>
          </cell>
          <cell r="AC13">
            <v>-94834624</v>
          </cell>
          <cell r="AD13">
            <v>-272665797</v>
          </cell>
          <cell r="AE13">
            <v>48215631</v>
          </cell>
          <cell r="AF13">
            <v>-56923152</v>
          </cell>
          <cell r="AG13">
            <v>-62959946</v>
          </cell>
          <cell r="AH13">
            <v>-71667467</v>
          </cell>
          <cell r="AI13">
            <v>-713347703</v>
          </cell>
          <cell r="AJ13">
            <v>0</v>
          </cell>
        </row>
        <row r="14">
          <cell r="C14">
            <v>2100</v>
          </cell>
          <cell r="D14" t="str">
            <v>****</v>
          </cell>
          <cell r="E14" t="str">
            <v>F44400C</v>
          </cell>
          <cell r="F14" t="str">
            <v>PUBLIC STREET AND HIGHWAY LIGHTING</v>
          </cell>
          <cell r="G14">
            <v>-9688664</v>
          </cell>
          <cell r="J14">
            <v>-9688664</v>
          </cell>
          <cell r="L14">
            <v>-526980</v>
          </cell>
          <cell r="N14">
            <v>-526980</v>
          </cell>
          <cell r="P14">
            <v>-10215644</v>
          </cell>
          <cell r="S14">
            <v>-526980</v>
          </cell>
          <cell r="T14">
            <v>-1041057</v>
          </cell>
          <cell r="U14">
            <v>-744045</v>
          </cell>
          <cell r="V14">
            <v>-2312082</v>
          </cell>
          <cell r="W14">
            <v>-798948</v>
          </cell>
          <cell r="X14">
            <v>-546582</v>
          </cell>
          <cell r="Y14">
            <v>-813354</v>
          </cell>
          <cell r="Z14">
            <v>-2158884</v>
          </cell>
          <cell r="AA14">
            <v>-856512</v>
          </cell>
          <cell r="AB14">
            <v>-842887</v>
          </cell>
          <cell r="AC14">
            <v>-863340</v>
          </cell>
          <cell r="AD14">
            <v>-2562739</v>
          </cell>
          <cell r="AE14">
            <v>-862771</v>
          </cell>
          <cell r="AF14">
            <v>-755279</v>
          </cell>
          <cell r="AG14">
            <v>-1036909</v>
          </cell>
          <cell r="AH14">
            <v>-2654959</v>
          </cell>
          <cell r="AI14">
            <v>-9688664</v>
          </cell>
          <cell r="AJ14">
            <v>0</v>
          </cell>
        </row>
        <row r="15">
          <cell r="C15">
            <v>2100</v>
          </cell>
          <cell r="D15" t="str">
            <v>****</v>
          </cell>
          <cell r="E15" t="str">
            <v>F44700C</v>
          </cell>
          <cell r="F15" t="str">
            <v>SALES FOR RESALE</v>
          </cell>
          <cell r="G15">
            <v>174558831.5</v>
          </cell>
          <cell r="J15">
            <v>174558831.5</v>
          </cell>
          <cell r="L15">
            <v>-620</v>
          </cell>
          <cell r="N15">
            <v>-620</v>
          </cell>
          <cell r="P15">
            <v>174558211.5</v>
          </cell>
          <cell r="S15">
            <v>-620</v>
          </cell>
          <cell r="T15">
            <v>-659</v>
          </cell>
          <cell r="U15">
            <v>-11353</v>
          </cell>
          <cell r="V15">
            <v>-12632</v>
          </cell>
          <cell r="W15">
            <v>-5037</v>
          </cell>
          <cell r="X15">
            <v>-1161</v>
          </cell>
          <cell r="Y15">
            <v>-1899</v>
          </cell>
          <cell r="Z15">
            <v>-8097</v>
          </cell>
          <cell r="AA15">
            <v>-41596094</v>
          </cell>
          <cell r="AB15">
            <v>-40655694</v>
          </cell>
          <cell r="AC15">
            <v>-35156626</v>
          </cell>
          <cell r="AD15">
            <v>-117408414</v>
          </cell>
          <cell r="AE15">
            <v>-12996147.5</v>
          </cell>
          <cell r="AF15">
            <v>-12493737</v>
          </cell>
          <cell r="AG15">
            <v>317477859</v>
          </cell>
          <cell r="AH15">
            <v>291987974.5</v>
          </cell>
          <cell r="AI15">
            <v>174558831.5</v>
          </cell>
          <cell r="AJ15">
            <v>0</v>
          </cell>
        </row>
        <row r="16">
          <cell r="D16" t="str">
            <v>AA</v>
          </cell>
          <cell r="E16" t="str">
            <v>F44700C</v>
          </cell>
          <cell r="H16">
            <v>-174745581</v>
          </cell>
          <cell r="J16">
            <v>-174745581</v>
          </cell>
          <cell r="V16">
            <v>0</v>
          </cell>
          <cell r="Z16">
            <v>0</v>
          </cell>
          <cell r="AC16">
            <v>117399424</v>
          </cell>
          <cell r="AD16">
            <v>117399424</v>
          </cell>
          <cell r="AG16">
            <v>-292145005</v>
          </cell>
          <cell r="AH16">
            <v>-292145005</v>
          </cell>
          <cell r="AI16">
            <v>-174745581</v>
          </cell>
          <cell r="AJ16">
            <v>0</v>
          </cell>
        </row>
        <row r="17">
          <cell r="C17">
            <v>2100</v>
          </cell>
          <cell r="D17" t="str">
            <v>****</v>
          </cell>
          <cell r="E17" t="str">
            <v>F45100C</v>
          </cell>
          <cell r="F17" t="str">
            <v>MISCELLANEOUS SERVICE REVENUES</v>
          </cell>
          <cell r="G17">
            <v>-22211396.140000001</v>
          </cell>
          <cell r="J17">
            <v>-22211396.140000001</v>
          </cell>
          <cell r="L17">
            <v>-1809807.91</v>
          </cell>
          <cell r="N17">
            <v>-1809807.91</v>
          </cell>
          <cell r="P17">
            <v>-24021204.050000001</v>
          </cell>
          <cell r="S17">
            <v>-1809807.91</v>
          </cell>
          <cell r="T17">
            <v>-1842843.54</v>
          </cell>
          <cell r="U17">
            <v>-1698428.57</v>
          </cell>
          <cell r="V17">
            <v>-5351080.0200000005</v>
          </cell>
          <cell r="W17">
            <v>-1792789</v>
          </cell>
          <cell r="X17">
            <v>-1815963</v>
          </cell>
          <cell r="Y17">
            <v>-1982247</v>
          </cell>
          <cell r="Z17">
            <v>-5590999</v>
          </cell>
          <cell r="AA17">
            <v>-2181326.7599999998</v>
          </cell>
          <cell r="AB17">
            <v>-2532794.7200000002</v>
          </cell>
          <cell r="AC17">
            <v>-2339788.91</v>
          </cell>
          <cell r="AD17">
            <v>-7053910.3900000006</v>
          </cell>
          <cell r="AE17">
            <v>-574593</v>
          </cell>
          <cell r="AF17">
            <v>-1669477.96</v>
          </cell>
          <cell r="AG17">
            <v>-1971335.77</v>
          </cell>
          <cell r="AH17">
            <v>-4215406.7300000004</v>
          </cell>
          <cell r="AI17">
            <v>-22211396.140000001</v>
          </cell>
          <cell r="AJ17">
            <v>0</v>
          </cell>
        </row>
        <row r="18">
          <cell r="C18">
            <v>2100</v>
          </cell>
          <cell r="D18" t="str">
            <v>****</v>
          </cell>
          <cell r="E18" t="str">
            <v>F45400C</v>
          </cell>
          <cell r="F18" t="str">
            <v>RENT FROM ELECTRIC PROPERTY</v>
          </cell>
          <cell r="G18">
            <v>-1778573.7599999998</v>
          </cell>
          <cell r="J18">
            <v>-1778573.7599999998</v>
          </cell>
          <cell r="L18">
            <v>-123880.91</v>
          </cell>
          <cell r="N18">
            <v>-123880.91</v>
          </cell>
          <cell r="P18">
            <v>-1902454.6699999997</v>
          </cell>
          <cell r="S18">
            <v>-123880.91</v>
          </cell>
          <cell r="T18">
            <v>-290800.49</v>
          </cell>
          <cell r="U18">
            <v>-133732.75</v>
          </cell>
          <cell r="V18">
            <v>-548414.15</v>
          </cell>
          <cell r="W18">
            <v>-125894.15</v>
          </cell>
          <cell r="X18">
            <v>-100401.99</v>
          </cell>
          <cell r="Y18">
            <v>-126498.35</v>
          </cell>
          <cell r="Z18">
            <v>-352794.49</v>
          </cell>
          <cell r="AA18">
            <v>-118069.84</v>
          </cell>
          <cell r="AB18">
            <v>-138152.46</v>
          </cell>
          <cell r="AC18">
            <v>-105645.48</v>
          </cell>
          <cell r="AD18">
            <v>-361867.77999999997</v>
          </cell>
          <cell r="AE18">
            <v>-215596.09</v>
          </cell>
          <cell r="AF18">
            <v>-105807.64</v>
          </cell>
          <cell r="AG18">
            <v>-194093.61</v>
          </cell>
          <cell r="AH18">
            <v>-515497.33999999997</v>
          </cell>
          <cell r="AI18">
            <v>-1778573.7599999998</v>
          </cell>
          <cell r="AJ18">
            <v>0</v>
          </cell>
        </row>
        <row r="19">
          <cell r="C19">
            <v>2100</v>
          </cell>
          <cell r="D19" t="str">
            <v>****</v>
          </cell>
          <cell r="E19" t="str">
            <v>F45400E</v>
          </cell>
          <cell r="F19" t="str">
            <v>RENT FROM ELECTRIC PROPERTY</v>
          </cell>
          <cell r="G19">
            <v>-1984939.5600000003</v>
          </cell>
          <cell r="J19">
            <v>-1984939.5600000003</v>
          </cell>
          <cell r="L19">
            <v>-737084.85</v>
          </cell>
          <cell r="N19">
            <v>-737084.85</v>
          </cell>
          <cell r="P19">
            <v>-2722024.41</v>
          </cell>
          <cell r="S19">
            <v>-737084.85</v>
          </cell>
          <cell r="T19">
            <v>-33836.6</v>
          </cell>
          <cell r="U19">
            <v>-67964.070000000007</v>
          </cell>
          <cell r="V19">
            <v>-838885.52</v>
          </cell>
          <cell r="W19">
            <v>-27930.06</v>
          </cell>
          <cell r="X19">
            <v>-262687.05</v>
          </cell>
          <cell r="Y19">
            <v>-24717.279999999999</v>
          </cell>
          <cell r="Z19">
            <v>-315334.39</v>
          </cell>
          <cell r="AA19">
            <v>-74433.11</v>
          </cell>
          <cell r="AB19">
            <v>-269552.71000000002</v>
          </cell>
          <cell r="AC19">
            <v>-210646.65</v>
          </cell>
          <cell r="AD19">
            <v>-554632.47</v>
          </cell>
          <cell r="AE19">
            <v>-160173.04999999999</v>
          </cell>
          <cell r="AF19">
            <v>-46609.31</v>
          </cell>
          <cell r="AG19">
            <v>-69304.820000000007</v>
          </cell>
          <cell r="AH19">
            <v>-276087.18</v>
          </cell>
          <cell r="AI19">
            <v>-1984939.5600000003</v>
          </cell>
          <cell r="AJ19">
            <v>0</v>
          </cell>
        </row>
        <row r="20">
          <cell r="C20">
            <v>2100</v>
          </cell>
          <cell r="D20" t="str">
            <v>****</v>
          </cell>
          <cell r="E20" t="str">
            <v>F45600C</v>
          </cell>
          <cell r="F20" t="str">
            <v>OTHER ELECTRIC REVENUES</v>
          </cell>
          <cell r="G20">
            <v>259924777.58999997</v>
          </cell>
          <cell r="J20">
            <v>259924777.58999997</v>
          </cell>
          <cell r="L20">
            <v>30858730.800000001</v>
          </cell>
          <cell r="N20">
            <v>30858730.800000001</v>
          </cell>
          <cell r="P20">
            <v>290783508.38999999</v>
          </cell>
          <cell r="S20">
            <v>30858730.800000001</v>
          </cell>
          <cell r="T20">
            <v>28613177.559999999</v>
          </cell>
          <cell r="U20">
            <v>17870263.399999999</v>
          </cell>
          <cell r="V20">
            <v>77342171.75999999</v>
          </cell>
          <cell r="W20">
            <v>8546681.8399999999</v>
          </cell>
          <cell r="X20">
            <v>2784936.52</v>
          </cell>
          <cell r="Y20">
            <v>570484.53</v>
          </cell>
          <cell r="Z20">
            <v>11902102.889999999</v>
          </cell>
          <cell r="AA20">
            <v>40261644.729999997</v>
          </cell>
          <cell r="AB20">
            <v>100617418.01000001</v>
          </cell>
          <cell r="AC20">
            <v>62607869.810000002</v>
          </cell>
          <cell r="AD20">
            <v>203486932.55000001</v>
          </cell>
          <cell r="AE20">
            <v>-89597248.420000002</v>
          </cell>
          <cell r="AF20">
            <v>12267632.630000001</v>
          </cell>
          <cell r="AG20">
            <v>44523186.18</v>
          </cell>
          <cell r="AH20">
            <v>-32806429.610000007</v>
          </cell>
          <cell r="AI20">
            <v>259924777.58999997</v>
          </cell>
          <cell r="AJ20">
            <v>0</v>
          </cell>
        </row>
        <row r="21">
          <cell r="D21" t="str">
            <v>Q</v>
          </cell>
          <cell r="E21" t="str">
            <v>F45600C</v>
          </cell>
          <cell r="J21">
            <v>0</v>
          </cell>
          <cell r="T21">
            <v>0</v>
          </cell>
          <cell r="V21">
            <v>0</v>
          </cell>
          <cell r="Z21">
            <v>0</v>
          </cell>
          <cell r="AD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D22" t="str">
            <v>BB</v>
          </cell>
          <cell r="E22" t="str">
            <v>F45600C</v>
          </cell>
          <cell r="H22">
            <v>24842331.170000002</v>
          </cell>
          <cell r="J22">
            <v>24842331.170000002</v>
          </cell>
          <cell r="U22">
            <v>4151823</v>
          </cell>
          <cell r="V22">
            <v>4151823</v>
          </cell>
          <cell r="Y22">
            <v>20690508.170000002</v>
          </cell>
          <cell r="Z22">
            <v>20690508.170000002</v>
          </cell>
          <cell r="AD22">
            <v>0</v>
          </cell>
          <cell r="AH22">
            <v>0</v>
          </cell>
          <cell r="AI22">
            <v>24842331.170000002</v>
          </cell>
          <cell r="AJ22">
            <v>0</v>
          </cell>
        </row>
        <row r="23">
          <cell r="E23" t="str">
            <v>F45601C</v>
          </cell>
          <cell r="F23" t="str">
            <v>OTHER ELECTRIC REVENUES</v>
          </cell>
          <cell r="G23">
            <v>-1461490.0699999998</v>
          </cell>
          <cell r="J23">
            <v>-1461490.0699999998</v>
          </cell>
          <cell r="L23">
            <v>89543.28</v>
          </cell>
          <cell r="N23">
            <v>89543.28</v>
          </cell>
          <cell r="P23">
            <v>-1371946.7899999998</v>
          </cell>
          <cell r="S23">
            <v>89543.28</v>
          </cell>
          <cell r="T23">
            <v>-314266.48</v>
          </cell>
          <cell r="U23">
            <v>92151.97</v>
          </cell>
          <cell r="V23">
            <v>-132571.22999999998</v>
          </cell>
          <cell r="W23">
            <v>107766.69</v>
          </cell>
          <cell r="X23">
            <v>69145.14</v>
          </cell>
          <cell r="Y23">
            <v>39187.449999999997</v>
          </cell>
          <cell r="Z23">
            <v>216099.28000000003</v>
          </cell>
          <cell r="AA23">
            <v>1439.1</v>
          </cell>
          <cell r="AB23">
            <v>166.3</v>
          </cell>
          <cell r="AC23">
            <v>-963148.43</v>
          </cell>
          <cell r="AD23">
            <v>-961543.03</v>
          </cell>
          <cell r="AE23">
            <v>-670715.86</v>
          </cell>
          <cell r="AF23">
            <v>409950.69</v>
          </cell>
          <cell r="AG23">
            <v>-322709.92</v>
          </cell>
          <cell r="AH23">
            <v>-583475.09</v>
          </cell>
          <cell r="AI23">
            <v>-1461490.0699999998</v>
          </cell>
          <cell r="AJ23">
            <v>0</v>
          </cell>
        </row>
        <row r="24">
          <cell r="C24">
            <v>2100</v>
          </cell>
          <cell r="D24" t="str">
            <v>****</v>
          </cell>
          <cell r="E24" t="str">
            <v>F45600E</v>
          </cell>
          <cell r="F24" t="str">
            <v>OTHER ELECTRIC REVENUES</v>
          </cell>
          <cell r="G24">
            <v>-14612.54</v>
          </cell>
          <cell r="J24">
            <v>-14612.54</v>
          </cell>
          <cell r="L24">
            <v>0</v>
          </cell>
          <cell r="N24">
            <v>0</v>
          </cell>
          <cell r="P24">
            <v>-14612.54</v>
          </cell>
          <cell r="S24">
            <v>0</v>
          </cell>
          <cell r="T24">
            <v>0</v>
          </cell>
          <cell r="U24">
            <v>-14612.54</v>
          </cell>
          <cell r="V24">
            <v>-14612.54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-14612.54</v>
          </cell>
          <cell r="AJ24">
            <v>0</v>
          </cell>
        </row>
        <row r="25">
          <cell r="E25" t="str">
            <v xml:space="preserve">  Electric</v>
          </cell>
          <cell r="G25">
            <v>-1012721830.58</v>
          </cell>
          <cell r="H25">
            <v>-149903249.82999998</v>
          </cell>
          <cell r="J25">
            <v>-1162625080.4099998</v>
          </cell>
          <cell r="L25">
            <v>-95111393.979999989</v>
          </cell>
          <cell r="M25">
            <v>0</v>
          </cell>
          <cell r="N25">
            <v>-95111393.979999989</v>
          </cell>
          <cell r="P25">
            <v>-1257736474.3899999</v>
          </cell>
          <cell r="S25">
            <v>-95111393.979999989</v>
          </cell>
          <cell r="T25">
            <v>-90410676.549999997</v>
          </cell>
          <cell r="U25">
            <v>-87867074.559999987</v>
          </cell>
          <cell r="V25">
            <v>-273389145.08999997</v>
          </cell>
          <cell r="W25">
            <v>-106435713.68000001</v>
          </cell>
          <cell r="X25">
            <v>-111575347.38</v>
          </cell>
          <cell r="Y25">
            <v>-104406388.47999999</v>
          </cell>
          <cell r="Z25">
            <v>-322417449.54000002</v>
          </cell>
          <cell r="AA25">
            <v>-157829361.88000003</v>
          </cell>
          <cell r="AB25">
            <v>-97767191.580000013</v>
          </cell>
          <cell r="AC25">
            <v>-26739876.660000004</v>
          </cell>
          <cell r="AD25">
            <v>-282336430.11999995</v>
          </cell>
          <cell r="AE25">
            <v>-115611283.92</v>
          </cell>
          <cell r="AF25">
            <v>-110858376.59</v>
          </cell>
          <cell r="AG25">
            <v>-58012395.149999999</v>
          </cell>
          <cell r="AH25">
            <v>-284482055.65999997</v>
          </cell>
          <cell r="AI25">
            <v>-1162625080.4099998</v>
          </cell>
          <cell r="AJ25">
            <v>0</v>
          </cell>
        </row>
        <row r="27">
          <cell r="C27">
            <v>2100</v>
          </cell>
          <cell r="D27" t="str">
            <v>****</v>
          </cell>
          <cell r="E27" t="str">
            <v>F44701C</v>
          </cell>
          <cell r="F27" t="str">
            <v>COST RECOVERY FROM ISO/PX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</row>
        <row r="28">
          <cell r="E28" t="str">
            <v xml:space="preserve"> Cost recovery from PX</v>
          </cell>
          <cell r="G28">
            <v>0</v>
          </cell>
          <cell r="H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30">
          <cell r="E30" t="str">
            <v xml:space="preserve">     Total Electric Revenues</v>
          </cell>
          <cell r="G30">
            <v>-1012721830.58</v>
          </cell>
          <cell r="H30">
            <v>-149903249.82999998</v>
          </cell>
          <cell r="J30">
            <v>-1162625080.4099998</v>
          </cell>
          <cell r="L30">
            <v>-95111393.979999989</v>
          </cell>
          <cell r="M30">
            <v>0</v>
          </cell>
          <cell r="N30">
            <v>-95111393.979999989</v>
          </cell>
          <cell r="P30">
            <v>-1257736474.3899999</v>
          </cell>
          <cell r="S30">
            <v>-95111393.979999989</v>
          </cell>
          <cell r="T30">
            <v>-90410676.549999997</v>
          </cell>
          <cell r="U30">
            <v>-87867074.559999987</v>
          </cell>
          <cell r="V30">
            <v>-273389145.08999997</v>
          </cell>
          <cell r="W30">
            <v>-106435713.68000001</v>
          </cell>
          <cell r="X30">
            <v>-111575347.38</v>
          </cell>
          <cell r="Y30">
            <v>-104406388.47999999</v>
          </cell>
          <cell r="Z30">
            <v>-322417449.54000002</v>
          </cell>
          <cell r="AA30">
            <v>-157829361.88000003</v>
          </cell>
          <cell r="AB30">
            <v>-97767191.580000013</v>
          </cell>
          <cell r="AC30">
            <v>-26739876.660000004</v>
          </cell>
          <cell r="AD30">
            <v>-282336430.11999995</v>
          </cell>
          <cell r="AE30">
            <v>-115611283.92</v>
          </cell>
          <cell r="AF30">
            <v>-110858376.59</v>
          </cell>
          <cell r="AG30">
            <v>-58012395.149999999</v>
          </cell>
          <cell r="AH30">
            <v>-284482055.65999997</v>
          </cell>
          <cell r="AI30">
            <v>-1162625080.4099998</v>
          </cell>
          <cell r="AJ30">
            <v>0</v>
          </cell>
        </row>
        <row r="32">
          <cell r="C32">
            <v>2100</v>
          </cell>
          <cell r="D32" t="str">
            <v>****</v>
          </cell>
          <cell r="E32" t="str">
            <v>F48000C</v>
          </cell>
          <cell r="F32" t="str">
            <v>RESIDENTIAL SALES</v>
          </cell>
          <cell r="G32">
            <v>-264095638</v>
          </cell>
          <cell r="J32">
            <v>-264095638</v>
          </cell>
          <cell r="L32">
            <v>-36681621</v>
          </cell>
          <cell r="N32">
            <v>-36681621</v>
          </cell>
          <cell r="P32">
            <v>-300777259</v>
          </cell>
          <cell r="S32">
            <v>-36681621</v>
          </cell>
          <cell r="T32">
            <v>-37273428</v>
          </cell>
          <cell r="U32">
            <v>-25436262</v>
          </cell>
          <cell r="V32">
            <v>-99391311</v>
          </cell>
          <cell r="W32">
            <v>-21717529</v>
          </cell>
          <cell r="X32">
            <v>-18346852</v>
          </cell>
          <cell r="Y32">
            <v>-15235272</v>
          </cell>
          <cell r="Z32">
            <v>-55299653</v>
          </cell>
          <cell r="AA32">
            <v>-23131893</v>
          </cell>
          <cell r="AB32">
            <v>-12125024</v>
          </cell>
          <cell r="AC32">
            <v>-11963411</v>
          </cell>
          <cell r="AD32">
            <v>-47220328</v>
          </cell>
          <cell r="AE32">
            <v>-12542886</v>
          </cell>
          <cell r="AF32">
            <v>-15904654</v>
          </cell>
          <cell r="AG32">
            <v>-33736806</v>
          </cell>
          <cell r="AH32">
            <v>-62184346</v>
          </cell>
          <cell r="AI32">
            <v>-264095638</v>
          </cell>
          <cell r="AJ32">
            <v>0</v>
          </cell>
        </row>
        <row r="33">
          <cell r="C33">
            <v>2100</v>
          </cell>
          <cell r="D33" t="str">
            <v>****</v>
          </cell>
          <cell r="E33" t="str">
            <v>F48100C</v>
          </cell>
          <cell r="F33" t="str">
            <v>COMMERCIAL AND INDUSTRIAL SALES</v>
          </cell>
          <cell r="G33">
            <v>-112735627</v>
          </cell>
          <cell r="J33">
            <v>-112735627</v>
          </cell>
          <cell r="L33">
            <v>-10697531</v>
          </cell>
          <cell r="N33">
            <v>-10697531</v>
          </cell>
          <cell r="P33">
            <v>-123433158</v>
          </cell>
          <cell r="S33">
            <v>-10697531</v>
          </cell>
          <cell r="T33">
            <v>-10369535</v>
          </cell>
          <cell r="U33">
            <v>-9181270</v>
          </cell>
          <cell r="V33">
            <v>-30248336</v>
          </cell>
          <cell r="W33">
            <v>-9261276</v>
          </cell>
          <cell r="X33">
            <v>-7463588</v>
          </cell>
          <cell r="Y33">
            <v>-5837038</v>
          </cell>
          <cell r="Z33">
            <v>-22561902</v>
          </cell>
          <cell r="AA33">
            <v>-14676316</v>
          </cell>
          <cell r="AB33">
            <v>-8061351</v>
          </cell>
          <cell r="AC33">
            <v>-9495623</v>
          </cell>
          <cell r="AD33">
            <v>-32233290</v>
          </cell>
          <cell r="AE33">
            <v>-7810869</v>
          </cell>
          <cell r="AF33">
            <v>-8279085</v>
          </cell>
          <cell r="AG33">
            <v>-11602145</v>
          </cell>
          <cell r="AH33">
            <v>-27692099</v>
          </cell>
          <cell r="AI33">
            <v>-112735627</v>
          </cell>
          <cell r="AJ33">
            <v>0</v>
          </cell>
        </row>
        <row r="34">
          <cell r="C34">
            <v>2100</v>
          </cell>
          <cell r="D34" t="str">
            <v>****</v>
          </cell>
          <cell r="E34" t="str">
            <v>F48300C</v>
          </cell>
          <cell r="F34" t="str">
            <v>SALES FOR RESALE</v>
          </cell>
          <cell r="G34">
            <v>0</v>
          </cell>
          <cell r="J34">
            <v>0</v>
          </cell>
          <cell r="N34">
            <v>0</v>
          </cell>
          <cell r="P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C35">
            <v>2100</v>
          </cell>
          <cell r="D35" t="str">
            <v>****</v>
          </cell>
          <cell r="E35" t="str">
            <v>F48400C</v>
          </cell>
          <cell r="F35" t="str">
            <v>INTERDEPARTMENTAL SALES</v>
          </cell>
          <cell r="G35">
            <v>-29197478</v>
          </cell>
          <cell r="J35">
            <v>-29197478</v>
          </cell>
          <cell r="L35">
            <v>-3801383</v>
          </cell>
          <cell r="N35">
            <v>-3801383</v>
          </cell>
          <cell r="P35">
            <v>-32998861</v>
          </cell>
          <cell r="S35">
            <v>-3801383</v>
          </cell>
          <cell r="T35">
            <v>-2757610</v>
          </cell>
          <cell r="U35">
            <v>-2607004</v>
          </cell>
          <cell r="V35">
            <v>-9165997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-2626938</v>
          </cell>
          <cell r="AB35">
            <v>-3721110</v>
          </cell>
          <cell r="AC35">
            <v>-3753127</v>
          </cell>
          <cell r="AD35">
            <v>-10101175</v>
          </cell>
          <cell r="AE35">
            <v>-3312023</v>
          </cell>
          <cell r="AF35">
            <v>-3278445</v>
          </cell>
          <cell r="AG35">
            <v>-3339838</v>
          </cell>
          <cell r="AH35">
            <v>-9930306</v>
          </cell>
          <cell r="AI35">
            <v>-29197478</v>
          </cell>
          <cell r="AJ35">
            <v>0</v>
          </cell>
        </row>
        <row r="36">
          <cell r="D36" t="str">
            <v>W</v>
          </cell>
          <cell r="E36" t="str">
            <v>F48400C</v>
          </cell>
          <cell r="H36">
            <v>29197478</v>
          </cell>
          <cell r="J36">
            <v>29197478</v>
          </cell>
          <cell r="S36">
            <v>3801383</v>
          </cell>
          <cell r="T36">
            <v>2757610</v>
          </cell>
          <cell r="U36">
            <v>2607004</v>
          </cell>
          <cell r="V36">
            <v>9165997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2626938</v>
          </cell>
          <cell r="AB36">
            <v>3721110</v>
          </cell>
          <cell r="AC36">
            <v>3753127</v>
          </cell>
          <cell r="AD36">
            <v>10101175</v>
          </cell>
          <cell r="AE36">
            <v>3312023</v>
          </cell>
          <cell r="AF36">
            <v>3278445</v>
          </cell>
          <cell r="AG36">
            <v>3339838</v>
          </cell>
          <cell r="AH36">
            <v>9930306</v>
          </cell>
          <cell r="AI36">
            <v>29197478</v>
          </cell>
          <cell r="AJ36">
            <v>0</v>
          </cell>
        </row>
        <row r="37">
          <cell r="C37">
            <v>2100</v>
          </cell>
          <cell r="D37" t="str">
            <v>****</v>
          </cell>
          <cell r="E37" t="str">
            <v>F48800C</v>
          </cell>
          <cell r="F37" t="str">
            <v>MISCELLANEOUS SERVICE REVENUES</v>
          </cell>
          <cell r="G37">
            <v>-4202397</v>
          </cell>
          <cell r="J37">
            <v>-4202397</v>
          </cell>
          <cell r="L37">
            <v>-403530</v>
          </cell>
          <cell r="N37">
            <v>-403530</v>
          </cell>
          <cell r="P37">
            <v>-4605927</v>
          </cell>
          <cell r="S37">
            <v>-403530</v>
          </cell>
          <cell r="T37">
            <v>-416504</v>
          </cell>
          <cell r="U37">
            <v>-357549</v>
          </cell>
          <cell r="V37">
            <v>-1177583</v>
          </cell>
          <cell r="W37">
            <v>-344291</v>
          </cell>
          <cell r="X37">
            <v>-314375</v>
          </cell>
          <cell r="Y37">
            <v>-308254</v>
          </cell>
          <cell r="Z37">
            <v>-966920</v>
          </cell>
          <cell r="AA37">
            <v>-423423</v>
          </cell>
          <cell r="AB37">
            <v>-335052</v>
          </cell>
          <cell r="AC37">
            <v>-310474</v>
          </cell>
          <cell r="AD37">
            <v>-1068949</v>
          </cell>
          <cell r="AE37">
            <v>-300809</v>
          </cell>
          <cell r="AF37">
            <v>-291539</v>
          </cell>
          <cell r="AG37">
            <v>-396597</v>
          </cell>
          <cell r="AH37">
            <v>-988945</v>
          </cell>
          <cell r="AI37">
            <v>-4202397</v>
          </cell>
          <cell r="AJ37">
            <v>0</v>
          </cell>
        </row>
        <row r="38">
          <cell r="C38">
            <v>2100</v>
          </cell>
          <cell r="D38" t="str">
            <v>****</v>
          </cell>
          <cell r="E38" t="str">
            <v>F48900C</v>
          </cell>
          <cell r="F38" t="str">
            <v>REV. FROM TRANS. OF GAS OF OTHERS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39">
          <cell r="C39">
            <v>2100</v>
          </cell>
          <cell r="D39" t="str">
            <v>****</v>
          </cell>
          <cell r="E39" t="str">
            <v>F48930C</v>
          </cell>
          <cell r="F39" t="str">
            <v xml:space="preserve">REVENUE FM TRANS OF GAS FOR OTHER COMPANIES </v>
          </cell>
          <cell r="G39">
            <v>-7480260</v>
          </cell>
          <cell r="J39">
            <v>-7480260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-3171491</v>
          </cell>
          <cell r="X39">
            <v>-2251552</v>
          </cell>
          <cell r="Y39">
            <v>-2057217</v>
          </cell>
          <cell r="Z39">
            <v>-7480260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-7480260</v>
          </cell>
          <cell r="AJ39">
            <v>0</v>
          </cell>
        </row>
        <row r="40">
          <cell r="D40" t="str">
            <v>W</v>
          </cell>
          <cell r="E40" t="str">
            <v>F48930C</v>
          </cell>
          <cell r="H40">
            <v>-29197478</v>
          </cell>
          <cell r="J40">
            <v>-29197478</v>
          </cell>
          <cell r="S40">
            <v>-3801383</v>
          </cell>
          <cell r="T40">
            <v>-2757610</v>
          </cell>
          <cell r="U40">
            <v>-2607004</v>
          </cell>
          <cell r="V40">
            <v>-9165997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-2626938</v>
          </cell>
          <cell r="AB40">
            <v>-3721110</v>
          </cell>
          <cell r="AC40">
            <v>-3753127</v>
          </cell>
          <cell r="AD40">
            <v>-10101175</v>
          </cell>
          <cell r="AE40">
            <v>-3312023</v>
          </cell>
          <cell r="AF40">
            <v>-3278445</v>
          </cell>
          <cell r="AG40">
            <v>-3339838</v>
          </cell>
          <cell r="AH40">
            <v>-9930306</v>
          </cell>
          <cell r="AI40">
            <v>-29197478</v>
          </cell>
          <cell r="AJ40">
            <v>0</v>
          </cell>
        </row>
        <row r="41">
          <cell r="C41">
            <v>2100</v>
          </cell>
          <cell r="D41" t="str">
            <v>****</v>
          </cell>
          <cell r="E41" t="str">
            <v>F49300C</v>
          </cell>
          <cell r="F41" t="str">
            <v>RENT FROM GAS PROPERTY</v>
          </cell>
          <cell r="G41">
            <v>-85963.199999999983</v>
          </cell>
          <cell r="J41">
            <v>-85963.199999999983</v>
          </cell>
          <cell r="L41">
            <v>-2304.08</v>
          </cell>
          <cell r="N41">
            <v>-2304.08</v>
          </cell>
          <cell r="P41">
            <v>-88267.279999999984</v>
          </cell>
          <cell r="S41">
            <v>-2304.08</v>
          </cell>
          <cell r="T41">
            <v>-4838.97</v>
          </cell>
          <cell r="U41">
            <v>-21233.66</v>
          </cell>
          <cell r="V41">
            <v>-28376.71</v>
          </cell>
          <cell r="W41">
            <v>-4125.33</v>
          </cell>
          <cell r="X41">
            <v>-3569.76</v>
          </cell>
          <cell r="Y41">
            <v>-3569.76</v>
          </cell>
          <cell r="Z41">
            <v>-11264.85</v>
          </cell>
          <cell r="AA41">
            <v>-2158.06</v>
          </cell>
          <cell r="AB41">
            <v>-2158.06</v>
          </cell>
          <cell r="AC41">
            <v>-2158.06</v>
          </cell>
          <cell r="AD41">
            <v>-6474.18</v>
          </cell>
          <cell r="AE41">
            <v>-2158.06</v>
          </cell>
          <cell r="AF41">
            <v>-2158.06</v>
          </cell>
          <cell r="AG41">
            <v>-35531.339999999997</v>
          </cell>
          <cell r="AH41">
            <v>-39847.46</v>
          </cell>
          <cell r="AI41">
            <v>-85963.199999999983</v>
          </cell>
          <cell r="AJ41">
            <v>0</v>
          </cell>
        </row>
        <row r="42">
          <cell r="C42">
            <v>2100</v>
          </cell>
          <cell r="D42" t="str">
            <v>****</v>
          </cell>
          <cell r="E42" t="str">
            <v>F49500C</v>
          </cell>
          <cell r="F42" t="str">
            <v>OTHER GAS REVENUES</v>
          </cell>
          <cell r="G42">
            <v>23887544.759999998</v>
          </cell>
          <cell r="J42">
            <v>23887544.759999998</v>
          </cell>
          <cell r="L42">
            <v>1087043.22</v>
          </cell>
          <cell r="N42">
            <v>1087043.22</v>
          </cell>
          <cell r="P42">
            <v>24974587.979999997</v>
          </cell>
          <cell r="S42">
            <v>1087043.22</v>
          </cell>
          <cell r="T42">
            <v>-13173498.970000001</v>
          </cell>
          <cell r="U42">
            <v>2582318.9900000002</v>
          </cell>
          <cell r="V42">
            <v>-9504136.7599999998</v>
          </cell>
          <cell r="W42">
            <v>-3765416.23</v>
          </cell>
          <cell r="X42">
            <v>584608.31000000006</v>
          </cell>
          <cell r="Y42">
            <v>758471.19</v>
          </cell>
          <cell r="Z42">
            <v>-2422336.73</v>
          </cell>
          <cell r="AA42">
            <v>24201596.969999999</v>
          </cell>
          <cell r="AB42">
            <v>8876657.75</v>
          </cell>
          <cell r="AC42">
            <v>6944439.7599999998</v>
          </cell>
          <cell r="AD42">
            <v>40022694.479999997</v>
          </cell>
          <cell r="AE42">
            <v>3388981.32</v>
          </cell>
          <cell r="AF42">
            <v>-13431311.039999999</v>
          </cell>
          <cell r="AG42">
            <v>5833653.4900000002</v>
          </cell>
          <cell r="AH42">
            <v>-4208676.2299999986</v>
          </cell>
          <cell r="AI42">
            <v>23887544.759999998</v>
          </cell>
          <cell r="AJ42">
            <v>0</v>
          </cell>
        </row>
        <row r="43">
          <cell r="D43" t="str">
            <v>Q</v>
          </cell>
          <cell r="E43" t="str">
            <v>F49500C</v>
          </cell>
          <cell r="J43">
            <v>0</v>
          </cell>
          <cell r="V43">
            <v>0</v>
          </cell>
          <cell r="Z43">
            <v>0</v>
          </cell>
          <cell r="AD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E44" t="str">
            <v>F49500G</v>
          </cell>
          <cell r="F44" t="str">
            <v>OTHER GAS REVENUES</v>
          </cell>
          <cell r="G44">
            <v>-20249.190000000002</v>
          </cell>
          <cell r="J44">
            <v>-20249.190000000002</v>
          </cell>
          <cell r="L44">
            <v>0</v>
          </cell>
          <cell r="N44">
            <v>0</v>
          </cell>
          <cell r="P44">
            <v>-20249.190000000002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-4057.44</v>
          </cell>
          <cell r="X44">
            <v>-295.82</v>
          </cell>
          <cell r="Y44">
            <v>0</v>
          </cell>
          <cell r="Z44">
            <v>-4353.26</v>
          </cell>
          <cell r="AA44">
            <v>0</v>
          </cell>
          <cell r="AB44">
            <v>-14476.5</v>
          </cell>
          <cell r="AC44">
            <v>0</v>
          </cell>
          <cell r="AD44">
            <v>-14476.5</v>
          </cell>
          <cell r="AE44">
            <v>-135.51</v>
          </cell>
          <cell r="AF44">
            <v>0</v>
          </cell>
          <cell r="AG44">
            <v>-1283.92</v>
          </cell>
          <cell r="AH44">
            <v>-1419.43</v>
          </cell>
          <cell r="AI44">
            <v>-20249.190000000002</v>
          </cell>
          <cell r="AJ44">
            <v>0</v>
          </cell>
        </row>
        <row r="45">
          <cell r="E45" t="str">
            <v xml:space="preserve">  Gas</v>
          </cell>
          <cell r="G45">
            <v>-393930067.63</v>
          </cell>
          <cell r="H45">
            <v>0</v>
          </cell>
          <cell r="J45">
            <v>-393930067.63</v>
          </cell>
          <cell r="L45">
            <v>-50499325.859999999</v>
          </cell>
          <cell r="M45">
            <v>0</v>
          </cell>
          <cell r="N45">
            <v>-50499325.859999999</v>
          </cell>
          <cell r="P45">
            <v>-444429393.49000001</v>
          </cell>
          <cell r="S45">
            <v>-50499325.859999999</v>
          </cell>
          <cell r="T45">
            <v>-63995414.939999998</v>
          </cell>
          <cell r="U45">
            <v>-35020999.669999994</v>
          </cell>
          <cell r="V45">
            <v>-149515740.47</v>
          </cell>
          <cell r="W45">
            <v>-38268185.999999993</v>
          </cell>
          <cell r="X45">
            <v>-27795624.270000003</v>
          </cell>
          <cell r="Y45">
            <v>-22682879.57</v>
          </cell>
          <cell r="Z45">
            <v>-88746689.840000004</v>
          </cell>
          <cell r="AA45">
            <v>-16659131.090000004</v>
          </cell>
          <cell r="AB45">
            <v>-15382513.809999999</v>
          </cell>
          <cell r="AC45">
            <v>-18580353.299999997</v>
          </cell>
          <cell r="AD45">
            <v>-50621998.20000001</v>
          </cell>
          <cell r="AE45">
            <v>-20579899.25</v>
          </cell>
          <cell r="AF45">
            <v>-41187192.099999994</v>
          </cell>
          <cell r="AG45">
            <v>-43278547.770000003</v>
          </cell>
          <cell r="AH45">
            <v>-105045639.12</v>
          </cell>
          <cell r="AI45">
            <v>-393930067.63</v>
          </cell>
          <cell r="AJ45">
            <v>0</v>
          </cell>
        </row>
        <row r="47">
          <cell r="E47" t="str">
            <v xml:space="preserve">        Total Operating Revenues</v>
          </cell>
          <cell r="G47">
            <v>-1406651898.21</v>
          </cell>
          <cell r="H47">
            <v>-149903249.82999998</v>
          </cell>
          <cell r="J47">
            <v>-1556555148.04</v>
          </cell>
          <cell r="L47">
            <v>-145610719.83999997</v>
          </cell>
          <cell r="M47">
            <v>0</v>
          </cell>
          <cell r="N47">
            <v>-145610719.83999997</v>
          </cell>
          <cell r="P47">
            <v>-1702165867.8799999</v>
          </cell>
          <cell r="S47">
            <v>-145610719.83999997</v>
          </cell>
          <cell r="T47">
            <v>-154406091.49000001</v>
          </cell>
          <cell r="U47">
            <v>-122888074.22999999</v>
          </cell>
          <cell r="V47">
            <v>-422904885.55999994</v>
          </cell>
          <cell r="W47">
            <v>-144703899.68000001</v>
          </cell>
          <cell r="X47">
            <v>-139370971.65000001</v>
          </cell>
          <cell r="Y47">
            <v>-127089268.04999998</v>
          </cell>
          <cell r="Z47">
            <v>-411164139.38</v>
          </cell>
          <cell r="AA47">
            <v>-174488492.97000003</v>
          </cell>
          <cell r="AB47">
            <v>-113149705.39000002</v>
          </cell>
          <cell r="AC47">
            <v>-45320229.960000001</v>
          </cell>
          <cell r="AD47">
            <v>-332958428.31999993</v>
          </cell>
          <cell r="AE47">
            <v>-136191183.17000002</v>
          </cell>
          <cell r="AF47">
            <v>-152045568.69</v>
          </cell>
          <cell r="AG47">
            <v>-101290942.92</v>
          </cell>
          <cell r="AH47">
            <v>-389527694.77999997</v>
          </cell>
          <cell r="AI47">
            <v>-1556555148.04</v>
          </cell>
          <cell r="AJ47">
            <v>0</v>
          </cell>
        </row>
        <row r="49">
          <cell r="E49" t="str">
            <v>Operating Expenses:</v>
          </cell>
        </row>
        <row r="50">
          <cell r="C50">
            <v>2100</v>
          </cell>
          <cell r="D50" t="str">
            <v>****</v>
          </cell>
          <cell r="E50" t="str">
            <v>F50100E</v>
          </cell>
          <cell r="F50" t="str">
            <v>FUEL</v>
          </cell>
          <cell r="G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C51">
            <v>2100</v>
          </cell>
          <cell r="D51" t="str">
            <v>****</v>
          </cell>
          <cell r="E51" t="str">
            <v>F50140E</v>
          </cell>
          <cell r="F51" t="str">
            <v>FUEL</v>
          </cell>
          <cell r="G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C52">
            <v>2100</v>
          </cell>
          <cell r="D52" t="str">
            <v>****</v>
          </cell>
          <cell r="E52" t="str">
            <v>F51800E</v>
          </cell>
          <cell r="F52" t="str">
            <v>FUEL</v>
          </cell>
          <cell r="G52">
            <v>15410988.57</v>
          </cell>
          <cell r="J52">
            <v>15410988.57</v>
          </cell>
          <cell r="L52">
            <v>1439997.19</v>
          </cell>
          <cell r="N52">
            <v>1439997.19</v>
          </cell>
          <cell r="P52">
            <v>16850985.760000002</v>
          </cell>
          <cell r="S52">
            <v>1439997.19</v>
          </cell>
          <cell r="T52">
            <v>1280895.67</v>
          </cell>
          <cell r="U52">
            <v>1383240.81</v>
          </cell>
          <cell r="V52">
            <v>4104133.67</v>
          </cell>
          <cell r="W52">
            <v>1398509.27</v>
          </cell>
          <cell r="X52">
            <v>1186603.3999999999</v>
          </cell>
          <cell r="Y52">
            <v>819257.39</v>
          </cell>
          <cell r="Z52">
            <v>3404370.06</v>
          </cell>
          <cell r="AA52">
            <v>1365727.95</v>
          </cell>
          <cell r="AB52">
            <v>1412353.19</v>
          </cell>
          <cell r="AC52">
            <v>1106615.9099999999</v>
          </cell>
          <cell r="AD52">
            <v>3884697.05</v>
          </cell>
          <cell r="AE52">
            <v>1196675.8999999999</v>
          </cell>
          <cell r="AF52">
            <v>1386021.71</v>
          </cell>
          <cell r="AG52">
            <v>1435090.18</v>
          </cell>
          <cell r="AH52">
            <v>4017787.79</v>
          </cell>
          <cell r="AI52">
            <v>15410988.57</v>
          </cell>
          <cell r="AJ52">
            <v>0</v>
          </cell>
        </row>
        <row r="53">
          <cell r="C53">
            <v>2100</v>
          </cell>
          <cell r="D53" t="str">
            <v>****</v>
          </cell>
          <cell r="E53" t="str">
            <v>F54700E</v>
          </cell>
          <cell r="F53" t="str">
            <v>FUEL</v>
          </cell>
          <cell r="G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C54">
            <v>2100</v>
          </cell>
          <cell r="D54" t="str">
            <v>****</v>
          </cell>
          <cell r="E54" t="str">
            <v>F55500E</v>
          </cell>
          <cell r="F54" t="str">
            <v>PURCHASED POWER</v>
          </cell>
          <cell r="G54">
            <v>43255638.290000021</v>
          </cell>
          <cell r="J54">
            <v>43255638.290000021</v>
          </cell>
          <cell r="L54">
            <v>17780449.489999998</v>
          </cell>
          <cell r="N54">
            <v>17780449.489999998</v>
          </cell>
          <cell r="P54">
            <v>61036087.780000016</v>
          </cell>
          <cell r="S54">
            <v>17780449.489999998</v>
          </cell>
          <cell r="T54">
            <v>12236311.43</v>
          </cell>
          <cell r="U54">
            <v>18212760.670000002</v>
          </cell>
          <cell r="V54">
            <v>48229521.590000004</v>
          </cell>
          <cell r="W54">
            <v>16772407.66</v>
          </cell>
          <cell r="X54">
            <v>22023194.289999999</v>
          </cell>
          <cell r="Y54">
            <v>22385945.219999999</v>
          </cell>
          <cell r="Z54">
            <v>61181547.170000002</v>
          </cell>
          <cell r="AA54">
            <v>55936272.039999999</v>
          </cell>
          <cell r="AB54">
            <v>56208180.780000001</v>
          </cell>
          <cell r="AC54">
            <v>48699163.689999998</v>
          </cell>
          <cell r="AD54">
            <v>160843616.50999999</v>
          </cell>
          <cell r="AE54">
            <v>33886964.880000003</v>
          </cell>
          <cell r="AF54">
            <v>33040051.350000001</v>
          </cell>
          <cell r="AG54">
            <v>-293926063.20999998</v>
          </cell>
          <cell r="AH54">
            <v>-226999046.97999996</v>
          </cell>
          <cell r="AI54">
            <v>43255638.290000021</v>
          </cell>
          <cell r="AJ54">
            <v>0</v>
          </cell>
        </row>
        <row r="55">
          <cell r="D55" t="str">
            <v>AA</v>
          </cell>
          <cell r="E55" t="str">
            <v>F55500E</v>
          </cell>
          <cell r="H55">
            <v>174745581</v>
          </cell>
          <cell r="J55">
            <v>174745581</v>
          </cell>
          <cell r="V55">
            <v>0</v>
          </cell>
          <cell r="Z55">
            <v>0</v>
          </cell>
          <cell r="AC55">
            <v>-117399424</v>
          </cell>
          <cell r="AD55">
            <v>-117399424</v>
          </cell>
          <cell r="AG55">
            <v>292145005</v>
          </cell>
          <cell r="AH55">
            <v>292145005</v>
          </cell>
          <cell r="AI55">
            <v>174745581</v>
          </cell>
          <cell r="AJ55">
            <v>0</v>
          </cell>
        </row>
        <row r="56">
          <cell r="C56">
            <v>2100</v>
          </cell>
          <cell r="D56" t="str">
            <v>****</v>
          </cell>
          <cell r="E56" t="str">
            <v>F55501E</v>
          </cell>
          <cell r="F56" t="str">
            <v>PX POWER</v>
          </cell>
          <cell r="G56">
            <v>-20117571.530000001</v>
          </cell>
          <cell r="J56">
            <v>-20117571.530000001</v>
          </cell>
          <cell r="L56">
            <v>-918600.21</v>
          </cell>
          <cell r="N56">
            <v>-918600.21</v>
          </cell>
          <cell r="P56">
            <v>-21036171.740000002</v>
          </cell>
          <cell r="S56">
            <v>-918600.21</v>
          </cell>
          <cell r="T56">
            <v>-166756.17000000001</v>
          </cell>
          <cell r="U56">
            <v>-170881.51</v>
          </cell>
          <cell r="V56">
            <v>-1256237.8899999999</v>
          </cell>
          <cell r="W56">
            <v>-39713.730000000003</v>
          </cell>
          <cell r="X56">
            <v>150236.34</v>
          </cell>
          <cell r="Y56">
            <v>-438283.15</v>
          </cell>
          <cell r="Z56">
            <v>-327760.54000000004</v>
          </cell>
          <cell r="AA56">
            <v>15474703.26</v>
          </cell>
          <cell r="AB56">
            <v>-42727600.109999999</v>
          </cell>
          <cell r="AC56">
            <v>2395634.77</v>
          </cell>
          <cell r="AD56">
            <v>-24857262.080000002</v>
          </cell>
          <cell r="AE56">
            <v>-261317.81</v>
          </cell>
          <cell r="AF56">
            <v>4987601.5599999996</v>
          </cell>
          <cell r="AG56">
            <v>1597405.23</v>
          </cell>
          <cell r="AH56">
            <v>6323688.9800000004</v>
          </cell>
          <cell r="AI56">
            <v>-20117571.530000001</v>
          </cell>
          <cell r="AJ56">
            <v>0</v>
          </cell>
        </row>
        <row r="57">
          <cell r="E57" t="str">
            <v xml:space="preserve">  Electric Fuel, Purch Power and PX Power</v>
          </cell>
          <cell r="G57">
            <v>38549055.330000021</v>
          </cell>
          <cell r="H57">
            <v>174745581</v>
          </cell>
          <cell r="J57">
            <v>213294636.33000001</v>
          </cell>
          <cell r="L57">
            <v>18301846.469999999</v>
          </cell>
          <cell r="M57">
            <v>0</v>
          </cell>
          <cell r="N57">
            <v>18301846.469999999</v>
          </cell>
          <cell r="P57">
            <v>231596482.80000001</v>
          </cell>
          <cell r="S57">
            <v>18301846.469999999</v>
          </cell>
          <cell r="T57">
            <v>13350450.93</v>
          </cell>
          <cell r="U57">
            <v>19425119.969999999</v>
          </cell>
          <cell r="V57">
            <v>51077417.370000005</v>
          </cell>
          <cell r="W57">
            <v>18131203.199999999</v>
          </cell>
          <cell r="X57">
            <v>23360034.029999997</v>
          </cell>
          <cell r="Y57">
            <v>22766919.460000001</v>
          </cell>
          <cell r="Z57">
            <v>64258156.690000005</v>
          </cell>
          <cell r="AA57">
            <v>72776703.25</v>
          </cell>
          <cell r="AB57">
            <v>14892933.859999999</v>
          </cell>
          <cell r="AC57">
            <v>-65198009.630000003</v>
          </cell>
          <cell r="AD57">
            <v>22471627.48</v>
          </cell>
          <cell r="AE57">
            <v>34822322.969999999</v>
          </cell>
          <cell r="AF57">
            <v>39413674.620000005</v>
          </cell>
          <cell r="AG57">
            <v>1251437.2000000286</v>
          </cell>
          <cell r="AH57">
            <v>75487434.790000036</v>
          </cell>
          <cell r="AI57">
            <v>213294636.33000001</v>
          </cell>
          <cell r="AJ57">
            <v>0</v>
          </cell>
        </row>
        <row r="59">
          <cell r="C59">
            <v>2100</v>
          </cell>
          <cell r="D59" t="str">
            <v>****</v>
          </cell>
          <cell r="E59" t="str">
            <v>F48401C</v>
          </cell>
          <cell r="F59" t="str">
            <v>GAS FUEL</v>
          </cell>
          <cell r="G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2100</v>
          </cell>
          <cell r="D60" t="str">
            <v>****</v>
          </cell>
          <cell r="E60" t="str">
            <v>F80300G</v>
          </cell>
          <cell r="F60" t="str">
            <v>NATURAL GAS TRANSMISSION LINE PURCHASES</v>
          </cell>
          <cell r="G60">
            <v>190308358.57999998</v>
          </cell>
          <cell r="J60">
            <v>190308358.57999998</v>
          </cell>
          <cell r="L60">
            <v>22986289.91</v>
          </cell>
          <cell r="N60">
            <v>22986289.91</v>
          </cell>
          <cell r="P60">
            <v>213294648.48999998</v>
          </cell>
          <cell r="S60">
            <v>22986289.91</v>
          </cell>
          <cell r="T60">
            <v>35285722.159999996</v>
          </cell>
          <cell r="U60">
            <v>19937112.469999999</v>
          </cell>
          <cell r="V60">
            <v>78209124.539999992</v>
          </cell>
          <cell r="W60">
            <v>19326605.920000002</v>
          </cell>
          <cell r="X60">
            <v>14137298.779999999</v>
          </cell>
          <cell r="Y60">
            <v>8977496.0800000001</v>
          </cell>
          <cell r="Z60">
            <v>42441400.780000001</v>
          </cell>
          <cell r="AA60">
            <v>4627005.42</v>
          </cell>
          <cell r="AB60">
            <v>3897386.99</v>
          </cell>
          <cell r="AC60">
            <v>6381090.2000000002</v>
          </cell>
          <cell r="AD60">
            <v>14905482.609999999</v>
          </cell>
          <cell r="AE60">
            <v>8628290.1500000004</v>
          </cell>
          <cell r="AF60">
            <v>21708386.57</v>
          </cell>
          <cell r="AG60">
            <v>24415673.93</v>
          </cell>
          <cell r="AH60">
            <v>54752350.649999999</v>
          </cell>
          <cell r="AI60">
            <v>190308358.57999998</v>
          </cell>
          <cell r="AJ60">
            <v>0</v>
          </cell>
        </row>
        <row r="61">
          <cell r="C61">
            <v>2100</v>
          </cell>
          <cell r="D61" t="str">
            <v>****</v>
          </cell>
          <cell r="E61" t="str">
            <v>F80410G</v>
          </cell>
          <cell r="F61" t="str">
            <v>LNG PURCHASES</v>
          </cell>
          <cell r="G61">
            <v>73652.59</v>
          </cell>
          <cell r="J61">
            <v>73652.59</v>
          </cell>
          <cell r="L61">
            <v>12014.43</v>
          </cell>
          <cell r="N61">
            <v>12014.43</v>
          </cell>
          <cell r="P61">
            <v>85667.01999999999</v>
          </cell>
          <cell r="S61">
            <v>12014.43</v>
          </cell>
          <cell r="T61">
            <v>14185.13</v>
          </cell>
          <cell r="U61">
            <v>9736.3799999999992</v>
          </cell>
          <cell r="V61">
            <v>35935.939999999995</v>
          </cell>
          <cell r="W61">
            <v>5051.66</v>
          </cell>
          <cell r="X61">
            <v>901.83</v>
          </cell>
          <cell r="Y61">
            <v>-20.81</v>
          </cell>
          <cell r="Z61">
            <v>5932.6799999999994</v>
          </cell>
          <cell r="AA61">
            <v>2972.94</v>
          </cell>
          <cell r="AB61">
            <v>-98.61</v>
          </cell>
          <cell r="AC61">
            <v>2856.72</v>
          </cell>
          <cell r="AD61">
            <v>5731.0499999999993</v>
          </cell>
          <cell r="AE61">
            <v>4617.01</v>
          </cell>
          <cell r="AF61">
            <v>4328.97</v>
          </cell>
          <cell r="AG61">
            <v>17106.939999999999</v>
          </cell>
          <cell r="AH61">
            <v>26052.92</v>
          </cell>
          <cell r="AI61">
            <v>73652.59</v>
          </cell>
          <cell r="AJ61">
            <v>0</v>
          </cell>
        </row>
        <row r="62">
          <cell r="E62" t="str">
            <v>F80720G</v>
          </cell>
          <cell r="F62" t="str">
            <v>OPERATION OF PURCH GAS MEASURING STATIO</v>
          </cell>
          <cell r="G62">
            <v>241.2</v>
          </cell>
          <cell r="J62">
            <v>241.2</v>
          </cell>
          <cell r="S62">
            <v>-20</v>
          </cell>
          <cell r="T62">
            <v>0</v>
          </cell>
          <cell r="U62">
            <v>0</v>
          </cell>
          <cell r="V62">
            <v>-20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241.2</v>
          </cell>
          <cell r="AD62">
            <v>241.2</v>
          </cell>
          <cell r="AE62">
            <v>0</v>
          </cell>
          <cell r="AF62">
            <v>0</v>
          </cell>
          <cell r="AG62">
            <v>20</v>
          </cell>
          <cell r="AH62">
            <v>20</v>
          </cell>
          <cell r="AI62">
            <v>241.2</v>
          </cell>
          <cell r="AJ62">
            <v>0</v>
          </cell>
        </row>
        <row r="63">
          <cell r="C63">
            <v>2100</v>
          </cell>
          <cell r="D63" t="str">
            <v>****</v>
          </cell>
          <cell r="E63" t="str">
            <v>F80740G</v>
          </cell>
          <cell r="F63" t="str">
            <v>PURCHASED GAS CALCULATIONS EXPENSE</v>
          </cell>
          <cell r="G63">
            <v>13445.35</v>
          </cell>
          <cell r="J63">
            <v>13445.35</v>
          </cell>
          <cell r="L63">
            <v>2097.8000000000002</v>
          </cell>
          <cell r="N63">
            <v>2097.8000000000002</v>
          </cell>
          <cell r="P63">
            <v>15543.150000000001</v>
          </cell>
          <cell r="S63">
            <v>2097.8000000000002</v>
          </cell>
          <cell r="T63">
            <v>-330.93</v>
          </cell>
          <cell r="U63">
            <v>0</v>
          </cell>
          <cell r="V63">
            <v>1766.8700000000001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2166.08</v>
          </cell>
          <cell r="AB63">
            <v>744.4</v>
          </cell>
          <cell r="AC63">
            <v>2179.98</v>
          </cell>
          <cell r="AD63">
            <v>5090.46</v>
          </cell>
          <cell r="AE63">
            <v>2179.9899999999998</v>
          </cell>
          <cell r="AF63">
            <v>2144.11</v>
          </cell>
          <cell r="AG63">
            <v>2263.92</v>
          </cell>
          <cell r="AH63">
            <v>6588.02</v>
          </cell>
          <cell r="AI63">
            <v>13445.35</v>
          </cell>
          <cell r="AJ63">
            <v>0</v>
          </cell>
        </row>
        <row r="64">
          <cell r="C64">
            <v>2100</v>
          </cell>
          <cell r="D64" t="str">
            <v>****</v>
          </cell>
          <cell r="E64" t="str">
            <v>F80750G</v>
          </cell>
          <cell r="F64" t="str">
            <v>OTHER PURCHASED GAS EXPENSES</v>
          </cell>
          <cell r="G64">
            <v>1055575.9699999997</v>
          </cell>
          <cell r="J64">
            <v>1055575.9699999997</v>
          </cell>
          <cell r="L64">
            <v>82063.789999999994</v>
          </cell>
          <cell r="N64">
            <v>82063.789999999994</v>
          </cell>
          <cell r="P64">
            <v>1137639.7599999998</v>
          </cell>
          <cell r="S64">
            <v>82063.789999999994</v>
          </cell>
          <cell r="T64">
            <v>64600.26</v>
          </cell>
          <cell r="U64">
            <v>102938.66</v>
          </cell>
          <cell r="V64">
            <v>249602.71</v>
          </cell>
          <cell r="W64">
            <v>121636.3</v>
          </cell>
          <cell r="X64">
            <v>83821.31</v>
          </cell>
          <cell r="Y64">
            <v>70742.759999999995</v>
          </cell>
          <cell r="Z64">
            <v>276200.37</v>
          </cell>
          <cell r="AA64">
            <v>96580.35</v>
          </cell>
          <cell r="AB64">
            <v>66425.460000000006</v>
          </cell>
          <cell r="AC64">
            <v>80905.33</v>
          </cell>
          <cell r="AD64">
            <v>243911.14</v>
          </cell>
          <cell r="AE64">
            <v>114396.52</v>
          </cell>
          <cell r="AF64">
            <v>83483.09</v>
          </cell>
          <cell r="AG64">
            <v>87982.14</v>
          </cell>
          <cell r="AH64">
            <v>285861.75</v>
          </cell>
          <cell r="AI64">
            <v>1055575.9699999997</v>
          </cell>
          <cell r="AJ64">
            <v>0</v>
          </cell>
        </row>
        <row r="65">
          <cell r="D65" t="str">
            <v>X</v>
          </cell>
          <cell r="E65" t="str">
            <v>F80750G</v>
          </cell>
          <cell r="F65" t="str">
            <v>OTHER PURCHASED GAS EXPENSES</v>
          </cell>
          <cell r="H65">
            <v>566.41</v>
          </cell>
          <cell r="J65">
            <v>566.41</v>
          </cell>
          <cell r="S65">
            <v>3.58</v>
          </cell>
          <cell r="V65">
            <v>3.58</v>
          </cell>
          <cell r="Z65">
            <v>0</v>
          </cell>
          <cell r="AD65">
            <v>0</v>
          </cell>
          <cell r="AG65">
            <v>562.83000000000004</v>
          </cell>
          <cell r="AH65">
            <v>562.83000000000004</v>
          </cell>
          <cell r="AI65">
            <v>566.41000000000008</v>
          </cell>
          <cell r="AJ65">
            <v>0</v>
          </cell>
        </row>
        <row r="66">
          <cell r="C66">
            <v>2100</v>
          </cell>
          <cell r="D66" t="str">
            <v>****</v>
          </cell>
          <cell r="E66" t="str">
            <v>F80810G</v>
          </cell>
          <cell r="F66" t="str">
            <v>GAS WITHDRAWN FROM STORAGE - DEBIT</v>
          </cell>
          <cell r="G66">
            <v>76313.78</v>
          </cell>
          <cell r="J66">
            <v>76313.78</v>
          </cell>
          <cell r="L66">
            <v>15714.64</v>
          </cell>
          <cell r="N66">
            <v>15714.64</v>
          </cell>
          <cell r="P66">
            <v>92028.42</v>
          </cell>
          <cell r="S66">
            <v>15714.64</v>
          </cell>
          <cell r="T66">
            <v>11838.14</v>
          </cell>
          <cell r="U66">
            <v>8961.5400000000009</v>
          </cell>
          <cell r="V66">
            <v>36514.32</v>
          </cell>
          <cell r="W66">
            <v>5360.38</v>
          </cell>
          <cell r="X66">
            <v>2451.61</v>
          </cell>
          <cell r="Y66">
            <v>1659.22</v>
          </cell>
          <cell r="Z66">
            <v>9471.2099999999991</v>
          </cell>
          <cell r="AA66">
            <v>1756.93</v>
          </cell>
          <cell r="AB66">
            <v>1560.79</v>
          </cell>
          <cell r="AC66">
            <v>1758.77</v>
          </cell>
          <cell r="AD66">
            <v>5076.49</v>
          </cell>
          <cell r="AE66">
            <v>3311.23</v>
          </cell>
          <cell r="AF66">
            <v>7227.99</v>
          </cell>
          <cell r="AG66">
            <v>14712.54</v>
          </cell>
          <cell r="AH66">
            <v>25251.760000000002</v>
          </cell>
          <cell r="AI66">
            <v>76313.78</v>
          </cell>
          <cell r="AJ66">
            <v>0</v>
          </cell>
        </row>
        <row r="67">
          <cell r="C67">
            <v>2100</v>
          </cell>
          <cell r="D67" t="str">
            <v>****</v>
          </cell>
          <cell r="E67" t="str">
            <v>F80820G</v>
          </cell>
          <cell r="F67" t="str">
            <v>GAS DELIVERED TO STORAGE - CREDIT</v>
          </cell>
          <cell r="G67">
            <v>-75008.23</v>
          </cell>
          <cell r="J67">
            <v>-75008.23</v>
          </cell>
          <cell r="L67">
            <v>-12032.32</v>
          </cell>
          <cell r="N67">
            <v>-12032.32</v>
          </cell>
          <cell r="P67">
            <v>-87040.549999999988</v>
          </cell>
          <cell r="S67">
            <v>-12032.32</v>
          </cell>
          <cell r="T67">
            <v>-14190.71</v>
          </cell>
          <cell r="U67">
            <v>-9736.3799999999992</v>
          </cell>
          <cell r="V67">
            <v>-35959.409999999996</v>
          </cell>
          <cell r="W67">
            <v>-5051.66</v>
          </cell>
          <cell r="X67">
            <v>-901.83</v>
          </cell>
          <cell r="Y67">
            <v>0</v>
          </cell>
          <cell r="Z67">
            <v>-5953.49</v>
          </cell>
          <cell r="AA67">
            <v>-2972.94</v>
          </cell>
          <cell r="AB67">
            <v>0</v>
          </cell>
          <cell r="AC67">
            <v>-2856.72</v>
          </cell>
          <cell r="AD67">
            <v>-5829.66</v>
          </cell>
          <cell r="AE67">
            <v>-4617.24</v>
          </cell>
          <cell r="AF67">
            <v>-4329.4799999999996</v>
          </cell>
          <cell r="AG67">
            <v>-18318.95</v>
          </cell>
          <cell r="AH67">
            <v>-27265.67</v>
          </cell>
          <cell r="AI67">
            <v>-75008.23</v>
          </cell>
          <cell r="AJ67">
            <v>0</v>
          </cell>
        </row>
        <row r="68">
          <cell r="C68">
            <v>2100</v>
          </cell>
          <cell r="D68" t="str">
            <v>****</v>
          </cell>
          <cell r="E68" t="str">
            <v>F81000G</v>
          </cell>
          <cell r="F68" t="str">
            <v>GAS USED FOR COMPRESSOR STATION FUEL -</v>
          </cell>
          <cell r="G68">
            <v>-731735</v>
          </cell>
          <cell r="J68">
            <v>-731735</v>
          </cell>
          <cell r="L68">
            <v>-69652</v>
          </cell>
          <cell r="N68">
            <v>-69652</v>
          </cell>
          <cell r="P68">
            <v>-801387</v>
          </cell>
          <cell r="S68">
            <v>-69652</v>
          </cell>
          <cell r="T68">
            <v>-47446</v>
          </cell>
          <cell r="U68">
            <v>-41683</v>
          </cell>
          <cell r="V68">
            <v>-158781</v>
          </cell>
          <cell r="W68">
            <v>-23880</v>
          </cell>
          <cell r="X68">
            <v>-43976</v>
          </cell>
          <cell r="Y68">
            <v>-67633</v>
          </cell>
          <cell r="Z68">
            <v>-135489</v>
          </cell>
          <cell r="AA68">
            <v>-93932</v>
          </cell>
          <cell r="AB68">
            <v>-12647</v>
          </cell>
          <cell r="AC68">
            <v>-136544</v>
          </cell>
          <cell r="AD68">
            <v>-243123</v>
          </cell>
          <cell r="AE68">
            <v>-7743</v>
          </cell>
          <cell r="AF68">
            <v>-54983</v>
          </cell>
          <cell r="AG68">
            <v>-131616</v>
          </cell>
          <cell r="AH68">
            <v>-194342</v>
          </cell>
          <cell r="AI68">
            <v>-731735</v>
          </cell>
          <cell r="AJ68">
            <v>0</v>
          </cell>
        </row>
        <row r="69">
          <cell r="C69">
            <v>2100</v>
          </cell>
          <cell r="D69" t="str">
            <v>****</v>
          </cell>
          <cell r="E69" t="str">
            <v>F81200G</v>
          </cell>
          <cell r="F69" t="str">
            <v>GAS USED FOR OTHER UTILITY OPERATIONS -</v>
          </cell>
          <cell r="G69">
            <v>-179802.74</v>
          </cell>
          <cell r="J69">
            <v>-179802.74</v>
          </cell>
          <cell r="L69">
            <v>-9975.07</v>
          </cell>
          <cell r="N69">
            <v>-9975.07</v>
          </cell>
          <cell r="P69">
            <v>-189777.81</v>
          </cell>
          <cell r="S69">
            <v>-9975.07</v>
          </cell>
          <cell r="T69">
            <v>-18910.82</v>
          </cell>
          <cell r="U69">
            <v>-8242.1200000000008</v>
          </cell>
          <cell r="V69">
            <v>-37128.01</v>
          </cell>
          <cell r="W69">
            <v>0</v>
          </cell>
          <cell r="X69">
            <v>-7016.58</v>
          </cell>
          <cell r="Y69">
            <v>-19187.37</v>
          </cell>
          <cell r="Z69">
            <v>-26203.949999999997</v>
          </cell>
          <cell r="AA69">
            <v>-77837.240000000005</v>
          </cell>
          <cell r="AB69">
            <v>-13000.55</v>
          </cell>
          <cell r="AC69">
            <v>0</v>
          </cell>
          <cell r="AD69">
            <v>-90837.790000000008</v>
          </cell>
          <cell r="AE69">
            <v>-19997.650000000001</v>
          </cell>
          <cell r="AF69">
            <v>0</v>
          </cell>
          <cell r="AG69">
            <v>-5635.34</v>
          </cell>
          <cell r="AH69">
            <v>-25632.99</v>
          </cell>
          <cell r="AI69">
            <v>-179802.74</v>
          </cell>
          <cell r="AJ69">
            <v>0</v>
          </cell>
        </row>
        <row r="70">
          <cell r="E70" t="str">
            <v xml:space="preserve">  Gas Fuel</v>
          </cell>
          <cell r="G70">
            <v>190541041.49999997</v>
          </cell>
          <cell r="H70">
            <v>566.41</v>
          </cell>
          <cell r="J70">
            <v>190541607.90999997</v>
          </cell>
          <cell r="L70">
            <v>23006521.18</v>
          </cell>
          <cell r="M70">
            <v>0</v>
          </cell>
          <cell r="N70">
            <v>23006521.18</v>
          </cell>
          <cell r="P70">
            <v>213548129.08999997</v>
          </cell>
          <cell r="S70">
            <v>23006504.759999998</v>
          </cell>
          <cell r="T70">
            <v>35295467.229999997</v>
          </cell>
          <cell r="U70">
            <v>19999087.549999997</v>
          </cell>
          <cell r="V70">
            <v>78301059.539999977</v>
          </cell>
          <cell r="W70">
            <v>19429722.600000001</v>
          </cell>
          <cell r="X70">
            <v>14172579.119999999</v>
          </cell>
          <cell r="Y70">
            <v>8963056.8800000008</v>
          </cell>
          <cell r="Z70">
            <v>42565358.599999994</v>
          </cell>
          <cell r="AA70">
            <v>4555739.5399999991</v>
          </cell>
          <cell r="AB70">
            <v>3940371.4800000004</v>
          </cell>
          <cell r="AC70">
            <v>6329631.4800000004</v>
          </cell>
          <cell r="AD70">
            <v>14825742.500000002</v>
          </cell>
          <cell r="AE70">
            <v>8720437.0099999998</v>
          </cell>
          <cell r="AF70">
            <v>21746258.249999996</v>
          </cell>
          <cell r="AG70">
            <v>24382752.010000002</v>
          </cell>
          <cell r="AH70">
            <v>54849447.269999996</v>
          </cell>
          <cell r="AI70">
            <v>190541607.90999997</v>
          </cell>
          <cell r="AJ70">
            <v>0</v>
          </cell>
        </row>
        <row r="72">
          <cell r="E72" t="str">
            <v>Total Fuel Expenses</v>
          </cell>
          <cell r="G72">
            <v>229090096.82999998</v>
          </cell>
          <cell r="H72">
            <v>174746147.41</v>
          </cell>
          <cell r="J72">
            <v>403836244.24000001</v>
          </cell>
          <cell r="L72">
            <v>41308367.649999999</v>
          </cell>
          <cell r="M72">
            <v>0</v>
          </cell>
          <cell r="N72">
            <v>41308367.649999999</v>
          </cell>
          <cell r="P72">
            <v>445144611.88999999</v>
          </cell>
          <cell r="S72">
            <v>41308351.229999997</v>
          </cell>
          <cell r="T72">
            <v>48645918.159999996</v>
          </cell>
          <cell r="U72">
            <v>39424207.519999996</v>
          </cell>
          <cell r="V72">
            <v>129378476.90999998</v>
          </cell>
          <cell r="W72">
            <v>37560925.799999997</v>
          </cell>
          <cell r="X72">
            <v>37532613.149999999</v>
          </cell>
          <cell r="Y72">
            <v>31729976.340000004</v>
          </cell>
          <cell r="Z72">
            <v>106823515.28999999</v>
          </cell>
          <cell r="AA72">
            <v>77332442.789999992</v>
          </cell>
          <cell r="AB72">
            <v>18833305.34</v>
          </cell>
          <cell r="AC72">
            <v>-58868378.150000006</v>
          </cell>
          <cell r="AD72">
            <v>37297369.980000004</v>
          </cell>
          <cell r="AE72">
            <v>43542759.979999997</v>
          </cell>
          <cell r="AF72">
            <v>61159932.870000005</v>
          </cell>
          <cell r="AG72">
            <v>25634189.210000031</v>
          </cell>
          <cell r="AH72">
            <v>130336882.06000003</v>
          </cell>
          <cell r="AI72">
            <v>403836244.24000001</v>
          </cell>
          <cell r="AJ72">
            <v>0</v>
          </cell>
        </row>
        <row r="74">
          <cell r="C74">
            <v>2100</v>
          </cell>
          <cell r="D74" t="str">
            <v>****</v>
          </cell>
          <cell r="E74" t="str">
            <v>F81700G</v>
          </cell>
          <cell r="F74" t="str">
            <v>LINES EXPENSE</v>
          </cell>
          <cell r="G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2101</v>
          </cell>
          <cell r="D75" t="str">
            <v>E</v>
          </cell>
          <cell r="E75" t="str">
            <v>F82000G</v>
          </cell>
          <cell r="F75" t="str">
            <v>MEASURING AND REGULATING STATION EXPENS</v>
          </cell>
          <cell r="G75">
            <v>0</v>
          </cell>
          <cell r="H75">
            <v>0</v>
          </cell>
          <cell r="J75">
            <v>0</v>
          </cell>
          <cell r="L75">
            <v>0</v>
          </cell>
          <cell r="M75">
            <v>-495.15</v>
          </cell>
          <cell r="N75">
            <v>-495.15</v>
          </cell>
          <cell r="P75">
            <v>-495.15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V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C77">
            <v>2102</v>
          </cell>
          <cell r="D77" t="str">
            <v>E</v>
          </cell>
          <cell r="E77" t="str">
            <v>F82100C</v>
          </cell>
          <cell r="F77" t="str">
            <v>PURIFICATION EXPENSES</v>
          </cell>
          <cell r="G77">
            <v>-1700</v>
          </cell>
          <cell r="H77">
            <v>1700</v>
          </cell>
          <cell r="J77">
            <v>0</v>
          </cell>
          <cell r="L77">
            <v>0</v>
          </cell>
          <cell r="M77">
            <v>-13.5</v>
          </cell>
          <cell r="N77">
            <v>-13.5</v>
          </cell>
          <cell r="P77">
            <v>-13.5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-1700</v>
          </cell>
          <cell r="AH77">
            <v>-1700</v>
          </cell>
          <cell r="AI77">
            <v>-1700</v>
          </cell>
          <cell r="AJ77">
            <v>0</v>
          </cell>
        </row>
        <row r="78">
          <cell r="V78">
            <v>0</v>
          </cell>
          <cell r="W78">
            <v>0</v>
          </cell>
          <cell r="Z78">
            <v>0</v>
          </cell>
          <cell r="AG78">
            <v>1700</v>
          </cell>
          <cell r="AH78">
            <v>1700</v>
          </cell>
          <cell r="AI78">
            <v>1700</v>
          </cell>
          <cell r="AJ78">
            <v>0</v>
          </cell>
        </row>
        <row r="79">
          <cell r="C79">
            <v>2103</v>
          </cell>
          <cell r="D79" t="str">
            <v>****</v>
          </cell>
          <cell r="E79" t="str">
            <v>F82200G</v>
          </cell>
          <cell r="F79" t="str">
            <v>EXPLORATION AND DEVELOPMENT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2104</v>
          </cell>
          <cell r="D80" t="str">
            <v>E</v>
          </cell>
          <cell r="E80" t="str">
            <v>F82300G</v>
          </cell>
          <cell r="F80" t="str">
            <v>GAS LOSSES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-667.42</v>
          </cell>
          <cell r="N80">
            <v>-667.42</v>
          </cell>
          <cell r="P80">
            <v>-667.42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V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E82" t="str">
            <v>F82400C</v>
          </cell>
          <cell r="F82" t="str">
            <v>OTHER EXPENSES</v>
          </cell>
          <cell r="G82">
            <v>-305.52</v>
          </cell>
          <cell r="H82">
            <v>305.52</v>
          </cell>
          <cell r="J82">
            <v>0</v>
          </cell>
          <cell r="L82">
            <v>0</v>
          </cell>
          <cell r="M82">
            <v>-13.5</v>
          </cell>
          <cell r="N82">
            <v>-13.5</v>
          </cell>
          <cell r="P82">
            <v>-13.5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-305.52</v>
          </cell>
          <cell r="AH82">
            <v>-305.52</v>
          </cell>
          <cell r="AI82">
            <v>-305.52</v>
          </cell>
          <cell r="AJ82">
            <v>0</v>
          </cell>
        </row>
        <row r="83">
          <cell r="V83">
            <v>0</v>
          </cell>
          <cell r="W83">
            <v>0</v>
          </cell>
          <cell r="Z83">
            <v>0</v>
          </cell>
          <cell r="AG83">
            <v>305.52</v>
          </cell>
          <cell r="AH83">
            <v>305.52</v>
          </cell>
          <cell r="AI83">
            <v>305.52</v>
          </cell>
          <cell r="AJ83">
            <v>0</v>
          </cell>
        </row>
        <row r="84">
          <cell r="E84" t="str">
            <v>F82500C</v>
          </cell>
          <cell r="F84" t="str">
            <v>STORAGE WELL ROYALTIES</v>
          </cell>
          <cell r="G84">
            <v>-42.1</v>
          </cell>
          <cell r="H84">
            <v>42.1</v>
          </cell>
          <cell r="J84">
            <v>0</v>
          </cell>
          <cell r="L84">
            <v>0</v>
          </cell>
          <cell r="M84">
            <v>-13.5</v>
          </cell>
          <cell r="N84">
            <v>-13.5</v>
          </cell>
          <cell r="P84">
            <v>-13.5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-42.1</v>
          </cell>
          <cell r="AH84">
            <v>-42.1</v>
          </cell>
          <cell r="AI84">
            <v>-42.1</v>
          </cell>
          <cell r="AJ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Z85">
            <v>0</v>
          </cell>
          <cell r="AG85">
            <v>42.1</v>
          </cell>
          <cell r="AH85">
            <v>42.1</v>
          </cell>
          <cell r="AI85">
            <v>42.1</v>
          </cell>
          <cell r="AJ85">
            <v>0</v>
          </cell>
        </row>
        <row r="86">
          <cell r="E86" t="str">
            <v xml:space="preserve">     Other Gas Supply</v>
          </cell>
          <cell r="G86">
            <v>-2047.62</v>
          </cell>
          <cell r="H86">
            <v>2047.62</v>
          </cell>
          <cell r="J86">
            <v>0</v>
          </cell>
          <cell r="L86">
            <v>0</v>
          </cell>
          <cell r="M86">
            <v>-1176.07</v>
          </cell>
          <cell r="N86">
            <v>-1176.07</v>
          </cell>
          <cell r="P86">
            <v>-1176.07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8">
          <cell r="C88">
            <v>2100</v>
          </cell>
          <cell r="D88" t="str">
            <v>****</v>
          </cell>
          <cell r="E88" t="str">
            <v>F50000E</v>
          </cell>
          <cell r="F88" t="str">
            <v>OPERATION SUPERVISION AND ENGINEERING</v>
          </cell>
          <cell r="G88">
            <v>67688.009999999995</v>
          </cell>
          <cell r="J88">
            <v>67688.009999999995</v>
          </cell>
          <cell r="L88">
            <v>3261.26</v>
          </cell>
          <cell r="N88">
            <v>3261.26</v>
          </cell>
          <cell r="P88">
            <v>70949.26999999999</v>
          </cell>
          <cell r="S88">
            <v>3261.26</v>
          </cell>
          <cell r="T88">
            <v>1993.41</v>
          </cell>
          <cell r="U88">
            <v>870.31</v>
          </cell>
          <cell r="V88">
            <v>6124.98</v>
          </cell>
          <cell r="W88">
            <v>7408.52</v>
          </cell>
          <cell r="X88">
            <v>3040.8</v>
          </cell>
          <cell r="Y88">
            <v>5663.38</v>
          </cell>
          <cell r="Z88">
            <v>16112.7</v>
          </cell>
          <cell r="AA88">
            <v>715.87</v>
          </cell>
          <cell r="AB88">
            <v>693.89</v>
          </cell>
          <cell r="AC88">
            <v>3611.71</v>
          </cell>
          <cell r="AD88">
            <v>5021.47</v>
          </cell>
          <cell r="AE88">
            <v>13209.86</v>
          </cell>
          <cell r="AF88">
            <v>714.01</v>
          </cell>
          <cell r="AG88">
            <v>26504.99</v>
          </cell>
          <cell r="AH88">
            <v>40428.86</v>
          </cell>
          <cell r="AI88">
            <v>67688.009999999995</v>
          </cell>
          <cell r="AJ88">
            <v>0</v>
          </cell>
        </row>
        <row r="89">
          <cell r="C89">
            <v>2100</v>
          </cell>
          <cell r="D89" t="str">
            <v>****</v>
          </cell>
          <cell r="E89" t="str">
            <v>F50010E</v>
          </cell>
          <cell r="F89" t="str">
            <v>OPERATION SUPERVISION AND ENGINEERING</v>
          </cell>
          <cell r="G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C90">
            <v>2100</v>
          </cell>
          <cell r="D90" t="str">
            <v>****</v>
          </cell>
          <cell r="E90" t="str">
            <v>F50020E</v>
          </cell>
          <cell r="F90" t="str">
            <v>OPERATION SUPERVISION AND ENGINEERING</v>
          </cell>
          <cell r="G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2100</v>
          </cell>
          <cell r="D91" t="str">
            <v>****</v>
          </cell>
          <cell r="E91" t="str">
            <v>F50040E</v>
          </cell>
          <cell r="F91" t="str">
            <v>OPERATION SUPERVISION AND ENGINEERING</v>
          </cell>
          <cell r="G91">
            <v>197.09</v>
          </cell>
          <cell r="J91">
            <v>197.09</v>
          </cell>
          <cell r="L91">
            <v>0</v>
          </cell>
          <cell r="N91">
            <v>0</v>
          </cell>
          <cell r="P91">
            <v>197.09</v>
          </cell>
          <cell r="S91">
            <v>0</v>
          </cell>
          <cell r="T91">
            <v>0</v>
          </cell>
          <cell r="U91">
            <v>197.09</v>
          </cell>
          <cell r="V91">
            <v>197.09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197.09</v>
          </cell>
          <cell r="AJ91">
            <v>0</v>
          </cell>
        </row>
        <row r="92">
          <cell r="C92">
            <v>2100</v>
          </cell>
          <cell r="D92" t="str">
            <v>****</v>
          </cell>
          <cell r="E92" t="str">
            <v>F50060E</v>
          </cell>
          <cell r="F92" t="str">
            <v>OPERATION SUPERVISION AND ENGINEERING</v>
          </cell>
          <cell r="G92">
            <v>-12638.260000000002</v>
          </cell>
          <cell r="J92">
            <v>-12638.260000000002</v>
          </cell>
          <cell r="L92">
            <v>0</v>
          </cell>
          <cell r="N92">
            <v>0</v>
          </cell>
          <cell r="P92">
            <v>-12638.260000000002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-15742.53</v>
          </cell>
          <cell r="AB92">
            <v>503.96</v>
          </cell>
          <cell r="AC92">
            <v>1003.98</v>
          </cell>
          <cell r="AD92">
            <v>-14234.590000000002</v>
          </cell>
          <cell r="AE92">
            <v>1203.6099999999999</v>
          </cell>
          <cell r="AF92">
            <v>392.72</v>
          </cell>
          <cell r="AG92">
            <v>0</v>
          </cell>
          <cell r="AH92">
            <v>1596.33</v>
          </cell>
          <cell r="AI92">
            <v>-12638.260000000002</v>
          </cell>
          <cell r="AJ92">
            <v>0</v>
          </cell>
        </row>
        <row r="93">
          <cell r="C93">
            <v>2100</v>
          </cell>
          <cell r="D93" t="str">
            <v>****</v>
          </cell>
          <cell r="E93" t="str">
            <v>F50070E</v>
          </cell>
          <cell r="F93" t="str">
            <v>OPERATION SUPERVISION AND ENGINEERING</v>
          </cell>
          <cell r="G93">
            <v>11035.699999999999</v>
          </cell>
          <cell r="J93">
            <v>11035.699999999999</v>
          </cell>
          <cell r="L93">
            <v>0</v>
          </cell>
          <cell r="N93">
            <v>0</v>
          </cell>
          <cell r="P93">
            <v>11035.699999999999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2950.86</v>
          </cell>
          <cell r="AB93">
            <v>1569.99</v>
          </cell>
          <cell r="AC93">
            <v>2413.56</v>
          </cell>
          <cell r="AD93">
            <v>6934.41</v>
          </cell>
          <cell r="AE93">
            <v>3131.82</v>
          </cell>
          <cell r="AF93">
            <v>969.47</v>
          </cell>
          <cell r="AG93">
            <v>0</v>
          </cell>
          <cell r="AH93">
            <v>4101.29</v>
          </cell>
          <cell r="AI93">
            <v>11035.699999999999</v>
          </cell>
          <cell r="AJ93">
            <v>0</v>
          </cell>
        </row>
        <row r="94">
          <cell r="C94">
            <v>2100</v>
          </cell>
          <cell r="D94" t="str">
            <v>****</v>
          </cell>
          <cell r="E94" t="str">
            <v>F50200E</v>
          </cell>
          <cell r="F94" t="str">
            <v>STEAM EXPENSES</v>
          </cell>
          <cell r="G94">
            <v>-40.010000000000005</v>
          </cell>
          <cell r="J94">
            <v>-40.010000000000005</v>
          </cell>
          <cell r="L94">
            <v>0</v>
          </cell>
          <cell r="N94">
            <v>0</v>
          </cell>
          <cell r="P94">
            <v>-40.010000000000005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102.33</v>
          </cell>
          <cell r="AB94">
            <v>0</v>
          </cell>
          <cell r="AC94">
            <v>-142.34</v>
          </cell>
          <cell r="AD94">
            <v>-40.010000000000005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-40.010000000000005</v>
          </cell>
          <cell r="AJ94">
            <v>0</v>
          </cell>
        </row>
        <row r="95">
          <cell r="C95">
            <v>2100</v>
          </cell>
          <cell r="D95" t="str">
            <v>****</v>
          </cell>
          <cell r="E95" t="str">
            <v>F50210E</v>
          </cell>
          <cell r="F95" t="str">
            <v>STEAM EXPENSES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2100</v>
          </cell>
          <cell r="D96" t="str">
            <v>****</v>
          </cell>
          <cell r="E96" t="str">
            <v>F50500E</v>
          </cell>
          <cell r="F96" t="str">
            <v>ELECTRIC EXPENSES</v>
          </cell>
          <cell r="G96">
            <v>5751.7300000000005</v>
          </cell>
          <cell r="J96">
            <v>5751.7300000000005</v>
          </cell>
          <cell r="L96">
            <v>0</v>
          </cell>
          <cell r="N96">
            <v>0</v>
          </cell>
          <cell r="P96">
            <v>5751.7300000000005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195.98</v>
          </cell>
          <cell r="X96">
            <v>0</v>
          </cell>
          <cell r="Y96">
            <v>0</v>
          </cell>
          <cell r="Z96">
            <v>195.98</v>
          </cell>
          <cell r="AA96">
            <v>1081.05</v>
          </cell>
          <cell r="AB96">
            <v>1192.32</v>
          </cell>
          <cell r="AC96">
            <v>1293.92</v>
          </cell>
          <cell r="AD96">
            <v>3567.29</v>
          </cell>
          <cell r="AE96">
            <v>1566.32</v>
          </cell>
          <cell r="AF96">
            <v>422.14</v>
          </cell>
          <cell r="AG96">
            <v>0</v>
          </cell>
          <cell r="AH96">
            <v>1988.46</v>
          </cell>
          <cell r="AI96">
            <v>5751.7300000000005</v>
          </cell>
          <cell r="AJ96">
            <v>0</v>
          </cell>
        </row>
        <row r="97">
          <cell r="C97">
            <v>2100</v>
          </cell>
          <cell r="D97" t="str">
            <v>****</v>
          </cell>
          <cell r="E97" t="str">
            <v>F50510E</v>
          </cell>
          <cell r="F97" t="str">
            <v>ELECTRIC EXPENSES</v>
          </cell>
          <cell r="G97">
            <v>4440.82</v>
          </cell>
          <cell r="J97">
            <v>4440.82</v>
          </cell>
          <cell r="L97">
            <v>0</v>
          </cell>
          <cell r="N97">
            <v>0</v>
          </cell>
          <cell r="P97">
            <v>4440.82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3210.77</v>
          </cell>
          <cell r="AB97">
            <v>205.27</v>
          </cell>
          <cell r="AC97">
            <v>398.78</v>
          </cell>
          <cell r="AD97">
            <v>3814.8199999999997</v>
          </cell>
          <cell r="AE97">
            <v>478.8</v>
          </cell>
          <cell r="AF97">
            <v>147.19999999999999</v>
          </cell>
          <cell r="AG97">
            <v>0</v>
          </cell>
          <cell r="AH97">
            <v>626</v>
          </cell>
          <cell r="AI97">
            <v>4440.82</v>
          </cell>
          <cell r="AJ97">
            <v>0</v>
          </cell>
        </row>
        <row r="98">
          <cell r="C98">
            <v>2100</v>
          </cell>
          <cell r="D98" t="str">
            <v>****</v>
          </cell>
          <cell r="E98" t="str">
            <v>F50530E</v>
          </cell>
          <cell r="F98" t="str">
            <v>ELECTRIC EXPENSES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2100</v>
          </cell>
          <cell r="D99" t="str">
            <v>****</v>
          </cell>
          <cell r="E99" t="str">
            <v>F50540E</v>
          </cell>
          <cell r="F99" t="str">
            <v>ELECTRIC EXPENSES</v>
          </cell>
          <cell r="G99">
            <v>9404.85</v>
          </cell>
          <cell r="J99">
            <v>9404.85</v>
          </cell>
          <cell r="L99">
            <v>0</v>
          </cell>
          <cell r="N99">
            <v>0</v>
          </cell>
          <cell r="P99">
            <v>9404.85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2325</v>
          </cell>
          <cell r="AB99">
            <v>1669.27</v>
          </cell>
          <cell r="AC99">
            <v>1958.35</v>
          </cell>
          <cell r="AD99">
            <v>5952.62</v>
          </cell>
          <cell r="AE99">
            <v>2667.9</v>
          </cell>
          <cell r="AF99">
            <v>784.33</v>
          </cell>
          <cell r="AG99">
            <v>0</v>
          </cell>
          <cell r="AH99">
            <v>3452.23</v>
          </cell>
          <cell r="AI99">
            <v>9404.85</v>
          </cell>
          <cell r="AJ99">
            <v>0</v>
          </cell>
        </row>
        <row r="100">
          <cell r="C100">
            <v>2100</v>
          </cell>
          <cell r="D100" t="str">
            <v>****</v>
          </cell>
          <cell r="E100" t="str">
            <v>F50560E</v>
          </cell>
          <cell r="F100" t="str">
            <v>ELECTRIC EXPENSES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C101">
            <v>2100</v>
          </cell>
          <cell r="D101" t="str">
            <v>****</v>
          </cell>
          <cell r="E101" t="str">
            <v>F50570E</v>
          </cell>
          <cell r="F101" t="str">
            <v>ELECTRIC EXPENSES</v>
          </cell>
          <cell r="G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C102">
            <v>2100</v>
          </cell>
          <cell r="D102" t="str">
            <v>****</v>
          </cell>
          <cell r="E102" t="str">
            <v>F50600E</v>
          </cell>
          <cell r="F102" t="str">
            <v>MISCELLANEOUS STEAM POWER EXPENSES</v>
          </cell>
          <cell r="G102">
            <v>271452.35000000003</v>
          </cell>
          <cell r="J102">
            <v>271452.35000000003</v>
          </cell>
          <cell r="L102">
            <v>2.5299999999999998</v>
          </cell>
          <cell r="N102">
            <v>2.5299999999999998</v>
          </cell>
          <cell r="P102">
            <v>271454.88000000006</v>
          </cell>
          <cell r="S102">
            <v>2.5299999999999998</v>
          </cell>
          <cell r="T102">
            <v>13.09</v>
          </cell>
          <cell r="U102">
            <v>5065.71</v>
          </cell>
          <cell r="V102">
            <v>5081.33</v>
          </cell>
          <cell r="W102">
            <v>905.04</v>
          </cell>
          <cell r="X102">
            <v>45746.95</v>
          </cell>
          <cell r="Y102">
            <v>903.51</v>
          </cell>
          <cell r="Z102">
            <v>47555.5</v>
          </cell>
          <cell r="AA102">
            <v>4705.76</v>
          </cell>
          <cell r="AB102">
            <v>147223.54</v>
          </cell>
          <cell r="AC102">
            <v>4143.75</v>
          </cell>
          <cell r="AD102">
            <v>156073.05000000002</v>
          </cell>
          <cell r="AE102">
            <v>57954.63</v>
          </cell>
          <cell r="AF102">
            <v>567.84</v>
          </cell>
          <cell r="AG102">
            <v>4220</v>
          </cell>
          <cell r="AH102">
            <v>62742.469999999994</v>
          </cell>
          <cell r="AI102">
            <v>271452.35000000003</v>
          </cell>
          <cell r="AJ102">
            <v>0</v>
          </cell>
        </row>
        <row r="103">
          <cell r="C103">
            <v>2100</v>
          </cell>
          <cell r="D103" t="str">
            <v>****</v>
          </cell>
          <cell r="E103" t="str">
            <v>F50700E</v>
          </cell>
          <cell r="F103" t="str">
            <v>RENTS</v>
          </cell>
          <cell r="G103">
            <v>223118.38</v>
          </cell>
          <cell r="J103">
            <v>223118.38</v>
          </cell>
          <cell r="L103">
            <v>76263.91</v>
          </cell>
          <cell r="N103">
            <v>76263.91</v>
          </cell>
          <cell r="P103">
            <v>299382.29000000004</v>
          </cell>
          <cell r="S103">
            <v>76263.91</v>
          </cell>
          <cell r="T103">
            <v>14668.51</v>
          </cell>
          <cell r="U103">
            <v>15021.47</v>
          </cell>
          <cell r="V103">
            <v>105953.89</v>
          </cell>
          <cell r="W103">
            <v>12149.24</v>
          </cell>
          <cell r="X103">
            <v>14670.08</v>
          </cell>
          <cell r="Y103">
            <v>14871.17</v>
          </cell>
          <cell r="Z103">
            <v>41690.49</v>
          </cell>
          <cell r="AA103">
            <v>13009</v>
          </cell>
          <cell r="AB103">
            <v>13009</v>
          </cell>
          <cell r="AC103">
            <v>13009</v>
          </cell>
          <cell r="AD103">
            <v>39027</v>
          </cell>
          <cell r="AE103">
            <v>12149</v>
          </cell>
          <cell r="AF103">
            <v>12453</v>
          </cell>
          <cell r="AG103">
            <v>11845</v>
          </cell>
          <cell r="AH103">
            <v>36447</v>
          </cell>
          <cell r="AI103">
            <v>223118.38</v>
          </cell>
          <cell r="AJ103">
            <v>0</v>
          </cell>
        </row>
        <row r="104">
          <cell r="E104" t="str">
            <v xml:space="preserve">     Steam Generation Operations</v>
          </cell>
          <cell r="G104">
            <v>580410.66</v>
          </cell>
          <cell r="H104">
            <v>0</v>
          </cell>
          <cell r="J104">
            <v>580410.66</v>
          </cell>
          <cell r="L104">
            <v>79527.7</v>
          </cell>
          <cell r="M104">
            <v>0</v>
          </cell>
          <cell r="N104">
            <v>79527.7</v>
          </cell>
          <cell r="P104">
            <v>659938.36</v>
          </cell>
          <cell r="S104">
            <v>79527.7</v>
          </cell>
          <cell r="T104">
            <v>16675.010000000002</v>
          </cell>
          <cell r="U104">
            <v>21154.579999999998</v>
          </cell>
          <cell r="V104">
            <v>117357.29</v>
          </cell>
          <cell r="W104">
            <v>20658.78</v>
          </cell>
          <cell r="X104">
            <v>63457.83</v>
          </cell>
          <cell r="Y104">
            <v>21438.06</v>
          </cell>
          <cell r="Z104">
            <v>105554.67</v>
          </cell>
          <cell r="AA104">
            <v>12358.11</v>
          </cell>
          <cell r="AB104">
            <v>166067.24000000002</v>
          </cell>
          <cell r="AC104">
            <v>27690.71</v>
          </cell>
          <cell r="AD104">
            <v>206116.06000000003</v>
          </cell>
          <cell r="AE104">
            <v>92361.94</v>
          </cell>
          <cell r="AF104">
            <v>16450.71</v>
          </cell>
          <cell r="AG104">
            <v>42569.990000000005</v>
          </cell>
          <cell r="AH104">
            <v>151382.64000000001</v>
          </cell>
          <cell r="AI104">
            <v>580410.66</v>
          </cell>
          <cell r="AJ104">
            <v>0</v>
          </cell>
        </row>
        <row r="106">
          <cell r="C106">
            <v>2100</v>
          </cell>
          <cell r="D106" t="str">
            <v>****</v>
          </cell>
          <cell r="E106" t="str">
            <v>F51700E</v>
          </cell>
          <cell r="F106" t="str">
            <v>OPERATION SUPERVISION AND ENGINEERING</v>
          </cell>
          <cell r="G106">
            <v>12560648.110000001</v>
          </cell>
          <cell r="J106">
            <v>12560648.110000001</v>
          </cell>
          <cell r="L106">
            <v>1556946.27</v>
          </cell>
          <cell r="N106">
            <v>1556946.27</v>
          </cell>
          <cell r="P106">
            <v>14117594.380000001</v>
          </cell>
          <cell r="S106">
            <v>1556946.27</v>
          </cell>
          <cell r="T106">
            <v>1391763.87</v>
          </cell>
          <cell r="U106">
            <v>883980.57</v>
          </cell>
          <cell r="V106">
            <v>3832690.71</v>
          </cell>
          <cell r="W106">
            <v>1397439.53</v>
          </cell>
          <cell r="X106">
            <v>1414203.85</v>
          </cell>
          <cell r="Y106">
            <v>1076661.78</v>
          </cell>
          <cell r="Z106">
            <v>3888305.16</v>
          </cell>
          <cell r="AA106">
            <v>1087357.8899999999</v>
          </cell>
          <cell r="AB106">
            <v>-481198.06</v>
          </cell>
          <cell r="AC106">
            <v>1026766.15</v>
          </cell>
          <cell r="AD106">
            <v>1632925.98</v>
          </cell>
          <cell r="AE106">
            <v>1144985.49</v>
          </cell>
          <cell r="AF106">
            <v>1211908.3700000001</v>
          </cell>
          <cell r="AG106">
            <v>849832.4</v>
          </cell>
          <cell r="AH106">
            <v>3206726.2600000002</v>
          </cell>
          <cell r="AI106">
            <v>12560648.110000001</v>
          </cell>
          <cell r="AJ106">
            <v>0</v>
          </cell>
        </row>
        <row r="107">
          <cell r="C107">
            <v>2100</v>
          </cell>
          <cell r="D107" t="str">
            <v>****</v>
          </cell>
          <cell r="E107" t="str">
            <v>F51900E</v>
          </cell>
          <cell r="F107" t="str">
            <v>COOLANTS AND WATER</v>
          </cell>
          <cell r="G107">
            <v>183353.40999999995</v>
          </cell>
          <cell r="J107">
            <v>183353.40999999995</v>
          </cell>
          <cell r="L107">
            <v>22884.66</v>
          </cell>
          <cell r="N107">
            <v>22884.66</v>
          </cell>
          <cell r="P107">
            <v>206238.06999999995</v>
          </cell>
          <cell r="S107">
            <v>22884.66</v>
          </cell>
          <cell r="T107">
            <v>24767.18</v>
          </cell>
          <cell r="U107">
            <v>18540.37</v>
          </cell>
          <cell r="V107">
            <v>66192.209999999992</v>
          </cell>
          <cell r="W107">
            <v>2711042.28</v>
          </cell>
          <cell r="X107">
            <v>-2683616.0299999998</v>
          </cell>
          <cell r="Y107">
            <v>6514.88</v>
          </cell>
          <cell r="Z107">
            <v>33941.129999999997</v>
          </cell>
          <cell r="AA107">
            <v>8744.93</v>
          </cell>
          <cell r="AB107">
            <v>13015.65</v>
          </cell>
          <cell r="AC107">
            <v>20078.63</v>
          </cell>
          <cell r="AD107">
            <v>41839.210000000006</v>
          </cell>
          <cell r="AE107">
            <v>11790.94</v>
          </cell>
          <cell r="AF107">
            <v>8112.87</v>
          </cell>
          <cell r="AG107">
            <v>21477.05</v>
          </cell>
          <cell r="AH107">
            <v>41380.86</v>
          </cell>
          <cell r="AI107">
            <v>183353.40999999995</v>
          </cell>
          <cell r="AJ107">
            <v>0</v>
          </cell>
        </row>
        <row r="108">
          <cell r="C108">
            <v>2100</v>
          </cell>
          <cell r="D108" t="str">
            <v>****</v>
          </cell>
          <cell r="E108" t="str">
            <v>F52000E</v>
          </cell>
          <cell r="F108" t="str">
            <v>STEAM EXPENSES</v>
          </cell>
          <cell r="G108">
            <v>7587204.0800000001</v>
          </cell>
          <cell r="J108">
            <v>7587204.0800000001</v>
          </cell>
          <cell r="L108">
            <v>746058.17</v>
          </cell>
          <cell r="N108">
            <v>746058.17</v>
          </cell>
          <cell r="P108">
            <v>8333262.25</v>
          </cell>
          <cell r="S108">
            <v>746058.17</v>
          </cell>
          <cell r="T108">
            <v>793669.27</v>
          </cell>
          <cell r="U108">
            <v>495758.91</v>
          </cell>
          <cell r="V108">
            <v>2035486.3499999999</v>
          </cell>
          <cell r="W108">
            <v>575828.19999999995</v>
          </cell>
          <cell r="X108">
            <v>1258113.1100000001</v>
          </cell>
          <cell r="Y108">
            <v>913193.82</v>
          </cell>
          <cell r="Z108">
            <v>2747135.13</v>
          </cell>
          <cell r="AA108">
            <v>483800.43</v>
          </cell>
          <cell r="AB108">
            <v>473206.24</v>
          </cell>
          <cell r="AC108">
            <v>547789.84</v>
          </cell>
          <cell r="AD108">
            <v>1504796.5099999998</v>
          </cell>
          <cell r="AE108">
            <v>578756.80000000005</v>
          </cell>
          <cell r="AF108">
            <v>267909.71000000002</v>
          </cell>
          <cell r="AG108">
            <v>453119.58</v>
          </cell>
          <cell r="AH108">
            <v>1299786.0900000001</v>
          </cell>
          <cell r="AI108">
            <v>7587204.0800000001</v>
          </cell>
          <cell r="AJ108">
            <v>0</v>
          </cell>
        </row>
        <row r="109">
          <cell r="C109">
            <v>2100</v>
          </cell>
          <cell r="D109" t="str">
            <v>****</v>
          </cell>
          <cell r="E109" t="str">
            <v>F52300E</v>
          </cell>
          <cell r="F109" t="str">
            <v>ELECTRIC EXPENSES</v>
          </cell>
          <cell r="G109">
            <v>1975418.22</v>
          </cell>
          <cell r="J109">
            <v>1975418.22</v>
          </cell>
          <cell r="L109">
            <v>232946.94</v>
          </cell>
          <cell r="N109">
            <v>232946.94</v>
          </cell>
          <cell r="P109">
            <v>2208365.16</v>
          </cell>
          <cell r="S109">
            <v>232946.94</v>
          </cell>
          <cell r="T109">
            <v>175601.64</v>
          </cell>
          <cell r="U109">
            <v>133975.96</v>
          </cell>
          <cell r="V109">
            <v>542524.54</v>
          </cell>
          <cell r="W109">
            <v>169027.33</v>
          </cell>
          <cell r="X109">
            <v>212887.78</v>
          </cell>
          <cell r="Y109">
            <v>193600.53</v>
          </cell>
          <cell r="Z109">
            <v>575515.64</v>
          </cell>
          <cell r="AA109">
            <v>160230.43</v>
          </cell>
          <cell r="AB109">
            <v>194031.26</v>
          </cell>
          <cell r="AC109">
            <v>167440.54</v>
          </cell>
          <cell r="AD109">
            <v>521702.23</v>
          </cell>
          <cell r="AE109">
            <v>157492.28</v>
          </cell>
          <cell r="AF109">
            <v>83598.19</v>
          </cell>
          <cell r="AG109">
            <v>94585.34</v>
          </cell>
          <cell r="AH109">
            <v>335675.81</v>
          </cell>
          <cell r="AI109">
            <v>1975418.22</v>
          </cell>
          <cell r="AJ109">
            <v>0</v>
          </cell>
        </row>
        <row r="110">
          <cell r="C110">
            <v>2100</v>
          </cell>
          <cell r="D110" t="str">
            <v>****</v>
          </cell>
          <cell r="E110" t="str">
            <v>F52400E</v>
          </cell>
          <cell r="F110" t="str">
            <v>MISCELLANEOUS NUCLEAR POWER EXPENSES</v>
          </cell>
          <cell r="G110">
            <v>18110599.469999999</v>
          </cell>
          <cell r="J110">
            <v>18110599.469999999</v>
          </cell>
          <cell r="L110">
            <v>1642819.59</v>
          </cell>
          <cell r="N110">
            <v>1642819.59</v>
          </cell>
          <cell r="P110">
            <v>19753419.059999999</v>
          </cell>
          <cell r="S110">
            <v>1642819.59</v>
          </cell>
          <cell r="T110">
            <v>1097877.8999999999</v>
          </cell>
          <cell r="U110">
            <v>1031167.18</v>
          </cell>
          <cell r="V110">
            <v>3771864.6700000004</v>
          </cell>
          <cell r="W110">
            <v>1466312.22</v>
          </cell>
          <cell r="X110">
            <v>4101372.03</v>
          </cell>
          <cell r="Y110">
            <v>1740903.26</v>
          </cell>
          <cell r="Z110">
            <v>7308587.5099999998</v>
          </cell>
          <cell r="AA110">
            <v>1626972.57</v>
          </cell>
          <cell r="AB110">
            <v>713161.04</v>
          </cell>
          <cell r="AC110">
            <v>1058608.94</v>
          </cell>
          <cell r="AD110">
            <v>3398742.5500000003</v>
          </cell>
          <cell r="AE110">
            <v>1429023.22</v>
          </cell>
          <cell r="AF110">
            <v>806837.16</v>
          </cell>
          <cell r="AG110">
            <v>1395544.36</v>
          </cell>
          <cell r="AH110">
            <v>3631404.74</v>
          </cell>
          <cell r="AI110">
            <v>18110599.469999999</v>
          </cell>
          <cell r="AJ110">
            <v>0</v>
          </cell>
        </row>
        <row r="111">
          <cell r="C111">
            <v>2100</v>
          </cell>
          <cell r="D111" t="str">
            <v>****</v>
          </cell>
          <cell r="E111" t="str">
            <v>F52500E</v>
          </cell>
          <cell r="F111" t="str">
            <v>RENTS</v>
          </cell>
          <cell r="G111">
            <v>188338.02000000002</v>
          </cell>
          <cell r="J111">
            <v>188338.02000000002</v>
          </cell>
          <cell r="L111">
            <v>0</v>
          </cell>
          <cell r="N111">
            <v>0</v>
          </cell>
          <cell r="P111">
            <v>188338.02000000002</v>
          </cell>
          <cell r="S111">
            <v>0</v>
          </cell>
          <cell r="T111">
            <v>19877.13</v>
          </cell>
          <cell r="U111">
            <v>40132.47</v>
          </cell>
          <cell r="V111">
            <v>60009.600000000006</v>
          </cell>
          <cell r="W111">
            <v>18269.55</v>
          </cell>
          <cell r="X111">
            <v>20.25</v>
          </cell>
          <cell r="Y111">
            <v>40113.360000000001</v>
          </cell>
          <cell r="Z111">
            <v>58403.16</v>
          </cell>
          <cell r="AA111">
            <v>20.2</v>
          </cell>
          <cell r="AB111">
            <v>-8486.5499999999993</v>
          </cell>
          <cell r="AC111">
            <v>34878.07</v>
          </cell>
          <cell r="AD111">
            <v>26411.72</v>
          </cell>
          <cell r="AE111">
            <v>526.46</v>
          </cell>
          <cell r="AF111">
            <v>141.13999999999999</v>
          </cell>
          <cell r="AG111">
            <v>42845.94</v>
          </cell>
          <cell r="AH111">
            <v>43513.54</v>
          </cell>
          <cell r="AI111">
            <v>188338.02000000002</v>
          </cell>
          <cell r="AJ111">
            <v>0</v>
          </cell>
        </row>
        <row r="112">
          <cell r="E112" t="str">
            <v xml:space="preserve">     Nuclear Operations</v>
          </cell>
          <cell r="G112">
            <v>40605561.310000002</v>
          </cell>
          <cell r="H112">
            <v>0</v>
          </cell>
          <cell r="J112">
            <v>40605561.310000002</v>
          </cell>
          <cell r="L112">
            <v>4201655.63</v>
          </cell>
          <cell r="M112">
            <v>0</v>
          </cell>
          <cell r="N112">
            <v>4201655.63</v>
          </cell>
          <cell r="P112">
            <v>44807216.940000005</v>
          </cell>
          <cell r="S112">
            <v>4201655.63</v>
          </cell>
          <cell r="T112">
            <v>3503556.99</v>
          </cell>
          <cell r="U112">
            <v>2603555.46</v>
          </cell>
          <cell r="V112">
            <v>10308768.08</v>
          </cell>
          <cell r="W112">
            <v>6337919.1099999994</v>
          </cell>
          <cell r="X112">
            <v>4302980.99</v>
          </cell>
          <cell r="Y112">
            <v>3970987.6299999994</v>
          </cell>
          <cell r="Z112">
            <v>14611887.73</v>
          </cell>
          <cell r="AA112">
            <v>3367126.45</v>
          </cell>
          <cell r="AB112">
            <v>903729.58000000007</v>
          </cell>
          <cell r="AC112">
            <v>2855562.17</v>
          </cell>
          <cell r="AD112">
            <v>7126418.2000000002</v>
          </cell>
          <cell r="AE112">
            <v>3322575.19</v>
          </cell>
          <cell r="AF112">
            <v>2378507.4400000004</v>
          </cell>
          <cell r="AG112">
            <v>2857404.6700000004</v>
          </cell>
          <cell r="AH112">
            <v>8558487.2999999989</v>
          </cell>
          <cell r="AI112">
            <v>40605561.310000002</v>
          </cell>
          <cell r="AJ112">
            <v>0</v>
          </cell>
        </row>
        <row r="114">
          <cell r="C114">
            <v>2100</v>
          </cell>
          <cell r="D114" t="str">
            <v>****</v>
          </cell>
          <cell r="E114" t="str">
            <v>F54600E</v>
          </cell>
          <cell r="F114" t="str">
            <v>OPERATION SUPERVISION AND ENGINEERING</v>
          </cell>
          <cell r="G114">
            <v>1060.06</v>
          </cell>
          <cell r="J114">
            <v>1060.06</v>
          </cell>
          <cell r="L114">
            <v>507.31</v>
          </cell>
          <cell r="N114">
            <v>507.31</v>
          </cell>
          <cell r="P114">
            <v>1567.37</v>
          </cell>
          <cell r="S114">
            <v>507.31</v>
          </cell>
          <cell r="T114">
            <v>552.75</v>
          </cell>
          <cell r="U114">
            <v>0</v>
          </cell>
          <cell r="V114">
            <v>1060.06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1060.06</v>
          </cell>
          <cell r="AJ114">
            <v>0</v>
          </cell>
        </row>
        <row r="115">
          <cell r="C115">
            <v>2100</v>
          </cell>
          <cell r="D115" t="str">
            <v>****</v>
          </cell>
          <cell r="E115" t="str">
            <v>F54610E</v>
          </cell>
          <cell r="F115" t="str">
            <v>OPERATION SUPERVISION AND ENGINEERING</v>
          </cell>
          <cell r="G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C116">
            <v>2100</v>
          </cell>
          <cell r="D116" t="str">
            <v>****</v>
          </cell>
          <cell r="E116" t="str">
            <v>F54800E</v>
          </cell>
          <cell r="F116" t="str">
            <v>GENERATION EXPENSES</v>
          </cell>
          <cell r="G116">
            <v>6902.48</v>
          </cell>
          <cell r="J116">
            <v>6902.48</v>
          </cell>
          <cell r="L116">
            <v>0</v>
          </cell>
          <cell r="N116">
            <v>0</v>
          </cell>
          <cell r="P116">
            <v>6902.48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6902.48</v>
          </cell>
          <cell r="AD116">
            <v>6902.48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6902.48</v>
          </cell>
          <cell r="AJ116">
            <v>0</v>
          </cell>
        </row>
        <row r="117">
          <cell r="C117">
            <v>2100</v>
          </cell>
          <cell r="D117" t="str">
            <v>****</v>
          </cell>
          <cell r="E117" t="str">
            <v>F54900E</v>
          </cell>
          <cell r="F117" t="str">
            <v>MISCELLANEOUS OTHER POWER GENERATION EX</v>
          </cell>
          <cell r="G117">
            <v>297892.20999999996</v>
          </cell>
          <cell r="J117">
            <v>297892.20999999996</v>
          </cell>
          <cell r="L117">
            <v>0</v>
          </cell>
          <cell r="N117">
            <v>0</v>
          </cell>
          <cell r="P117">
            <v>297892.20999999996</v>
          </cell>
          <cell r="S117">
            <v>0</v>
          </cell>
          <cell r="T117">
            <v>4.72</v>
          </cell>
          <cell r="U117">
            <v>2284.1799999999998</v>
          </cell>
          <cell r="V117">
            <v>2288.8999999999996</v>
          </cell>
          <cell r="W117">
            <v>6539.66</v>
          </cell>
          <cell r="X117">
            <v>18358.64</v>
          </cell>
          <cell r="Y117">
            <v>1945.72</v>
          </cell>
          <cell r="Z117">
            <v>26844.02</v>
          </cell>
          <cell r="AA117">
            <v>4798.68</v>
          </cell>
          <cell r="AB117">
            <v>115788.14</v>
          </cell>
          <cell r="AC117">
            <v>7256.6</v>
          </cell>
          <cell r="AD117">
            <v>127843.42000000001</v>
          </cell>
          <cell r="AE117">
            <v>109152.84</v>
          </cell>
          <cell r="AF117">
            <v>0</v>
          </cell>
          <cell r="AG117">
            <v>31763.03</v>
          </cell>
          <cell r="AH117">
            <v>140915.87</v>
          </cell>
          <cell r="AI117">
            <v>297892.20999999996</v>
          </cell>
          <cell r="AJ117">
            <v>0</v>
          </cell>
        </row>
        <row r="118">
          <cell r="C118">
            <v>2100</v>
          </cell>
          <cell r="D118" t="str">
            <v>****</v>
          </cell>
          <cell r="E118" t="str">
            <v>F55000E</v>
          </cell>
          <cell r="F118" t="str">
            <v>RENTS</v>
          </cell>
          <cell r="G118">
            <v>0</v>
          </cell>
          <cell r="J118">
            <v>0</v>
          </cell>
          <cell r="L118">
            <v>0</v>
          </cell>
          <cell r="N118">
            <v>0</v>
          </cell>
          <cell r="P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19">
          <cell r="E119" t="str">
            <v xml:space="preserve">     Other Generation Operations</v>
          </cell>
          <cell r="G119">
            <v>305854.74999999994</v>
          </cell>
          <cell r="H119">
            <v>0</v>
          </cell>
          <cell r="J119">
            <v>305854.74999999994</v>
          </cell>
          <cell r="L119">
            <v>507.31</v>
          </cell>
          <cell r="M119">
            <v>0</v>
          </cell>
          <cell r="N119">
            <v>507.31</v>
          </cell>
          <cell r="P119">
            <v>306362.05999999994</v>
          </cell>
          <cell r="S119">
            <v>507.31</v>
          </cell>
          <cell r="T119">
            <v>557.47</v>
          </cell>
          <cell r="U119">
            <v>2284.1799999999998</v>
          </cell>
          <cell r="V119">
            <v>3348.9599999999996</v>
          </cell>
          <cell r="W119">
            <v>6539.66</v>
          </cell>
          <cell r="X119">
            <v>18358.64</v>
          </cell>
          <cell r="Y119">
            <v>1945.72</v>
          </cell>
          <cell r="Z119">
            <v>26844.02</v>
          </cell>
          <cell r="AA119">
            <v>4798.68</v>
          </cell>
          <cell r="AB119">
            <v>115788.14</v>
          </cell>
          <cell r="AC119">
            <v>14159.08</v>
          </cell>
          <cell r="AD119">
            <v>134745.90000000002</v>
          </cell>
          <cell r="AE119">
            <v>109152.84</v>
          </cell>
          <cell r="AF119">
            <v>0</v>
          </cell>
          <cell r="AG119">
            <v>31763.03</v>
          </cell>
          <cell r="AH119">
            <v>140915.87</v>
          </cell>
          <cell r="AI119">
            <v>305854.74999999994</v>
          </cell>
          <cell r="AJ119">
            <v>0</v>
          </cell>
        </row>
        <row r="121">
          <cell r="C121">
            <v>2100</v>
          </cell>
          <cell r="D121" t="str">
            <v>****</v>
          </cell>
          <cell r="E121" t="str">
            <v>F55600E</v>
          </cell>
          <cell r="F121" t="str">
            <v>SYSTEM CONTROL AND LOAD DISPATCHING</v>
          </cell>
          <cell r="G121">
            <v>886692.08000000019</v>
          </cell>
          <cell r="J121">
            <v>886692.08000000019</v>
          </cell>
          <cell r="L121">
            <v>63009.440000000002</v>
          </cell>
          <cell r="N121">
            <v>63009.440000000002</v>
          </cell>
          <cell r="P121">
            <v>949701.52000000025</v>
          </cell>
          <cell r="S121">
            <v>63009.440000000002</v>
          </cell>
          <cell r="T121">
            <v>60648.46</v>
          </cell>
          <cell r="U121">
            <v>52427.38</v>
          </cell>
          <cell r="V121">
            <v>176085.28</v>
          </cell>
          <cell r="W121">
            <v>88229.37</v>
          </cell>
          <cell r="X121">
            <v>179418.03</v>
          </cell>
          <cell r="Y121">
            <v>52751.23</v>
          </cell>
          <cell r="Z121">
            <v>320398.63</v>
          </cell>
          <cell r="AA121">
            <v>38020.04</v>
          </cell>
          <cell r="AB121">
            <v>53232.4</v>
          </cell>
          <cell r="AC121">
            <v>59571.6</v>
          </cell>
          <cell r="AD121">
            <v>150824.04</v>
          </cell>
          <cell r="AE121">
            <v>103261.16</v>
          </cell>
          <cell r="AF121">
            <v>61430.05</v>
          </cell>
          <cell r="AG121">
            <v>74692.92</v>
          </cell>
          <cell r="AH121">
            <v>239384.13</v>
          </cell>
          <cell r="AI121">
            <v>886692.08000000019</v>
          </cell>
          <cell r="AJ121">
            <v>0</v>
          </cell>
        </row>
        <row r="122">
          <cell r="C122">
            <v>2100</v>
          </cell>
          <cell r="D122" t="str">
            <v>****</v>
          </cell>
          <cell r="E122" t="str">
            <v>F55700E</v>
          </cell>
          <cell r="F122" t="str">
            <v>OTHER EXPENSES</v>
          </cell>
          <cell r="G122">
            <v>321332.33999999997</v>
          </cell>
          <cell r="J122">
            <v>321332.33999999997</v>
          </cell>
          <cell r="L122">
            <v>18206.849999999999</v>
          </cell>
          <cell r="N122">
            <v>18206.849999999999</v>
          </cell>
          <cell r="P122">
            <v>339539.18999999994</v>
          </cell>
          <cell r="S122">
            <v>18206.849999999999</v>
          </cell>
          <cell r="T122">
            <v>7184.04</v>
          </cell>
          <cell r="U122">
            <v>33481.18</v>
          </cell>
          <cell r="V122">
            <v>58872.07</v>
          </cell>
          <cell r="W122">
            <v>13455.45</v>
          </cell>
          <cell r="X122">
            <v>25923.07</v>
          </cell>
          <cell r="Y122">
            <v>42706.46</v>
          </cell>
          <cell r="Z122">
            <v>82084.98000000001</v>
          </cell>
          <cell r="AA122">
            <v>1632.91</v>
          </cell>
          <cell r="AB122">
            <v>20732.37</v>
          </cell>
          <cell r="AC122">
            <v>11581.57</v>
          </cell>
          <cell r="AD122">
            <v>33946.85</v>
          </cell>
          <cell r="AE122">
            <v>19620.43</v>
          </cell>
          <cell r="AF122">
            <v>17892.060000000001</v>
          </cell>
          <cell r="AG122">
            <v>108915.95</v>
          </cell>
          <cell r="AH122">
            <v>146428.44</v>
          </cell>
          <cell r="AI122">
            <v>321332.33999999997</v>
          </cell>
          <cell r="AJ122">
            <v>0</v>
          </cell>
        </row>
        <row r="123">
          <cell r="C123">
            <v>2100</v>
          </cell>
          <cell r="D123" t="str">
            <v>****</v>
          </cell>
          <cell r="E123" t="str">
            <v>F55720E</v>
          </cell>
          <cell r="F123" t="str">
            <v>OTHER EXPENSES</v>
          </cell>
          <cell r="G123">
            <v>487146.35</v>
          </cell>
          <cell r="J123">
            <v>487146.35</v>
          </cell>
          <cell r="L123">
            <v>48934.7</v>
          </cell>
          <cell r="N123">
            <v>48934.7</v>
          </cell>
          <cell r="P123">
            <v>536081.04999999993</v>
          </cell>
          <cell r="S123">
            <v>48934.7</v>
          </cell>
          <cell r="T123">
            <v>30174.17</v>
          </cell>
          <cell r="U123">
            <v>25368.02</v>
          </cell>
          <cell r="V123">
            <v>104476.89</v>
          </cell>
          <cell r="W123">
            <v>45649.72</v>
          </cell>
          <cell r="X123">
            <v>47858.16</v>
          </cell>
          <cell r="Y123">
            <v>45747.76</v>
          </cell>
          <cell r="Z123">
            <v>139255.64000000001</v>
          </cell>
          <cell r="AA123">
            <v>37144.58</v>
          </cell>
          <cell r="AB123">
            <v>37984.33</v>
          </cell>
          <cell r="AC123">
            <v>35714.910000000003</v>
          </cell>
          <cell r="AD123">
            <v>110843.82</v>
          </cell>
          <cell r="AE123">
            <v>46215.71</v>
          </cell>
          <cell r="AF123">
            <v>38637.120000000003</v>
          </cell>
          <cell r="AG123">
            <v>47717.17</v>
          </cell>
          <cell r="AH123">
            <v>132570</v>
          </cell>
          <cell r="AI123">
            <v>487146.35</v>
          </cell>
          <cell r="AJ123">
            <v>0</v>
          </cell>
        </row>
        <row r="124">
          <cell r="C124">
            <v>2100</v>
          </cell>
          <cell r="D124" t="str">
            <v>****</v>
          </cell>
          <cell r="E124" t="str">
            <v>F55780E</v>
          </cell>
          <cell r="F124" t="str">
            <v>OTHER EXPENSES</v>
          </cell>
          <cell r="G124">
            <v>261934.93</v>
          </cell>
          <cell r="J124">
            <v>261934.93</v>
          </cell>
          <cell r="L124">
            <v>14787.23</v>
          </cell>
          <cell r="N124">
            <v>14787.23</v>
          </cell>
          <cell r="P124">
            <v>276722.15999999997</v>
          </cell>
          <cell r="S124">
            <v>14787.23</v>
          </cell>
          <cell r="T124">
            <v>28458.66</v>
          </cell>
          <cell r="U124">
            <v>29428.2</v>
          </cell>
          <cell r="V124">
            <v>72674.09</v>
          </cell>
          <cell r="W124">
            <v>38898.769999999997</v>
          </cell>
          <cell r="X124">
            <v>29622.240000000002</v>
          </cell>
          <cell r="Y124">
            <v>30142.63</v>
          </cell>
          <cell r="Z124">
            <v>98663.64</v>
          </cell>
          <cell r="AA124">
            <v>15701.98</v>
          </cell>
          <cell r="AB124">
            <v>13481.98</v>
          </cell>
          <cell r="AC124">
            <v>13981.59</v>
          </cell>
          <cell r="AD124">
            <v>43165.55</v>
          </cell>
          <cell r="AE124">
            <v>18401.59</v>
          </cell>
          <cell r="AF124">
            <v>14130.6</v>
          </cell>
          <cell r="AG124">
            <v>14899.46</v>
          </cell>
          <cell r="AH124">
            <v>47431.65</v>
          </cell>
          <cell r="AI124">
            <v>261934.93</v>
          </cell>
          <cell r="AJ124">
            <v>0</v>
          </cell>
        </row>
        <row r="125">
          <cell r="E125" t="str">
            <v>F55790E</v>
          </cell>
          <cell r="F125" t="str">
            <v>OTHER EXPENSES-PX ADMIN</v>
          </cell>
          <cell r="G125">
            <v>60134.829999999994</v>
          </cell>
          <cell r="J125">
            <v>60134.829999999994</v>
          </cell>
          <cell r="L125">
            <v>4057.11</v>
          </cell>
          <cell r="N125">
            <v>4057.11</v>
          </cell>
          <cell r="P125">
            <v>64191.939999999995</v>
          </cell>
          <cell r="S125">
            <v>4057.11</v>
          </cell>
          <cell r="T125">
            <v>0</v>
          </cell>
          <cell r="U125">
            <v>0</v>
          </cell>
          <cell r="V125">
            <v>4057.11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14191.13</v>
          </cell>
          <cell r="AB125">
            <v>8791.8700000000008</v>
          </cell>
          <cell r="AC125">
            <v>10752.98</v>
          </cell>
          <cell r="AD125">
            <v>33735.979999999996</v>
          </cell>
          <cell r="AE125">
            <v>5031.84</v>
          </cell>
          <cell r="AF125">
            <v>8048.22</v>
          </cell>
          <cell r="AG125">
            <v>9261.68</v>
          </cell>
          <cell r="AH125">
            <v>22341.74</v>
          </cell>
          <cell r="AI125">
            <v>60134.829999999994</v>
          </cell>
          <cell r="AJ125">
            <v>0</v>
          </cell>
        </row>
        <row r="126">
          <cell r="E126" t="str">
            <v xml:space="preserve">     Other Power Supply Expenses</v>
          </cell>
          <cell r="G126">
            <v>2017240.53</v>
          </cell>
          <cell r="H126">
            <v>0</v>
          </cell>
          <cell r="J126">
            <v>2017240.53</v>
          </cell>
          <cell r="L126">
            <v>148995.32999999999</v>
          </cell>
          <cell r="M126">
            <v>0</v>
          </cell>
          <cell r="N126">
            <v>148995.32999999999</v>
          </cell>
          <cell r="P126">
            <v>2166235.86</v>
          </cell>
          <cell r="S126">
            <v>148995.32999999999</v>
          </cell>
          <cell r="T126">
            <v>126465.33</v>
          </cell>
          <cell r="U126">
            <v>140704.78</v>
          </cell>
          <cell r="V126">
            <v>416165.43999999994</v>
          </cell>
          <cell r="W126">
            <v>186233.30999999997</v>
          </cell>
          <cell r="X126">
            <v>282821.5</v>
          </cell>
          <cell r="Y126">
            <v>171348.08000000002</v>
          </cell>
          <cell r="Z126">
            <v>640402.89</v>
          </cell>
          <cell r="AA126">
            <v>106690.64</v>
          </cell>
          <cell r="AB126">
            <v>134222.95000000001</v>
          </cell>
          <cell r="AC126">
            <v>131602.65</v>
          </cell>
          <cell r="AD126">
            <v>372516.24</v>
          </cell>
          <cell r="AE126">
            <v>192530.72999999998</v>
          </cell>
          <cell r="AF126">
            <v>140138.05000000002</v>
          </cell>
          <cell r="AG126">
            <v>255487.17999999996</v>
          </cell>
          <cell r="AH126">
            <v>588155.96</v>
          </cell>
          <cell r="AI126">
            <v>2017240.53</v>
          </cell>
          <cell r="AJ126">
            <v>0</v>
          </cell>
        </row>
        <row r="128">
          <cell r="E128" t="str">
            <v xml:space="preserve">     Electric Power Production Operation Exp</v>
          </cell>
          <cell r="G128">
            <v>43509067.25</v>
          </cell>
          <cell r="H128">
            <v>0</v>
          </cell>
          <cell r="J128">
            <v>43509067.25</v>
          </cell>
          <cell r="L128">
            <v>4430685.97</v>
          </cell>
          <cell r="M128">
            <v>0</v>
          </cell>
          <cell r="N128">
            <v>4430685.97</v>
          </cell>
          <cell r="P128">
            <v>47939753.219999999</v>
          </cell>
          <cell r="S128">
            <v>4430685.97</v>
          </cell>
          <cell r="T128">
            <v>3647254.8000000003</v>
          </cell>
          <cell r="U128">
            <v>2767699</v>
          </cell>
          <cell r="V128">
            <v>10845639.77</v>
          </cell>
          <cell r="W128">
            <v>6551350.8599999994</v>
          </cell>
          <cell r="X128">
            <v>4667618.96</v>
          </cell>
          <cell r="Y128">
            <v>4165719.4899999998</v>
          </cell>
          <cell r="Z128">
            <v>15384689.310000001</v>
          </cell>
          <cell r="AA128">
            <v>3490973.8800000004</v>
          </cell>
          <cell r="AB128">
            <v>1319807.9099999999</v>
          </cell>
          <cell r="AC128">
            <v>3029014.61</v>
          </cell>
          <cell r="AD128">
            <v>7839796.4000000004</v>
          </cell>
          <cell r="AE128">
            <v>3716620.6999999997</v>
          </cell>
          <cell r="AF128">
            <v>2535096.2000000002</v>
          </cell>
          <cell r="AG128">
            <v>3187224.8700000006</v>
          </cell>
          <cell r="AH128">
            <v>9438941.7699999996</v>
          </cell>
          <cell r="AI128">
            <v>43509067.25</v>
          </cell>
          <cell r="AJ128">
            <v>0</v>
          </cell>
        </row>
        <row r="130">
          <cell r="G130">
            <v>43507019.630000003</v>
          </cell>
          <cell r="H130">
            <v>2047.62</v>
          </cell>
          <cell r="J130">
            <v>43509067.25</v>
          </cell>
          <cell r="L130">
            <v>4430685.97</v>
          </cell>
          <cell r="M130">
            <v>-1176.07</v>
          </cell>
          <cell r="N130">
            <v>4429509.8999999994</v>
          </cell>
          <cell r="P130">
            <v>47938577.149999999</v>
          </cell>
          <cell r="S130">
            <v>4430685.97</v>
          </cell>
          <cell r="T130">
            <v>3647254.8000000003</v>
          </cell>
          <cell r="U130">
            <v>2767699</v>
          </cell>
          <cell r="V130">
            <v>10845639.77</v>
          </cell>
          <cell r="W130">
            <v>6551350.8599999994</v>
          </cell>
          <cell r="X130">
            <v>4667618.96</v>
          </cell>
          <cell r="Y130">
            <v>4165719.4899999998</v>
          </cell>
          <cell r="Z130">
            <v>15384689.310000001</v>
          </cell>
          <cell r="AA130">
            <v>3490973.8800000004</v>
          </cell>
          <cell r="AB130">
            <v>1319807.9099999999</v>
          </cell>
          <cell r="AC130">
            <v>3029014.61</v>
          </cell>
          <cell r="AD130">
            <v>7839796.4000000004</v>
          </cell>
          <cell r="AE130">
            <v>3716620.6999999997</v>
          </cell>
          <cell r="AF130">
            <v>2535096.2000000002</v>
          </cell>
          <cell r="AG130">
            <v>3187224.8700000006</v>
          </cell>
          <cell r="AH130">
            <v>9438941.7699999996</v>
          </cell>
          <cell r="AI130">
            <v>43509067.25</v>
          </cell>
          <cell r="AJ130">
            <v>0</v>
          </cell>
        </row>
        <row r="132">
          <cell r="C132">
            <v>2100</v>
          </cell>
          <cell r="D132" t="str">
            <v>****</v>
          </cell>
          <cell r="E132" t="str">
            <v>F56000E</v>
          </cell>
          <cell r="F132" t="str">
            <v>OPERATION SUPERVISION AND ENGINEERING</v>
          </cell>
          <cell r="G132">
            <v>12807.289999999999</v>
          </cell>
          <cell r="J132">
            <v>12807.289999999999</v>
          </cell>
          <cell r="L132">
            <v>93.12</v>
          </cell>
          <cell r="N132">
            <v>93.12</v>
          </cell>
          <cell r="P132">
            <v>12900.41</v>
          </cell>
          <cell r="S132">
            <v>93.12</v>
          </cell>
          <cell r="T132">
            <v>3415.19</v>
          </cell>
          <cell r="U132">
            <v>0</v>
          </cell>
          <cell r="V132">
            <v>3508.31</v>
          </cell>
          <cell r="W132">
            <v>93.12</v>
          </cell>
          <cell r="X132">
            <v>0</v>
          </cell>
          <cell r="Y132">
            <v>1579.54</v>
          </cell>
          <cell r="Z132">
            <v>1672.6599999999999</v>
          </cell>
          <cell r="AA132">
            <v>115.95</v>
          </cell>
          <cell r="AB132">
            <v>67.510000000000005</v>
          </cell>
          <cell r="AC132">
            <v>2197.27</v>
          </cell>
          <cell r="AD132">
            <v>2380.73</v>
          </cell>
          <cell r="AE132">
            <v>108.7</v>
          </cell>
          <cell r="AF132">
            <v>4875.83</v>
          </cell>
          <cell r="AG132">
            <v>261.06</v>
          </cell>
          <cell r="AH132">
            <v>5245.59</v>
          </cell>
          <cell r="AI132">
            <v>12807.289999999999</v>
          </cell>
          <cell r="AJ132">
            <v>0</v>
          </cell>
        </row>
        <row r="133">
          <cell r="C133">
            <v>2100</v>
          </cell>
          <cell r="D133" t="str">
            <v>****</v>
          </cell>
          <cell r="E133" t="str">
            <v>F56010E</v>
          </cell>
          <cell r="F133" t="str">
            <v>OPERATION SUPERVISION AND ENGINEERING</v>
          </cell>
          <cell r="G133">
            <v>2059394.8699999999</v>
          </cell>
          <cell r="J133">
            <v>2059394.8699999999</v>
          </cell>
          <cell r="L133">
            <v>155169.35999999999</v>
          </cell>
          <cell r="N133">
            <v>155169.35999999999</v>
          </cell>
          <cell r="P133">
            <v>2214564.23</v>
          </cell>
          <cell r="S133">
            <v>155169.35999999999</v>
          </cell>
          <cell r="T133">
            <v>156263.69</v>
          </cell>
          <cell r="U133">
            <v>155305.70000000001</v>
          </cell>
          <cell r="V133">
            <v>466738.75</v>
          </cell>
          <cell r="W133">
            <v>209039.91</v>
          </cell>
          <cell r="X133">
            <v>182270.31</v>
          </cell>
          <cell r="Y133">
            <v>171644.71</v>
          </cell>
          <cell r="Z133">
            <v>562954.92999999993</v>
          </cell>
          <cell r="AA133">
            <v>198510.64</v>
          </cell>
          <cell r="AB133">
            <v>177063.46</v>
          </cell>
          <cell r="AC133">
            <v>153736.18</v>
          </cell>
          <cell r="AD133">
            <v>529310.28</v>
          </cell>
          <cell r="AE133">
            <v>189187.56</v>
          </cell>
          <cell r="AF133">
            <v>154793.03</v>
          </cell>
          <cell r="AG133">
            <v>156410.32</v>
          </cell>
          <cell r="AH133">
            <v>500390.91</v>
          </cell>
          <cell r="AI133">
            <v>2059394.8699999999</v>
          </cell>
          <cell r="AJ133">
            <v>0</v>
          </cell>
        </row>
        <row r="134">
          <cell r="C134">
            <v>2100</v>
          </cell>
          <cell r="D134" t="str">
            <v>****</v>
          </cell>
          <cell r="E134" t="str">
            <v>F56020E</v>
          </cell>
          <cell r="F134" t="str">
            <v>OPERATION SUPERVISION AND ENGINEERING</v>
          </cell>
          <cell r="G134">
            <v>504038.34</v>
          </cell>
          <cell r="J134">
            <v>504038.34</v>
          </cell>
          <cell r="L134">
            <v>42863.7</v>
          </cell>
          <cell r="N134">
            <v>42863.7</v>
          </cell>
          <cell r="P134">
            <v>546902.04</v>
          </cell>
          <cell r="S134">
            <v>42863.7</v>
          </cell>
          <cell r="T134">
            <v>38453.08</v>
          </cell>
          <cell r="U134">
            <v>44012.56</v>
          </cell>
          <cell r="V134">
            <v>125329.34</v>
          </cell>
          <cell r="W134">
            <v>59098.7</v>
          </cell>
          <cell r="X134">
            <v>41506.120000000003</v>
          </cell>
          <cell r="Y134">
            <v>35826.29</v>
          </cell>
          <cell r="Z134">
            <v>136431.11000000002</v>
          </cell>
          <cell r="AA134">
            <v>35074.31</v>
          </cell>
          <cell r="AB134">
            <v>42239.65</v>
          </cell>
          <cell r="AC134">
            <v>44067.1</v>
          </cell>
          <cell r="AD134">
            <v>121381.06</v>
          </cell>
          <cell r="AE134">
            <v>46120.55</v>
          </cell>
          <cell r="AF134">
            <v>38076.58</v>
          </cell>
          <cell r="AG134">
            <v>36699.699999999997</v>
          </cell>
          <cell r="AH134">
            <v>120896.83</v>
          </cell>
          <cell r="AI134">
            <v>504038.34</v>
          </cell>
          <cell r="AJ134">
            <v>0</v>
          </cell>
        </row>
        <row r="135">
          <cell r="C135">
            <v>2100</v>
          </cell>
          <cell r="D135" t="str">
            <v>****</v>
          </cell>
          <cell r="E135" t="str">
            <v>F56100E</v>
          </cell>
          <cell r="F135" t="str">
            <v>LOAD DISPATCHING</v>
          </cell>
          <cell r="G135">
            <v>2599321.2599999998</v>
          </cell>
          <cell r="J135">
            <v>2599321.2599999998</v>
          </cell>
          <cell r="L135">
            <v>218032.22</v>
          </cell>
          <cell r="N135">
            <v>218032.22</v>
          </cell>
          <cell r="P135">
            <v>2817353.48</v>
          </cell>
          <cell r="S135">
            <v>218032.22</v>
          </cell>
          <cell r="T135">
            <v>209037.18</v>
          </cell>
          <cell r="U135">
            <v>217585.48</v>
          </cell>
          <cell r="V135">
            <v>644654.88</v>
          </cell>
          <cell r="W135">
            <v>271128.76</v>
          </cell>
          <cell r="X135">
            <v>207332.6</v>
          </cell>
          <cell r="Y135">
            <v>215964.29</v>
          </cell>
          <cell r="Z135">
            <v>694425.65</v>
          </cell>
          <cell r="AA135">
            <v>230970.23</v>
          </cell>
          <cell r="AB135">
            <v>206465.68</v>
          </cell>
          <cell r="AC135">
            <v>196046.39</v>
          </cell>
          <cell r="AD135">
            <v>633482.30000000005</v>
          </cell>
          <cell r="AE135">
            <v>229597.53</v>
          </cell>
          <cell r="AF135">
            <v>194777.63</v>
          </cell>
          <cell r="AG135">
            <v>202383.27</v>
          </cell>
          <cell r="AH135">
            <v>626758.43000000005</v>
          </cell>
          <cell r="AI135">
            <v>2599321.2599999998</v>
          </cell>
          <cell r="AJ135">
            <v>0</v>
          </cell>
        </row>
        <row r="136">
          <cell r="C136">
            <v>2100</v>
          </cell>
          <cell r="D136" t="str">
            <v>****</v>
          </cell>
          <cell r="E136" t="str">
            <v>F56200E</v>
          </cell>
          <cell r="F136" t="str">
            <v>STATION EXPENSES</v>
          </cell>
          <cell r="G136">
            <v>98003.68</v>
          </cell>
          <cell r="J136">
            <v>98003.68</v>
          </cell>
          <cell r="L136">
            <v>22436.69</v>
          </cell>
          <cell r="N136">
            <v>22436.69</v>
          </cell>
          <cell r="P136">
            <v>120440.37</v>
          </cell>
          <cell r="S136">
            <v>22436.69</v>
          </cell>
          <cell r="T136">
            <v>6569.38</v>
          </cell>
          <cell r="U136">
            <v>6619.01</v>
          </cell>
          <cell r="V136">
            <v>35625.08</v>
          </cell>
          <cell r="W136">
            <v>2617.11</v>
          </cell>
          <cell r="X136">
            <v>4522.0600000000004</v>
          </cell>
          <cell r="Y136">
            <v>4429.96</v>
          </cell>
          <cell r="Z136">
            <v>11569.130000000001</v>
          </cell>
          <cell r="AA136">
            <v>1067.3900000000001</v>
          </cell>
          <cell r="AB136">
            <v>1530.54</v>
          </cell>
          <cell r="AC136">
            <v>904.1</v>
          </cell>
          <cell r="AD136">
            <v>3502.03</v>
          </cell>
          <cell r="AE136">
            <v>14395.97</v>
          </cell>
          <cell r="AF136">
            <v>10755.16</v>
          </cell>
          <cell r="AG136">
            <v>22156.31</v>
          </cell>
          <cell r="AH136">
            <v>47307.44</v>
          </cell>
          <cell r="AI136">
            <v>98003.68</v>
          </cell>
          <cell r="AJ136">
            <v>0</v>
          </cell>
        </row>
        <row r="137">
          <cell r="C137">
            <v>2100</v>
          </cell>
          <cell r="D137" t="str">
            <v>****</v>
          </cell>
          <cell r="E137" t="str">
            <v>F56210E</v>
          </cell>
          <cell r="F137" t="str">
            <v>STATION EXPENSES</v>
          </cell>
          <cell r="G137">
            <v>221112.47</v>
          </cell>
          <cell r="J137">
            <v>221112.47</v>
          </cell>
          <cell r="L137">
            <v>19197.14</v>
          </cell>
          <cell r="N137">
            <v>19197.14</v>
          </cell>
          <cell r="P137">
            <v>240309.61</v>
          </cell>
          <cell r="S137">
            <v>19197.14</v>
          </cell>
          <cell r="T137">
            <v>13079.14</v>
          </cell>
          <cell r="U137">
            <v>17059.54</v>
          </cell>
          <cell r="V137">
            <v>49335.82</v>
          </cell>
          <cell r="W137">
            <v>22923.78</v>
          </cell>
          <cell r="X137">
            <v>15065.98</v>
          </cell>
          <cell r="Y137">
            <v>24224.53</v>
          </cell>
          <cell r="Z137">
            <v>62214.289999999994</v>
          </cell>
          <cell r="AA137">
            <v>14886.07</v>
          </cell>
          <cell r="AB137">
            <v>15303.6</v>
          </cell>
          <cell r="AC137">
            <v>30644.99</v>
          </cell>
          <cell r="AD137">
            <v>60834.66</v>
          </cell>
          <cell r="AE137">
            <v>14397.87</v>
          </cell>
          <cell r="AF137">
            <v>21103.07</v>
          </cell>
          <cell r="AG137">
            <v>13226.76</v>
          </cell>
          <cell r="AH137">
            <v>48727.700000000004</v>
          </cell>
          <cell r="AI137">
            <v>221112.47</v>
          </cell>
          <cell r="AJ137">
            <v>0</v>
          </cell>
        </row>
        <row r="138">
          <cell r="C138">
            <v>2100</v>
          </cell>
          <cell r="D138" t="str">
            <v>****</v>
          </cell>
          <cell r="E138" t="str">
            <v>F56220E</v>
          </cell>
          <cell r="F138" t="str">
            <v>STATION EXPENSES</v>
          </cell>
          <cell r="G138">
            <v>231.68</v>
          </cell>
          <cell r="J138">
            <v>231.68</v>
          </cell>
          <cell r="L138">
            <v>0</v>
          </cell>
          <cell r="N138">
            <v>0</v>
          </cell>
          <cell r="P138">
            <v>231.68</v>
          </cell>
          <cell r="S138">
            <v>0</v>
          </cell>
          <cell r="T138">
            <v>0</v>
          </cell>
          <cell r="U138">
            <v>88.48</v>
          </cell>
          <cell r="V138">
            <v>88.48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32.93</v>
          </cell>
          <cell r="AF138">
            <v>110.27</v>
          </cell>
          <cell r="AG138">
            <v>0</v>
          </cell>
          <cell r="AH138">
            <v>143.19999999999999</v>
          </cell>
          <cell r="AI138">
            <v>231.68</v>
          </cell>
          <cell r="AJ138">
            <v>0</v>
          </cell>
        </row>
        <row r="139">
          <cell r="C139">
            <v>2100</v>
          </cell>
          <cell r="D139" t="str">
            <v>****</v>
          </cell>
          <cell r="E139" t="str">
            <v>F56300E</v>
          </cell>
          <cell r="F139" t="str">
            <v>OVERHEAD LINE EXPENSES</v>
          </cell>
          <cell r="G139">
            <v>191357.69</v>
          </cell>
          <cell r="J139">
            <v>191357.69</v>
          </cell>
          <cell r="L139">
            <v>9020.7000000000007</v>
          </cell>
          <cell r="N139">
            <v>9020.7000000000007</v>
          </cell>
          <cell r="P139">
            <v>200378.39</v>
          </cell>
          <cell r="S139">
            <v>9020.7000000000007</v>
          </cell>
          <cell r="T139">
            <v>13389.86</v>
          </cell>
          <cell r="U139">
            <v>601.76</v>
          </cell>
          <cell r="V139">
            <v>23012.32</v>
          </cell>
          <cell r="W139">
            <v>1208.9100000000001</v>
          </cell>
          <cell r="X139">
            <v>0</v>
          </cell>
          <cell r="Y139">
            <v>0</v>
          </cell>
          <cell r="Z139">
            <v>1208.9100000000001</v>
          </cell>
          <cell r="AA139">
            <v>46743.29</v>
          </cell>
          <cell r="AB139">
            <v>31901.72</v>
          </cell>
          <cell r="AC139">
            <v>861.83</v>
          </cell>
          <cell r="AD139">
            <v>79506.840000000011</v>
          </cell>
          <cell r="AE139">
            <v>2473.5300000000002</v>
          </cell>
          <cell r="AF139">
            <v>44030</v>
          </cell>
          <cell r="AG139">
            <v>41126.089999999997</v>
          </cell>
          <cell r="AH139">
            <v>87629.62</v>
          </cell>
          <cell r="AI139">
            <v>191357.69</v>
          </cell>
          <cell r="AJ139">
            <v>0</v>
          </cell>
        </row>
        <row r="140">
          <cell r="C140">
            <v>2100</v>
          </cell>
          <cell r="D140" t="str">
            <v>****</v>
          </cell>
          <cell r="E140" t="str">
            <v>F56310E</v>
          </cell>
          <cell r="F140" t="str">
            <v>OVERHEAD LINE EXPENSES</v>
          </cell>
          <cell r="G140">
            <v>438108.95</v>
          </cell>
          <cell r="J140">
            <v>438108.95</v>
          </cell>
          <cell r="L140">
            <v>30898.27</v>
          </cell>
          <cell r="N140">
            <v>30898.27</v>
          </cell>
          <cell r="P140">
            <v>469007.22000000003</v>
          </cell>
          <cell r="S140">
            <v>30898.27</v>
          </cell>
          <cell r="T140">
            <v>71032.710000000006</v>
          </cell>
          <cell r="U140">
            <v>15572.48</v>
          </cell>
          <cell r="V140">
            <v>117503.46</v>
          </cell>
          <cell r="W140">
            <v>72028.240000000005</v>
          </cell>
          <cell r="X140">
            <v>56698.6</v>
          </cell>
          <cell r="Y140">
            <v>57811.42</v>
          </cell>
          <cell r="Z140">
            <v>186538.26</v>
          </cell>
          <cell r="AA140">
            <v>24062.66</v>
          </cell>
          <cell r="AB140">
            <v>23417.07</v>
          </cell>
          <cell r="AC140">
            <v>14803.81</v>
          </cell>
          <cell r="AD140">
            <v>62283.539999999994</v>
          </cell>
          <cell r="AE140">
            <v>14321.92</v>
          </cell>
          <cell r="AF140">
            <v>13233.82</v>
          </cell>
          <cell r="AG140">
            <v>44227.95</v>
          </cell>
          <cell r="AH140">
            <v>71783.69</v>
          </cell>
          <cell r="AI140">
            <v>438108.95</v>
          </cell>
          <cell r="AJ140">
            <v>0</v>
          </cell>
        </row>
        <row r="141">
          <cell r="C141">
            <v>2100</v>
          </cell>
          <cell r="D141" t="str">
            <v>****</v>
          </cell>
          <cell r="E141" t="str">
            <v>F56320E</v>
          </cell>
          <cell r="F141" t="str">
            <v>OVERHEAD LINE EXPENSES</v>
          </cell>
          <cell r="G141">
            <v>6531.36</v>
          </cell>
          <cell r="J141">
            <v>6531.36</v>
          </cell>
          <cell r="L141">
            <v>0</v>
          </cell>
          <cell r="N141">
            <v>0</v>
          </cell>
          <cell r="P141">
            <v>6531.36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1741.52</v>
          </cell>
          <cell r="X141">
            <v>2524.65</v>
          </cell>
          <cell r="Y141">
            <v>2092.14</v>
          </cell>
          <cell r="Z141">
            <v>6358.3099999999995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173.05</v>
          </cell>
          <cell r="AF141">
            <v>0</v>
          </cell>
          <cell r="AG141">
            <v>0</v>
          </cell>
          <cell r="AH141">
            <v>173.05</v>
          </cell>
          <cell r="AI141">
            <v>6531.36</v>
          </cell>
          <cell r="AJ141">
            <v>0</v>
          </cell>
        </row>
        <row r="142">
          <cell r="C142">
            <v>2100</v>
          </cell>
          <cell r="D142" t="str">
            <v>****</v>
          </cell>
          <cell r="E142" t="str">
            <v>F56400E</v>
          </cell>
          <cell r="F142" t="str">
            <v>UNDERGROUND LINE EXPENSES</v>
          </cell>
          <cell r="G142">
            <v>70.59</v>
          </cell>
          <cell r="J142">
            <v>70.59</v>
          </cell>
          <cell r="L142">
            <v>0</v>
          </cell>
          <cell r="N142">
            <v>0</v>
          </cell>
          <cell r="P142">
            <v>70.59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70.59</v>
          </cell>
          <cell r="AH142">
            <v>70.59</v>
          </cell>
          <cell r="AI142">
            <v>70.59</v>
          </cell>
          <cell r="AJ142">
            <v>0</v>
          </cell>
        </row>
        <row r="143">
          <cell r="C143">
            <v>2100</v>
          </cell>
          <cell r="D143" t="str">
            <v>****</v>
          </cell>
          <cell r="E143" t="str">
            <v>F56500E</v>
          </cell>
          <cell r="F143" t="str">
            <v>TRANSMISSION OF ELECTRICITY BY OTHERS</v>
          </cell>
          <cell r="G143">
            <v>7317167.2200000007</v>
          </cell>
          <cell r="J143">
            <v>7317167.2200000007</v>
          </cell>
          <cell r="L143">
            <v>642873.18000000005</v>
          </cell>
          <cell r="N143">
            <v>642873.18000000005</v>
          </cell>
          <cell r="P143">
            <v>7960040.4000000004</v>
          </cell>
          <cell r="S143">
            <v>642873.18000000005</v>
          </cell>
          <cell r="T143">
            <v>634748.43000000005</v>
          </cell>
          <cell r="U143">
            <v>624827.38</v>
          </cell>
          <cell r="V143">
            <v>1902448.9900000002</v>
          </cell>
          <cell r="W143">
            <v>491597.43</v>
          </cell>
          <cell r="X143">
            <v>559222.36</v>
          </cell>
          <cell r="Y143">
            <v>658759.07999999996</v>
          </cell>
          <cell r="Z143">
            <v>1709578.87</v>
          </cell>
          <cell r="AA143">
            <v>580183.82999999996</v>
          </cell>
          <cell r="AB143">
            <v>599365.32999999996</v>
          </cell>
          <cell r="AC143">
            <v>613064.82999999996</v>
          </cell>
          <cell r="AD143">
            <v>1792613.9899999998</v>
          </cell>
          <cell r="AE143">
            <v>645730.27</v>
          </cell>
          <cell r="AF143">
            <v>621492.96</v>
          </cell>
          <cell r="AG143">
            <v>645302.14</v>
          </cell>
          <cell r="AH143">
            <v>1912525.37</v>
          </cell>
          <cell r="AI143">
            <v>7317167.2200000007</v>
          </cell>
          <cell r="AJ143">
            <v>0</v>
          </cell>
        </row>
        <row r="144">
          <cell r="C144">
            <v>2100</v>
          </cell>
          <cell r="D144" t="str">
            <v>****</v>
          </cell>
          <cell r="E144" t="str">
            <v>F56600E</v>
          </cell>
          <cell r="F144" t="str">
            <v>MISCELLANEOUS TRANSMISSION EXPENSES</v>
          </cell>
          <cell r="G144">
            <v>29201171.609999999</v>
          </cell>
          <cell r="J144">
            <v>29201171.609999999</v>
          </cell>
          <cell r="L144">
            <v>352422.43</v>
          </cell>
          <cell r="N144">
            <v>352422.43</v>
          </cell>
          <cell r="P144">
            <v>29553594.039999999</v>
          </cell>
          <cell r="S144">
            <v>352422.43</v>
          </cell>
          <cell r="T144">
            <v>348102.71</v>
          </cell>
          <cell r="U144">
            <v>537843.36</v>
          </cell>
          <cell r="V144">
            <v>1238368.5</v>
          </cell>
          <cell r="W144">
            <v>594438.47</v>
          </cell>
          <cell r="X144">
            <v>665872.97</v>
          </cell>
          <cell r="Y144">
            <v>687891.08</v>
          </cell>
          <cell r="Z144">
            <v>1948202.52</v>
          </cell>
          <cell r="AA144">
            <v>4826362.1399999997</v>
          </cell>
          <cell r="AB144">
            <v>4322801.8099999996</v>
          </cell>
          <cell r="AC144">
            <v>3037577.89</v>
          </cell>
          <cell r="AD144">
            <v>12186741.84</v>
          </cell>
          <cell r="AE144">
            <v>4548868.96</v>
          </cell>
          <cell r="AF144">
            <v>4636277.9800000004</v>
          </cell>
          <cell r="AG144">
            <v>4642711.8099999996</v>
          </cell>
          <cell r="AH144">
            <v>13827858.75</v>
          </cell>
          <cell r="AI144">
            <v>29201171.609999999</v>
          </cell>
          <cell r="AJ144">
            <v>0</v>
          </cell>
        </row>
        <row r="145">
          <cell r="D145" t="str">
            <v>S</v>
          </cell>
          <cell r="E145" t="str">
            <v>F56600E</v>
          </cell>
          <cell r="F145" t="str">
            <v>MISCELLANEOUS TRANSMISSION EXPENSES</v>
          </cell>
          <cell r="H145">
            <v>4000000</v>
          </cell>
          <cell r="J145">
            <v>4000000</v>
          </cell>
          <cell r="L145">
            <v>352422.43</v>
          </cell>
          <cell r="N145">
            <v>352422.43</v>
          </cell>
          <cell r="P145">
            <v>4352422.43</v>
          </cell>
          <cell r="V145">
            <v>0</v>
          </cell>
          <cell r="Z145">
            <v>0</v>
          </cell>
          <cell r="AD145">
            <v>0</v>
          </cell>
          <cell r="AG145">
            <v>4000000</v>
          </cell>
          <cell r="AH145">
            <v>4000000</v>
          </cell>
          <cell r="AI145">
            <v>4000000</v>
          </cell>
          <cell r="AJ145">
            <v>0</v>
          </cell>
        </row>
        <row r="146">
          <cell r="D146" t="str">
            <v>BB</v>
          </cell>
          <cell r="E146" t="str">
            <v>F56600E</v>
          </cell>
          <cell r="H146">
            <v>-24791988.98</v>
          </cell>
          <cell r="J146">
            <v>-24791988.98</v>
          </cell>
          <cell r="V146">
            <v>0</v>
          </cell>
          <cell r="Z146">
            <v>0</v>
          </cell>
          <cell r="AA146">
            <v>-4684913.2300000004</v>
          </cell>
          <cell r="AB146">
            <v>-4107647.03</v>
          </cell>
          <cell r="AC146">
            <v>-2869407.48</v>
          </cell>
          <cell r="AD146">
            <v>-11661967.74</v>
          </cell>
          <cell r="AE146">
            <v>-4273830.4400000004</v>
          </cell>
          <cell r="AF146">
            <v>-4492500.49</v>
          </cell>
          <cell r="AG146">
            <v>-4363690.3099999996</v>
          </cell>
          <cell r="AH146">
            <v>-13130021.239999998</v>
          </cell>
          <cell r="AI146">
            <v>-24791988.98</v>
          </cell>
          <cell r="AJ146">
            <v>0</v>
          </cell>
        </row>
        <row r="147">
          <cell r="C147">
            <v>2100</v>
          </cell>
          <cell r="D147" t="str">
            <v>****</v>
          </cell>
          <cell r="E147" t="str">
            <v>F56620E</v>
          </cell>
          <cell r="F147" t="str">
            <v>MISCELLANEOUS TRANSMISSION EXPENSES</v>
          </cell>
          <cell r="G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C148">
            <v>2100</v>
          </cell>
          <cell r="D148" t="str">
            <v>****</v>
          </cell>
          <cell r="E148" t="str">
            <v>F56621E</v>
          </cell>
          <cell r="F148" t="str">
            <v>MISC TRANSMISSION EXPENSES-ISO GRID MANAGEMENT</v>
          </cell>
          <cell r="G148">
            <v>5639207.29</v>
          </cell>
          <cell r="J148">
            <v>5639207.29</v>
          </cell>
          <cell r="S148">
            <v>489474.81</v>
          </cell>
          <cell r="T148">
            <v>668756.04</v>
          </cell>
          <cell r="U148">
            <v>1327976.08</v>
          </cell>
          <cell r="V148">
            <v>2486206.9300000002</v>
          </cell>
          <cell r="W148">
            <v>1212741.8999999999</v>
          </cell>
          <cell r="X148">
            <v>907335.92</v>
          </cell>
          <cell r="Y148">
            <v>1032922.54</v>
          </cell>
          <cell r="Z148">
            <v>3153000.36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5639207.29</v>
          </cell>
          <cell r="AJ148">
            <v>0</v>
          </cell>
        </row>
        <row r="149">
          <cell r="D149" t="str">
            <v>BB</v>
          </cell>
          <cell r="E149" t="str">
            <v>F56621E</v>
          </cell>
          <cell r="H149">
            <v>4830904.04</v>
          </cell>
          <cell r="J149">
            <v>4830904.04</v>
          </cell>
          <cell r="V149">
            <v>0</v>
          </cell>
          <cell r="Z149">
            <v>0</v>
          </cell>
          <cell r="AA149">
            <v>881810.94</v>
          </cell>
          <cell r="AB149">
            <v>849862.28</v>
          </cell>
          <cell r="AC149">
            <v>817640.2</v>
          </cell>
          <cell r="AD149">
            <v>2549313.42</v>
          </cell>
          <cell r="AE149">
            <v>699930.75</v>
          </cell>
          <cell r="AF149">
            <v>792228.96</v>
          </cell>
          <cell r="AG149">
            <v>789430.91</v>
          </cell>
          <cell r="AH149">
            <v>2281590.62</v>
          </cell>
          <cell r="AI149">
            <v>4830904.04</v>
          </cell>
          <cell r="AJ149">
            <v>0</v>
          </cell>
        </row>
        <row r="150">
          <cell r="C150">
            <v>2100</v>
          </cell>
          <cell r="D150" t="str">
            <v>****</v>
          </cell>
          <cell r="E150" t="str">
            <v>F56622E</v>
          </cell>
          <cell r="F150" t="str">
            <v>MISC TRANSMISSION EXPENSES-ISO MUST RUN</v>
          </cell>
          <cell r="G150">
            <v>19455172.25</v>
          </cell>
          <cell r="J150">
            <v>19455172.25</v>
          </cell>
          <cell r="S150">
            <v>2278911.31</v>
          </cell>
          <cell r="T150">
            <v>3183548.64</v>
          </cell>
          <cell r="U150">
            <v>2366929.29</v>
          </cell>
          <cell r="V150">
            <v>7829389.2400000002</v>
          </cell>
          <cell r="W150">
            <v>4290813.51</v>
          </cell>
          <cell r="X150">
            <v>3351324.83</v>
          </cell>
          <cell r="Y150">
            <v>3983644.67</v>
          </cell>
          <cell r="Z150">
            <v>11625783.01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19455172.25</v>
          </cell>
          <cell r="AJ150">
            <v>0</v>
          </cell>
        </row>
        <row r="151">
          <cell r="D151" t="str">
            <v>BB</v>
          </cell>
          <cell r="E151" t="str">
            <v>F56622E</v>
          </cell>
          <cell r="H151">
            <v>16253415.99</v>
          </cell>
          <cell r="J151">
            <v>16253415.99</v>
          </cell>
          <cell r="V151">
            <v>0</v>
          </cell>
          <cell r="Z151">
            <v>0</v>
          </cell>
          <cell r="AA151">
            <v>3670186.39</v>
          </cell>
          <cell r="AB151">
            <v>2097776.0299999998</v>
          </cell>
          <cell r="AC151">
            <v>1917377.96</v>
          </cell>
          <cell r="AD151">
            <v>7685340.3799999999</v>
          </cell>
          <cell r="AE151">
            <v>3005435.31</v>
          </cell>
          <cell r="AF151">
            <v>3509665.42</v>
          </cell>
          <cell r="AG151">
            <v>2052974.88</v>
          </cell>
          <cell r="AH151">
            <v>8568075.6099999994</v>
          </cell>
          <cell r="AI151">
            <v>16253415.989999998</v>
          </cell>
          <cell r="AJ151">
            <v>0</v>
          </cell>
        </row>
        <row r="152">
          <cell r="C152">
            <v>2100</v>
          </cell>
          <cell r="D152" t="str">
            <v>****</v>
          </cell>
          <cell r="E152" t="str">
            <v>F56623E</v>
          </cell>
          <cell r="F152" t="str">
            <v>MISC TRANSMISSION EXPENSES-ISO TRANSMISSION EXP</v>
          </cell>
          <cell r="G152">
            <v>26570607.390000001</v>
          </cell>
          <cell r="J152">
            <v>26570607.390000001</v>
          </cell>
          <cell r="S152">
            <v>-221354.18</v>
          </cell>
          <cell r="T152">
            <v>14525.95</v>
          </cell>
          <cell r="U152">
            <v>4379367.3099999996</v>
          </cell>
          <cell r="V152">
            <v>4172539.0799999996</v>
          </cell>
          <cell r="W152">
            <v>13871612.109999999</v>
          </cell>
          <cell r="X152">
            <v>4346448.5999999996</v>
          </cell>
          <cell r="Y152">
            <v>4180007.6</v>
          </cell>
          <cell r="Z152">
            <v>22398068.310000002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26570607.390000001</v>
          </cell>
          <cell r="AJ152">
            <v>0</v>
          </cell>
        </row>
        <row r="153">
          <cell r="D153" t="str">
            <v>BB</v>
          </cell>
          <cell r="E153" t="str">
            <v>F56623E</v>
          </cell>
          <cell r="H153">
            <v>-22465894.160000004</v>
          </cell>
          <cell r="J153">
            <v>-22465894.160000004</v>
          </cell>
          <cell r="U153">
            <v>-4151823</v>
          </cell>
          <cell r="V153">
            <v>-4151823</v>
          </cell>
          <cell r="Y153">
            <v>-20690508.170000002</v>
          </cell>
          <cell r="Z153">
            <v>-20690508.170000002</v>
          </cell>
          <cell r="AA153">
            <v>132915.9</v>
          </cell>
          <cell r="AB153">
            <v>99939.06</v>
          </cell>
          <cell r="AC153">
            <v>134389.32</v>
          </cell>
          <cell r="AD153">
            <v>367244.28</v>
          </cell>
          <cell r="AE153">
            <v>297302.09999999998</v>
          </cell>
          <cell r="AF153">
            <v>190606.11</v>
          </cell>
          <cell r="AG153">
            <v>1521284.52</v>
          </cell>
          <cell r="AH153">
            <v>2009192.73</v>
          </cell>
          <cell r="AI153">
            <v>-22465894.160000004</v>
          </cell>
          <cell r="AJ153">
            <v>0</v>
          </cell>
        </row>
        <row r="154">
          <cell r="C154">
            <v>2100</v>
          </cell>
          <cell r="D154" t="str">
            <v>****</v>
          </cell>
          <cell r="E154" t="str">
            <v>F56624E</v>
          </cell>
          <cell r="F154" t="str">
            <v>MISC TRANSM EXP-ISO 3RD PARTY SCHEDULE COORDINATOR</v>
          </cell>
          <cell r="G154">
            <v>334.85</v>
          </cell>
          <cell r="J154">
            <v>334.85</v>
          </cell>
          <cell r="S154">
            <v>0</v>
          </cell>
          <cell r="T154">
            <v>334.85</v>
          </cell>
          <cell r="U154">
            <v>0</v>
          </cell>
          <cell r="V154">
            <v>334.85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334.85</v>
          </cell>
          <cell r="AJ154">
            <v>0</v>
          </cell>
        </row>
        <row r="155">
          <cell r="D155" t="str">
            <v>BB</v>
          </cell>
          <cell r="E155" t="str">
            <v>F56624E</v>
          </cell>
          <cell r="H155">
            <v>1331231.94</v>
          </cell>
          <cell r="J155">
            <v>1331231.94</v>
          </cell>
          <cell r="V155">
            <v>0</v>
          </cell>
          <cell r="Z155">
            <v>0</v>
          </cell>
          <cell r="AB155">
            <v>1060069.6599999999</v>
          </cell>
          <cell r="AD155">
            <v>1060069.6599999999</v>
          </cell>
          <cell r="AE155">
            <v>271162.28000000003</v>
          </cell>
          <cell r="AH155">
            <v>271162.28000000003</v>
          </cell>
          <cell r="AI155">
            <v>1331231.94</v>
          </cell>
          <cell r="AJ155">
            <v>0</v>
          </cell>
        </row>
        <row r="156">
          <cell r="C156">
            <v>2100</v>
          </cell>
          <cell r="D156" t="str">
            <v>****</v>
          </cell>
          <cell r="E156" t="str">
            <v>F56700E</v>
          </cell>
          <cell r="F156" t="str">
            <v>RENTS</v>
          </cell>
          <cell r="G156">
            <v>1451594.8199999998</v>
          </cell>
          <cell r="J156">
            <v>1451594.8199999998</v>
          </cell>
          <cell r="L156">
            <v>568426.71</v>
          </cell>
          <cell r="N156">
            <v>568426.71</v>
          </cell>
          <cell r="P156">
            <v>2020021.5299999998</v>
          </cell>
          <cell r="S156">
            <v>568426.71</v>
          </cell>
          <cell r="T156">
            <v>747.98</v>
          </cell>
          <cell r="U156">
            <v>609</v>
          </cell>
          <cell r="V156">
            <v>569783.68999999994</v>
          </cell>
          <cell r="W156">
            <v>0</v>
          </cell>
          <cell r="X156">
            <v>383574.28</v>
          </cell>
          <cell r="Y156">
            <v>4532.05</v>
          </cell>
          <cell r="Z156">
            <v>388106.33</v>
          </cell>
          <cell r="AA156">
            <v>402695.9</v>
          </cell>
          <cell r="AB156">
            <v>12032</v>
          </cell>
          <cell r="AC156">
            <v>0</v>
          </cell>
          <cell r="AD156">
            <v>414727.9</v>
          </cell>
          <cell r="AE156">
            <v>37010</v>
          </cell>
          <cell r="AF156">
            <v>14274.9</v>
          </cell>
          <cell r="AG156">
            <v>27692</v>
          </cell>
          <cell r="AH156">
            <v>78976.899999999994</v>
          </cell>
          <cell r="AI156">
            <v>1451594.8199999998</v>
          </cell>
          <cell r="AJ156">
            <v>0</v>
          </cell>
        </row>
        <row r="157">
          <cell r="E157" t="str">
            <v xml:space="preserve">     Electric Transmission Operations</v>
          </cell>
          <cell r="G157">
            <v>95766233.609999985</v>
          </cell>
          <cell r="H157">
            <v>-20842331.170000006</v>
          </cell>
          <cell r="J157">
            <v>74923902.439999968</v>
          </cell>
          <cell r="L157">
            <v>2413855.9500000002</v>
          </cell>
          <cell r="M157">
            <v>0</v>
          </cell>
          <cell r="N157">
            <v>2413855.9500000002</v>
          </cell>
          <cell r="P157">
            <v>77337758.389999971</v>
          </cell>
          <cell r="S157">
            <v>4608465.459999999</v>
          </cell>
          <cell r="T157">
            <v>5362004.830000001</v>
          </cell>
          <cell r="U157">
            <v>5542574.4299999997</v>
          </cell>
          <cell r="V157">
            <v>15513044.719999999</v>
          </cell>
          <cell r="W157">
            <v>21101083.469999999</v>
          </cell>
          <cell r="X157">
            <v>10723699.279999999</v>
          </cell>
          <cell r="Y157">
            <v>-9629178.2700000014</v>
          </cell>
          <cell r="Z157">
            <v>22195604.479999997</v>
          </cell>
          <cell r="AA157">
            <v>6360672.4100000001</v>
          </cell>
          <cell r="AB157">
            <v>5432188.3699999982</v>
          </cell>
          <cell r="AC157">
            <v>4093904.39</v>
          </cell>
          <cell r="AD157">
            <v>15886765.169999998</v>
          </cell>
          <cell r="AE157">
            <v>5742418.8399999989</v>
          </cell>
          <cell r="AF157">
            <v>5753801.2300000004</v>
          </cell>
          <cell r="AG157">
            <v>9832268</v>
          </cell>
          <cell r="AH157">
            <v>21328488.070000004</v>
          </cell>
          <cell r="AI157">
            <v>74923902.439999968</v>
          </cell>
          <cell r="AJ157">
            <v>0</v>
          </cell>
        </row>
        <row r="159">
          <cell r="C159">
            <v>2100</v>
          </cell>
          <cell r="D159" t="str">
            <v>****</v>
          </cell>
          <cell r="E159" t="str">
            <v>F58000E</v>
          </cell>
          <cell r="F159" t="str">
            <v>OPERATION SUPERVISION AND ENGINEERING</v>
          </cell>
          <cell r="G159">
            <v>5386540.1399999997</v>
          </cell>
          <cell r="J159">
            <v>5386540.1399999997</v>
          </cell>
          <cell r="L159">
            <v>432950.61</v>
          </cell>
          <cell r="N159">
            <v>432950.61</v>
          </cell>
          <cell r="P159">
            <v>5819490.75</v>
          </cell>
          <cell r="S159">
            <v>432950.61</v>
          </cell>
          <cell r="T159">
            <v>418197.34</v>
          </cell>
          <cell r="U159">
            <v>410276.64</v>
          </cell>
          <cell r="V159">
            <v>1261424.5899999999</v>
          </cell>
          <cell r="W159">
            <v>581805.32999999996</v>
          </cell>
          <cell r="X159">
            <v>375159.03</v>
          </cell>
          <cell r="Y159">
            <v>376148.25</v>
          </cell>
          <cell r="Z159">
            <v>1333112.6099999999</v>
          </cell>
          <cell r="AA159">
            <v>489158.13</v>
          </cell>
          <cell r="AB159">
            <v>558286.51</v>
          </cell>
          <cell r="AC159">
            <v>345199.5</v>
          </cell>
          <cell r="AD159">
            <v>1392644.1400000001</v>
          </cell>
          <cell r="AE159">
            <v>552983.94999999995</v>
          </cell>
          <cell r="AF159">
            <v>386959.55</v>
          </cell>
          <cell r="AG159">
            <v>459415.3</v>
          </cell>
          <cell r="AH159">
            <v>1399358.8</v>
          </cell>
          <cell r="AI159">
            <v>5386540.1399999997</v>
          </cell>
          <cell r="AJ159">
            <v>0</v>
          </cell>
        </row>
        <row r="160">
          <cell r="C160">
            <v>2100</v>
          </cell>
          <cell r="D160" t="str">
            <v>****</v>
          </cell>
          <cell r="E160" t="str">
            <v>F58010E</v>
          </cell>
          <cell r="F160" t="str">
            <v>OPERATION SUPERVISION AND ENGINEERING</v>
          </cell>
          <cell r="G160">
            <v>1746281.54</v>
          </cell>
          <cell r="J160">
            <v>1746281.54</v>
          </cell>
          <cell r="L160">
            <v>158729.68</v>
          </cell>
          <cell r="N160">
            <v>158729.68</v>
          </cell>
          <cell r="P160">
            <v>1905011.22</v>
          </cell>
          <cell r="S160">
            <v>158729.68</v>
          </cell>
          <cell r="T160">
            <v>134772.29</v>
          </cell>
          <cell r="U160">
            <v>131999.82999999999</v>
          </cell>
          <cell r="V160">
            <v>425501.79999999993</v>
          </cell>
          <cell r="W160">
            <v>179769.8</v>
          </cell>
          <cell r="X160">
            <v>138038.37</v>
          </cell>
          <cell r="Y160">
            <v>136704.43</v>
          </cell>
          <cell r="Z160">
            <v>454512.6</v>
          </cell>
          <cell r="AA160">
            <v>147213.54999999999</v>
          </cell>
          <cell r="AB160">
            <v>190729.8</v>
          </cell>
          <cell r="AC160">
            <v>104873.28</v>
          </cell>
          <cell r="AD160">
            <v>442816.63</v>
          </cell>
          <cell r="AE160">
            <v>152292.72</v>
          </cell>
          <cell r="AF160">
            <v>136004.73000000001</v>
          </cell>
          <cell r="AG160">
            <v>135153.06</v>
          </cell>
          <cell r="AH160">
            <v>423450.51</v>
          </cell>
          <cell r="AI160">
            <v>1746281.54</v>
          </cell>
          <cell r="AJ160">
            <v>0</v>
          </cell>
        </row>
        <row r="161">
          <cell r="D161" t="str">
            <v>O</v>
          </cell>
          <cell r="E161" t="str">
            <v>F58010E</v>
          </cell>
          <cell r="F161" t="str">
            <v>OPERATION SUPERVISION AND ENGINEERING</v>
          </cell>
          <cell r="H161">
            <v>2163.1999999999998</v>
          </cell>
          <cell r="J161">
            <v>2163.1999999999998</v>
          </cell>
          <cell r="V161">
            <v>0</v>
          </cell>
          <cell r="Z161">
            <v>0</v>
          </cell>
          <cell r="AD161">
            <v>0</v>
          </cell>
          <cell r="AF161">
            <v>2163.1999999999998</v>
          </cell>
          <cell r="AH161">
            <v>2163.1999999999998</v>
          </cell>
          <cell r="AI161">
            <v>2163.1999999999998</v>
          </cell>
          <cell r="AJ161">
            <v>0</v>
          </cell>
        </row>
        <row r="162">
          <cell r="C162">
            <v>2100</v>
          </cell>
          <cell r="D162" t="str">
            <v>****</v>
          </cell>
          <cell r="E162" t="str">
            <v>F58020E</v>
          </cell>
          <cell r="F162" t="str">
            <v>OPERATION SUPERVISION AND ENGINEERING</v>
          </cell>
          <cell r="G162">
            <v>1350491.97</v>
          </cell>
          <cell r="J162">
            <v>1350491.97</v>
          </cell>
          <cell r="L162">
            <v>152680.75</v>
          </cell>
          <cell r="N162">
            <v>152680.75</v>
          </cell>
          <cell r="P162">
            <v>1503172.72</v>
          </cell>
          <cell r="S162">
            <v>152680.75</v>
          </cell>
          <cell r="T162">
            <v>110139.51</v>
          </cell>
          <cell r="U162">
            <v>122089.37</v>
          </cell>
          <cell r="V162">
            <v>384909.63</v>
          </cell>
          <cell r="W162">
            <v>146212.07</v>
          </cell>
          <cell r="X162">
            <v>125533.97</v>
          </cell>
          <cell r="Y162">
            <v>130680.32000000001</v>
          </cell>
          <cell r="Z162">
            <v>402426.36000000004</v>
          </cell>
          <cell r="AA162">
            <v>95920.41</v>
          </cell>
          <cell r="AB162">
            <v>96512.91</v>
          </cell>
          <cell r="AC162">
            <v>79821.3</v>
          </cell>
          <cell r="AD162">
            <v>272254.62</v>
          </cell>
          <cell r="AE162">
            <v>99238.79</v>
          </cell>
          <cell r="AF162">
            <v>84774.14</v>
          </cell>
          <cell r="AG162">
            <v>106888.43</v>
          </cell>
          <cell r="AH162">
            <v>290901.36</v>
          </cell>
          <cell r="AI162">
            <v>1350491.97</v>
          </cell>
          <cell r="AJ162">
            <v>0</v>
          </cell>
        </row>
        <row r="163">
          <cell r="C163">
            <v>2100</v>
          </cell>
          <cell r="D163" t="str">
            <v>****</v>
          </cell>
          <cell r="E163" t="str">
            <v>F58040E</v>
          </cell>
          <cell r="F163" t="str">
            <v>OPERATION SUPERVISION AND ENGINEERING</v>
          </cell>
          <cell r="G163">
            <v>29297.62</v>
          </cell>
          <cell r="J163">
            <v>29297.62</v>
          </cell>
          <cell r="L163">
            <v>2668.88</v>
          </cell>
          <cell r="N163">
            <v>2668.88</v>
          </cell>
          <cell r="P163">
            <v>31966.5</v>
          </cell>
          <cell r="S163">
            <v>2668.88</v>
          </cell>
          <cell r="T163">
            <v>3328.69</v>
          </cell>
          <cell r="U163">
            <v>2322.3000000000002</v>
          </cell>
          <cell r="V163">
            <v>8319.869999999999</v>
          </cell>
          <cell r="W163">
            <v>2371.6799999999998</v>
          </cell>
          <cell r="X163">
            <v>2289.85</v>
          </cell>
          <cell r="Y163">
            <v>2219.41</v>
          </cell>
          <cell r="Z163">
            <v>6880.94</v>
          </cell>
          <cell r="AA163">
            <v>2288.52</v>
          </cell>
          <cell r="AB163">
            <v>2304.31</v>
          </cell>
          <cell r="AC163">
            <v>2488.6799999999998</v>
          </cell>
          <cell r="AD163">
            <v>7081.51</v>
          </cell>
          <cell r="AE163">
            <v>3044.28</v>
          </cell>
          <cell r="AF163">
            <v>1891.62</v>
          </cell>
          <cell r="AG163">
            <v>2079.4</v>
          </cell>
          <cell r="AH163">
            <v>7015.2999999999993</v>
          </cell>
          <cell r="AI163">
            <v>29297.62</v>
          </cell>
          <cell r="AJ163">
            <v>0</v>
          </cell>
        </row>
        <row r="164">
          <cell r="C164">
            <v>2100</v>
          </cell>
          <cell r="D164" t="str">
            <v>****</v>
          </cell>
          <cell r="E164" t="str">
            <v>F58100E</v>
          </cell>
          <cell r="F164" t="str">
            <v>LOAD DISPATCHING</v>
          </cell>
          <cell r="G164">
            <v>1131895.27</v>
          </cell>
          <cell r="J164">
            <v>1131895.27</v>
          </cell>
          <cell r="L164">
            <v>108165.21</v>
          </cell>
          <cell r="N164">
            <v>108165.21</v>
          </cell>
          <cell r="P164">
            <v>1240060.48</v>
          </cell>
          <cell r="S164">
            <v>108165.21</v>
          </cell>
          <cell r="T164">
            <v>90910.47</v>
          </cell>
          <cell r="U164">
            <v>78381.31</v>
          </cell>
          <cell r="V164">
            <v>277456.99</v>
          </cell>
          <cell r="W164">
            <v>128821.8</v>
          </cell>
          <cell r="X164">
            <v>108772.57</v>
          </cell>
          <cell r="Y164">
            <v>101376.43</v>
          </cell>
          <cell r="Z164">
            <v>338970.8</v>
          </cell>
          <cell r="AA164">
            <v>101759.5</v>
          </cell>
          <cell r="AB164">
            <v>75224.63</v>
          </cell>
          <cell r="AC164">
            <v>73871.09</v>
          </cell>
          <cell r="AD164">
            <v>250855.22</v>
          </cell>
          <cell r="AE164">
            <v>99375.82</v>
          </cell>
          <cell r="AF164">
            <v>76204.710000000006</v>
          </cell>
          <cell r="AG164">
            <v>89031.73</v>
          </cell>
          <cell r="AH164">
            <v>264612.26</v>
          </cell>
          <cell r="AI164">
            <v>1131895.27</v>
          </cell>
          <cell r="AJ164">
            <v>0</v>
          </cell>
        </row>
        <row r="165">
          <cell r="C165">
            <v>2100</v>
          </cell>
          <cell r="D165" t="str">
            <v>****</v>
          </cell>
          <cell r="E165" t="str">
            <v>F58200E</v>
          </cell>
          <cell r="F165" t="str">
            <v>STATION EXPENSES</v>
          </cell>
          <cell r="G165">
            <v>555871.81999999995</v>
          </cell>
          <cell r="J165">
            <v>555871.81999999995</v>
          </cell>
          <cell r="L165">
            <v>47273.120000000003</v>
          </cell>
          <cell r="N165">
            <v>47273.120000000003</v>
          </cell>
          <cell r="P165">
            <v>603144.93999999994</v>
          </cell>
          <cell r="S165">
            <v>47273.120000000003</v>
          </cell>
          <cell r="T165">
            <v>44128.53</v>
          </cell>
          <cell r="U165">
            <v>26719.47</v>
          </cell>
          <cell r="V165">
            <v>118121.12</v>
          </cell>
          <cell r="W165">
            <v>32654.1</v>
          </cell>
          <cell r="X165">
            <v>27467.07</v>
          </cell>
          <cell r="Y165">
            <v>12284.59</v>
          </cell>
          <cell r="Z165">
            <v>72405.759999999995</v>
          </cell>
          <cell r="AA165">
            <v>58375.79</v>
          </cell>
          <cell r="AB165">
            <v>58254.94</v>
          </cell>
          <cell r="AC165">
            <v>81114.83</v>
          </cell>
          <cell r="AD165">
            <v>197745.56</v>
          </cell>
          <cell r="AE165">
            <v>97302.86</v>
          </cell>
          <cell r="AF165">
            <v>31886.06</v>
          </cell>
          <cell r="AG165">
            <v>38410.46</v>
          </cell>
          <cell r="AH165">
            <v>167599.38</v>
          </cell>
          <cell r="AI165">
            <v>555871.81999999995</v>
          </cell>
          <cell r="AJ165">
            <v>0</v>
          </cell>
        </row>
        <row r="166">
          <cell r="C166">
            <v>2100</v>
          </cell>
          <cell r="D166" t="str">
            <v>****</v>
          </cell>
          <cell r="E166" t="str">
            <v>F58210E</v>
          </cell>
          <cell r="F166" t="str">
            <v>STATION EXPENSES</v>
          </cell>
          <cell r="G166">
            <v>1222946.4299999997</v>
          </cell>
          <cell r="J166">
            <v>1222946.4299999997</v>
          </cell>
          <cell r="L166">
            <v>105110.64</v>
          </cell>
          <cell r="N166">
            <v>105110.64</v>
          </cell>
          <cell r="P166">
            <v>1328057.0699999996</v>
          </cell>
          <cell r="S166">
            <v>105110.64</v>
          </cell>
          <cell r="T166">
            <v>101674.2</v>
          </cell>
          <cell r="U166">
            <v>93146.2</v>
          </cell>
          <cell r="V166">
            <v>299931.03999999998</v>
          </cell>
          <cell r="W166">
            <v>133677.99</v>
          </cell>
          <cell r="X166">
            <v>99373.37</v>
          </cell>
          <cell r="Y166">
            <v>97668.95</v>
          </cell>
          <cell r="Z166">
            <v>330720.31</v>
          </cell>
          <cell r="AA166">
            <v>92985.94</v>
          </cell>
          <cell r="AB166">
            <v>82405.98</v>
          </cell>
          <cell r="AC166">
            <v>85169.23</v>
          </cell>
          <cell r="AD166">
            <v>260561.14999999997</v>
          </cell>
          <cell r="AE166">
            <v>109724.61</v>
          </cell>
          <cell r="AF166">
            <v>111702.59</v>
          </cell>
          <cell r="AG166">
            <v>110306.73</v>
          </cell>
          <cell r="AH166">
            <v>331733.93</v>
          </cell>
          <cell r="AI166">
            <v>1222946.4299999997</v>
          </cell>
          <cell r="AJ166">
            <v>0</v>
          </cell>
        </row>
        <row r="167">
          <cell r="C167">
            <v>2100</v>
          </cell>
          <cell r="D167" t="str">
            <v>****</v>
          </cell>
          <cell r="E167" t="str">
            <v>F58220E</v>
          </cell>
          <cell r="F167" t="str">
            <v>STATION EXPENSES</v>
          </cell>
          <cell r="G167">
            <v>4500.57</v>
          </cell>
          <cell r="J167">
            <v>4500.57</v>
          </cell>
          <cell r="L167">
            <v>138.34</v>
          </cell>
          <cell r="N167">
            <v>138.34</v>
          </cell>
          <cell r="P167">
            <v>4638.91</v>
          </cell>
          <cell r="S167">
            <v>138.34</v>
          </cell>
          <cell r="T167">
            <v>0</v>
          </cell>
          <cell r="U167">
            <v>699.94</v>
          </cell>
          <cell r="V167">
            <v>838.28000000000009</v>
          </cell>
          <cell r="W167">
            <v>208.43</v>
          </cell>
          <cell r="X167">
            <v>614.71</v>
          </cell>
          <cell r="Y167">
            <v>0</v>
          </cell>
          <cell r="Z167">
            <v>823.1400000000001</v>
          </cell>
          <cell r="AA167">
            <v>23.55</v>
          </cell>
          <cell r="AB167">
            <v>211.36</v>
          </cell>
          <cell r="AC167">
            <v>815.77</v>
          </cell>
          <cell r="AD167">
            <v>1050.68</v>
          </cell>
          <cell r="AE167">
            <v>610.33000000000004</v>
          </cell>
          <cell r="AF167">
            <v>836.2</v>
          </cell>
          <cell r="AG167">
            <v>341.94</v>
          </cell>
          <cell r="AH167">
            <v>1788.4700000000003</v>
          </cell>
          <cell r="AI167">
            <v>4500.57</v>
          </cell>
          <cell r="AJ167">
            <v>0</v>
          </cell>
        </row>
        <row r="168">
          <cell r="E168" t="str">
            <v>F58230E</v>
          </cell>
          <cell r="F168" t="str">
            <v>STATION EXPENSES</v>
          </cell>
          <cell r="G168">
            <v>42.04</v>
          </cell>
          <cell r="J168">
            <v>42.04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42.04</v>
          </cell>
          <cell r="X168">
            <v>0</v>
          </cell>
          <cell r="Y168">
            <v>0</v>
          </cell>
          <cell r="Z168">
            <v>42.04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42.04</v>
          </cell>
          <cell r="AJ168">
            <v>0</v>
          </cell>
        </row>
        <row r="169">
          <cell r="C169">
            <v>2100</v>
          </cell>
          <cell r="D169" t="str">
            <v>****</v>
          </cell>
          <cell r="E169" t="str">
            <v>F58240E</v>
          </cell>
          <cell r="F169" t="str">
            <v>STATION EXPENSES</v>
          </cell>
          <cell r="G169">
            <v>1182.6000000000001</v>
          </cell>
          <cell r="J169">
            <v>1182.6000000000001</v>
          </cell>
          <cell r="L169">
            <v>0</v>
          </cell>
          <cell r="N169">
            <v>0</v>
          </cell>
          <cell r="P169">
            <v>1182.6000000000001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1042.44</v>
          </cell>
          <cell r="Y169">
            <v>0</v>
          </cell>
          <cell r="Z169">
            <v>1042.44</v>
          </cell>
          <cell r="AA169">
            <v>0</v>
          </cell>
          <cell r="AB169">
            <v>140.16</v>
          </cell>
          <cell r="AC169">
            <v>0</v>
          </cell>
          <cell r="AD169">
            <v>140.16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1182.6000000000001</v>
          </cell>
          <cell r="AJ169">
            <v>0</v>
          </cell>
        </row>
        <row r="170">
          <cell r="C170">
            <v>2100</v>
          </cell>
          <cell r="D170" t="str">
            <v>****</v>
          </cell>
          <cell r="E170" t="str">
            <v>F58250E</v>
          </cell>
          <cell r="F170" t="str">
            <v>STATION EXPENSES</v>
          </cell>
          <cell r="G170">
            <v>9939.34</v>
          </cell>
          <cell r="J170">
            <v>9939.34</v>
          </cell>
          <cell r="L170">
            <v>871.89</v>
          </cell>
          <cell r="N170">
            <v>871.89</v>
          </cell>
          <cell r="P170">
            <v>10811.23</v>
          </cell>
          <cell r="S170">
            <v>871.89</v>
          </cell>
          <cell r="T170">
            <v>748.76</v>
          </cell>
          <cell r="U170">
            <v>787.45</v>
          </cell>
          <cell r="V170">
            <v>2408.1000000000004</v>
          </cell>
          <cell r="W170">
            <v>764.93</v>
          </cell>
          <cell r="X170">
            <v>1012.11</v>
          </cell>
          <cell r="Y170">
            <v>713.07</v>
          </cell>
          <cell r="Z170">
            <v>2490.11</v>
          </cell>
          <cell r="AA170">
            <v>843.44</v>
          </cell>
          <cell r="AB170">
            <v>781.83</v>
          </cell>
          <cell r="AC170">
            <v>774.8</v>
          </cell>
          <cell r="AD170">
            <v>2400.0699999999997</v>
          </cell>
          <cell r="AE170">
            <v>987.57</v>
          </cell>
          <cell r="AF170">
            <v>946.68</v>
          </cell>
          <cell r="AG170">
            <v>706.81</v>
          </cell>
          <cell r="AH170">
            <v>2641.06</v>
          </cell>
          <cell r="AI170">
            <v>9939.34</v>
          </cell>
          <cell r="AJ170">
            <v>0</v>
          </cell>
        </row>
        <row r="171">
          <cell r="C171">
            <v>2100</v>
          </cell>
          <cell r="D171" t="str">
            <v>****</v>
          </cell>
          <cell r="E171" t="str">
            <v>F58270E</v>
          </cell>
          <cell r="F171" t="str">
            <v>STATION EXPENSES</v>
          </cell>
          <cell r="G171">
            <v>2063694.8099999998</v>
          </cell>
          <cell r="J171">
            <v>2063694.8099999998</v>
          </cell>
          <cell r="L171">
            <v>147905.57999999999</v>
          </cell>
          <cell r="N171">
            <v>147905.57999999999</v>
          </cell>
          <cell r="P171">
            <v>2211600.3899999997</v>
          </cell>
          <cell r="S171">
            <v>147905.57999999999</v>
          </cell>
          <cell r="T171">
            <v>146476.41</v>
          </cell>
          <cell r="U171">
            <v>108904.34</v>
          </cell>
          <cell r="V171">
            <v>403286.32999999996</v>
          </cell>
          <cell r="W171">
            <v>211918.37</v>
          </cell>
          <cell r="X171">
            <v>148365.17000000001</v>
          </cell>
          <cell r="Y171">
            <v>130785.13</v>
          </cell>
          <cell r="Z171">
            <v>491068.67000000004</v>
          </cell>
          <cell r="AA171">
            <v>150499.49</v>
          </cell>
          <cell r="AB171">
            <v>136256.75</v>
          </cell>
          <cell r="AC171">
            <v>199961.17</v>
          </cell>
          <cell r="AD171">
            <v>486717.41000000003</v>
          </cell>
          <cell r="AE171">
            <v>152086.39999999999</v>
          </cell>
          <cell r="AF171">
            <v>223747.07</v>
          </cell>
          <cell r="AG171">
            <v>306788.93</v>
          </cell>
          <cell r="AH171">
            <v>682622.39999999991</v>
          </cell>
          <cell r="AI171">
            <v>2063694.8099999998</v>
          </cell>
          <cell r="AJ171">
            <v>0</v>
          </cell>
        </row>
        <row r="172">
          <cell r="C172">
            <v>2100</v>
          </cell>
          <cell r="D172" t="str">
            <v>****</v>
          </cell>
          <cell r="E172" t="str">
            <v>F58300E</v>
          </cell>
          <cell r="F172" t="str">
            <v>OVERHEAD LINE EXPENSES</v>
          </cell>
          <cell r="G172">
            <v>1210508.9099999999</v>
          </cell>
          <cell r="J172">
            <v>1210508.9099999999</v>
          </cell>
          <cell r="L172">
            <v>120312.25</v>
          </cell>
          <cell r="N172">
            <v>120312.25</v>
          </cell>
          <cell r="P172">
            <v>1330821.1599999999</v>
          </cell>
          <cell r="S172">
            <v>120312.25</v>
          </cell>
          <cell r="T172">
            <v>88013.35</v>
          </cell>
          <cell r="U172">
            <v>116977.34</v>
          </cell>
          <cell r="V172">
            <v>325302.94</v>
          </cell>
          <cell r="W172">
            <v>99825.23</v>
          </cell>
          <cell r="X172">
            <v>116002.59</v>
          </cell>
          <cell r="Y172">
            <v>83735.81</v>
          </cell>
          <cell r="Z172">
            <v>299563.63</v>
          </cell>
          <cell r="AA172">
            <v>82367.38</v>
          </cell>
          <cell r="AB172">
            <v>80341.509999999995</v>
          </cell>
          <cell r="AC172">
            <v>81801.259999999995</v>
          </cell>
          <cell r="AD172">
            <v>244510.15000000002</v>
          </cell>
          <cell r="AE172">
            <v>130130.78</v>
          </cell>
          <cell r="AF172">
            <v>88290.76</v>
          </cell>
          <cell r="AG172">
            <v>122710.65</v>
          </cell>
          <cell r="AH172">
            <v>341132.18999999994</v>
          </cell>
          <cell r="AI172">
            <v>1210508.9099999999</v>
          </cell>
          <cell r="AJ172">
            <v>0</v>
          </cell>
        </row>
        <row r="173">
          <cell r="E173" t="str">
            <v>F58301E</v>
          </cell>
          <cell r="F173" t="str">
            <v>OVERHEAD LINE EXPENSES</v>
          </cell>
          <cell r="G173">
            <v>-29.049999999999997</v>
          </cell>
          <cell r="J173">
            <v>-29.049999999999997</v>
          </cell>
          <cell r="L173">
            <v>-4.4400000000000004</v>
          </cell>
          <cell r="N173">
            <v>-4.4400000000000004</v>
          </cell>
          <cell r="P173">
            <v>-33.489999999999995</v>
          </cell>
          <cell r="S173">
            <v>-4.4400000000000004</v>
          </cell>
          <cell r="T173">
            <v>7.0000000000000007E-2</v>
          </cell>
          <cell r="U173">
            <v>-0.64</v>
          </cell>
          <cell r="V173">
            <v>-5.01</v>
          </cell>
          <cell r="W173">
            <v>0</v>
          </cell>
          <cell r="X173">
            <v>-3.08</v>
          </cell>
          <cell r="Y173">
            <v>-2.2599999999999998</v>
          </cell>
          <cell r="Z173">
            <v>-5.34</v>
          </cell>
          <cell r="AA173">
            <v>1.08</v>
          </cell>
          <cell r="AB173">
            <v>-7.16</v>
          </cell>
          <cell r="AC173">
            <v>-4.53</v>
          </cell>
          <cell r="AD173">
            <v>-10.61</v>
          </cell>
          <cell r="AE173">
            <v>0.01</v>
          </cell>
          <cell r="AF173">
            <v>-4.74</v>
          </cell>
          <cell r="AG173">
            <v>-3.36</v>
          </cell>
          <cell r="AH173">
            <v>-8.09</v>
          </cell>
          <cell r="AI173">
            <v>-29.049999999999997</v>
          </cell>
          <cell r="AJ173">
            <v>0</v>
          </cell>
        </row>
        <row r="174">
          <cell r="C174">
            <v>2100</v>
          </cell>
          <cell r="D174" t="str">
            <v>****</v>
          </cell>
          <cell r="E174" t="str">
            <v>F58310E</v>
          </cell>
          <cell r="F174" t="str">
            <v>OVERHEAD LINE EXPENSES</v>
          </cell>
          <cell r="G174">
            <v>991610.88000000012</v>
          </cell>
          <cell r="J174">
            <v>991610.88000000012</v>
          </cell>
          <cell r="L174">
            <v>81762.86</v>
          </cell>
          <cell r="N174">
            <v>81762.86</v>
          </cell>
          <cell r="P174">
            <v>1073373.7400000002</v>
          </cell>
          <cell r="S174">
            <v>81762.86</v>
          </cell>
          <cell r="T174">
            <v>59503.97</v>
          </cell>
          <cell r="U174">
            <v>111664.08</v>
          </cell>
          <cell r="V174">
            <v>252930.91000000003</v>
          </cell>
          <cell r="W174">
            <v>119003.18</v>
          </cell>
          <cell r="X174">
            <v>95052.78</v>
          </cell>
          <cell r="Y174">
            <v>67966.53</v>
          </cell>
          <cell r="Z174">
            <v>282022.49</v>
          </cell>
          <cell r="AA174">
            <v>65652.25</v>
          </cell>
          <cell r="AB174">
            <v>54902.3</v>
          </cell>
          <cell r="AC174">
            <v>100760.36</v>
          </cell>
          <cell r="AD174">
            <v>221314.91</v>
          </cell>
          <cell r="AE174">
            <v>76644.17</v>
          </cell>
          <cell r="AF174">
            <v>93313.919999999998</v>
          </cell>
          <cell r="AG174">
            <v>65384.480000000003</v>
          </cell>
          <cell r="AH174">
            <v>235342.57</v>
          </cell>
          <cell r="AI174">
            <v>991610.88000000012</v>
          </cell>
          <cell r="AJ174">
            <v>0</v>
          </cell>
        </row>
        <row r="175">
          <cell r="C175">
            <v>2100</v>
          </cell>
          <cell r="D175" t="str">
            <v>****</v>
          </cell>
          <cell r="E175" t="str">
            <v>F58330E</v>
          </cell>
          <cell r="F175" t="str">
            <v>OVERHEAD LINE EXPENSES</v>
          </cell>
          <cell r="G175">
            <v>-624388.15</v>
          </cell>
          <cell r="J175">
            <v>-624388.15</v>
          </cell>
          <cell r="L175">
            <v>-54317.36</v>
          </cell>
          <cell r="N175">
            <v>-54317.36</v>
          </cell>
          <cell r="P175">
            <v>-678705.51</v>
          </cell>
          <cell r="S175">
            <v>-54317.36</v>
          </cell>
          <cell r="T175">
            <v>-52171.22</v>
          </cell>
          <cell r="U175">
            <v>-39718.83</v>
          </cell>
          <cell r="V175">
            <v>-146207.41</v>
          </cell>
          <cell r="W175">
            <v>-55611.31</v>
          </cell>
          <cell r="X175">
            <v>-61423.5</v>
          </cell>
          <cell r="Y175">
            <v>-71429.67</v>
          </cell>
          <cell r="Z175">
            <v>-188464.47999999998</v>
          </cell>
          <cell r="AA175">
            <v>-54381.95</v>
          </cell>
          <cell r="AB175">
            <v>-36962.449999999997</v>
          </cell>
          <cell r="AC175">
            <v>-42732.38</v>
          </cell>
          <cell r="AD175">
            <v>-134076.78</v>
          </cell>
          <cell r="AE175">
            <v>-37168.54</v>
          </cell>
          <cell r="AF175">
            <v>-73318.42</v>
          </cell>
          <cell r="AG175">
            <v>-45152.52</v>
          </cell>
          <cell r="AH175">
            <v>-155639.47999999998</v>
          </cell>
          <cell r="AI175">
            <v>-624388.15</v>
          </cell>
          <cell r="AJ175">
            <v>0</v>
          </cell>
        </row>
        <row r="176">
          <cell r="C176">
            <v>2100</v>
          </cell>
          <cell r="D176" t="str">
            <v>****</v>
          </cell>
          <cell r="E176" t="str">
            <v>F58340E</v>
          </cell>
          <cell r="F176" t="str">
            <v>OVERHEAD LINE EXPENSES</v>
          </cell>
          <cell r="G176">
            <v>72.430000000000007</v>
          </cell>
          <cell r="J176">
            <v>72.430000000000007</v>
          </cell>
          <cell r="L176">
            <v>0</v>
          </cell>
          <cell r="N176">
            <v>0</v>
          </cell>
          <cell r="P176">
            <v>72.430000000000007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72.430000000000007</v>
          </cell>
          <cell r="Z176">
            <v>72.430000000000007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72.430000000000007</v>
          </cell>
          <cell r="AJ176">
            <v>0</v>
          </cell>
        </row>
        <row r="177">
          <cell r="C177">
            <v>2100</v>
          </cell>
          <cell r="D177" t="str">
            <v>****</v>
          </cell>
          <cell r="E177" t="str">
            <v>F58350E</v>
          </cell>
          <cell r="F177" t="str">
            <v>OVERHEAD LINE EXPENSES</v>
          </cell>
          <cell r="G177">
            <v>1159.7300000000002</v>
          </cell>
          <cell r="J177">
            <v>1159.7300000000002</v>
          </cell>
          <cell r="L177">
            <v>824.58</v>
          </cell>
          <cell r="N177">
            <v>824.58</v>
          </cell>
          <cell r="P177">
            <v>1984.3100000000004</v>
          </cell>
          <cell r="S177">
            <v>824.58</v>
          </cell>
          <cell r="T177">
            <v>132.81</v>
          </cell>
          <cell r="U177">
            <v>0</v>
          </cell>
          <cell r="V177">
            <v>957.3900000000001</v>
          </cell>
          <cell r="W177">
            <v>126.12</v>
          </cell>
          <cell r="X177">
            <v>0</v>
          </cell>
          <cell r="Y177">
            <v>0</v>
          </cell>
          <cell r="Z177">
            <v>126.12</v>
          </cell>
          <cell r="AA177">
            <v>76.22</v>
          </cell>
          <cell r="AB177">
            <v>0</v>
          </cell>
          <cell r="AC177">
            <v>0</v>
          </cell>
          <cell r="AD177">
            <v>76.22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1159.7300000000002</v>
          </cell>
          <cell r="AJ177">
            <v>0</v>
          </cell>
        </row>
        <row r="178">
          <cell r="C178">
            <v>2100</v>
          </cell>
          <cell r="D178" t="str">
            <v>****</v>
          </cell>
          <cell r="E178" t="str">
            <v>F58360E</v>
          </cell>
          <cell r="F178" t="str">
            <v>OVERHEAD LINE EXPENSES</v>
          </cell>
          <cell r="G178">
            <v>10988.18</v>
          </cell>
          <cell r="J178">
            <v>10988.18</v>
          </cell>
          <cell r="L178">
            <v>1040.19</v>
          </cell>
          <cell r="N178">
            <v>1040.19</v>
          </cell>
          <cell r="P178">
            <v>12028.37</v>
          </cell>
          <cell r="S178">
            <v>1040.19</v>
          </cell>
          <cell r="T178">
            <v>815.18</v>
          </cell>
          <cell r="U178">
            <v>852.36</v>
          </cell>
          <cell r="V178">
            <v>2707.73</v>
          </cell>
          <cell r="W178">
            <v>871</v>
          </cell>
          <cell r="X178">
            <v>1041.05</v>
          </cell>
          <cell r="Y178">
            <v>756.1</v>
          </cell>
          <cell r="Z178">
            <v>2668.15</v>
          </cell>
          <cell r="AA178">
            <v>1109.1600000000001</v>
          </cell>
          <cell r="AB178">
            <v>849.23</v>
          </cell>
          <cell r="AC178">
            <v>1044.1600000000001</v>
          </cell>
          <cell r="AD178">
            <v>3002.55</v>
          </cell>
          <cell r="AE178">
            <v>1071.57</v>
          </cell>
          <cell r="AF178">
            <v>766.67</v>
          </cell>
          <cell r="AG178">
            <v>771.51</v>
          </cell>
          <cell r="AH178">
            <v>2609.75</v>
          </cell>
          <cell r="AI178">
            <v>10988.18</v>
          </cell>
          <cell r="AJ178">
            <v>0</v>
          </cell>
        </row>
        <row r="179">
          <cell r="C179">
            <v>2100</v>
          </cell>
          <cell r="D179" t="str">
            <v>****</v>
          </cell>
          <cell r="E179" t="str">
            <v>F58400E</v>
          </cell>
          <cell r="F179" t="str">
            <v>UNDERGROUND LINE EXPENSES</v>
          </cell>
          <cell r="G179">
            <v>2650205.6900000004</v>
          </cell>
          <cell r="J179">
            <v>2650205.6900000004</v>
          </cell>
          <cell r="L179">
            <v>144306.64000000001</v>
          </cell>
          <cell r="N179">
            <v>144306.64000000001</v>
          </cell>
          <cell r="P179">
            <v>2794512.3300000005</v>
          </cell>
          <cell r="S179">
            <v>144306.64000000001</v>
          </cell>
          <cell r="T179">
            <v>226005.85</v>
          </cell>
          <cell r="U179">
            <v>232959.87</v>
          </cell>
          <cell r="V179">
            <v>603272.36</v>
          </cell>
          <cell r="W179">
            <v>249453.41</v>
          </cell>
          <cell r="X179">
            <v>226572.39</v>
          </cell>
          <cell r="Y179">
            <v>206500.45</v>
          </cell>
          <cell r="Z179">
            <v>682526.25</v>
          </cell>
          <cell r="AA179">
            <v>227802.34</v>
          </cell>
          <cell r="AB179">
            <v>198145.49</v>
          </cell>
          <cell r="AC179">
            <v>220205.99</v>
          </cell>
          <cell r="AD179">
            <v>646153.81999999995</v>
          </cell>
          <cell r="AE179">
            <v>248810.51</v>
          </cell>
          <cell r="AF179">
            <v>245130.06</v>
          </cell>
          <cell r="AG179">
            <v>224312.69</v>
          </cell>
          <cell r="AH179">
            <v>718253.26</v>
          </cell>
          <cell r="AI179">
            <v>2650205.6900000004</v>
          </cell>
          <cell r="AJ179">
            <v>0</v>
          </cell>
        </row>
        <row r="180">
          <cell r="E180" t="str">
            <v>F58401E</v>
          </cell>
          <cell r="F180" t="str">
            <v>UNDERGROUND LINE EXPENSES</v>
          </cell>
          <cell r="G180">
            <v>-7211.9699999999993</v>
          </cell>
          <cell r="J180">
            <v>-7211.9699999999993</v>
          </cell>
          <cell r="L180">
            <v>184.87</v>
          </cell>
          <cell r="N180">
            <v>184.87</v>
          </cell>
          <cell r="P180">
            <v>-7027.0999999999995</v>
          </cell>
          <cell r="S180">
            <v>184.87</v>
          </cell>
          <cell r="T180">
            <v>-65.66</v>
          </cell>
          <cell r="U180">
            <v>-1921.89</v>
          </cell>
          <cell r="V180">
            <v>-1802.68</v>
          </cell>
          <cell r="W180">
            <v>-507.24</v>
          </cell>
          <cell r="X180">
            <v>-3838.2</v>
          </cell>
          <cell r="Y180">
            <v>-202.37</v>
          </cell>
          <cell r="Z180">
            <v>-4547.8099999999995</v>
          </cell>
          <cell r="AA180">
            <v>113.71</v>
          </cell>
          <cell r="AB180">
            <v>149.06</v>
          </cell>
          <cell r="AC180">
            <v>331.34</v>
          </cell>
          <cell r="AD180">
            <v>594.1099999999999</v>
          </cell>
          <cell r="AE180">
            <v>-321.63</v>
          </cell>
          <cell r="AF180">
            <v>-1172.19</v>
          </cell>
          <cell r="AG180">
            <v>38.229999999999997</v>
          </cell>
          <cell r="AH180">
            <v>-1455.5900000000001</v>
          </cell>
          <cell r="AI180">
            <v>-7211.9699999999993</v>
          </cell>
        </row>
        <row r="181">
          <cell r="C181">
            <v>2100</v>
          </cell>
          <cell r="D181" t="str">
            <v>****</v>
          </cell>
          <cell r="E181" t="str">
            <v>F58410E</v>
          </cell>
          <cell r="F181" t="str">
            <v>UNDERGROUND LINE EXPENSES</v>
          </cell>
          <cell r="G181">
            <v>472420.74000000005</v>
          </cell>
          <cell r="J181">
            <v>472420.74000000005</v>
          </cell>
          <cell r="L181">
            <v>55550.36</v>
          </cell>
          <cell r="N181">
            <v>55550.36</v>
          </cell>
          <cell r="P181">
            <v>527971.10000000009</v>
          </cell>
          <cell r="S181">
            <v>55550.36</v>
          </cell>
          <cell r="T181">
            <v>32567.61</v>
          </cell>
          <cell r="U181">
            <v>33952.269999999997</v>
          </cell>
          <cell r="V181">
            <v>122070.23999999999</v>
          </cell>
          <cell r="W181">
            <v>46154.15</v>
          </cell>
          <cell r="X181">
            <v>29017.54</v>
          </cell>
          <cell r="Y181">
            <v>29319.61</v>
          </cell>
          <cell r="Z181">
            <v>104491.3</v>
          </cell>
          <cell r="AA181">
            <v>28636.33</v>
          </cell>
          <cell r="AB181">
            <v>26199.08</v>
          </cell>
          <cell r="AC181">
            <v>65858.31</v>
          </cell>
          <cell r="AD181">
            <v>120693.72</v>
          </cell>
          <cell r="AE181">
            <v>44863.08</v>
          </cell>
          <cell r="AF181">
            <v>41972.9</v>
          </cell>
          <cell r="AG181">
            <v>38329.5</v>
          </cell>
          <cell r="AH181">
            <v>125165.48000000001</v>
          </cell>
          <cell r="AI181">
            <v>472420.74000000005</v>
          </cell>
          <cell r="AJ181">
            <v>0</v>
          </cell>
        </row>
        <row r="182">
          <cell r="C182">
            <v>2100</v>
          </cell>
          <cell r="D182" t="str">
            <v>****</v>
          </cell>
          <cell r="E182" t="str">
            <v>F58420E</v>
          </cell>
          <cell r="F182" t="str">
            <v>UNDERGROUND LINE EXPENSES</v>
          </cell>
          <cell r="G182">
            <v>-1600316.17</v>
          </cell>
          <cell r="J182">
            <v>-1600316.17</v>
          </cell>
          <cell r="L182">
            <v>-109629.91</v>
          </cell>
          <cell r="N182">
            <v>-109629.91</v>
          </cell>
          <cell r="P182">
            <v>-1709946.0799999998</v>
          </cell>
          <cell r="S182">
            <v>-109629.91</v>
          </cell>
          <cell r="T182">
            <v>-106162.48</v>
          </cell>
          <cell r="U182">
            <v>-141335.85</v>
          </cell>
          <cell r="V182">
            <v>-357128.24</v>
          </cell>
          <cell r="W182">
            <v>-159030.41</v>
          </cell>
          <cell r="X182">
            <v>-150703.43</v>
          </cell>
          <cell r="Y182">
            <v>-158319.26999999999</v>
          </cell>
          <cell r="Z182">
            <v>-468053.11</v>
          </cell>
          <cell r="AA182">
            <v>-113374.06</v>
          </cell>
          <cell r="AB182">
            <v>-127698.48</v>
          </cell>
          <cell r="AC182">
            <v>-121110.97</v>
          </cell>
          <cell r="AD182">
            <v>-362183.51</v>
          </cell>
          <cell r="AE182">
            <v>-130714.87</v>
          </cell>
          <cell r="AF182">
            <v>-153996.67000000001</v>
          </cell>
          <cell r="AG182">
            <v>-128239.77</v>
          </cell>
          <cell r="AH182">
            <v>-412951.31000000006</v>
          </cell>
          <cell r="AI182">
            <v>-1600316.17</v>
          </cell>
          <cell r="AJ182">
            <v>0</v>
          </cell>
        </row>
        <row r="183">
          <cell r="C183">
            <v>2100</v>
          </cell>
          <cell r="D183" t="str">
            <v>****</v>
          </cell>
          <cell r="E183" t="str">
            <v>F58430E</v>
          </cell>
          <cell r="F183" t="str">
            <v>UNDERGROUND LINE EXPENSES</v>
          </cell>
          <cell r="G183">
            <v>0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C184">
            <v>2100</v>
          </cell>
          <cell r="D184" t="str">
            <v>****</v>
          </cell>
          <cell r="E184" t="str">
            <v>F58440E</v>
          </cell>
          <cell r="F184" t="str">
            <v>UNDERGROUND LINE EXPENSES</v>
          </cell>
          <cell r="G184">
            <v>55944.38</v>
          </cell>
          <cell r="J184">
            <v>55944.38</v>
          </cell>
          <cell r="L184">
            <v>1112.57</v>
          </cell>
          <cell r="N184">
            <v>1112.57</v>
          </cell>
          <cell r="P184">
            <v>57056.95</v>
          </cell>
          <cell r="S184">
            <v>1112.57</v>
          </cell>
          <cell r="T184">
            <v>0</v>
          </cell>
          <cell r="U184">
            <v>3.52</v>
          </cell>
          <cell r="V184">
            <v>1116.0899999999999</v>
          </cell>
          <cell r="W184">
            <v>135.1</v>
          </cell>
          <cell r="X184">
            <v>30411.86</v>
          </cell>
          <cell r="Y184">
            <v>18135.04</v>
          </cell>
          <cell r="Z184">
            <v>48682</v>
          </cell>
          <cell r="AA184">
            <v>0</v>
          </cell>
          <cell r="AB184">
            <v>0</v>
          </cell>
          <cell r="AC184">
            <v>83.6</v>
          </cell>
          <cell r="AD184">
            <v>83.6</v>
          </cell>
          <cell r="AE184">
            <v>0</v>
          </cell>
          <cell r="AF184">
            <v>0</v>
          </cell>
          <cell r="AG184">
            <v>6062.69</v>
          </cell>
          <cell r="AH184">
            <v>6062.69</v>
          </cell>
          <cell r="AI184">
            <v>55944.38</v>
          </cell>
          <cell r="AJ184">
            <v>0</v>
          </cell>
        </row>
        <row r="185">
          <cell r="C185">
            <v>2100</v>
          </cell>
          <cell r="D185" t="str">
            <v>****</v>
          </cell>
          <cell r="E185" t="str">
            <v>F58450E</v>
          </cell>
          <cell r="F185" t="str">
            <v>UNDERGROUND LINE EXPENSES</v>
          </cell>
          <cell r="G185">
            <v>18033.899999999998</v>
          </cell>
          <cell r="J185">
            <v>18033.899999999998</v>
          </cell>
          <cell r="L185">
            <v>1487.08</v>
          </cell>
          <cell r="N185">
            <v>1487.08</v>
          </cell>
          <cell r="P185">
            <v>19520.979999999996</v>
          </cell>
          <cell r="S185">
            <v>1487.08</v>
          </cell>
          <cell r="T185">
            <v>1357.83</v>
          </cell>
          <cell r="U185">
            <v>1577.08</v>
          </cell>
          <cell r="V185">
            <v>4421.99</v>
          </cell>
          <cell r="W185">
            <v>1632.89</v>
          </cell>
          <cell r="X185">
            <v>1620.69</v>
          </cell>
          <cell r="Y185">
            <v>1373.48</v>
          </cell>
          <cell r="Z185">
            <v>4627.0599999999995</v>
          </cell>
          <cell r="AA185">
            <v>1680.47</v>
          </cell>
          <cell r="AB185">
            <v>1669.05</v>
          </cell>
          <cell r="AC185">
            <v>1457.24</v>
          </cell>
          <cell r="AD185">
            <v>4806.76</v>
          </cell>
          <cell r="AE185">
            <v>1646.1</v>
          </cell>
          <cell r="AF185">
            <v>1246.19</v>
          </cell>
          <cell r="AG185">
            <v>1285.8</v>
          </cell>
          <cell r="AH185">
            <v>4178.09</v>
          </cell>
          <cell r="AI185">
            <v>18033.899999999998</v>
          </cell>
          <cell r="AJ185">
            <v>0</v>
          </cell>
        </row>
        <row r="186">
          <cell r="C186">
            <v>2100</v>
          </cell>
          <cell r="D186" t="str">
            <v>****</v>
          </cell>
          <cell r="E186" t="str">
            <v>F58460E</v>
          </cell>
          <cell r="F186" t="str">
            <v>UNDERGROUND LINE EXPENSES</v>
          </cell>
          <cell r="G186">
            <v>1321227.7899999998</v>
          </cell>
          <cell r="J186">
            <v>1321227.7899999998</v>
          </cell>
          <cell r="L186">
            <v>141367.13</v>
          </cell>
          <cell r="N186">
            <v>141367.13</v>
          </cell>
          <cell r="P186">
            <v>1462594.92</v>
          </cell>
          <cell r="S186">
            <v>141367.13</v>
          </cell>
          <cell r="T186">
            <v>118855.77</v>
          </cell>
          <cell r="U186">
            <v>98741.26</v>
          </cell>
          <cell r="V186">
            <v>358964.16000000003</v>
          </cell>
          <cell r="W186">
            <v>103829.11</v>
          </cell>
          <cell r="X186">
            <v>107044.5</v>
          </cell>
          <cell r="Y186">
            <v>86895.71</v>
          </cell>
          <cell r="Z186">
            <v>297769.32</v>
          </cell>
          <cell r="AA186">
            <v>131692.5</v>
          </cell>
          <cell r="AB186">
            <v>101324.18</v>
          </cell>
          <cell r="AC186">
            <v>78658.66</v>
          </cell>
          <cell r="AD186">
            <v>311675.33999999997</v>
          </cell>
          <cell r="AE186">
            <v>149433.60000000001</v>
          </cell>
          <cell r="AF186">
            <v>99543.64</v>
          </cell>
          <cell r="AG186">
            <v>103841.73</v>
          </cell>
          <cell r="AH186">
            <v>352818.97</v>
          </cell>
          <cell r="AI186">
            <v>1321227.7899999998</v>
          </cell>
          <cell r="AJ186">
            <v>0</v>
          </cell>
        </row>
        <row r="187">
          <cell r="C187">
            <v>2100</v>
          </cell>
          <cell r="D187" t="str">
            <v>****</v>
          </cell>
          <cell r="E187" t="str">
            <v>F58500E</v>
          </cell>
          <cell r="F187" t="str">
            <v>STREET LIGHTING AND SIGNAL SYSTEM EXPEN</v>
          </cell>
          <cell r="G187">
            <v>37826.850000000006</v>
          </cell>
          <cell r="J187">
            <v>37826.850000000006</v>
          </cell>
          <cell r="L187">
            <v>238.38</v>
          </cell>
          <cell r="N187">
            <v>238.38</v>
          </cell>
          <cell r="P187">
            <v>38065.230000000003</v>
          </cell>
          <cell r="S187">
            <v>238.38</v>
          </cell>
          <cell r="T187">
            <v>678.81</v>
          </cell>
          <cell r="U187">
            <v>9931.0300000000007</v>
          </cell>
          <cell r="V187">
            <v>10848.220000000001</v>
          </cell>
          <cell r="W187">
            <v>-797.41</v>
          </cell>
          <cell r="X187">
            <v>868.35</v>
          </cell>
          <cell r="Y187">
            <v>1666.85</v>
          </cell>
          <cell r="Z187">
            <v>1737.79</v>
          </cell>
          <cell r="AA187">
            <v>1461.86</v>
          </cell>
          <cell r="AB187">
            <v>710.85</v>
          </cell>
          <cell r="AC187">
            <v>266.97000000000003</v>
          </cell>
          <cell r="AD187">
            <v>2439.6800000000003</v>
          </cell>
          <cell r="AE187">
            <v>11784.37</v>
          </cell>
          <cell r="AF187">
            <v>6518.93</v>
          </cell>
          <cell r="AG187">
            <v>4497.8599999999997</v>
          </cell>
          <cell r="AH187">
            <v>22801.160000000003</v>
          </cell>
          <cell r="AI187">
            <v>37826.850000000006</v>
          </cell>
          <cell r="AJ187">
            <v>0</v>
          </cell>
        </row>
        <row r="188">
          <cell r="C188">
            <v>2100</v>
          </cell>
          <cell r="D188" t="str">
            <v>****</v>
          </cell>
          <cell r="E188" t="str">
            <v>F58510E</v>
          </cell>
          <cell r="F188" t="str">
            <v>STREET LIGHTING AND SIGNAL SYSTEM EXPEN</v>
          </cell>
          <cell r="G188">
            <v>398856.24</v>
          </cell>
          <cell r="J188">
            <v>398856.24</v>
          </cell>
          <cell r="L188">
            <v>29711.77</v>
          </cell>
          <cell r="N188">
            <v>29711.77</v>
          </cell>
          <cell r="P188">
            <v>428568.01</v>
          </cell>
          <cell r="S188">
            <v>29711.77</v>
          </cell>
          <cell r="T188">
            <v>19371.310000000001</v>
          </cell>
          <cell r="U188">
            <v>44043.68</v>
          </cell>
          <cell r="V188">
            <v>93126.760000000009</v>
          </cell>
          <cell r="W188">
            <v>37679.870000000003</v>
          </cell>
          <cell r="X188">
            <v>20486.63</v>
          </cell>
          <cell r="Y188">
            <v>21389.71</v>
          </cell>
          <cell r="Z188">
            <v>79556.209999999992</v>
          </cell>
          <cell r="AA188">
            <v>50415.91</v>
          </cell>
          <cell r="AB188">
            <v>35640.83</v>
          </cell>
          <cell r="AC188">
            <v>22638.46</v>
          </cell>
          <cell r="AD188">
            <v>108695.20000000001</v>
          </cell>
          <cell r="AE188">
            <v>44744.63</v>
          </cell>
          <cell r="AF188">
            <v>19289.349999999999</v>
          </cell>
          <cell r="AG188">
            <v>53444.09</v>
          </cell>
          <cell r="AH188">
            <v>117478.06999999999</v>
          </cell>
          <cell r="AI188">
            <v>398856.24</v>
          </cell>
          <cell r="AJ188">
            <v>0</v>
          </cell>
        </row>
        <row r="189">
          <cell r="C189">
            <v>2100</v>
          </cell>
          <cell r="D189" t="str">
            <v>****</v>
          </cell>
          <cell r="E189" t="str">
            <v>F58540E</v>
          </cell>
          <cell r="F189" t="str">
            <v>STREET LIGHTING AND SIGNAL SYSTEM EXPEN</v>
          </cell>
          <cell r="G189">
            <v>61930.39</v>
          </cell>
          <cell r="J189">
            <v>61930.39</v>
          </cell>
          <cell r="L189">
            <v>7061.71</v>
          </cell>
          <cell r="N189">
            <v>7061.71</v>
          </cell>
          <cell r="P189">
            <v>68992.100000000006</v>
          </cell>
          <cell r="S189">
            <v>7061.71</v>
          </cell>
          <cell r="T189">
            <v>7200.86</v>
          </cell>
          <cell r="U189">
            <v>6507.01</v>
          </cell>
          <cell r="V189">
            <v>20769.580000000002</v>
          </cell>
          <cell r="W189">
            <v>4674.3999999999996</v>
          </cell>
          <cell r="X189">
            <v>2375.71</v>
          </cell>
          <cell r="Y189">
            <v>756.63</v>
          </cell>
          <cell r="Z189">
            <v>7806.74</v>
          </cell>
          <cell r="AA189">
            <v>7650.73</v>
          </cell>
          <cell r="AB189">
            <v>3438.83</v>
          </cell>
          <cell r="AC189">
            <v>6102.6</v>
          </cell>
          <cell r="AD189">
            <v>17192.16</v>
          </cell>
          <cell r="AE189">
            <v>5977.75</v>
          </cell>
          <cell r="AF189">
            <v>5718.67</v>
          </cell>
          <cell r="AG189">
            <v>4465.49</v>
          </cell>
          <cell r="AH189">
            <v>16161.91</v>
          </cell>
          <cell r="AI189">
            <v>61930.39</v>
          </cell>
          <cell r="AJ189">
            <v>0</v>
          </cell>
        </row>
        <row r="190">
          <cell r="C190">
            <v>2100</v>
          </cell>
          <cell r="D190" t="str">
            <v>****</v>
          </cell>
          <cell r="E190" t="str">
            <v>F58560E</v>
          </cell>
          <cell r="F190" t="str">
            <v>STREET LIGHTING AND SIGNAL SYSTEM EXPEN</v>
          </cell>
          <cell r="G190">
            <v>2539.670000000001</v>
          </cell>
          <cell r="J190">
            <v>2539.670000000001</v>
          </cell>
          <cell r="L190">
            <v>2760.95</v>
          </cell>
          <cell r="N190">
            <v>2760.95</v>
          </cell>
          <cell r="P190">
            <v>5300.6200000000008</v>
          </cell>
          <cell r="S190">
            <v>2760.95</v>
          </cell>
          <cell r="T190">
            <v>-2735.32</v>
          </cell>
          <cell r="U190">
            <v>-720.06</v>
          </cell>
          <cell r="V190">
            <v>-694.43000000000029</v>
          </cell>
          <cell r="W190">
            <v>1916.89</v>
          </cell>
          <cell r="X190">
            <v>-1226.8900000000001</v>
          </cell>
          <cell r="Y190">
            <v>1763.92</v>
          </cell>
          <cell r="Z190">
            <v>2453.92</v>
          </cell>
          <cell r="AA190">
            <v>-977.97</v>
          </cell>
          <cell r="AB190">
            <v>-10983.5</v>
          </cell>
          <cell r="AC190">
            <v>-1395.05</v>
          </cell>
          <cell r="AD190">
            <v>-13356.519999999999</v>
          </cell>
          <cell r="AE190">
            <v>2068.6799999999998</v>
          </cell>
          <cell r="AF190">
            <v>7725.36</v>
          </cell>
          <cell r="AG190">
            <v>4342.66</v>
          </cell>
          <cell r="AH190">
            <v>14136.699999999999</v>
          </cell>
          <cell r="AI190">
            <v>2539.670000000001</v>
          </cell>
          <cell r="AJ190">
            <v>0</v>
          </cell>
        </row>
        <row r="191">
          <cell r="C191">
            <v>2100</v>
          </cell>
          <cell r="D191" t="str">
            <v>****</v>
          </cell>
          <cell r="E191" t="str">
            <v>F58600E</v>
          </cell>
          <cell r="F191" t="str">
            <v>METER EXPENSES</v>
          </cell>
          <cell r="G191">
            <v>2411736.7200000002</v>
          </cell>
          <cell r="J191">
            <v>2411736.7200000002</v>
          </cell>
          <cell r="L191">
            <v>125297.22</v>
          </cell>
          <cell r="N191">
            <v>125297.22</v>
          </cell>
          <cell r="P191">
            <v>2537033.9400000004</v>
          </cell>
          <cell r="S191">
            <v>125297.22</v>
          </cell>
          <cell r="T191">
            <v>433698.81</v>
          </cell>
          <cell r="U191">
            <v>127339.82</v>
          </cell>
          <cell r="V191">
            <v>686335.85000000009</v>
          </cell>
          <cell r="W191">
            <v>273913.53000000003</v>
          </cell>
          <cell r="X191">
            <v>526555.88</v>
          </cell>
          <cell r="Y191">
            <v>108894.46</v>
          </cell>
          <cell r="Z191">
            <v>909363.87</v>
          </cell>
          <cell r="AA191">
            <v>105679.09</v>
          </cell>
          <cell r="AB191">
            <v>87342.77</v>
          </cell>
          <cell r="AC191">
            <v>158139.32</v>
          </cell>
          <cell r="AD191">
            <v>351161.18</v>
          </cell>
          <cell r="AE191">
            <v>232826.11</v>
          </cell>
          <cell r="AF191">
            <v>90874.37</v>
          </cell>
          <cell r="AG191">
            <v>141175.34</v>
          </cell>
          <cell r="AH191">
            <v>464875.81999999995</v>
          </cell>
          <cell r="AI191">
            <v>2411736.7200000002</v>
          </cell>
          <cell r="AJ191">
            <v>0</v>
          </cell>
        </row>
        <row r="192">
          <cell r="C192">
            <v>2100</v>
          </cell>
          <cell r="D192" t="str">
            <v>****</v>
          </cell>
          <cell r="E192" t="str">
            <v>F58610E</v>
          </cell>
          <cell r="F192" t="str">
            <v>METER EXPENSES</v>
          </cell>
          <cell r="G192">
            <v>384293.86999999994</v>
          </cell>
          <cell r="J192">
            <v>384293.86999999994</v>
          </cell>
          <cell r="L192">
            <v>37762.17</v>
          </cell>
          <cell r="N192">
            <v>37762.17</v>
          </cell>
          <cell r="P192">
            <v>422056.03999999992</v>
          </cell>
          <cell r="S192">
            <v>37762.17</v>
          </cell>
          <cell r="T192">
            <v>33444.22</v>
          </cell>
          <cell r="U192">
            <v>31363.82</v>
          </cell>
          <cell r="V192">
            <v>102570.20999999999</v>
          </cell>
          <cell r="W192">
            <v>35031.97</v>
          </cell>
          <cell r="X192">
            <v>27913.42</v>
          </cell>
          <cell r="Y192">
            <v>24653.67</v>
          </cell>
          <cell r="Z192">
            <v>87599.06</v>
          </cell>
          <cell r="AA192">
            <v>28788.68</v>
          </cell>
          <cell r="AB192">
            <v>40280.65</v>
          </cell>
          <cell r="AC192">
            <v>22136.57</v>
          </cell>
          <cell r="AD192">
            <v>91205.9</v>
          </cell>
          <cell r="AE192">
            <v>30836.57</v>
          </cell>
          <cell r="AF192">
            <v>36680.379999999997</v>
          </cell>
          <cell r="AG192">
            <v>35401.75</v>
          </cell>
          <cell r="AH192">
            <v>102918.7</v>
          </cell>
          <cell r="AI192">
            <v>384293.86999999994</v>
          </cell>
          <cell r="AJ192">
            <v>0</v>
          </cell>
        </row>
        <row r="193">
          <cell r="C193">
            <v>2100</v>
          </cell>
          <cell r="D193" t="str">
            <v>****</v>
          </cell>
          <cell r="E193" t="str">
            <v>F58620E</v>
          </cell>
          <cell r="F193" t="str">
            <v>METER EXPENSES</v>
          </cell>
          <cell r="G193">
            <v>229902.2</v>
          </cell>
          <cell r="J193">
            <v>229902.2</v>
          </cell>
          <cell r="L193">
            <v>18111.64</v>
          </cell>
          <cell r="N193">
            <v>18111.64</v>
          </cell>
          <cell r="P193">
            <v>248013.84000000003</v>
          </cell>
          <cell r="S193">
            <v>18111.64</v>
          </cell>
          <cell r="T193">
            <v>20119.48</v>
          </cell>
          <cell r="U193">
            <v>24561.06</v>
          </cell>
          <cell r="V193">
            <v>62792.179999999993</v>
          </cell>
          <cell r="W193">
            <v>28206.32</v>
          </cell>
          <cell r="X193">
            <v>20628.21</v>
          </cell>
          <cell r="Y193">
            <v>19455.939999999999</v>
          </cell>
          <cell r="Z193">
            <v>68290.47</v>
          </cell>
          <cell r="AA193">
            <v>15002.45</v>
          </cell>
          <cell r="AB193">
            <v>11653.42</v>
          </cell>
          <cell r="AC193">
            <v>11248.13</v>
          </cell>
          <cell r="AD193">
            <v>37904</v>
          </cell>
          <cell r="AE193">
            <v>17028.91</v>
          </cell>
          <cell r="AF193">
            <v>15259.31</v>
          </cell>
          <cell r="AG193">
            <v>28627.33</v>
          </cell>
          <cell r="AH193">
            <v>60915.55</v>
          </cell>
          <cell r="AI193">
            <v>229902.2</v>
          </cell>
          <cell r="AJ193">
            <v>0</v>
          </cell>
        </row>
        <row r="194">
          <cell r="C194">
            <v>2100</v>
          </cell>
          <cell r="D194" t="str">
            <v>****</v>
          </cell>
          <cell r="E194" t="str">
            <v>F58630E</v>
          </cell>
          <cell r="F194" t="str">
            <v>METER EXPENSES</v>
          </cell>
          <cell r="G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C195">
            <v>2100</v>
          </cell>
          <cell r="D195" t="str">
            <v>****</v>
          </cell>
          <cell r="E195" t="str">
            <v>F58640E</v>
          </cell>
          <cell r="F195" t="str">
            <v>METER EXPENSES</v>
          </cell>
          <cell r="G195">
            <v>2011130.6600000001</v>
          </cell>
          <cell r="J195">
            <v>2011130.6600000001</v>
          </cell>
          <cell r="L195">
            <v>184361.1</v>
          </cell>
          <cell r="N195">
            <v>184361.1</v>
          </cell>
          <cell r="P195">
            <v>2195491.7600000002</v>
          </cell>
          <cell r="S195">
            <v>184361.1</v>
          </cell>
          <cell r="T195">
            <v>153593.1</v>
          </cell>
          <cell r="U195">
            <v>155327.65</v>
          </cell>
          <cell r="V195">
            <v>493281.85</v>
          </cell>
          <cell r="W195">
            <v>206218.21</v>
          </cell>
          <cell r="X195">
            <v>175226.43</v>
          </cell>
          <cell r="Y195">
            <v>166787.92000000001</v>
          </cell>
          <cell r="Z195">
            <v>548232.56000000006</v>
          </cell>
          <cell r="AA195">
            <v>190528.44</v>
          </cell>
          <cell r="AB195">
            <v>178642.75</v>
          </cell>
          <cell r="AC195">
            <v>146988.34</v>
          </cell>
          <cell r="AD195">
            <v>516159.53</v>
          </cell>
          <cell r="AE195">
            <v>170382.53</v>
          </cell>
          <cell r="AF195">
            <v>126895.92</v>
          </cell>
          <cell r="AG195">
            <v>156178.26999999999</v>
          </cell>
          <cell r="AH195">
            <v>453456.72</v>
          </cell>
          <cell r="AI195">
            <v>2011130.6600000001</v>
          </cell>
          <cell r="AJ195">
            <v>0</v>
          </cell>
        </row>
        <row r="196">
          <cell r="C196">
            <v>2100</v>
          </cell>
          <cell r="D196" t="str">
            <v>****</v>
          </cell>
          <cell r="E196" t="str">
            <v>F58650E</v>
          </cell>
          <cell r="F196" t="str">
            <v>METER EXPENSES</v>
          </cell>
          <cell r="G196">
            <v>1616.7400000000002</v>
          </cell>
          <cell r="J196">
            <v>1616.7400000000002</v>
          </cell>
          <cell r="L196">
            <v>0</v>
          </cell>
          <cell r="N196">
            <v>0</v>
          </cell>
          <cell r="P196">
            <v>1616.7400000000002</v>
          </cell>
          <cell r="S196">
            <v>0</v>
          </cell>
          <cell r="T196">
            <v>119.92</v>
          </cell>
          <cell r="U196">
            <v>167.86</v>
          </cell>
          <cell r="V196">
            <v>287.78000000000003</v>
          </cell>
          <cell r="W196">
            <v>96.25</v>
          </cell>
          <cell r="X196">
            <v>428.45</v>
          </cell>
          <cell r="Y196">
            <v>0</v>
          </cell>
          <cell r="Z196">
            <v>524.70000000000005</v>
          </cell>
          <cell r="AA196">
            <v>106.58</v>
          </cell>
          <cell r="AB196">
            <v>191.36</v>
          </cell>
          <cell r="AC196">
            <v>76.89</v>
          </cell>
          <cell r="AD196">
            <v>374.83</v>
          </cell>
          <cell r="AE196">
            <v>228.9</v>
          </cell>
          <cell r="AF196">
            <v>78.31</v>
          </cell>
          <cell r="AG196">
            <v>122.22</v>
          </cell>
          <cell r="AH196">
            <v>429.43000000000006</v>
          </cell>
          <cell r="AI196">
            <v>1616.7400000000002</v>
          </cell>
          <cell r="AJ196">
            <v>0</v>
          </cell>
        </row>
        <row r="197">
          <cell r="C197">
            <v>2100</v>
          </cell>
          <cell r="D197" t="str">
            <v>****</v>
          </cell>
          <cell r="E197" t="str">
            <v>F58700E</v>
          </cell>
          <cell r="F197" t="str">
            <v>CUSTOMER INSTALLATIONS EXPENSES</v>
          </cell>
          <cell r="G197">
            <v>795157.77999999991</v>
          </cell>
          <cell r="J197">
            <v>795157.77999999991</v>
          </cell>
          <cell r="L197">
            <v>65563.740000000005</v>
          </cell>
          <cell r="N197">
            <v>65563.740000000005</v>
          </cell>
          <cell r="P197">
            <v>860721.5199999999</v>
          </cell>
          <cell r="S197">
            <v>65563.740000000005</v>
          </cell>
          <cell r="T197">
            <v>56984.39</v>
          </cell>
          <cell r="U197">
            <v>53313.31</v>
          </cell>
          <cell r="V197">
            <v>175861.44</v>
          </cell>
          <cell r="W197">
            <v>69848.539999999994</v>
          </cell>
          <cell r="X197">
            <v>51276.35</v>
          </cell>
          <cell r="Y197">
            <v>50826.12</v>
          </cell>
          <cell r="Z197">
            <v>171951.00999999998</v>
          </cell>
          <cell r="AA197">
            <v>72263.53</v>
          </cell>
          <cell r="AB197">
            <v>60228.55</v>
          </cell>
          <cell r="AC197">
            <v>71271.839999999997</v>
          </cell>
          <cell r="AD197">
            <v>203763.92</v>
          </cell>
          <cell r="AE197">
            <v>102588.59</v>
          </cell>
          <cell r="AF197">
            <v>64599.82</v>
          </cell>
          <cell r="AG197">
            <v>76393</v>
          </cell>
          <cell r="AH197">
            <v>243581.41</v>
          </cell>
          <cell r="AI197">
            <v>795157.77999999991</v>
          </cell>
          <cell r="AJ197">
            <v>0</v>
          </cell>
        </row>
        <row r="198">
          <cell r="C198">
            <v>2100</v>
          </cell>
          <cell r="D198" t="str">
            <v>****</v>
          </cell>
          <cell r="E198" t="str">
            <v>F58710E</v>
          </cell>
          <cell r="F198" t="str">
            <v>CUSTOMER INSTALLATIONS EXPENSES</v>
          </cell>
          <cell r="G198">
            <v>26422.120000000006</v>
          </cell>
          <cell r="J198">
            <v>26422.120000000006</v>
          </cell>
          <cell r="L198">
            <v>5724.5</v>
          </cell>
          <cell r="N198">
            <v>5724.5</v>
          </cell>
          <cell r="P198">
            <v>32146.620000000006</v>
          </cell>
          <cell r="S198">
            <v>5724.5</v>
          </cell>
          <cell r="T198">
            <v>4941.67</v>
          </cell>
          <cell r="U198">
            <v>908.71</v>
          </cell>
          <cell r="V198">
            <v>11574.880000000001</v>
          </cell>
          <cell r="W198">
            <v>3156.94</v>
          </cell>
          <cell r="X198">
            <v>1536.51</v>
          </cell>
          <cell r="Y198">
            <v>1124.76</v>
          </cell>
          <cell r="Z198">
            <v>5818.21</v>
          </cell>
          <cell r="AA198">
            <v>2202.6999999999998</v>
          </cell>
          <cell r="AB198">
            <v>1554.61</v>
          </cell>
          <cell r="AC198">
            <v>1093.56</v>
          </cell>
          <cell r="AD198">
            <v>4850.869999999999</v>
          </cell>
          <cell r="AE198">
            <v>1729.68</v>
          </cell>
          <cell r="AF198">
            <v>1723.42</v>
          </cell>
          <cell r="AG198">
            <v>725.06</v>
          </cell>
          <cell r="AH198">
            <v>4178.16</v>
          </cell>
          <cell r="AI198">
            <v>26422.120000000006</v>
          </cell>
          <cell r="AJ198">
            <v>0</v>
          </cell>
        </row>
        <row r="199">
          <cell r="C199">
            <v>2100</v>
          </cell>
          <cell r="D199" t="str">
            <v>****</v>
          </cell>
          <cell r="E199" t="str">
            <v>F58720E</v>
          </cell>
          <cell r="F199" t="str">
            <v>CUSTOMER INSTALLATIONS EXPENSES</v>
          </cell>
          <cell r="G199">
            <v>1810208.1500000001</v>
          </cell>
          <cell r="J199">
            <v>1810208.1500000001</v>
          </cell>
          <cell r="L199">
            <v>178952.05</v>
          </cell>
          <cell r="N199">
            <v>178952.05</v>
          </cell>
          <cell r="P199">
            <v>1989160.2000000002</v>
          </cell>
          <cell r="S199">
            <v>178952.05</v>
          </cell>
          <cell r="T199">
            <v>158429.82999999999</v>
          </cell>
          <cell r="U199">
            <v>139184.04</v>
          </cell>
          <cell r="V199">
            <v>476565.92000000004</v>
          </cell>
          <cell r="W199">
            <v>175538.94</v>
          </cell>
          <cell r="X199">
            <v>149322.51</v>
          </cell>
          <cell r="Y199">
            <v>140099.74</v>
          </cell>
          <cell r="Z199">
            <v>464961.19</v>
          </cell>
          <cell r="AA199">
            <v>146758.78</v>
          </cell>
          <cell r="AB199">
            <v>137747.03</v>
          </cell>
          <cell r="AC199">
            <v>141689.87</v>
          </cell>
          <cell r="AD199">
            <v>426195.68</v>
          </cell>
          <cell r="AE199">
            <v>145062.34</v>
          </cell>
          <cell r="AF199">
            <v>139425.82</v>
          </cell>
          <cell r="AG199">
            <v>157997.20000000001</v>
          </cell>
          <cell r="AH199">
            <v>442485.36000000004</v>
          </cell>
          <cell r="AI199">
            <v>1810208.1500000001</v>
          </cell>
          <cell r="AJ199">
            <v>0</v>
          </cell>
        </row>
        <row r="200">
          <cell r="C200">
            <v>2100</v>
          </cell>
          <cell r="D200" t="str">
            <v>****</v>
          </cell>
          <cell r="E200" t="str">
            <v>F58740E</v>
          </cell>
          <cell r="F200" t="str">
            <v>CUSTOMER INSTALLATIONS EXPENSES</v>
          </cell>
          <cell r="G200">
            <v>203151.73999999996</v>
          </cell>
          <cell r="J200">
            <v>203151.73999999996</v>
          </cell>
          <cell r="L200">
            <v>30154.78</v>
          </cell>
          <cell r="N200">
            <v>30154.78</v>
          </cell>
          <cell r="P200">
            <v>233306.51999999996</v>
          </cell>
          <cell r="S200">
            <v>30154.78</v>
          </cell>
          <cell r="T200">
            <v>22509.34</v>
          </cell>
          <cell r="U200">
            <v>23965.09</v>
          </cell>
          <cell r="V200">
            <v>76629.209999999992</v>
          </cell>
          <cell r="W200">
            <v>23811.96</v>
          </cell>
          <cell r="X200">
            <v>14833.92</v>
          </cell>
          <cell r="Y200">
            <v>15635.8</v>
          </cell>
          <cell r="Z200">
            <v>54281.679999999993</v>
          </cell>
          <cell r="AA200">
            <v>9501.2900000000009</v>
          </cell>
          <cell r="AB200">
            <v>7423.93</v>
          </cell>
          <cell r="AC200">
            <v>6024.83</v>
          </cell>
          <cell r="AD200">
            <v>22950.050000000003</v>
          </cell>
          <cell r="AE200">
            <v>13557.69</v>
          </cell>
          <cell r="AF200">
            <v>16504.21</v>
          </cell>
          <cell r="AG200">
            <v>19228.900000000001</v>
          </cell>
          <cell r="AH200">
            <v>49290.8</v>
          </cell>
          <cell r="AI200">
            <v>203151.73999999996</v>
          </cell>
          <cell r="AJ200">
            <v>0</v>
          </cell>
        </row>
        <row r="201">
          <cell r="C201">
            <v>2100</v>
          </cell>
          <cell r="D201" t="str">
            <v>****</v>
          </cell>
          <cell r="E201" t="str">
            <v>F58800E</v>
          </cell>
          <cell r="F201" t="str">
            <v>MISCELLANEOUS EXPENSES</v>
          </cell>
          <cell r="G201">
            <v>5573902.1899999995</v>
          </cell>
          <cell r="J201">
            <v>5573902.1899999995</v>
          </cell>
          <cell r="L201">
            <v>213460.19</v>
          </cell>
          <cell r="N201">
            <v>213460.19</v>
          </cell>
          <cell r="P201">
            <v>5787362.3799999999</v>
          </cell>
          <cell r="S201">
            <v>213460.19</v>
          </cell>
          <cell r="T201">
            <v>303737.88</v>
          </cell>
          <cell r="U201">
            <v>494309.45</v>
          </cell>
          <cell r="V201">
            <v>1011507.52</v>
          </cell>
          <cell r="W201">
            <v>1153959.8899999999</v>
          </cell>
          <cell r="X201">
            <v>583091.13</v>
          </cell>
          <cell r="Y201">
            <v>900109.07</v>
          </cell>
          <cell r="Z201">
            <v>2637160.09</v>
          </cell>
          <cell r="AA201">
            <v>376106.06</v>
          </cell>
          <cell r="AB201">
            <v>363697.93</v>
          </cell>
          <cell r="AC201">
            <v>276902.3</v>
          </cell>
          <cell r="AD201">
            <v>1016706.29</v>
          </cell>
          <cell r="AE201">
            <v>787943.37</v>
          </cell>
          <cell r="AF201">
            <v>-32522.67</v>
          </cell>
          <cell r="AG201">
            <v>153107.59</v>
          </cell>
          <cell r="AH201">
            <v>908528.28999999992</v>
          </cell>
          <cell r="AI201">
            <v>5573902.1899999995</v>
          </cell>
          <cell r="AJ201">
            <v>0</v>
          </cell>
        </row>
        <row r="202">
          <cell r="E202" t="str">
            <v>F58801E</v>
          </cell>
          <cell r="F202" t="str">
            <v>MISCELLANEOUS EXPENSES-ADJ</v>
          </cell>
          <cell r="G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C203">
            <v>2100</v>
          </cell>
          <cell r="D203" t="str">
            <v>****</v>
          </cell>
          <cell r="E203" t="str">
            <v>F58810E</v>
          </cell>
          <cell r="F203" t="str">
            <v>MISCELLANEOUS EXPENSES</v>
          </cell>
          <cell r="G203">
            <v>986987.25999999978</v>
          </cell>
          <cell r="J203">
            <v>986987.25999999978</v>
          </cell>
          <cell r="L203">
            <v>83495.98</v>
          </cell>
          <cell r="N203">
            <v>83495.98</v>
          </cell>
          <cell r="P203">
            <v>1070483.2399999998</v>
          </cell>
          <cell r="S203">
            <v>83495.98</v>
          </cell>
          <cell r="T203">
            <v>71364.17</v>
          </cell>
          <cell r="U203">
            <v>81750.53</v>
          </cell>
          <cell r="V203">
            <v>236610.68</v>
          </cell>
          <cell r="W203">
            <v>102254.39999999999</v>
          </cell>
          <cell r="X203">
            <v>86544.18</v>
          </cell>
          <cell r="Y203">
            <v>83118.06</v>
          </cell>
          <cell r="Z203">
            <v>271916.64</v>
          </cell>
          <cell r="AA203">
            <v>84592.22</v>
          </cell>
          <cell r="AB203">
            <v>67712.88</v>
          </cell>
          <cell r="AC203">
            <v>78845.94</v>
          </cell>
          <cell r="AD203">
            <v>231151.04</v>
          </cell>
          <cell r="AE203">
            <v>92482.08</v>
          </cell>
          <cell r="AF203">
            <v>68144.479999999996</v>
          </cell>
          <cell r="AG203">
            <v>86682.34</v>
          </cell>
          <cell r="AH203">
            <v>247308.9</v>
          </cell>
          <cell r="AI203">
            <v>986987.25999999978</v>
          </cell>
          <cell r="AJ203">
            <v>0</v>
          </cell>
        </row>
        <row r="204">
          <cell r="C204">
            <v>2100</v>
          </cell>
          <cell r="D204" t="str">
            <v>****</v>
          </cell>
          <cell r="E204" t="str">
            <v>F58840E</v>
          </cell>
          <cell r="F204" t="str">
            <v>MISCELLANEOUS EXPENSES</v>
          </cell>
          <cell r="G204">
            <v>701908.64</v>
          </cell>
          <cell r="J204">
            <v>701908.64</v>
          </cell>
          <cell r="L204">
            <v>38124.76</v>
          </cell>
          <cell r="N204">
            <v>38124.76</v>
          </cell>
          <cell r="P204">
            <v>740033.4</v>
          </cell>
          <cell r="S204">
            <v>38124.76</v>
          </cell>
          <cell r="T204">
            <v>60423</v>
          </cell>
          <cell r="U204">
            <v>72561.34</v>
          </cell>
          <cell r="V204">
            <v>171109.1</v>
          </cell>
          <cell r="W204">
            <v>69001.47</v>
          </cell>
          <cell r="X204">
            <v>84119.83</v>
          </cell>
          <cell r="Y204">
            <v>94309.18</v>
          </cell>
          <cell r="Z204">
            <v>247430.47999999998</v>
          </cell>
          <cell r="AA204">
            <v>39901.449999999997</v>
          </cell>
          <cell r="AB204">
            <v>20176.57</v>
          </cell>
          <cell r="AC204">
            <v>39656.47</v>
          </cell>
          <cell r="AD204">
            <v>99734.489999999991</v>
          </cell>
          <cell r="AE204">
            <v>50034.26</v>
          </cell>
          <cell r="AF204">
            <v>70206.429999999993</v>
          </cell>
          <cell r="AG204">
            <v>63393.88</v>
          </cell>
          <cell r="AH204">
            <v>183634.57</v>
          </cell>
          <cell r="AI204">
            <v>701908.64</v>
          </cell>
          <cell r="AJ204">
            <v>0</v>
          </cell>
        </row>
        <row r="205">
          <cell r="C205">
            <v>2100</v>
          </cell>
          <cell r="D205" t="str">
            <v>****</v>
          </cell>
          <cell r="E205" t="str">
            <v>F58900E</v>
          </cell>
          <cell r="F205" t="str">
            <v>RENTS</v>
          </cell>
          <cell r="G205">
            <v>89461.55</v>
          </cell>
          <cell r="J205">
            <v>89461.55</v>
          </cell>
          <cell r="L205">
            <v>28627.25</v>
          </cell>
          <cell r="N205">
            <v>28627.25</v>
          </cell>
          <cell r="P205">
            <v>118088.8</v>
          </cell>
          <cell r="S205">
            <v>28627.25</v>
          </cell>
          <cell r="T205">
            <v>1095.77</v>
          </cell>
          <cell r="U205">
            <v>3083.77</v>
          </cell>
          <cell r="V205">
            <v>32806.79</v>
          </cell>
          <cell r="W205">
            <v>1585.01</v>
          </cell>
          <cell r="X205">
            <v>700</v>
          </cell>
          <cell r="Y205">
            <v>10007.11</v>
          </cell>
          <cell r="Z205">
            <v>12292.12</v>
          </cell>
          <cell r="AA205">
            <v>100</v>
          </cell>
          <cell r="AB205">
            <v>0</v>
          </cell>
          <cell r="AC205">
            <v>2108.31</v>
          </cell>
          <cell r="AD205">
            <v>2208.31</v>
          </cell>
          <cell r="AE205">
            <v>292</v>
          </cell>
          <cell r="AF205">
            <v>14351.79</v>
          </cell>
          <cell r="AG205">
            <v>27510.54</v>
          </cell>
          <cell r="AH205">
            <v>42154.33</v>
          </cell>
          <cell r="AI205">
            <v>89461.55</v>
          </cell>
          <cell r="AJ205">
            <v>0</v>
          </cell>
        </row>
        <row r="206">
          <cell r="E206" t="str">
            <v xml:space="preserve">     Electric Distribution Operations</v>
          </cell>
          <cell r="G206">
            <v>33729944.209999993</v>
          </cell>
          <cell r="H206">
            <v>2163.1999999999998</v>
          </cell>
          <cell r="J206">
            <v>33732107.409999996</v>
          </cell>
          <cell r="L206">
            <v>2589899.7099999995</v>
          </cell>
          <cell r="M206">
            <v>0</v>
          </cell>
          <cell r="N206">
            <v>2589899.7099999995</v>
          </cell>
          <cell r="P206">
            <v>36322007.119999997</v>
          </cell>
          <cell r="S206">
            <v>2589899.7099999995</v>
          </cell>
          <cell r="T206">
            <v>2764206.5200000005</v>
          </cell>
          <cell r="U206">
            <v>2656675.5299999998</v>
          </cell>
          <cell r="V206">
            <v>8010781.7600000007</v>
          </cell>
          <cell r="W206">
            <v>4010224.9499999993</v>
          </cell>
          <cell r="X206">
            <v>3163144.47</v>
          </cell>
          <cell r="Y206">
            <v>2893981.11</v>
          </cell>
          <cell r="Z206">
            <v>10067350.529999999</v>
          </cell>
          <cell r="AA206">
            <v>2640525.5500000007</v>
          </cell>
          <cell r="AB206">
            <v>2505480.4500000007</v>
          </cell>
          <cell r="AC206">
            <v>2344238.0400000005</v>
          </cell>
          <cell r="AD206">
            <v>7490244.0400000019</v>
          </cell>
          <cell r="AE206">
            <v>3461610.57</v>
          </cell>
          <cell r="AF206">
            <v>2050362.57</v>
          </cell>
          <cell r="AG206">
            <v>2651757.9399999995</v>
          </cell>
          <cell r="AH206">
            <v>8163731.0800000029</v>
          </cell>
          <cell r="AI206">
            <v>33732107.409999996</v>
          </cell>
          <cell r="AJ206">
            <v>0</v>
          </cell>
        </row>
        <row r="208">
          <cell r="E208" t="str">
            <v xml:space="preserve">     Electric Transmission &amp; Distribution</v>
          </cell>
          <cell r="G208">
            <v>129496177.81999998</v>
          </cell>
          <cell r="H208">
            <v>-20840167.970000006</v>
          </cell>
          <cell r="J208">
            <v>108656009.84999996</v>
          </cell>
          <cell r="L208">
            <v>5003755.66</v>
          </cell>
          <cell r="M208">
            <v>0</v>
          </cell>
          <cell r="N208">
            <v>5003755.66</v>
          </cell>
          <cell r="P208">
            <v>113659765.50999996</v>
          </cell>
          <cell r="S208">
            <v>7198365.1699999981</v>
          </cell>
          <cell r="T208">
            <v>8126211.3500000015</v>
          </cell>
          <cell r="U208">
            <v>8199249.959999999</v>
          </cell>
          <cell r="V208">
            <v>23523826.48</v>
          </cell>
          <cell r="W208">
            <v>25111308.419999998</v>
          </cell>
          <cell r="X208">
            <v>13886843.75</v>
          </cell>
          <cell r="Y208">
            <v>-6735197.160000002</v>
          </cell>
          <cell r="Z208">
            <v>32262955.009999998</v>
          </cell>
          <cell r="AA208">
            <v>9001197.9600000009</v>
          </cell>
          <cell r="AB208">
            <v>7937668.8199999984</v>
          </cell>
          <cell r="AC208">
            <v>6438142.4300000006</v>
          </cell>
          <cell r="AD208">
            <v>23377009.210000001</v>
          </cell>
          <cell r="AE208">
            <v>9204029.4099999983</v>
          </cell>
          <cell r="AF208">
            <v>7804163.8000000007</v>
          </cell>
          <cell r="AG208">
            <v>12484025.939999999</v>
          </cell>
          <cell r="AH208">
            <v>29492219.150000006</v>
          </cell>
          <cell r="AI208">
            <v>108656009.84999996</v>
          </cell>
          <cell r="AJ208">
            <v>0</v>
          </cell>
        </row>
        <row r="210">
          <cell r="C210">
            <v>2100</v>
          </cell>
          <cell r="D210" t="str">
            <v>****</v>
          </cell>
          <cell r="E210" t="str">
            <v>F84000C</v>
          </cell>
          <cell r="F210" t="str">
            <v>OPERATION SUPERVISION AND ENGINEERING</v>
          </cell>
          <cell r="G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</row>
        <row r="211">
          <cell r="C211">
            <v>2101</v>
          </cell>
          <cell r="D211" t="str">
            <v>****</v>
          </cell>
          <cell r="E211" t="str">
            <v>F84000G</v>
          </cell>
          <cell r="F211" t="str">
            <v>OPERATION SUPERVISION AND ENGINEERING</v>
          </cell>
          <cell r="G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C212">
            <v>2100</v>
          </cell>
          <cell r="D212" t="str">
            <v>E</v>
          </cell>
          <cell r="E212" t="str">
            <v>F84100G</v>
          </cell>
          <cell r="F212" t="str">
            <v>OPERATION LABOR AND EXPNESES</v>
          </cell>
          <cell r="G212">
            <v>22832.389999999996</v>
          </cell>
          <cell r="H212">
            <v>-2047.62</v>
          </cell>
          <cell r="J212">
            <v>20784.769999999997</v>
          </cell>
          <cell r="L212">
            <v>4314.22</v>
          </cell>
          <cell r="N212">
            <v>4314.22</v>
          </cell>
          <cell r="P212">
            <v>25098.989999999998</v>
          </cell>
          <cell r="S212">
            <v>4314.22</v>
          </cell>
          <cell r="T212">
            <v>3882.43</v>
          </cell>
          <cell r="U212">
            <v>2756.85</v>
          </cell>
          <cell r="V212">
            <v>10953.5</v>
          </cell>
          <cell r="W212">
            <v>1417.62</v>
          </cell>
          <cell r="X212">
            <v>2175.39</v>
          </cell>
          <cell r="Y212">
            <v>0</v>
          </cell>
          <cell r="Z212">
            <v>3593.0099999999998</v>
          </cell>
          <cell r="AA212">
            <v>660.41</v>
          </cell>
          <cell r="AB212">
            <v>279.93</v>
          </cell>
          <cell r="AC212">
            <v>2502.6</v>
          </cell>
          <cell r="AD212">
            <v>3442.9399999999996</v>
          </cell>
          <cell r="AE212">
            <v>1766.48</v>
          </cell>
          <cell r="AF212">
            <v>859.35</v>
          </cell>
          <cell r="AG212">
            <v>2217.11</v>
          </cell>
          <cell r="AH212">
            <v>4842.9400000000005</v>
          </cell>
          <cell r="AI212">
            <v>22832.389999999996</v>
          </cell>
          <cell r="AJ212">
            <v>0</v>
          </cell>
        </row>
        <row r="213"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-2047.62</v>
          </cell>
          <cell r="AH213">
            <v>-2047.62</v>
          </cell>
          <cell r="AI213">
            <v>-2047.62</v>
          </cell>
          <cell r="AJ213">
            <v>0</v>
          </cell>
        </row>
        <row r="214">
          <cell r="C214">
            <v>2100</v>
          </cell>
          <cell r="D214" t="str">
            <v>****</v>
          </cell>
          <cell r="E214" t="str">
            <v>F84170G</v>
          </cell>
          <cell r="F214" t="str">
            <v>OPERATION LABOR AND EXPNESES</v>
          </cell>
          <cell r="G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E215" t="str">
            <v xml:space="preserve">     Gas Other Storage Operations</v>
          </cell>
          <cell r="G215">
            <v>22832.389999999996</v>
          </cell>
          <cell r="H215">
            <v>-2047.62</v>
          </cell>
          <cell r="J215">
            <v>20784.769999999997</v>
          </cell>
          <cell r="L215">
            <v>4314.22</v>
          </cell>
          <cell r="M215">
            <v>0</v>
          </cell>
          <cell r="N215">
            <v>4314.22</v>
          </cell>
          <cell r="P215">
            <v>25098.989999999998</v>
          </cell>
          <cell r="S215">
            <v>4314.22</v>
          </cell>
          <cell r="T215">
            <v>3882.43</v>
          </cell>
          <cell r="U215">
            <v>2756.85</v>
          </cell>
          <cell r="V215">
            <v>10953.5</v>
          </cell>
          <cell r="W215">
            <v>1417.62</v>
          </cell>
          <cell r="X215">
            <v>2175.39</v>
          </cell>
          <cell r="Y215">
            <v>0</v>
          </cell>
          <cell r="Z215">
            <v>3593.0099999999998</v>
          </cell>
          <cell r="AA215">
            <v>660.41</v>
          </cell>
          <cell r="AB215">
            <v>279.93</v>
          </cell>
          <cell r="AC215">
            <v>2502.6</v>
          </cell>
          <cell r="AD215">
            <v>3442.9399999999996</v>
          </cell>
          <cell r="AE215">
            <v>1766.48</v>
          </cell>
          <cell r="AF215">
            <v>859.35</v>
          </cell>
          <cell r="AG215">
            <v>169.49000000000024</v>
          </cell>
          <cell r="AH215">
            <v>2795.3200000000006</v>
          </cell>
          <cell r="AI215">
            <v>20784.769999999997</v>
          </cell>
          <cell r="AJ215">
            <v>0</v>
          </cell>
        </row>
        <row r="217">
          <cell r="C217">
            <v>2100</v>
          </cell>
          <cell r="D217" t="str">
            <v>****</v>
          </cell>
          <cell r="E217" t="str">
            <v>F85000G</v>
          </cell>
          <cell r="F217" t="str">
            <v>OPERATION SUPERVISION AND ENGINEERING</v>
          </cell>
          <cell r="G217">
            <v>215037.85000000003</v>
          </cell>
          <cell r="J217">
            <v>215037.85000000003</v>
          </cell>
          <cell r="L217">
            <v>5823.99</v>
          </cell>
          <cell r="N217">
            <v>5823.99</v>
          </cell>
          <cell r="P217">
            <v>220861.84000000003</v>
          </cell>
          <cell r="S217">
            <v>5823.99</v>
          </cell>
          <cell r="T217">
            <v>3593.19</v>
          </cell>
          <cell r="U217">
            <v>6221.61</v>
          </cell>
          <cell r="V217">
            <v>15638.79</v>
          </cell>
          <cell r="W217">
            <v>62001.14</v>
          </cell>
          <cell r="X217">
            <v>61031.040000000001</v>
          </cell>
          <cell r="Y217">
            <v>50956.59</v>
          </cell>
          <cell r="Z217">
            <v>173988.77</v>
          </cell>
          <cell r="AA217">
            <v>2569.85</v>
          </cell>
          <cell r="AB217">
            <v>4081.64</v>
          </cell>
          <cell r="AC217">
            <v>4463.16</v>
          </cell>
          <cell r="AD217">
            <v>11114.65</v>
          </cell>
          <cell r="AE217">
            <v>51949.31</v>
          </cell>
          <cell r="AF217">
            <v>4517.32</v>
          </cell>
          <cell r="AG217">
            <v>-42170.99</v>
          </cell>
          <cell r="AH217">
            <v>14295.64</v>
          </cell>
          <cell r="AI217">
            <v>215037.85000000003</v>
          </cell>
          <cell r="AJ217">
            <v>0</v>
          </cell>
        </row>
        <row r="218">
          <cell r="C218">
            <v>2100</v>
          </cell>
          <cell r="D218" t="str">
            <v>****</v>
          </cell>
          <cell r="E218" t="str">
            <v>F85010G</v>
          </cell>
          <cell r="F218" t="str">
            <v>OPERATION SUPERVISION AND ENGINEERING</v>
          </cell>
          <cell r="G218">
            <v>399772.23999999993</v>
          </cell>
          <cell r="J218">
            <v>399772.23999999993</v>
          </cell>
          <cell r="L218">
            <v>49958.06</v>
          </cell>
          <cell r="N218">
            <v>49958.06</v>
          </cell>
          <cell r="P218">
            <v>449730.29999999993</v>
          </cell>
          <cell r="S218">
            <v>49958.06</v>
          </cell>
          <cell r="T218">
            <v>33558.44</v>
          </cell>
          <cell r="U218">
            <v>37477.870000000003</v>
          </cell>
          <cell r="V218">
            <v>120994.37</v>
          </cell>
          <cell r="W218">
            <v>27639.66</v>
          </cell>
          <cell r="X218">
            <v>20927.849999999999</v>
          </cell>
          <cell r="Y218">
            <v>11130.66</v>
          </cell>
          <cell r="Z218">
            <v>59698.17</v>
          </cell>
          <cell r="AA218">
            <v>49464.7</v>
          </cell>
          <cell r="AB218">
            <v>37720.67</v>
          </cell>
          <cell r="AC218">
            <v>13742.86</v>
          </cell>
          <cell r="AD218">
            <v>100928.23</v>
          </cell>
          <cell r="AE218">
            <v>51873.39</v>
          </cell>
          <cell r="AF218">
            <v>28056.54</v>
          </cell>
          <cell r="AG218">
            <v>38221.54</v>
          </cell>
          <cell r="AH218">
            <v>118151.47</v>
          </cell>
          <cell r="AI218">
            <v>399772.23999999993</v>
          </cell>
          <cell r="AJ218">
            <v>0</v>
          </cell>
        </row>
        <row r="219">
          <cell r="D219" t="str">
            <v>Z</v>
          </cell>
          <cell r="E219" t="str">
            <v>F85010G</v>
          </cell>
          <cell r="F219" t="str">
            <v>OPERATION SUPERVISION AND ENGINEERING</v>
          </cell>
          <cell r="H219">
            <v>5.0599999999999996</v>
          </cell>
          <cell r="J219">
            <v>5.0599999999999996</v>
          </cell>
          <cell r="L219">
            <v>49958.06</v>
          </cell>
          <cell r="N219">
            <v>49958.06</v>
          </cell>
          <cell r="P219">
            <v>49963.119999999995</v>
          </cell>
          <cell r="S219">
            <v>2.5299999999999998</v>
          </cell>
          <cell r="V219">
            <v>2.5299999999999998</v>
          </cell>
          <cell r="W219">
            <v>2.5299999999999998</v>
          </cell>
          <cell r="Z219">
            <v>2.5299999999999998</v>
          </cell>
          <cell r="AD219">
            <v>0</v>
          </cell>
          <cell r="AH219">
            <v>0</v>
          </cell>
          <cell r="AI219">
            <v>5.0599999999999996</v>
          </cell>
          <cell r="AJ219">
            <v>0</v>
          </cell>
        </row>
        <row r="220">
          <cell r="C220">
            <v>2100</v>
          </cell>
          <cell r="D220" t="str">
            <v>****</v>
          </cell>
          <cell r="E220" t="str">
            <v>F85020G</v>
          </cell>
          <cell r="F220" t="str">
            <v>OPERATION SUPERVISIO</v>
          </cell>
          <cell r="G220">
            <v>129297.00999999998</v>
          </cell>
          <cell r="J220">
            <v>129297.00999999998</v>
          </cell>
          <cell r="L220">
            <v>11059.65</v>
          </cell>
          <cell r="N220">
            <v>11059.65</v>
          </cell>
          <cell r="P220">
            <v>140356.65999999997</v>
          </cell>
          <cell r="S220">
            <v>11059.65</v>
          </cell>
          <cell r="T220">
            <v>10988.64</v>
          </cell>
          <cell r="U220">
            <v>11816.81</v>
          </cell>
          <cell r="V220">
            <v>33865.1</v>
          </cell>
          <cell r="W220">
            <v>10986.51</v>
          </cell>
          <cell r="X220">
            <v>7024.96</v>
          </cell>
          <cell r="Y220">
            <v>7738.86</v>
          </cell>
          <cell r="Z220">
            <v>25750.33</v>
          </cell>
          <cell r="AA220">
            <v>13276.8</v>
          </cell>
          <cell r="AB220">
            <v>11644.32</v>
          </cell>
          <cell r="AC220">
            <v>9271.86</v>
          </cell>
          <cell r="AD220">
            <v>34192.979999999996</v>
          </cell>
          <cell r="AE220">
            <v>13555.01</v>
          </cell>
          <cell r="AF220">
            <v>11434.5</v>
          </cell>
          <cell r="AG220">
            <v>10499.09</v>
          </cell>
          <cell r="AH220">
            <v>35488.600000000006</v>
          </cell>
          <cell r="AI220">
            <v>129297.00999999998</v>
          </cell>
          <cell r="AJ220">
            <v>0</v>
          </cell>
        </row>
        <row r="221">
          <cell r="C221">
            <v>2100</v>
          </cell>
          <cell r="D221" t="str">
            <v>****</v>
          </cell>
          <cell r="E221" t="str">
            <v>F85100G</v>
          </cell>
          <cell r="F221" t="str">
            <v>SYSTEM CONTROL AND LOAD DISPATCHING</v>
          </cell>
          <cell r="G221">
            <v>398901.42</v>
          </cell>
          <cell r="J221">
            <v>398901.42</v>
          </cell>
          <cell r="L221">
            <v>36228.35</v>
          </cell>
          <cell r="N221">
            <v>36228.35</v>
          </cell>
          <cell r="P221">
            <v>435129.76999999996</v>
          </cell>
          <cell r="S221">
            <v>36228.35</v>
          </cell>
          <cell r="T221">
            <v>36377.050000000003</v>
          </cell>
          <cell r="U221">
            <v>32296.98</v>
          </cell>
          <cell r="V221">
            <v>104902.37999999999</v>
          </cell>
          <cell r="W221">
            <v>39119.17</v>
          </cell>
          <cell r="X221">
            <v>0</v>
          </cell>
          <cell r="Y221">
            <v>0</v>
          </cell>
          <cell r="Z221">
            <v>39119.17</v>
          </cell>
          <cell r="AA221">
            <v>40359.800000000003</v>
          </cell>
          <cell r="AB221">
            <v>45515.839999999997</v>
          </cell>
          <cell r="AC221">
            <v>85123.93</v>
          </cell>
          <cell r="AD221">
            <v>170999.57</v>
          </cell>
          <cell r="AE221">
            <v>4201.2299999999996</v>
          </cell>
          <cell r="AF221">
            <v>39711.42</v>
          </cell>
          <cell r="AG221">
            <v>39967.65</v>
          </cell>
          <cell r="AH221">
            <v>83880.299999999988</v>
          </cell>
          <cell r="AI221">
            <v>398901.42</v>
          </cell>
          <cell r="AJ221">
            <v>0</v>
          </cell>
        </row>
        <row r="222">
          <cell r="C222">
            <v>2100</v>
          </cell>
          <cell r="D222" t="str">
            <v>****</v>
          </cell>
          <cell r="E222" t="str">
            <v>F85200G</v>
          </cell>
          <cell r="F222" t="str">
            <v>COMMUNICATION SYSTEM EXPENSES</v>
          </cell>
          <cell r="G222">
            <v>14630</v>
          </cell>
          <cell r="J222">
            <v>14630</v>
          </cell>
          <cell r="L222">
            <v>0</v>
          </cell>
          <cell r="N222">
            <v>0</v>
          </cell>
          <cell r="P222">
            <v>14630</v>
          </cell>
          <cell r="S222">
            <v>0</v>
          </cell>
          <cell r="T222">
            <v>14630</v>
          </cell>
          <cell r="U222">
            <v>0</v>
          </cell>
          <cell r="V222">
            <v>14630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14630</v>
          </cell>
          <cell r="AJ222">
            <v>0</v>
          </cell>
        </row>
        <row r="223">
          <cell r="C223">
            <v>2100</v>
          </cell>
          <cell r="D223" t="str">
            <v>****</v>
          </cell>
          <cell r="E223" t="str">
            <v>F85300G</v>
          </cell>
          <cell r="F223" t="str">
            <v>COMPRESSOR STATION LABOR AND EXPENSES</v>
          </cell>
          <cell r="G223">
            <v>296794.49</v>
          </cell>
          <cell r="J223">
            <v>296794.49</v>
          </cell>
          <cell r="L223">
            <v>9096.92</v>
          </cell>
          <cell r="N223">
            <v>9096.92</v>
          </cell>
          <cell r="P223">
            <v>305891.40999999997</v>
          </cell>
          <cell r="S223">
            <v>9096.92</v>
          </cell>
          <cell r="T223">
            <v>15507.46</v>
          </cell>
          <cell r="U223">
            <v>40813.089999999997</v>
          </cell>
          <cell r="V223">
            <v>65417.469999999994</v>
          </cell>
          <cell r="W223">
            <v>15054.55</v>
          </cell>
          <cell r="X223">
            <v>11571.12</v>
          </cell>
          <cell r="Y223">
            <v>10016.58</v>
          </cell>
          <cell r="Z223">
            <v>36642.25</v>
          </cell>
          <cell r="AA223">
            <v>37603.839999999997</v>
          </cell>
          <cell r="AB223">
            <v>28246.07</v>
          </cell>
          <cell r="AC223">
            <v>32808.660000000003</v>
          </cell>
          <cell r="AD223">
            <v>98658.57</v>
          </cell>
          <cell r="AE223">
            <v>15507.97</v>
          </cell>
          <cell r="AF223">
            <v>39880.379999999997</v>
          </cell>
          <cell r="AG223">
            <v>40687.85</v>
          </cell>
          <cell r="AH223">
            <v>96076.2</v>
          </cell>
          <cell r="AI223">
            <v>296794.49</v>
          </cell>
          <cell r="AJ223">
            <v>0</v>
          </cell>
        </row>
        <row r="224">
          <cell r="C224">
            <v>2100</v>
          </cell>
          <cell r="D224" t="str">
            <v>****</v>
          </cell>
          <cell r="E224" t="str">
            <v>F85310G</v>
          </cell>
          <cell r="F224" t="str">
            <v>COMPRESSOR STATION LABOR AND EXPENSES</v>
          </cell>
          <cell r="G224">
            <v>669040.94999999995</v>
          </cell>
          <cell r="J224">
            <v>669040.94999999995</v>
          </cell>
          <cell r="L224">
            <v>77574.02</v>
          </cell>
          <cell r="N224">
            <v>77574.02</v>
          </cell>
          <cell r="P224">
            <v>746614.97</v>
          </cell>
          <cell r="S224">
            <v>77574.02</v>
          </cell>
          <cell r="T224">
            <v>62622.81</v>
          </cell>
          <cell r="U224">
            <v>36827.620000000003</v>
          </cell>
          <cell r="V224">
            <v>177024.45</v>
          </cell>
          <cell r="W224">
            <v>66729.070000000007</v>
          </cell>
          <cell r="X224">
            <v>56035.6</v>
          </cell>
          <cell r="Y224">
            <v>54430.29</v>
          </cell>
          <cell r="Z224">
            <v>177194.96000000002</v>
          </cell>
          <cell r="AA224">
            <v>55069.38</v>
          </cell>
          <cell r="AB224">
            <v>55579.54</v>
          </cell>
          <cell r="AC224">
            <v>44351.93</v>
          </cell>
          <cell r="AD224">
            <v>155000.85</v>
          </cell>
          <cell r="AE224">
            <v>56490.57</v>
          </cell>
          <cell r="AF224">
            <v>53162.73</v>
          </cell>
          <cell r="AG224">
            <v>50167.39</v>
          </cell>
          <cell r="AH224">
            <v>159820.69</v>
          </cell>
          <cell r="AI224">
            <v>669040.94999999995</v>
          </cell>
          <cell r="AJ224">
            <v>0</v>
          </cell>
        </row>
        <row r="225">
          <cell r="C225">
            <v>2100</v>
          </cell>
          <cell r="D225" t="str">
            <v>****</v>
          </cell>
          <cell r="E225" t="str">
            <v>F85320G</v>
          </cell>
          <cell r="F225" t="str">
            <v>COMPRESSOR STATION LABOR AND EXPENSES</v>
          </cell>
          <cell r="G225">
            <v>90819.819999999992</v>
          </cell>
          <cell r="J225">
            <v>90819.819999999992</v>
          </cell>
          <cell r="L225">
            <v>9829.15</v>
          </cell>
          <cell r="N225">
            <v>9829.15</v>
          </cell>
          <cell r="P225">
            <v>100648.96999999999</v>
          </cell>
          <cell r="S225">
            <v>9829.15</v>
          </cell>
          <cell r="T225">
            <v>12466.92</v>
          </cell>
          <cell r="U225">
            <v>3653.88</v>
          </cell>
          <cell r="V225">
            <v>25949.95</v>
          </cell>
          <cell r="W225">
            <v>7352.73</v>
          </cell>
          <cell r="X225">
            <v>5376.56</v>
          </cell>
          <cell r="Y225">
            <v>3549.2</v>
          </cell>
          <cell r="Z225">
            <v>16278.490000000002</v>
          </cell>
          <cell r="AA225">
            <v>6071.26</v>
          </cell>
          <cell r="AB225">
            <v>5588.22</v>
          </cell>
          <cell r="AC225">
            <v>5051.13</v>
          </cell>
          <cell r="AD225">
            <v>16710.61</v>
          </cell>
          <cell r="AE225">
            <v>7958.97</v>
          </cell>
          <cell r="AF225">
            <v>14761.52</v>
          </cell>
          <cell r="AG225">
            <v>9160.2800000000007</v>
          </cell>
          <cell r="AH225">
            <v>31880.770000000004</v>
          </cell>
          <cell r="AI225">
            <v>90819.819999999992</v>
          </cell>
          <cell r="AJ225">
            <v>0</v>
          </cell>
        </row>
        <row r="226">
          <cell r="C226">
            <v>2100</v>
          </cell>
          <cell r="D226" t="str">
            <v>****</v>
          </cell>
          <cell r="E226" t="str">
            <v>F85400G</v>
          </cell>
          <cell r="F226" t="str">
            <v>GAS FOR COMPRESSOR STATION FUEL</v>
          </cell>
          <cell r="G226">
            <v>732301.41</v>
          </cell>
          <cell r="J226">
            <v>732301.41</v>
          </cell>
          <cell r="L226">
            <v>69655.58</v>
          </cell>
          <cell r="N226">
            <v>69655.58</v>
          </cell>
          <cell r="P226">
            <v>801956.99</v>
          </cell>
          <cell r="S226">
            <v>69655.58</v>
          </cell>
          <cell r="T226">
            <v>47446</v>
          </cell>
          <cell r="U226">
            <v>41683</v>
          </cell>
          <cell r="V226">
            <v>158784.58000000002</v>
          </cell>
          <cell r="W226">
            <v>23880</v>
          </cell>
          <cell r="X226">
            <v>43976</v>
          </cell>
          <cell r="Y226">
            <v>67633</v>
          </cell>
          <cell r="Z226">
            <v>135489</v>
          </cell>
          <cell r="AA226">
            <v>93932</v>
          </cell>
          <cell r="AB226">
            <v>12647</v>
          </cell>
          <cell r="AC226">
            <v>136544</v>
          </cell>
          <cell r="AD226">
            <v>243123</v>
          </cell>
          <cell r="AE226">
            <v>7743</v>
          </cell>
          <cell r="AF226">
            <v>54983</v>
          </cell>
          <cell r="AG226">
            <v>132178.82999999999</v>
          </cell>
          <cell r="AH226">
            <v>194904.83</v>
          </cell>
          <cell r="AI226">
            <v>732301.41</v>
          </cell>
          <cell r="AJ226">
            <v>0</v>
          </cell>
        </row>
        <row r="227">
          <cell r="D227" t="str">
            <v>X</v>
          </cell>
          <cell r="E227" t="str">
            <v>F85400G</v>
          </cell>
          <cell r="F227" t="str">
            <v>GAS FOR COMPRESSOR STATION FUEL</v>
          </cell>
          <cell r="H227">
            <v>-566.41</v>
          </cell>
          <cell r="J227">
            <v>-566.41</v>
          </cell>
          <cell r="L227">
            <v>69655.58</v>
          </cell>
          <cell r="N227">
            <v>69655.58</v>
          </cell>
          <cell r="P227">
            <v>69089.17</v>
          </cell>
          <cell r="S227">
            <v>-3.58</v>
          </cell>
          <cell r="V227">
            <v>-3.58</v>
          </cell>
          <cell r="Z227">
            <v>0</v>
          </cell>
          <cell r="AD227">
            <v>0</v>
          </cell>
          <cell r="AG227">
            <v>-562.83000000000004</v>
          </cell>
          <cell r="AH227">
            <v>-562.83000000000004</v>
          </cell>
          <cell r="AI227">
            <v>-566.41000000000008</v>
          </cell>
          <cell r="AJ227">
            <v>0</v>
          </cell>
        </row>
        <row r="228">
          <cell r="C228">
            <v>2100</v>
          </cell>
          <cell r="D228" t="str">
            <v>****</v>
          </cell>
          <cell r="E228" t="str">
            <v>F85500G</v>
          </cell>
          <cell r="F228" t="str">
            <v>OTHER FUEL AND POWER FOR COMPRESSOR STA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</row>
        <row r="229">
          <cell r="C229">
            <v>2100</v>
          </cell>
          <cell r="D229" t="str">
            <v>****</v>
          </cell>
          <cell r="E229" t="str">
            <v>F85510G</v>
          </cell>
          <cell r="F229" t="str">
            <v>OTHER FUEL AND POWER FOR COMPRESSOR STA</v>
          </cell>
          <cell r="G229">
            <v>199420.19999999998</v>
          </cell>
          <cell r="J229">
            <v>199420.19999999998</v>
          </cell>
          <cell r="L229">
            <v>36646.36</v>
          </cell>
          <cell r="N229">
            <v>36646.36</v>
          </cell>
          <cell r="P229">
            <v>236066.56</v>
          </cell>
          <cell r="S229">
            <v>36646.36</v>
          </cell>
          <cell r="T229">
            <v>0</v>
          </cell>
          <cell r="U229">
            <v>31873.82</v>
          </cell>
          <cell r="V229">
            <v>68520.179999999993</v>
          </cell>
          <cell r="W229">
            <v>14009.15</v>
          </cell>
          <cell r="X229">
            <v>0</v>
          </cell>
          <cell r="Y229">
            <v>30114.92</v>
          </cell>
          <cell r="Z229">
            <v>44124.07</v>
          </cell>
          <cell r="AA229">
            <v>0</v>
          </cell>
          <cell r="AB229">
            <v>41025.279999999999</v>
          </cell>
          <cell r="AC229">
            <v>0</v>
          </cell>
          <cell r="AD229">
            <v>41025.279999999999</v>
          </cell>
          <cell r="AE229">
            <v>32067.439999999999</v>
          </cell>
          <cell r="AF229">
            <v>13683.23</v>
          </cell>
          <cell r="AG229">
            <v>0</v>
          </cell>
          <cell r="AH229">
            <v>45750.67</v>
          </cell>
          <cell r="AI229">
            <v>199420.19999999998</v>
          </cell>
          <cell r="AJ229">
            <v>0</v>
          </cell>
        </row>
        <row r="230">
          <cell r="C230">
            <v>2100</v>
          </cell>
          <cell r="D230" t="str">
            <v>****</v>
          </cell>
          <cell r="E230" t="str">
            <v>F85600G</v>
          </cell>
          <cell r="F230" t="str">
            <v>MAINS EXPENSES</v>
          </cell>
          <cell r="G230">
            <v>407073.88000000006</v>
          </cell>
          <cell r="J230">
            <v>407073.88000000006</v>
          </cell>
          <cell r="L230">
            <v>63387.94</v>
          </cell>
          <cell r="N230">
            <v>63387.94</v>
          </cell>
          <cell r="P230">
            <v>470461.82000000007</v>
          </cell>
          <cell r="S230">
            <v>63387.94</v>
          </cell>
          <cell r="T230">
            <v>40069.14</v>
          </cell>
          <cell r="U230">
            <v>27746.25</v>
          </cell>
          <cell r="V230">
            <v>131203.33000000002</v>
          </cell>
          <cell r="W230">
            <v>70297.88</v>
          </cell>
          <cell r="X230">
            <v>48191.51</v>
          </cell>
          <cell r="Y230">
            <v>64989.74</v>
          </cell>
          <cell r="Z230">
            <v>183479.13</v>
          </cell>
          <cell r="AA230">
            <v>6130.52</v>
          </cell>
          <cell r="AB230">
            <v>3807.37</v>
          </cell>
          <cell r="AC230">
            <v>4394.49</v>
          </cell>
          <cell r="AD230">
            <v>14332.38</v>
          </cell>
          <cell r="AE230">
            <v>18491.21</v>
          </cell>
          <cell r="AF230">
            <v>6468.21</v>
          </cell>
          <cell r="AG230">
            <v>53099.62</v>
          </cell>
          <cell r="AH230">
            <v>78059.040000000008</v>
          </cell>
          <cell r="AI230">
            <v>407073.88000000006</v>
          </cell>
          <cell r="AJ230">
            <v>0</v>
          </cell>
        </row>
        <row r="231">
          <cell r="C231">
            <v>2100</v>
          </cell>
          <cell r="D231" t="str">
            <v>****</v>
          </cell>
          <cell r="E231" t="str">
            <v>F85610G</v>
          </cell>
          <cell r="F231" t="str">
            <v>MAINS EXPENSES</v>
          </cell>
          <cell r="G231">
            <v>92824.500000000015</v>
          </cell>
          <cell r="J231">
            <v>92824.500000000015</v>
          </cell>
          <cell r="L231">
            <v>0</v>
          </cell>
          <cell r="N231">
            <v>0</v>
          </cell>
          <cell r="P231">
            <v>92824.500000000015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19924.43</v>
          </cell>
          <cell r="AB231">
            <v>26685.64</v>
          </cell>
          <cell r="AC231">
            <v>10171.209999999999</v>
          </cell>
          <cell r="AD231">
            <v>56781.279999999999</v>
          </cell>
          <cell r="AE231">
            <v>18008.79</v>
          </cell>
          <cell r="AF231">
            <v>16451.849999999999</v>
          </cell>
          <cell r="AG231">
            <v>1582.58</v>
          </cell>
          <cell r="AH231">
            <v>36043.22</v>
          </cell>
          <cell r="AI231">
            <v>92824.500000000015</v>
          </cell>
          <cell r="AJ231">
            <v>0</v>
          </cell>
        </row>
        <row r="232">
          <cell r="C232">
            <v>2100</v>
          </cell>
          <cell r="D232" t="str">
            <v>****</v>
          </cell>
          <cell r="E232" t="str">
            <v>F85620G</v>
          </cell>
          <cell r="F232" t="str">
            <v>MAINS EXPENSES</v>
          </cell>
          <cell r="G232">
            <v>119437.6</v>
          </cell>
          <cell r="J232">
            <v>119437.6</v>
          </cell>
          <cell r="L232">
            <v>0</v>
          </cell>
          <cell r="N232">
            <v>0</v>
          </cell>
          <cell r="P232">
            <v>119437.6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25768.58</v>
          </cell>
          <cell r="AB232">
            <v>26082.46</v>
          </cell>
          <cell r="AC232">
            <v>9821.9699999999993</v>
          </cell>
          <cell r="AD232">
            <v>61673.01</v>
          </cell>
          <cell r="AE232">
            <v>22664.54</v>
          </cell>
          <cell r="AF232">
            <v>33051.440000000002</v>
          </cell>
          <cell r="AG232">
            <v>2048.61</v>
          </cell>
          <cell r="AH232">
            <v>57764.590000000004</v>
          </cell>
          <cell r="AI232">
            <v>119437.6</v>
          </cell>
          <cell r="AJ232">
            <v>0</v>
          </cell>
        </row>
        <row r="233">
          <cell r="C233">
            <v>2100</v>
          </cell>
          <cell r="D233" t="str">
            <v>****</v>
          </cell>
          <cell r="E233" t="str">
            <v>F85660G</v>
          </cell>
          <cell r="F233" t="str">
            <v>MAINS EXPENSES</v>
          </cell>
          <cell r="G233">
            <v>32550.829999999998</v>
          </cell>
          <cell r="J233">
            <v>32550.829999999998</v>
          </cell>
          <cell r="L233">
            <v>0</v>
          </cell>
          <cell r="N233">
            <v>0</v>
          </cell>
          <cell r="P233">
            <v>32550.829999999998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7239.72</v>
          </cell>
          <cell r="AB233">
            <v>6220.42</v>
          </cell>
          <cell r="AC233">
            <v>5827.73</v>
          </cell>
          <cell r="AD233">
            <v>19287.87</v>
          </cell>
          <cell r="AE233">
            <v>6719.73</v>
          </cell>
          <cell r="AF233">
            <v>6057</v>
          </cell>
          <cell r="AG233">
            <v>486.23</v>
          </cell>
          <cell r="AH233">
            <v>13262.96</v>
          </cell>
          <cell r="AI233">
            <v>32550.829999999998</v>
          </cell>
          <cell r="AJ233">
            <v>0</v>
          </cell>
        </row>
        <row r="234">
          <cell r="C234">
            <v>2100</v>
          </cell>
          <cell r="D234" t="str">
            <v>****</v>
          </cell>
          <cell r="E234" t="str">
            <v>F85700G</v>
          </cell>
          <cell r="F234" t="str">
            <v>MEASURING AND REGULATING STATION EXPENS</v>
          </cell>
          <cell r="G234">
            <v>214769.93000000002</v>
          </cell>
          <cell r="J234">
            <v>214769.93000000002</v>
          </cell>
          <cell r="L234">
            <v>18710.5</v>
          </cell>
          <cell r="N234">
            <v>18710.5</v>
          </cell>
          <cell r="P234">
            <v>233480.43000000002</v>
          </cell>
          <cell r="S234">
            <v>18710.5</v>
          </cell>
          <cell r="T234">
            <v>16034.11</v>
          </cell>
          <cell r="U234">
            <v>33072.32</v>
          </cell>
          <cell r="V234">
            <v>67816.929999999993</v>
          </cell>
          <cell r="W234">
            <v>18805.650000000001</v>
          </cell>
          <cell r="X234">
            <v>10213.08</v>
          </cell>
          <cell r="Y234">
            <v>6074.33</v>
          </cell>
          <cell r="Z234">
            <v>35093.060000000005</v>
          </cell>
          <cell r="AA234">
            <v>16382.35</v>
          </cell>
          <cell r="AB234">
            <v>12527.85</v>
          </cell>
          <cell r="AC234">
            <v>24715.45</v>
          </cell>
          <cell r="AD234">
            <v>53625.65</v>
          </cell>
          <cell r="AE234">
            <v>18463.73</v>
          </cell>
          <cell r="AF234">
            <v>21212.52</v>
          </cell>
          <cell r="AG234">
            <v>18558.04</v>
          </cell>
          <cell r="AH234">
            <v>58234.29</v>
          </cell>
          <cell r="AI234">
            <v>214769.93000000002</v>
          </cell>
          <cell r="AJ234">
            <v>0</v>
          </cell>
        </row>
        <row r="235">
          <cell r="E235" t="str">
            <v>F85800G</v>
          </cell>
          <cell r="F235" t="str">
            <v>TRANSMISSION AND COMPRESSION OF GAS BY OTHERS</v>
          </cell>
          <cell r="G235">
            <v>132.12</v>
          </cell>
          <cell r="J235">
            <v>132.12</v>
          </cell>
          <cell r="L235">
            <v>0</v>
          </cell>
          <cell r="N235">
            <v>0</v>
          </cell>
          <cell r="P235">
            <v>132.12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132.12</v>
          </cell>
          <cell r="X235">
            <v>0</v>
          </cell>
          <cell r="Y235">
            <v>0</v>
          </cell>
          <cell r="Z235">
            <v>132.12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132.12</v>
          </cell>
          <cell r="AJ235">
            <v>0</v>
          </cell>
        </row>
        <row r="236">
          <cell r="C236">
            <v>2100</v>
          </cell>
          <cell r="D236" t="str">
            <v>****</v>
          </cell>
          <cell r="E236" t="str">
            <v>F85900G</v>
          </cell>
          <cell r="F236" t="str">
            <v>OTHER EXPENSES</v>
          </cell>
          <cell r="G236">
            <v>1061174.6800000002</v>
          </cell>
          <cell r="J236">
            <v>1061174.6800000002</v>
          </cell>
          <cell r="L236">
            <v>106952.71</v>
          </cell>
          <cell r="M236">
            <v>1176.07</v>
          </cell>
          <cell r="N236">
            <v>108128.78000000001</v>
          </cell>
          <cell r="P236">
            <v>1169303.4600000002</v>
          </cell>
          <cell r="S236">
            <v>106952.71</v>
          </cell>
          <cell r="T236">
            <v>63165.22</v>
          </cell>
          <cell r="U236">
            <v>186747.28</v>
          </cell>
          <cell r="V236">
            <v>356865.20999999996</v>
          </cell>
          <cell r="W236">
            <v>11572.44</v>
          </cell>
          <cell r="X236">
            <v>132889.18</v>
          </cell>
          <cell r="Y236">
            <v>47077.87</v>
          </cell>
          <cell r="Z236">
            <v>191539.49</v>
          </cell>
          <cell r="AA236">
            <v>17715.060000000001</v>
          </cell>
          <cell r="AB236">
            <v>151589.57</v>
          </cell>
          <cell r="AC236">
            <v>30773.94</v>
          </cell>
          <cell r="AD236">
            <v>200078.57</v>
          </cell>
          <cell r="AE236">
            <v>31970.26</v>
          </cell>
          <cell r="AF236">
            <v>49200.78</v>
          </cell>
          <cell r="AG236">
            <v>231520.37</v>
          </cell>
          <cell r="AH236">
            <v>312691.40999999997</v>
          </cell>
          <cell r="AI236">
            <v>1061174.6800000002</v>
          </cell>
          <cell r="AJ236">
            <v>0</v>
          </cell>
        </row>
        <row r="237">
          <cell r="C237">
            <v>2101</v>
          </cell>
          <cell r="D237" t="str">
            <v>****</v>
          </cell>
          <cell r="E237" t="str">
            <v>F85910G</v>
          </cell>
          <cell r="F237" t="str">
            <v>OTHER EXPENSES</v>
          </cell>
          <cell r="G237">
            <v>21637.420000000002</v>
          </cell>
          <cell r="J237">
            <v>21637.420000000002</v>
          </cell>
          <cell r="L237">
            <v>2480.91</v>
          </cell>
          <cell r="N237">
            <v>2480.91</v>
          </cell>
          <cell r="P237">
            <v>24118.33</v>
          </cell>
          <cell r="S237">
            <v>2480.91</v>
          </cell>
          <cell r="T237">
            <v>1718.46</v>
          </cell>
          <cell r="U237">
            <v>1397.38</v>
          </cell>
          <cell r="V237">
            <v>5596.75</v>
          </cell>
          <cell r="W237">
            <v>428.53</v>
          </cell>
          <cell r="X237">
            <v>863.13</v>
          </cell>
          <cell r="Y237">
            <v>10.78</v>
          </cell>
          <cell r="Z237">
            <v>1302.4399999999998</v>
          </cell>
          <cell r="AA237">
            <v>2053.15</v>
          </cell>
          <cell r="AB237">
            <v>2493.2199999999998</v>
          </cell>
          <cell r="AC237">
            <v>2152.71</v>
          </cell>
          <cell r="AD237">
            <v>6699.08</v>
          </cell>
          <cell r="AE237">
            <v>2496.61</v>
          </cell>
          <cell r="AF237">
            <v>2192.66</v>
          </cell>
          <cell r="AG237">
            <v>3349.88</v>
          </cell>
          <cell r="AH237">
            <v>8039.1500000000005</v>
          </cell>
          <cell r="AI237">
            <v>21637.420000000002</v>
          </cell>
          <cell r="AJ237">
            <v>0</v>
          </cell>
        </row>
        <row r="238">
          <cell r="C238">
            <v>2100</v>
          </cell>
          <cell r="D238" t="str">
            <v>****</v>
          </cell>
          <cell r="E238" t="str">
            <v>F85920G</v>
          </cell>
          <cell r="F238" t="str">
            <v>OTHER EXPENSES</v>
          </cell>
          <cell r="G238">
            <v>60704.49</v>
          </cell>
          <cell r="J238">
            <v>60704.49</v>
          </cell>
          <cell r="L238">
            <v>7984.55</v>
          </cell>
          <cell r="N238">
            <v>7984.55</v>
          </cell>
          <cell r="P238">
            <v>68689.039999999994</v>
          </cell>
          <cell r="S238">
            <v>7984.55</v>
          </cell>
          <cell r="T238">
            <v>5350.17</v>
          </cell>
          <cell r="U238">
            <v>7257.35</v>
          </cell>
          <cell r="V238">
            <v>20592.07</v>
          </cell>
          <cell r="W238">
            <v>3188.8</v>
          </cell>
          <cell r="X238">
            <v>2187.85</v>
          </cell>
          <cell r="Y238">
            <v>2010.61</v>
          </cell>
          <cell r="Z238">
            <v>7387.2599999999993</v>
          </cell>
          <cell r="AA238">
            <v>10009.129999999999</v>
          </cell>
          <cell r="AB238">
            <v>11148.63</v>
          </cell>
          <cell r="AC238">
            <v>2714.25</v>
          </cell>
          <cell r="AD238">
            <v>23872.01</v>
          </cell>
          <cell r="AE238">
            <v>5983.61</v>
          </cell>
          <cell r="AF238">
            <v>-166.83</v>
          </cell>
          <cell r="AG238">
            <v>3036.37</v>
          </cell>
          <cell r="AH238">
            <v>8853.15</v>
          </cell>
          <cell r="AI238">
            <v>60704.49</v>
          </cell>
          <cell r="AJ238">
            <v>0</v>
          </cell>
        </row>
        <row r="239">
          <cell r="C239">
            <v>2100</v>
          </cell>
          <cell r="D239" t="str">
            <v>****</v>
          </cell>
          <cell r="E239" t="str">
            <v>F85930G</v>
          </cell>
          <cell r="F239" t="str">
            <v>OTHER EXPENSES</v>
          </cell>
          <cell r="G239">
            <v>145673.56</v>
          </cell>
          <cell r="J239">
            <v>145673.56</v>
          </cell>
          <cell r="L239">
            <v>8342.68</v>
          </cell>
          <cell r="N239">
            <v>8342.68</v>
          </cell>
          <cell r="P239">
            <v>154016.24</v>
          </cell>
          <cell r="S239">
            <v>8342.68</v>
          </cell>
          <cell r="T239">
            <v>7127.71</v>
          </cell>
          <cell r="U239">
            <v>8601.4699999999993</v>
          </cell>
          <cell r="V239">
            <v>24071.86</v>
          </cell>
          <cell r="W239">
            <v>10770.6</v>
          </cell>
          <cell r="X239">
            <v>16584</v>
          </cell>
          <cell r="Y239">
            <v>13880.15</v>
          </cell>
          <cell r="Z239">
            <v>41234.75</v>
          </cell>
          <cell r="AA239">
            <v>8123.49</v>
          </cell>
          <cell r="AB239">
            <v>14452.09</v>
          </cell>
          <cell r="AC239">
            <v>4746.76</v>
          </cell>
          <cell r="AD239">
            <v>27322.340000000004</v>
          </cell>
          <cell r="AE239">
            <v>8127.48</v>
          </cell>
          <cell r="AF239">
            <v>20278.03</v>
          </cell>
          <cell r="AG239">
            <v>24639.1</v>
          </cell>
          <cell r="AH239">
            <v>53044.61</v>
          </cell>
          <cell r="AI239">
            <v>145673.56</v>
          </cell>
          <cell r="AJ239">
            <v>0</v>
          </cell>
        </row>
        <row r="240">
          <cell r="C240">
            <v>2100</v>
          </cell>
          <cell r="D240" t="str">
            <v>****</v>
          </cell>
          <cell r="E240" t="str">
            <v>F86000G</v>
          </cell>
          <cell r="F240" t="str">
            <v>RENTS</v>
          </cell>
          <cell r="G240">
            <v>458.53000000000003</v>
          </cell>
          <cell r="J240">
            <v>458.53000000000003</v>
          </cell>
          <cell r="L240">
            <v>7.06</v>
          </cell>
          <cell r="N240">
            <v>7.06</v>
          </cell>
          <cell r="P240">
            <v>465.59000000000003</v>
          </cell>
          <cell r="S240">
            <v>7.06</v>
          </cell>
          <cell r="T240">
            <v>0</v>
          </cell>
          <cell r="U240">
            <v>100</v>
          </cell>
          <cell r="V240">
            <v>107.06</v>
          </cell>
          <cell r="W240">
            <v>7.06</v>
          </cell>
          <cell r="X240">
            <v>0</v>
          </cell>
          <cell r="Y240">
            <v>0</v>
          </cell>
          <cell r="Z240">
            <v>7.06</v>
          </cell>
          <cell r="AA240">
            <v>302.3</v>
          </cell>
          <cell r="AB240">
            <v>0</v>
          </cell>
          <cell r="AC240">
            <v>-106.89</v>
          </cell>
          <cell r="AD240">
            <v>195.41000000000003</v>
          </cell>
          <cell r="AE240">
            <v>0</v>
          </cell>
          <cell r="AF240">
            <v>0</v>
          </cell>
          <cell r="AG240">
            <v>149</v>
          </cell>
          <cell r="AH240">
            <v>149</v>
          </cell>
          <cell r="AI240">
            <v>458.53000000000003</v>
          </cell>
          <cell r="AJ240">
            <v>0</v>
          </cell>
        </row>
        <row r="241">
          <cell r="E241" t="str">
            <v xml:space="preserve">     Gas Transmission Operations</v>
          </cell>
          <cell r="G241">
            <v>5302452.9300000006</v>
          </cell>
          <cell r="H241">
            <v>-561.35</v>
          </cell>
          <cell r="J241">
            <v>5301891.58</v>
          </cell>
          <cell r="L241">
            <v>633352.07000000018</v>
          </cell>
          <cell r="M241">
            <v>1176.07</v>
          </cell>
          <cell r="N241">
            <v>634528.14000000013</v>
          </cell>
          <cell r="P241">
            <v>5936419.7200000007</v>
          </cell>
          <cell r="S241">
            <v>513737.37999999995</v>
          </cell>
          <cell r="T241">
            <v>370655.32</v>
          </cell>
          <cell r="U241">
            <v>507586.73</v>
          </cell>
          <cell r="V241">
            <v>1391979.4300000002</v>
          </cell>
          <cell r="W241">
            <v>381977.59</v>
          </cell>
          <cell r="X241">
            <v>416871.88</v>
          </cell>
          <cell r="Y241">
            <v>369613.58000000007</v>
          </cell>
          <cell r="Z241">
            <v>1168463.05</v>
          </cell>
          <cell r="AA241">
            <v>411996.36</v>
          </cell>
          <cell r="AB241">
            <v>497055.83</v>
          </cell>
          <cell r="AC241">
            <v>426569.15</v>
          </cell>
          <cell r="AD241">
            <v>1335621.3400000001</v>
          </cell>
          <cell r="AE241">
            <v>374272.84999999986</v>
          </cell>
          <cell r="AF241">
            <v>414936.30000000005</v>
          </cell>
          <cell r="AG241">
            <v>616618.61</v>
          </cell>
          <cell r="AH241">
            <v>1405827.7599999998</v>
          </cell>
          <cell r="AI241">
            <v>5301891.58</v>
          </cell>
          <cell r="AJ241">
            <v>0</v>
          </cell>
        </row>
        <row r="243">
          <cell r="C243">
            <v>2100</v>
          </cell>
          <cell r="D243" t="str">
            <v>****</v>
          </cell>
          <cell r="E243" t="str">
            <v>F87000G</v>
          </cell>
          <cell r="F243" t="str">
            <v>OPERATION SUPERVISION AND ENGINEERING</v>
          </cell>
          <cell r="G243">
            <v>161022.73000000001</v>
          </cell>
          <cell r="J243">
            <v>161022.73000000001</v>
          </cell>
          <cell r="L243">
            <v>20790.689999999999</v>
          </cell>
          <cell r="N243">
            <v>20790.689999999999</v>
          </cell>
          <cell r="P243">
            <v>181813.42</v>
          </cell>
          <cell r="S243">
            <v>20790.689999999999</v>
          </cell>
          <cell r="T243">
            <v>11212.3</v>
          </cell>
          <cell r="U243">
            <v>5074</v>
          </cell>
          <cell r="V243">
            <v>37076.99</v>
          </cell>
          <cell r="W243">
            <v>29240.92</v>
          </cell>
          <cell r="X243">
            <v>28490.48</v>
          </cell>
          <cell r="Y243">
            <v>34465.339999999997</v>
          </cell>
          <cell r="Z243">
            <v>92196.739999999991</v>
          </cell>
          <cell r="AA243">
            <v>10685.02</v>
          </cell>
          <cell r="AB243">
            <v>5772.25</v>
          </cell>
          <cell r="AC243">
            <v>4689.91</v>
          </cell>
          <cell r="AD243">
            <v>21147.18</v>
          </cell>
          <cell r="AE243">
            <v>10279.32</v>
          </cell>
          <cell r="AF243">
            <v>28570.1</v>
          </cell>
          <cell r="AG243">
            <v>-28247.599999999999</v>
          </cell>
          <cell r="AH243">
            <v>10601.82</v>
          </cell>
          <cell r="AI243">
            <v>161022.73000000001</v>
          </cell>
          <cell r="AJ243">
            <v>0</v>
          </cell>
        </row>
        <row r="244">
          <cell r="C244">
            <v>2100</v>
          </cell>
          <cell r="D244" t="str">
            <v>****</v>
          </cell>
          <cell r="E244" t="str">
            <v>F87010G</v>
          </cell>
          <cell r="F244" t="str">
            <v>OPERATION SUPERVISIO</v>
          </cell>
          <cell r="G244">
            <v>1779105.8100000003</v>
          </cell>
          <cell r="J244">
            <v>1779105.8100000003</v>
          </cell>
          <cell r="L244">
            <v>132934.65</v>
          </cell>
          <cell r="N244">
            <v>132934.65</v>
          </cell>
          <cell r="P244">
            <v>1912040.4600000002</v>
          </cell>
          <cell r="S244">
            <v>132934.65</v>
          </cell>
          <cell r="T244">
            <v>166892.96</v>
          </cell>
          <cell r="U244">
            <v>142590.63</v>
          </cell>
          <cell r="V244">
            <v>442418.24</v>
          </cell>
          <cell r="W244">
            <v>179591.56</v>
          </cell>
          <cell r="X244">
            <v>196044.87</v>
          </cell>
          <cell r="Y244">
            <v>155808.4</v>
          </cell>
          <cell r="Z244">
            <v>531444.82999999996</v>
          </cell>
          <cell r="AA244">
            <v>144025.35999999999</v>
          </cell>
          <cell r="AB244">
            <v>139071.54999999999</v>
          </cell>
          <cell r="AC244">
            <v>130040.09</v>
          </cell>
          <cell r="AD244">
            <v>413137</v>
          </cell>
          <cell r="AE244">
            <v>145240.09</v>
          </cell>
          <cell r="AF244">
            <v>118814.18</v>
          </cell>
          <cell r="AG244">
            <v>128051.47</v>
          </cell>
          <cell r="AH244">
            <v>392105.74</v>
          </cell>
          <cell r="AI244">
            <v>1779105.8100000003</v>
          </cell>
          <cell r="AJ244">
            <v>0</v>
          </cell>
        </row>
        <row r="245">
          <cell r="D245" t="str">
            <v>O</v>
          </cell>
          <cell r="E245" t="str">
            <v>F87010G</v>
          </cell>
          <cell r="F245" t="str">
            <v>OPERATION SUPERVISIO</v>
          </cell>
          <cell r="H245">
            <v>1715.89</v>
          </cell>
          <cell r="J245">
            <v>1715.89</v>
          </cell>
          <cell r="V245">
            <v>0</v>
          </cell>
          <cell r="Z245">
            <v>0</v>
          </cell>
          <cell r="AD245">
            <v>0</v>
          </cell>
          <cell r="AF245">
            <v>1715.89</v>
          </cell>
          <cell r="AH245">
            <v>1715.89</v>
          </cell>
          <cell r="AI245">
            <v>1715.89</v>
          </cell>
          <cell r="AJ245">
            <v>0</v>
          </cell>
        </row>
        <row r="246">
          <cell r="C246">
            <v>2100</v>
          </cell>
          <cell r="D246" t="str">
            <v>****</v>
          </cell>
          <cell r="E246" t="str">
            <v>F87020G</v>
          </cell>
          <cell r="F246" t="str">
            <v>OPERATION SUPERVISIO</v>
          </cell>
          <cell r="G246">
            <v>722390.56</v>
          </cell>
          <cell r="J246">
            <v>722390.56</v>
          </cell>
          <cell r="L246">
            <v>63911.26</v>
          </cell>
          <cell r="N246">
            <v>63911.26</v>
          </cell>
          <cell r="P246">
            <v>786301.82000000007</v>
          </cell>
          <cell r="S246">
            <v>63911.26</v>
          </cell>
          <cell r="T246">
            <v>57641.8</v>
          </cell>
          <cell r="U246">
            <v>60105.01</v>
          </cell>
          <cell r="V246">
            <v>181658.07</v>
          </cell>
          <cell r="W246">
            <v>77141.58</v>
          </cell>
          <cell r="X246">
            <v>58950.71</v>
          </cell>
          <cell r="Y246">
            <v>60337.52</v>
          </cell>
          <cell r="Z246">
            <v>196429.81</v>
          </cell>
          <cell r="AA246">
            <v>58846.23</v>
          </cell>
          <cell r="AB246">
            <v>57793.1</v>
          </cell>
          <cell r="AC246">
            <v>48747.57</v>
          </cell>
          <cell r="AD246">
            <v>165386.9</v>
          </cell>
          <cell r="AE246">
            <v>65767.070000000007</v>
          </cell>
          <cell r="AF246">
            <v>55487.09</v>
          </cell>
          <cell r="AG246">
            <v>57661.62</v>
          </cell>
          <cell r="AH246">
            <v>178915.78</v>
          </cell>
          <cell r="AI246">
            <v>722390.56</v>
          </cell>
          <cell r="AJ246">
            <v>0</v>
          </cell>
        </row>
        <row r="247">
          <cell r="C247">
            <v>2100</v>
          </cell>
          <cell r="D247" t="str">
            <v>****</v>
          </cell>
          <cell r="E247" t="str">
            <v>F87100G</v>
          </cell>
          <cell r="F247" t="str">
            <v>DISTRIBUTION LOAD DISPATCHING</v>
          </cell>
          <cell r="G247">
            <v>-1141.5800000000002</v>
          </cell>
          <cell r="J247">
            <v>-1141.5800000000002</v>
          </cell>
          <cell r="L247">
            <v>-3</v>
          </cell>
          <cell r="N247">
            <v>-3</v>
          </cell>
          <cell r="P247">
            <v>-1144.5800000000002</v>
          </cell>
          <cell r="S247">
            <v>-3</v>
          </cell>
          <cell r="T247">
            <v>0</v>
          </cell>
          <cell r="U247">
            <v>0</v>
          </cell>
          <cell r="V247">
            <v>-3</v>
          </cell>
          <cell r="W247">
            <v>0</v>
          </cell>
          <cell r="X247">
            <v>-1345.39</v>
          </cell>
          <cell r="Y247">
            <v>0</v>
          </cell>
          <cell r="Z247">
            <v>-1345.39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203.81</v>
          </cell>
          <cell r="AG247">
            <v>3</v>
          </cell>
          <cell r="AH247">
            <v>206.81</v>
          </cell>
          <cell r="AI247">
            <v>-1141.5800000000002</v>
          </cell>
          <cell r="AJ247">
            <v>0</v>
          </cell>
        </row>
        <row r="248">
          <cell r="C248">
            <v>2100</v>
          </cell>
          <cell r="D248" t="str">
            <v>D</v>
          </cell>
          <cell r="E248" t="str">
            <v>F87200C</v>
          </cell>
          <cell r="F248" t="str">
            <v>COMPRESSOR STATION LABOR AND EXPENSES</v>
          </cell>
          <cell r="G248">
            <v>-3548.0599999999995</v>
          </cell>
          <cell r="H248">
            <v>3548.0599999999995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1554.7</v>
          </cell>
          <cell r="AB248">
            <v>-373.61</v>
          </cell>
          <cell r="AC248">
            <v>560.22</v>
          </cell>
          <cell r="AD248">
            <v>1741.3100000000002</v>
          </cell>
          <cell r="AE248">
            <v>486.11</v>
          </cell>
          <cell r="AF248">
            <v>0</v>
          </cell>
          <cell r="AG248">
            <v>-5775.48</v>
          </cell>
          <cell r="AH248">
            <v>-5289.37</v>
          </cell>
          <cell r="AI248">
            <v>-3548.0599999999995</v>
          </cell>
          <cell r="AJ248">
            <v>0</v>
          </cell>
        </row>
        <row r="249">
          <cell r="J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-1554.7</v>
          </cell>
          <cell r="AB249">
            <v>373.61</v>
          </cell>
          <cell r="AC249">
            <v>-560.22</v>
          </cell>
          <cell r="AD249">
            <v>-1741.3100000000002</v>
          </cell>
          <cell r="AE249">
            <v>-486.11</v>
          </cell>
          <cell r="AF249">
            <v>0</v>
          </cell>
          <cell r="AG249">
            <v>5775.48</v>
          </cell>
          <cell r="AH249">
            <v>5289.37</v>
          </cell>
          <cell r="AI249">
            <v>3548.0599999999995</v>
          </cell>
          <cell r="AJ249">
            <v>0</v>
          </cell>
        </row>
        <row r="250">
          <cell r="C250">
            <v>2100</v>
          </cell>
          <cell r="D250" t="str">
            <v>****</v>
          </cell>
          <cell r="E250" t="str">
            <v>F87200G</v>
          </cell>
          <cell r="F250" t="str">
            <v>COMPRESSOR STATION LABOR AND EXPENSES</v>
          </cell>
          <cell r="G250">
            <v>6366.24</v>
          </cell>
          <cell r="J250">
            <v>6366.24</v>
          </cell>
          <cell r="L250">
            <v>0</v>
          </cell>
          <cell r="N250">
            <v>0</v>
          </cell>
          <cell r="P250">
            <v>6366.24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6366.24</v>
          </cell>
          <cell r="AH250">
            <v>6366.24</v>
          </cell>
          <cell r="AI250">
            <v>6366.24</v>
          </cell>
          <cell r="AJ250">
            <v>0</v>
          </cell>
        </row>
        <row r="251">
          <cell r="C251">
            <v>2100</v>
          </cell>
          <cell r="D251" t="str">
            <v>****</v>
          </cell>
          <cell r="E251" t="str">
            <v>F87300G</v>
          </cell>
          <cell r="F251" t="str">
            <v>COMPRESSOR STATION FUEL AND POWER</v>
          </cell>
          <cell r="G251">
            <v>0</v>
          </cell>
          <cell r="J251">
            <v>0</v>
          </cell>
          <cell r="L251">
            <v>0</v>
          </cell>
          <cell r="N251">
            <v>0</v>
          </cell>
          <cell r="P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C252">
            <v>2100</v>
          </cell>
          <cell r="D252" t="str">
            <v>****</v>
          </cell>
          <cell r="E252" t="str">
            <v>F87400G</v>
          </cell>
          <cell r="F252" t="str">
            <v>MAINS AND SERVICES EXPENSES</v>
          </cell>
          <cell r="G252">
            <v>466585.52</v>
          </cell>
          <cell r="J252">
            <v>466585.52</v>
          </cell>
          <cell r="L252">
            <v>13447.55</v>
          </cell>
          <cell r="N252">
            <v>13447.55</v>
          </cell>
          <cell r="P252">
            <v>480033.07</v>
          </cell>
          <cell r="S252">
            <v>13447.55</v>
          </cell>
          <cell r="T252">
            <v>52380.41</v>
          </cell>
          <cell r="U252">
            <v>30120.66</v>
          </cell>
          <cell r="V252">
            <v>95948.62000000001</v>
          </cell>
          <cell r="W252">
            <v>38725.99</v>
          </cell>
          <cell r="X252">
            <v>26599.59</v>
          </cell>
          <cell r="Y252">
            <v>26582.3</v>
          </cell>
          <cell r="Z252">
            <v>91907.88</v>
          </cell>
          <cell r="AA252">
            <v>36217.89</v>
          </cell>
          <cell r="AB252">
            <v>103934.01</v>
          </cell>
          <cell r="AC252">
            <v>26545.74</v>
          </cell>
          <cell r="AD252">
            <v>166697.63999999998</v>
          </cell>
          <cell r="AE252">
            <v>26223.33</v>
          </cell>
          <cell r="AF252">
            <v>34735.39</v>
          </cell>
          <cell r="AG252">
            <v>51072.66</v>
          </cell>
          <cell r="AH252">
            <v>112031.38</v>
          </cell>
          <cell r="AI252">
            <v>466585.52</v>
          </cell>
          <cell r="AJ252">
            <v>0</v>
          </cell>
        </row>
        <row r="253">
          <cell r="C253">
            <v>2100</v>
          </cell>
          <cell r="D253" t="str">
            <v>****</v>
          </cell>
          <cell r="E253" t="str">
            <v>F87410G</v>
          </cell>
          <cell r="F253" t="str">
            <v>MAINS AND SERVICES E</v>
          </cell>
          <cell r="G253">
            <v>611972.62999999989</v>
          </cell>
          <cell r="J253">
            <v>611972.62999999989</v>
          </cell>
          <cell r="L253">
            <v>51160.12</v>
          </cell>
          <cell r="N253">
            <v>51160.12</v>
          </cell>
          <cell r="P253">
            <v>663132.74999999988</v>
          </cell>
          <cell r="S253">
            <v>51160.12</v>
          </cell>
          <cell r="T253">
            <v>48268.38</v>
          </cell>
          <cell r="U253">
            <v>43890.42</v>
          </cell>
          <cell r="V253">
            <v>143318.91999999998</v>
          </cell>
          <cell r="W253">
            <v>67338.86</v>
          </cell>
          <cell r="X253">
            <v>51020.11</v>
          </cell>
          <cell r="Y253">
            <v>52441.46</v>
          </cell>
          <cell r="Z253">
            <v>170800.43</v>
          </cell>
          <cell r="AA253">
            <v>53215.66</v>
          </cell>
          <cell r="AB253">
            <v>53467.54</v>
          </cell>
          <cell r="AC253">
            <v>36422.86</v>
          </cell>
          <cell r="AD253">
            <v>143106.06</v>
          </cell>
          <cell r="AE253">
            <v>62816.06</v>
          </cell>
          <cell r="AF253">
            <v>41387.599999999999</v>
          </cell>
          <cell r="AG253">
            <v>50543.56</v>
          </cell>
          <cell r="AH253">
            <v>154747.22</v>
          </cell>
          <cell r="AI253">
            <v>611972.62999999989</v>
          </cell>
          <cell r="AJ253">
            <v>0</v>
          </cell>
        </row>
        <row r="254">
          <cell r="C254">
            <v>2100</v>
          </cell>
          <cell r="D254" t="str">
            <v>****</v>
          </cell>
          <cell r="E254" t="str">
            <v>F87430G</v>
          </cell>
          <cell r="F254" t="str">
            <v>MAINS AND SERVICES E</v>
          </cell>
          <cell r="G254">
            <v>1356221.85</v>
          </cell>
          <cell r="J254">
            <v>1356221.85</v>
          </cell>
          <cell r="L254">
            <v>145100.76999999999</v>
          </cell>
          <cell r="N254">
            <v>145100.76999999999</v>
          </cell>
          <cell r="P254">
            <v>1501322.62</v>
          </cell>
          <cell r="S254">
            <v>145100.76999999999</v>
          </cell>
          <cell r="T254">
            <v>110269.98</v>
          </cell>
          <cell r="U254">
            <v>106097.37</v>
          </cell>
          <cell r="V254">
            <v>361468.12</v>
          </cell>
          <cell r="W254">
            <v>105846.24</v>
          </cell>
          <cell r="X254">
            <v>111829.75</v>
          </cell>
          <cell r="Y254">
            <v>91450.78</v>
          </cell>
          <cell r="Z254">
            <v>309126.77</v>
          </cell>
          <cell r="AA254">
            <v>136092.07</v>
          </cell>
          <cell r="AB254">
            <v>97849.99</v>
          </cell>
          <cell r="AC254">
            <v>100010.24000000001</v>
          </cell>
          <cell r="AD254">
            <v>333952.3</v>
          </cell>
          <cell r="AE254">
            <v>147424.78</v>
          </cell>
          <cell r="AF254">
            <v>96485.25</v>
          </cell>
          <cell r="AG254">
            <v>107764.63</v>
          </cell>
          <cell r="AH254">
            <v>351674.66000000003</v>
          </cell>
          <cell r="AI254">
            <v>1356221.85</v>
          </cell>
          <cell r="AJ254">
            <v>0</v>
          </cell>
        </row>
        <row r="255">
          <cell r="C255">
            <v>2100</v>
          </cell>
          <cell r="D255" t="str">
            <v>D</v>
          </cell>
          <cell r="E255" t="str">
            <v>F87440G</v>
          </cell>
          <cell r="F255" t="str">
            <v>MAINS AND SERVICES E</v>
          </cell>
          <cell r="G255">
            <v>438290.36</v>
          </cell>
          <cell r="H255">
            <v>-3548.0599999999995</v>
          </cell>
          <cell r="J255">
            <v>434742.3</v>
          </cell>
          <cell r="L255">
            <v>42177.35</v>
          </cell>
          <cell r="N255">
            <v>42177.35</v>
          </cell>
          <cell r="P255">
            <v>476919.64999999997</v>
          </cell>
          <cell r="S255">
            <v>42177.35</v>
          </cell>
          <cell r="T255">
            <v>36546.28</v>
          </cell>
          <cell r="U255">
            <v>42578.32</v>
          </cell>
          <cell r="V255">
            <v>121301.95000000001</v>
          </cell>
          <cell r="W255">
            <v>48377.95</v>
          </cell>
          <cell r="X255">
            <v>37500</v>
          </cell>
          <cell r="Y255">
            <v>29695.35</v>
          </cell>
          <cell r="Z255">
            <v>115573.29999999999</v>
          </cell>
          <cell r="AA255">
            <v>36595.64</v>
          </cell>
          <cell r="AB255">
            <v>28872.52</v>
          </cell>
          <cell r="AC255">
            <v>29714.48</v>
          </cell>
          <cell r="AD255">
            <v>95182.64</v>
          </cell>
          <cell r="AE255">
            <v>40020.17</v>
          </cell>
          <cell r="AF255">
            <v>38669.94</v>
          </cell>
          <cell r="AG255">
            <v>27542.36</v>
          </cell>
          <cell r="AH255">
            <v>106232.47</v>
          </cell>
          <cell r="AI255">
            <v>438290.36</v>
          </cell>
          <cell r="AJ255">
            <v>0</v>
          </cell>
        </row>
        <row r="256">
          <cell r="J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1554.7</v>
          </cell>
          <cell r="AB256">
            <v>-373.61</v>
          </cell>
          <cell r="AC256">
            <v>560.22</v>
          </cell>
          <cell r="AD256">
            <v>1741.3100000000002</v>
          </cell>
          <cell r="AE256">
            <v>486.11</v>
          </cell>
          <cell r="AF256">
            <v>0</v>
          </cell>
          <cell r="AG256">
            <v>-5775.48</v>
          </cell>
          <cell r="AH256">
            <v>-5289.37</v>
          </cell>
          <cell r="AI256">
            <v>-3548.0599999999995</v>
          </cell>
          <cell r="AJ256">
            <v>0</v>
          </cell>
        </row>
        <row r="257">
          <cell r="C257">
            <v>2100</v>
          </cell>
          <cell r="D257" t="str">
            <v>****</v>
          </cell>
          <cell r="E257" t="str">
            <v>F87450G</v>
          </cell>
          <cell r="F257" t="str">
            <v>MAINS AND SERVICES E</v>
          </cell>
          <cell r="G257">
            <v>150022.65000000002</v>
          </cell>
          <cell r="J257">
            <v>150022.65000000002</v>
          </cell>
          <cell r="L257">
            <v>15035.71</v>
          </cell>
          <cell r="N257">
            <v>15035.71</v>
          </cell>
          <cell r="P257">
            <v>165058.36000000002</v>
          </cell>
          <cell r="S257">
            <v>15035.71</v>
          </cell>
          <cell r="T257">
            <v>3838.24</v>
          </cell>
          <cell r="U257">
            <v>22330.99</v>
          </cell>
          <cell r="V257">
            <v>41204.94</v>
          </cell>
          <cell r="W257">
            <v>10384.57</v>
          </cell>
          <cell r="X257">
            <v>7628.43</v>
          </cell>
          <cell r="Y257">
            <v>21456.41</v>
          </cell>
          <cell r="Z257">
            <v>39469.410000000003</v>
          </cell>
          <cell r="AA257">
            <v>2110.8200000000002</v>
          </cell>
          <cell r="AB257">
            <v>852.28</v>
          </cell>
          <cell r="AC257">
            <v>18024.2</v>
          </cell>
          <cell r="AD257">
            <v>20987.300000000003</v>
          </cell>
          <cell r="AE257">
            <v>11328.08</v>
          </cell>
          <cell r="AF257">
            <v>1509.47</v>
          </cell>
          <cell r="AG257">
            <v>35523.449999999997</v>
          </cell>
          <cell r="AH257">
            <v>48361</v>
          </cell>
          <cell r="AI257">
            <v>150022.65000000002</v>
          </cell>
          <cell r="AJ257">
            <v>0</v>
          </cell>
        </row>
        <row r="258">
          <cell r="C258">
            <v>2100</v>
          </cell>
          <cell r="D258" t="str">
            <v>****</v>
          </cell>
          <cell r="E258" t="str">
            <v>F87500G</v>
          </cell>
          <cell r="F258" t="str">
            <v>MEASURING AND REGULATING STATION EXPENS</v>
          </cell>
          <cell r="G258">
            <v>484274.22999999992</v>
          </cell>
          <cell r="J258">
            <v>484274.22999999992</v>
          </cell>
          <cell r="L258">
            <v>33181.040000000001</v>
          </cell>
          <cell r="N258">
            <v>33181.040000000001</v>
          </cell>
          <cell r="P258">
            <v>517455.2699999999</v>
          </cell>
          <cell r="S258">
            <v>33181.040000000001</v>
          </cell>
          <cell r="T258">
            <v>39805.82</v>
          </cell>
          <cell r="U258">
            <v>34260.879999999997</v>
          </cell>
          <cell r="V258">
            <v>107247.73999999999</v>
          </cell>
          <cell r="W258">
            <v>51583.41</v>
          </cell>
          <cell r="X258">
            <v>55632.74</v>
          </cell>
          <cell r="Y258">
            <v>48501.31</v>
          </cell>
          <cell r="Z258">
            <v>155717.46</v>
          </cell>
          <cell r="AA258">
            <v>28358.81</v>
          </cell>
          <cell r="AB258">
            <v>37080.769999999997</v>
          </cell>
          <cell r="AC258">
            <v>27786.35</v>
          </cell>
          <cell r="AD258">
            <v>93225.93</v>
          </cell>
          <cell r="AE258">
            <v>58896.06</v>
          </cell>
          <cell r="AF258">
            <v>27754.99</v>
          </cell>
          <cell r="AG258">
            <v>41432.050000000003</v>
          </cell>
          <cell r="AH258">
            <v>128083.1</v>
          </cell>
          <cell r="AI258">
            <v>484274.22999999992</v>
          </cell>
          <cell r="AJ258">
            <v>0</v>
          </cell>
        </row>
        <row r="259">
          <cell r="C259">
            <v>2100</v>
          </cell>
          <cell r="D259" t="str">
            <v>****</v>
          </cell>
          <cell r="E259" t="str">
            <v>F87800G</v>
          </cell>
          <cell r="F259" t="str">
            <v>METER AND HOUSE REGULATOR EXPENSES</v>
          </cell>
          <cell r="G259">
            <v>1153092.1099999999</v>
          </cell>
          <cell r="J259">
            <v>1153092.1099999999</v>
          </cell>
          <cell r="L259">
            <v>42809.67</v>
          </cell>
          <cell r="N259">
            <v>42809.67</v>
          </cell>
          <cell r="P259">
            <v>1195901.7799999998</v>
          </cell>
          <cell r="S259">
            <v>42809.67</v>
          </cell>
          <cell r="T259">
            <v>35663.769999999997</v>
          </cell>
          <cell r="U259">
            <v>83266.649999999994</v>
          </cell>
          <cell r="V259">
            <v>161740.09</v>
          </cell>
          <cell r="W259">
            <v>240099.51</v>
          </cell>
          <cell r="X259">
            <v>74364.91</v>
          </cell>
          <cell r="Y259">
            <v>75888.75</v>
          </cell>
          <cell r="Z259">
            <v>390353.17000000004</v>
          </cell>
          <cell r="AA259">
            <v>121079.51</v>
          </cell>
          <cell r="AB259">
            <v>66418.86</v>
          </cell>
          <cell r="AC259">
            <v>71991.820000000007</v>
          </cell>
          <cell r="AD259">
            <v>259490.19</v>
          </cell>
          <cell r="AE259">
            <v>52430.17</v>
          </cell>
          <cell r="AF259">
            <v>86277.31</v>
          </cell>
          <cell r="AG259">
            <v>202801.18</v>
          </cell>
          <cell r="AH259">
            <v>341508.66</v>
          </cell>
          <cell r="AI259">
            <v>1153092.1099999999</v>
          </cell>
          <cell r="AJ259">
            <v>0</v>
          </cell>
        </row>
        <row r="260">
          <cell r="C260">
            <v>2100</v>
          </cell>
          <cell r="D260" t="str">
            <v>****</v>
          </cell>
          <cell r="E260" t="str">
            <v>F87810G</v>
          </cell>
          <cell r="F260" t="str">
            <v>METER AND HOUSE REGU</v>
          </cell>
          <cell r="G260">
            <v>173339.19000000003</v>
          </cell>
          <cell r="J260">
            <v>173339.19000000003</v>
          </cell>
          <cell r="L260">
            <v>20272.689999999999</v>
          </cell>
          <cell r="N260">
            <v>20272.689999999999</v>
          </cell>
          <cell r="P260">
            <v>193611.88000000003</v>
          </cell>
          <cell r="S260">
            <v>20272.689999999999</v>
          </cell>
          <cell r="T260">
            <v>14967</v>
          </cell>
          <cell r="U260">
            <v>16889.63</v>
          </cell>
          <cell r="V260">
            <v>52129.320000000007</v>
          </cell>
          <cell r="W260">
            <v>27214.6</v>
          </cell>
          <cell r="X260">
            <v>17024.900000000001</v>
          </cell>
          <cell r="Y260">
            <v>13154.34</v>
          </cell>
          <cell r="Z260">
            <v>57393.84</v>
          </cell>
          <cell r="AA260">
            <v>11381.72</v>
          </cell>
          <cell r="AB260">
            <v>11721.41</v>
          </cell>
          <cell r="AC260">
            <v>6832.51</v>
          </cell>
          <cell r="AD260">
            <v>29935.64</v>
          </cell>
          <cell r="AE260">
            <v>12494.9</v>
          </cell>
          <cell r="AF260">
            <v>11077.48</v>
          </cell>
          <cell r="AG260">
            <v>10308.01</v>
          </cell>
          <cell r="AH260">
            <v>33880.39</v>
          </cell>
          <cell r="AI260">
            <v>173339.19000000003</v>
          </cell>
          <cell r="AJ260">
            <v>0</v>
          </cell>
        </row>
        <row r="261">
          <cell r="C261">
            <v>2100</v>
          </cell>
          <cell r="D261" t="str">
            <v>****</v>
          </cell>
          <cell r="E261" t="str">
            <v>F87820G</v>
          </cell>
          <cell r="F261" t="str">
            <v>METER AND HOUSE REGU</v>
          </cell>
          <cell r="G261">
            <v>1836290.6100000003</v>
          </cell>
          <cell r="J261">
            <v>1836290.6100000003</v>
          </cell>
          <cell r="L261">
            <v>169148.98</v>
          </cell>
          <cell r="N261">
            <v>169148.98</v>
          </cell>
          <cell r="P261">
            <v>2005439.5900000003</v>
          </cell>
          <cell r="S261">
            <v>169148.98</v>
          </cell>
          <cell r="T261">
            <v>147891.1</v>
          </cell>
          <cell r="U261">
            <v>147572.78</v>
          </cell>
          <cell r="V261">
            <v>464612.86</v>
          </cell>
          <cell r="W261">
            <v>192538.4</v>
          </cell>
          <cell r="X261">
            <v>155965.67000000001</v>
          </cell>
          <cell r="Y261">
            <v>156189.85999999999</v>
          </cell>
          <cell r="Z261">
            <v>504693.93</v>
          </cell>
          <cell r="AA261">
            <v>170264.83</v>
          </cell>
          <cell r="AB261">
            <v>165698.79</v>
          </cell>
          <cell r="AC261">
            <v>128826.27</v>
          </cell>
          <cell r="AD261">
            <v>464789.89</v>
          </cell>
          <cell r="AE261">
            <v>149924.35</v>
          </cell>
          <cell r="AF261">
            <v>114648.11</v>
          </cell>
          <cell r="AG261">
            <v>137621.47</v>
          </cell>
          <cell r="AH261">
            <v>402193.93000000005</v>
          </cell>
          <cell r="AI261">
            <v>1836290.6100000003</v>
          </cell>
          <cell r="AJ261">
            <v>0</v>
          </cell>
        </row>
        <row r="262">
          <cell r="C262">
            <v>2100</v>
          </cell>
          <cell r="D262" t="str">
            <v>****</v>
          </cell>
          <cell r="E262" t="str">
            <v>F87830G</v>
          </cell>
          <cell r="F262" t="str">
            <v>METER AND HOUSE REGU</v>
          </cell>
          <cell r="G262">
            <v>38155.839999999997</v>
          </cell>
          <cell r="J262">
            <v>38155.839999999997</v>
          </cell>
          <cell r="L262">
            <v>3185.07</v>
          </cell>
          <cell r="N262">
            <v>3185.07</v>
          </cell>
          <cell r="P262">
            <v>41340.909999999996</v>
          </cell>
          <cell r="S262">
            <v>3185.07</v>
          </cell>
          <cell r="T262">
            <v>2105.15</v>
          </cell>
          <cell r="U262">
            <v>1868.15</v>
          </cell>
          <cell r="V262">
            <v>7158.3700000000008</v>
          </cell>
          <cell r="W262">
            <v>4019.1</v>
          </cell>
          <cell r="X262">
            <v>3206.4</v>
          </cell>
          <cell r="Y262">
            <v>5077.59</v>
          </cell>
          <cell r="Z262">
            <v>12303.09</v>
          </cell>
          <cell r="AA262">
            <v>2564.6</v>
          </cell>
          <cell r="AB262">
            <v>5848.01</v>
          </cell>
          <cell r="AC262">
            <v>2276.5300000000002</v>
          </cell>
          <cell r="AD262">
            <v>10689.140000000001</v>
          </cell>
          <cell r="AE262">
            <v>3621.29</v>
          </cell>
          <cell r="AF262">
            <v>2814.06</v>
          </cell>
          <cell r="AG262">
            <v>1569.89</v>
          </cell>
          <cell r="AH262">
            <v>8005.2400000000007</v>
          </cell>
          <cell r="AI262">
            <v>38155.839999999997</v>
          </cell>
          <cell r="AJ262">
            <v>0</v>
          </cell>
        </row>
        <row r="263">
          <cell r="C263">
            <v>2100</v>
          </cell>
          <cell r="D263" t="str">
            <v>****</v>
          </cell>
          <cell r="E263" t="str">
            <v>F87840G</v>
          </cell>
          <cell r="F263" t="str">
            <v>METER AND HOUSE REGU</v>
          </cell>
          <cell r="G263">
            <v>101662.85999999999</v>
          </cell>
          <cell r="J263">
            <v>101662.85999999999</v>
          </cell>
          <cell r="L263">
            <v>15844.11</v>
          </cell>
          <cell r="N263">
            <v>15844.11</v>
          </cell>
          <cell r="P263">
            <v>117506.96999999999</v>
          </cell>
          <cell r="S263">
            <v>15844.11</v>
          </cell>
          <cell r="T263">
            <v>14547.63</v>
          </cell>
          <cell r="U263">
            <v>10387.69</v>
          </cell>
          <cell r="V263">
            <v>40779.43</v>
          </cell>
          <cell r="W263">
            <v>12031.89</v>
          </cell>
          <cell r="X263">
            <v>7262.38</v>
          </cell>
          <cell r="Y263">
            <v>14021.83</v>
          </cell>
          <cell r="Z263">
            <v>33316.1</v>
          </cell>
          <cell r="AA263">
            <v>3493.41</v>
          </cell>
          <cell r="AB263">
            <v>2708.4</v>
          </cell>
          <cell r="AC263">
            <v>4996.93</v>
          </cell>
          <cell r="AD263">
            <v>11198.74</v>
          </cell>
          <cell r="AE263">
            <v>3687.94</v>
          </cell>
          <cell r="AF263">
            <v>6951.14</v>
          </cell>
          <cell r="AG263">
            <v>5729.51</v>
          </cell>
          <cell r="AH263">
            <v>16368.59</v>
          </cell>
          <cell r="AI263">
            <v>101662.85999999999</v>
          </cell>
          <cell r="AJ263">
            <v>0</v>
          </cell>
        </row>
        <row r="264">
          <cell r="C264">
            <v>2100</v>
          </cell>
          <cell r="D264" t="str">
            <v>****</v>
          </cell>
          <cell r="E264" t="str">
            <v>F87850G</v>
          </cell>
          <cell r="F264" t="str">
            <v>METER AND HOUSE REGU</v>
          </cell>
          <cell r="G264">
            <v>29975.67</v>
          </cell>
          <cell r="J264">
            <v>29975.67</v>
          </cell>
          <cell r="L264">
            <v>1919.57</v>
          </cell>
          <cell r="N264">
            <v>1919.57</v>
          </cell>
          <cell r="P264">
            <v>31895.239999999998</v>
          </cell>
          <cell r="S264">
            <v>1919.57</v>
          </cell>
          <cell r="T264">
            <v>2701.88</v>
          </cell>
          <cell r="U264">
            <v>2305.2800000000002</v>
          </cell>
          <cell r="V264">
            <v>6926.73</v>
          </cell>
          <cell r="W264">
            <v>2349.23</v>
          </cell>
          <cell r="X264">
            <v>2715.01</v>
          </cell>
          <cell r="Y264">
            <v>1775.87</v>
          </cell>
          <cell r="Z264">
            <v>6840.11</v>
          </cell>
          <cell r="AA264">
            <v>2795.95</v>
          </cell>
          <cell r="AB264">
            <v>2122.71</v>
          </cell>
          <cell r="AC264">
            <v>2296.13</v>
          </cell>
          <cell r="AD264">
            <v>7214.79</v>
          </cell>
          <cell r="AE264">
            <v>2603</v>
          </cell>
          <cell r="AF264">
            <v>2847.05</v>
          </cell>
          <cell r="AG264">
            <v>3543.99</v>
          </cell>
          <cell r="AH264">
            <v>8994.0400000000009</v>
          </cell>
          <cell r="AI264">
            <v>29975.67</v>
          </cell>
          <cell r="AJ264">
            <v>0</v>
          </cell>
        </row>
        <row r="265">
          <cell r="C265">
            <v>2100</v>
          </cell>
          <cell r="D265" t="str">
            <v>****</v>
          </cell>
          <cell r="E265" t="str">
            <v>F87860G</v>
          </cell>
          <cell r="F265" t="str">
            <v>METER AND HOUSE REGU</v>
          </cell>
          <cell r="G265">
            <v>14601.989999999996</v>
          </cell>
          <cell r="J265">
            <v>14601.989999999996</v>
          </cell>
          <cell r="L265">
            <v>8015.16</v>
          </cell>
          <cell r="N265">
            <v>8015.16</v>
          </cell>
          <cell r="P265">
            <v>22617.149999999994</v>
          </cell>
          <cell r="S265">
            <v>8015.16</v>
          </cell>
          <cell r="T265">
            <v>988.46</v>
          </cell>
          <cell r="U265">
            <v>1257.94</v>
          </cell>
          <cell r="V265">
            <v>10261.56</v>
          </cell>
          <cell r="W265">
            <v>250.72</v>
          </cell>
          <cell r="X265">
            <v>0</v>
          </cell>
          <cell r="Y265">
            <v>1573.4</v>
          </cell>
          <cell r="Z265">
            <v>1824.1200000000001</v>
          </cell>
          <cell r="AA265">
            <v>665.01</v>
          </cell>
          <cell r="AB265">
            <v>366.81</v>
          </cell>
          <cell r="AC265">
            <v>0</v>
          </cell>
          <cell r="AD265">
            <v>1031.82</v>
          </cell>
          <cell r="AE265">
            <v>332.71</v>
          </cell>
          <cell r="AF265">
            <v>171.81</v>
          </cell>
          <cell r="AG265">
            <v>979.97</v>
          </cell>
          <cell r="AH265">
            <v>1484.49</v>
          </cell>
          <cell r="AI265">
            <v>14601.989999999996</v>
          </cell>
          <cell r="AJ265">
            <v>0</v>
          </cell>
        </row>
        <row r="266">
          <cell r="C266">
            <v>2100</v>
          </cell>
          <cell r="D266" t="str">
            <v>****</v>
          </cell>
          <cell r="E266" t="str">
            <v>F87900G</v>
          </cell>
          <cell r="F266" t="str">
            <v>CUSTOMER INSTALLATIONS EXPENSES</v>
          </cell>
          <cell r="G266">
            <v>2344995.7600000002</v>
          </cell>
          <cell r="J266">
            <v>2344995.7600000002</v>
          </cell>
          <cell r="L266">
            <v>133312.37</v>
          </cell>
          <cell r="N266">
            <v>133312.37</v>
          </cell>
          <cell r="P266">
            <v>2478308.1300000004</v>
          </cell>
          <cell r="S266">
            <v>133312.37</v>
          </cell>
          <cell r="T266">
            <v>156786.70000000001</v>
          </cell>
          <cell r="U266">
            <v>147776.39000000001</v>
          </cell>
          <cell r="V266">
            <v>437875.46</v>
          </cell>
          <cell r="W266">
            <v>191094.89</v>
          </cell>
          <cell r="X266">
            <v>133744.60999999999</v>
          </cell>
          <cell r="Y266">
            <v>125642.29</v>
          </cell>
          <cell r="Z266">
            <v>450481.79</v>
          </cell>
          <cell r="AA266">
            <v>208477.89</v>
          </cell>
          <cell r="AB266">
            <v>178331.24</v>
          </cell>
          <cell r="AC266">
            <v>202643.01</v>
          </cell>
          <cell r="AD266">
            <v>589452.14</v>
          </cell>
          <cell r="AE266">
            <v>274946.71000000002</v>
          </cell>
          <cell r="AF266">
            <v>225139.78</v>
          </cell>
          <cell r="AG266">
            <v>367099.88</v>
          </cell>
          <cell r="AH266">
            <v>867186.37</v>
          </cell>
          <cell r="AI266">
            <v>2344995.7600000002</v>
          </cell>
          <cell r="AJ266">
            <v>0</v>
          </cell>
        </row>
        <row r="267">
          <cell r="C267">
            <v>2100</v>
          </cell>
          <cell r="D267" t="str">
            <v>****</v>
          </cell>
          <cell r="E267" t="str">
            <v>F87910G</v>
          </cell>
          <cell r="F267" t="str">
            <v>CUSTOMER INSTALLATIO</v>
          </cell>
          <cell r="G267">
            <v>3770577.18</v>
          </cell>
          <cell r="J267">
            <v>3770577.18</v>
          </cell>
          <cell r="L267">
            <v>413132.74</v>
          </cell>
          <cell r="N267">
            <v>413132.74</v>
          </cell>
          <cell r="P267">
            <v>4183709.92</v>
          </cell>
          <cell r="S267">
            <v>413132.74</v>
          </cell>
          <cell r="T267">
            <v>340113.1</v>
          </cell>
          <cell r="U267">
            <v>212884.97</v>
          </cell>
          <cell r="V267">
            <v>966130.80999999994</v>
          </cell>
          <cell r="W267">
            <v>292882.36</v>
          </cell>
          <cell r="X267">
            <v>203073.44</v>
          </cell>
          <cell r="Y267">
            <v>172677.62</v>
          </cell>
          <cell r="Z267">
            <v>668633.41999999993</v>
          </cell>
          <cell r="AA267">
            <v>287625.23</v>
          </cell>
          <cell r="AB267">
            <v>237632.6</v>
          </cell>
          <cell r="AC267">
            <v>210994.57</v>
          </cell>
          <cell r="AD267">
            <v>736252.39999999991</v>
          </cell>
          <cell r="AE267">
            <v>357061.18</v>
          </cell>
          <cell r="AF267">
            <v>369578.7</v>
          </cell>
          <cell r="AG267">
            <v>672920.67</v>
          </cell>
          <cell r="AH267">
            <v>1399560.55</v>
          </cell>
          <cell r="AI267">
            <v>3770577.18</v>
          </cell>
          <cell r="AJ267">
            <v>0</v>
          </cell>
        </row>
        <row r="268">
          <cell r="C268">
            <v>2100</v>
          </cell>
          <cell r="D268" t="str">
            <v>****</v>
          </cell>
          <cell r="E268" t="str">
            <v>F87920G</v>
          </cell>
          <cell r="F268" t="str">
            <v>CUSTOMER INSTALLATIO</v>
          </cell>
          <cell r="G268">
            <v>209617.24</v>
          </cell>
          <cell r="J268">
            <v>209617.24</v>
          </cell>
          <cell r="L268">
            <v>8486.5</v>
          </cell>
          <cell r="N268">
            <v>8486.5</v>
          </cell>
          <cell r="P268">
            <v>218103.74</v>
          </cell>
          <cell r="S268">
            <v>8486.5</v>
          </cell>
          <cell r="T268">
            <v>13144.35</v>
          </cell>
          <cell r="U268">
            <v>16448.240000000002</v>
          </cell>
          <cell r="V268">
            <v>38079.089999999997</v>
          </cell>
          <cell r="W268">
            <v>33304.019999999997</v>
          </cell>
          <cell r="X268">
            <v>18395.830000000002</v>
          </cell>
          <cell r="Y268">
            <v>19992.810000000001</v>
          </cell>
          <cell r="Z268">
            <v>71692.66</v>
          </cell>
          <cell r="AA268">
            <v>24684</v>
          </cell>
          <cell r="AB268">
            <v>27413.45</v>
          </cell>
          <cell r="AC268">
            <v>21181.38</v>
          </cell>
          <cell r="AD268">
            <v>73278.83</v>
          </cell>
          <cell r="AE268">
            <v>13513.11</v>
          </cell>
          <cell r="AF268">
            <v>7650.52</v>
          </cell>
          <cell r="AG268">
            <v>5403.03</v>
          </cell>
          <cell r="AH268">
            <v>26566.66</v>
          </cell>
          <cell r="AI268">
            <v>209617.24</v>
          </cell>
          <cell r="AJ268">
            <v>0</v>
          </cell>
        </row>
        <row r="269">
          <cell r="C269">
            <v>2100</v>
          </cell>
          <cell r="D269" t="str">
            <v>****</v>
          </cell>
          <cell r="E269" t="str">
            <v>F87940G</v>
          </cell>
          <cell r="F269" t="str">
            <v>CUSTOMER INSTALLATIONS EXPENSES</v>
          </cell>
          <cell r="G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</row>
        <row r="270">
          <cell r="C270">
            <v>2100</v>
          </cell>
          <cell r="D270" t="str">
            <v>****</v>
          </cell>
          <cell r="E270" t="str">
            <v>F87950G</v>
          </cell>
          <cell r="F270" t="str">
            <v>CUSTOMER INSTALLATIO</v>
          </cell>
          <cell r="G270">
            <v>766957.3</v>
          </cell>
          <cell r="J270">
            <v>766957.3</v>
          </cell>
          <cell r="L270">
            <v>90765.82</v>
          </cell>
          <cell r="N270">
            <v>90765.82</v>
          </cell>
          <cell r="P270">
            <v>857723.12000000011</v>
          </cell>
          <cell r="S270">
            <v>90765.82</v>
          </cell>
          <cell r="T270">
            <v>24617.94</v>
          </cell>
          <cell r="U270">
            <v>30432.01</v>
          </cell>
          <cell r="V270">
            <v>145815.77000000002</v>
          </cell>
          <cell r="W270">
            <v>1478.38</v>
          </cell>
          <cell r="X270">
            <v>129.09</v>
          </cell>
          <cell r="Y270">
            <v>271.19</v>
          </cell>
          <cell r="Z270">
            <v>1878.66</v>
          </cell>
          <cell r="AA270">
            <v>311.57</v>
          </cell>
          <cell r="AB270">
            <v>-600.54999999999995</v>
          </cell>
          <cell r="AC270">
            <v>16127.85</v>
          </cell>
          <cell r="AD270">
            <v>15838.87</v>
          </cell>
          <cell r="AE270">
            <v>114547.51</v>
          </cell>
          <cell r="AF270">
            <v>200210.11</v>
          </cell>
          <cell r="AG270">
            <v>288666.38</v>
          </cell>
          <cell r="AH270">
            <v>603424</v>
          </cell>
          <cell r="AI270">
            <v>766957.3</v>
          </cell>
          <cell r="AJ270">
            <v>0</v>
          </cell>
        </row>
        <row r="271">
          <cell r="C271">
            <v>2100</v>
          </cell>
          <cell r="D271" t="str">
            <v>****</v>
          </cell>
          <cell r="E271" t="str">
            <v>F88000G</v>
          </cell>
          <cell r="F271" t="str">
            <v>OTHER EXPENSES</v>
          </cell>
          <cell r="G271">
            <v>1600035.8800000001</v>
          </cell>
          <cell r="J271">
            <v>1600035.8800000001</v>
          </cell>
          <cell r="L271">
            <v>102802.37</v>
          </cell>
          <cell r="N271">
            <v>102802.37</v>
          </cell>
          <cell r="P271">
            <v>1702838.25</v>
          </cell>
          <cell r="S271">
            <v>102802.37</v>
          </cell>
          <cell r="T271">
            <v>147714.57</v>
          </cell>
          <cell r="U271">
            <v>164227.31</v>
          </cell>
          <cell r="V271">
            <v>414744.25</v>
          </cell>
          <cell r="W271">
            <v>213523.46</v>
          </cell>
          <cell r="X271">
            <v>153741.46</v>
          </cell>
          <cell r="Y271">
            <v>181257.4</v>
          </cell>
          <cell r="Z271">
            <v>548522.31999999995</v>
          </cell>
          <cell r="AA271">
            <v>103137.36</v>
          </cell>
          <cell r="AB271">
            <v>128642.3</v>
          </cell>
          <cell r="AC271">
            <v>81802.06</v>
          </cell>
          <cell r="AD271">
            <v>313581.71999999997</v>
          </cell>
          <cell r="AE271">
            <v>138676.64000000001</v>
          </cell>
          <cell r="AF271">
            <v>76705.17</v>
          </cell>
          <cell r="AG271">
            <v>107805.78</v>
          </cell>
          <cell r="AH271">
            <v>323187.58999999997</v>
          </cell>
          <cell r="AI271">
            <v>1600035.8800000001</v>
          </cell>
          <cell r="AJ271">
            <v>0</v>
          </cell>
        </row>
        <row r="272">
          <cell r="C272">
            <v>2100</v>
          </cell>
          <cell r="D272" t="str">
            <v>****</v>
          </cell>
          <cell r="E272" t="str">
            <v>F88010G</v>
          </cell>
          <cell r="F272" t="str">
            <v>OTHER EXPENSES</v>
          </cell>
          <cell r="G272">
            <v>458409.95</v>
          </cell>
          <cell r="J272">
            <v>458409.95</v>
          </cell>
          <cell r="L272">
            <v>44316.74</v>
          </cell>
          <cell r="N272">
            <v>44316.74</v>
          </cell>
          <cell r="P272">
            <v>502726.69</v>
          </cell>
          <cell r="S272">
            <v>44316.74</v>
          </cell>
          <cell r="T272">
            <v>28693.200000000001</v>
          </cell>
          <cell r="U272">
            <v>34036.81</v>
          </cell>
          <cell r="V272">
            <v>107046.75</v>
          </cell>
          <cell r="W272">
            <v>41103.839999999997</v>
          </cell>
          <cell r="X272">
            <v>33338.53</v>
          </cell>
          <cell r="Y272">
            <v>28833.03</v>
          </cell>
          <cell r="Z272">
            <v>103275.4</v>
          </cell>
          <cell r="AA272">
            <v>72301.789999999994</v>
          </cell>
          <cell r="AB272">
            <v>34540.79</v>
          </cell>
          <cell r="AC272">
            <v>32056.62</v>
          </cell>
          <cell r="AD272">
            <v>138899.19999999998</v>
          </cell>
          <cell r="AE272">
            <v>39986.769999999997</v>
          </cell>
          <cell r="AF272">
            <v>38015.760000000002</v>
          </cell>
          <cell r="AG272">
            <v>31186.07</v>
          </cell>
          <cell r="AH272">
            <v>109188.6</v>
          </cell>
          <cell r="AI272">
            <v>458409.95</v>
          </cell>
          <cell r="AJ272">
            <v>0</v>
          </cell>
        </row>
        <row r="273">
          <cell r="C273">
            <v>2100</v>
          </cell>
          <cell r="D273" t="str">
            <v>****</v>
          </cell>
          <cell r="E273" t="str">
            <v>F88030G</v>
          </cell>
          <cell r="F273" t="str">
            <v>OTHER EXPENSES</v>
          </cell>
          <cell r="G273">
            <v>101860.31999999999</v>
          </cell>
          <cell r="J273">
            <v>101860.31999999999</v>
          </cell>
          <cell r="L273">
            <v>3524.59</v>
          </cell>
          <cell r="N273">
            <v>3524.59</v>
          </cell>
          <cell r="P273">
            <v>105384.90999999999</v>
          </cell>
          <cell r="S273">
            <v>3524.59</v>
          </cell>
          <cell r="T273">
            <v>19319.580000000002</v>
          </cell>
          <cell r="U273">
            <v>12991.04</v>
          </cell>
          <cell r="V273">
            <v>35835.210000000006</v>
          </cell>
          <cell r="W273">
            <v>4522.2</v>
          </cell>
          <cell r="X273">
            <v>6559.99</v>
          </cell>
          <cell r="Y273">
            <v>12822.42</v>
          </cell>
          <cell r="Z273">
            <v>23904.61</v>
          </cell>
          <cell r="AA273">
            <v>2603.06</v>
          </cell>
          <cell r="AB273">
            <v>7905.09</v>
          </cell>
          <cell r="AC273">
            <v>7600.51</v>
          </cell>
          <cell r="AD273">
            <v>18108.66</v>
          </cell>
          <cell r="AE273">
            <v>3539.77</v>
          </cell>
          <cell r="AF273">
            <v>10065.620000000001</v>
          </cell>
          <cell r="AG273">
            <v>10406.450000000001</v>
          </cell>
          <cell r="AH273">
            <v>24011.840000000004</v>
          </cell>
          <cell r="AI273">
            <v>101860.31999999999</v>
          </cell>
          <cell r="AJ273">
            <v>0</v>
          </cell>
        </row>
        <row r="274">
          <cell r="C274">
            <v>2100</v>
          </cell>
          <cell r="D274" t="str">
            <v>****</v>
          </cell>
          <cell r="E274" t="str">
            <v>F88040G</v>
          </cell>
          <cell r="F274" t="str">
            <v>OTHER EXPENSES</v>
          </cell>
          <cell r="G274">
            <v>72654.760000000009</v>
          </cell>
          <cell r="J274">
            <v>72654.760000000009</v>
          </cell>
          <cell r="L274">
            <v>5556.5</v>
          </cell>
          <cell r="N274">
            <v>5556.5</v>
          </cell>
          <cell r="P274">
            <v>78211.260000000009</v>
          </cell>
          <cell r="S274">
            <v>5556.5</v>
          </cell>
          <cell r="T274">
            <v>4306.7299999999996</v>
          </cell>
          <cell r="U274">
            <v>7397.11</v>
          </cell>
          <cell r="V274">
            <v>17260.34</v>
          </cell>
          <cell r="W274">
            <v>8022.25</v>
          </cell>
          <cell r="X274">
            <v>15424.88</v>
          </cell>
          <cell r="Y274">
            <v>2460.77</v>
          </cell>
          <cell r="Z274">
            <v>25907.899999999998</v>
          </cell>
          <cell r="AA274">
            <v>2017.23</v>
          </cell>
          <cell r="AB274">
            <v>7934.19</v>
          </cell>
          <cell r="AC274">
            <v>554.46</v>
          </cell>
          <cell r="AD274">
            <v>10505.880000000001</v>
          </cell>
          <cell r="AE274">
            <v>3513.72</v>
          </cell>
          <cell r="AF274">
            <v>15037.07</v>
          </cell>
          <cell r="AG274">
            <v>429.85</v>
          </cell>
          <cell r="AH274">
            <v>18980.64</v>
          </cell>
          <cell r="AI274">
            <v>72654.760000000009</v>
          </cell>
          <cell r="AJ274">
            <v>0</v>
          </cell>
        </row>
        <row r="275">
          <cell r="C275">
            <v>2100</v>
          </cell>
          <cell r="D275" t="str">
            <v>****</v>
          </cell>
          <cell r="E275" t="str">
            <v>F88100G</v>
          </cell>
          <cell r="F275" t="str">
            <v>RENTS</v>
          </cell>
          <cell r="G275">
            <v>3450</v>
          </cell>
          <cell r="J275">
            <v>3450</v>
          </cell>
          <cell r="L275">
            <v>1175</v>
          </cell>
          <cell r="N275">
            <v>1175</v>
          </cell>
          <cell r="P275">
            <v>4625</v>
          </cell>
          <cell r="S275">
            <v>1175</v>
          </cell>
          <cell r="T275">
            <v>906</v>
          </cell>
          <cell r="U275">
            <v>400</v>
          </cell>
          <cell r="V275">
            <v>2481</v>
          </cell>
          <cell r="W275">
            <v>-1075</v>
          </cell>
          <cell r="X275">
            <v>0</v>
          </cell>
          <cell r="Y275">
            <v>0</v>
          </cell>
          <cell r="Z275">
            <v>-1075</v>
          </cell>
          <cell r="AA275">
            <v>1444</v>
          </cell>
          <cell r="AB275">
            <v>0</v>
          </cell>
          <cell r="AC275">
            <v>0</v>
          </cell>
          <cell r="AD275">
            <v>1444</v>
          </cell>
          <cell r="AE275">
            <v>600</v>
          </cell>
          <cell r="AF275">
            <v>0</v>
          </cell>
          <cell r="AG275">
            <v>0</v>
          </cell>
          <cell r="AH275">
            <v>600</v>
          </cell>
          <cell r="AI275">
            <v>3450</v>
          </cell>
          <cell r="AJ275">
            <v>0</v>
          </cell>
        </row>
        <row r="276">
          <cell r="E276" t="str">
            <v xml:space="preserve">     Gas Distribution Operations</v>
          </cell>
          <cell r="G276">
            <v>18847239.600000001</v>
          </cell>
          <cell r="H276">
            <v>1715.8900000000003</v>
          </cell>
          <cell r="J276">
            <v>18848955.490000002</v>
          </cell>
          <cell r="L276">
            <v>1582004.02</v>
          </cell>
          <cell r="M276">
            <v>0</v>
          </cell>
          <cell r="N276">
            <v>1582004.02</v>
          </cell>
          <cell r="P276">
            <v>20430959.510000002</v>
          </cell>
          <cell r="S276">
            <v>1582004.02</v>
          </cell>
          <cell r="T276">
            <v>1481323.33</v>
          </cell>
          <cell r="U276">
            <v>1377190.2800000003</v>
          </cell>
          <cell r="V276">
            <v>4440517.63</v>
          </cell>
          <cell r="W276">
            <v>1871590.9299999997</v>
          </cell>
          <cell r="X276">
            <v>1397298.3900000001</v>
          </cell>
          <cell r="Y276">
            <v>1332378.0399999998</v>
          </cell>
          <cell r="Z276">
            <v>4601267.3600000013</v>
          </cell>
          <cell r="AA276">
            <v>1522549.3600000003</v>
          </cell>
          <cell r="AB276">
            <v>1401004.5000000002</v>
          </cell>
          <cell r="AC276">
            <v>1212722.31</v>
          </cell>
          <cell r="AD276">
            <v>4136276.1700000009</v>
          </cell>
          <cell r="AE276">
            <v>1739960.84</v>
          </cell>
          <cell r="AF276">
            <v>1612523.4000000004</v>
          </cell>
          <cell r="AG276">
            <v>2318410.09</v>
          </cell>
          <cell r="AH276">
            <v>5670894.3299999991</v>
          </cell>
          <cell r="AI276">
            <v>18848955.490000002</v>
          </cell>
          <cell r="AJ276">
            <v>0</v>
          </cell>
        </row>
        <row r="278">
          <cell r="E278" t="str">
            <v xml:space="preserve">     Gas Transmission &amp; Distribution</v>
          </cell>
          <cell r="G278">
            <v>24172524.920000002</v>
          </cell>
          <cell r="H278">
            <v>-893.07999999999947</v>
          </cell>
          <cell r="J278">
            <v>24171631.840000004</v>
          </cell>
          <cell r="L278">
            <v>2219670.31</v>
          </cell>
          <cell r="M278">
            <v>1176.07</v>
          </cell>
          <cell r="N278">
            <v>2220846.38</v>
          </cell>
          <cell r="P278">
            <v>26392478.220000003</v>
          </cell>
          <cell r="S278">
            <v>2100055.62</v>
          </cell>
          <cell r="T278">
            <v>1855861.08</v>
          </cell>
          <cell r="U278">
            <v>1887533.8600000003</v>
          </cell>
          <cell r="V278">
            <v>5843450.5600000005</v>
          </cell>
          <cell r="W278">
            <v>2254986.1399999997</v>
          </cell>
          <cell r="X278">
            <v>1816345.6600000001</v>
          </cell>
          <cell r="Y278">
            <v>1701991.6199999999</v>
          </cell>
          <cell r="Z278">
            <v>5773323.4200000018</v>
          </cell>
          <cell r="AA278">
            <v>1935206.1300000004</v>
          </cell>
          <cell r="AB278">
            <v>1898340.2600000002</v>
          </cell>
          <cell r="AC278">
            <v>1641794.06</v>
          </cell>
          <cell r="AD278">
            <v>5475340.4500000011</v>
          </cell>
          <cell r="AE278">
            <v>2116000.17</v>
          </cell>
          <cell r="AF278">
            <v>2028319.0500000003</v>
          </cell>
          <cell r="AG278">
            <v>2935198.19</v>
          </cell>
          <cell r="AH278">
            <v>7079517.4099999992</v>
          </cell>
          <cell r="AI278">
            <v>24171631.840000004</v>
          </cell>
          <cell r="AJ278">
            <v>0</v>
          </cell>
        </row>
        <row r="280">
          <cell r="E280" t="str">
            <v>Transmission, Distribution &amp; Storage</v>
          </cell>
          <cell r="G280">
            <v>153668702.73999998</v>
          </cell>
          <cell r="H280">
            <v>-20841061.050000004</v>
          </cell>
          <cell r="J280">
            <v>132827641.68999997</v>
          </cell>
          <cell r="L280">
            <v>7223425.9700000007</v>
          </cell>
          <cell r="M280">
            <v>1176.07</v>
          </cell>
          <cell r="N280">
            <v>7224602.040000001</v>
          </cell>
          <cell r="P280">
            <v>140052243.72999996</v>
          </cell>
          <cell r="S280">
            <v>9298420.7899999991</v>
          </cell>
          <cell r="T280">
            <v>9982072.4300000016</v>
          </cell>
          <cell r="U280">
            <v>10086783.82</v>
          </cell>
          <cell r="V280">
            <v>29367277.039999999</v>
          </cell>
          <cell r="W280">
            <v>27366294.559999999</v>
          </cell>
          <cell r="X280">
            <v>15703189.41</v>
          </cell>
          <cell r="Y280">
            <v>-5033205.5400000019</v>
          </cell>
          <cell r="Z280">
            <v>38036278.43</v>
          </cell>
          <cell r="AA280">
            <v>10936404.090000002</v>
          </cell>
          <cell r="AB280">
            <v>9836009.0799999982</v>
          </cell>
          <cell r="AC280">
            <v>8079936.4900000002</v>
          </cell>
          <cell r="AD280">
            <v>28852349.660000004</v>
          </cell>
          <cell r="AE280">
            <v>11320029.579999998</v>
          </cell>
          <cell r="AF280">
            <v>9832482.8500000015</v>
          </cell>
          <cell r="AG280">
            <v>15419224.129999999</v>
          </cell>
          <cell r="AH280">
            <v>36571736.560000002</v>
          </cell>
          <cell r="AI280">
            <v>132827641.68999997</v>
          </cell>
          <cell r="AJ280">
            <v>0</v>
          </cell>
        </row>
        <row r="282">
          <cell r="E282" t="str">
            <v xml:space="preserve">  Customer Accounting</v>
          </cell>
        </row>
        <row r="283">
          <cell r="C283">
            <v>2100</v>
          </cell>
          <cell r="D283" t="str">
            <v>****</v>
          </cell>
          <cell r="E283" t="str">
            <v>F90100E</v>
          </cell>
          <cell r="F283" t="str">
            <v>SUPERVISION</v>
          </cell>
          <cell r="G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19.5</v>
          </cell>
          <cell r="Y283">
            <v>-19.5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C284">
            <v>2100</v>
          </cell>
          <cell r="D284" t="str">
            <v>****</v>
          </cell>
          <cell r="E284" t="str">
            <v>F90200E</v>
          </cell>
          <cell r="F284" t="str">
            <v>METER READING EXPENSES</v>
          </cell>
          <cell r="G284">
            <v>5804493.54</v>
          </cell>
          <cell r="J284">
            <v>5804493.54</v>
          </cell>
          <cell r="L284">
            <v>455987.38</v>
          </cell>
          <cell r="N284">
            <v>455987.38</v>
          </cell>
          <cell r="P284">
            <v>6260480.9199999999</v>
          </cell>
          <cell r="S284">
            <v>455987.38</v>
          </cell>
          <cell r="T284">
            <v>487305.56</v>
          </cell>
          <cell r="U284">
            <v>418332.83</v>
          </cell>
          <cell r="V284">
            <v>1361625.77</v>
          </cell>
          <cell r="W284">
            <v>613465.49</v>
          </cell>
          <cell r="X284">
            <v>549865.4</v>
          </cell>
          <cell r="Y284">
            <v>489912.02</v>
          </cell>
          <cell r="Z284">
            <v>1653242.9100000001</v>
          </cell>
          <cell r="AA284">
            <v>509441.48</v>
          </cell>
          <cell r="AB284">
            <v>447917.02</v>
          </cell>
          <cell r="AC284">
            <v>405821.21</v>
          </cell>
          <cell r="AD284">
            <v>1363179.71</v>
          </cell>
          <cell r="AE284">
            <v>526888.64</v>
          </cell>
          <cell r="AF284">
            <v>369602.59</v>
          </cell>
          <cell r="AG284">
            <v>529953.92000000004</v>
          </cell>
          <cell r="AH284">
            <v>1426445.15</v>
          </cell>
          <cell r="AI284">
            <v>5804493.54</v>
          </cell>
          <cell r="AJ284">
            <v>0</v>
          </cell>
        </row>
        <row r="285">
          <cell r="C285">
            <v>2100</v>
          </cell>
          <cell r="D285" t="str">
            <v>****</v>
          </cell>
          <cell r="E285" t="str">
            <v>F90210E</v>
          </cell>
          <cell r="F285" t="str">
            <v>METER READING EXPENSES</v>
          </cell>
          <cell r="G285">
            <v>453.24</v>
          </cell>
          <cell r="J285">
            <v>453.24</v>
          </cell>
          <cell r="L285">
            <v>0</v>
          </cell>
          <cell r="N285">
            <v>0</v>
          </cell>
          <cell r="P285">
            <v>453.24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380.3</v>
          </cell>
          <cell r="AB285">
            <v>0</v>
          </cell>
          <cell r="AC285">
            <v>0</v>
          </cell>
          <cell r="AD285">
            <v>380.3</v>
          </cell>
          <cell r="AE285">
            <v>0</v>
          </cell>
          <cell r="AF285">
            <v>20.93</v>
          </cell>
          <cell r="AG285">
            <v>52.01</v>
          </cell>
          <cell r="AH285">
            <v>72.94</v>
          </cell>
          <cell r="AI285">
            <v>453.24</v>
          </cell>
          <cell r="AJ285">
            <v>0</v>
          </cell>
        </row>
        <row r="286">
          <cell r="C286">
            <v>2100</v>
          </cell>
          <cell r="D286" t="str">
            <v>****</v>
          </cell>
          <cell r="E286" t="str">
            <v>F90300E</v>
          </cell>
          <cell r="F286" t="str">
            <v>CUSTOMER RECORDS AND COLLECTION EXPENSE</v>
          </cell>
          <cell r="G286">
            <v>9795300.5999999978</v>
          </cell>
          <cell r="J286">
            <v>9795300.5999999978</v>
          </cell>
          <cell r="L286">
            <v>428948.4</v>
          </cell>
          <cell r="N286">
            <v>428948.4</v>
          </cell>
          <cell r="P286">
            <v>10224248.999999998</v>
          </cell>
          <cell r="S286">
            <v>428948.4</v>
          </cell>
          <cell r="T286">
            <v>472782.04</v>
          </cell>
          <cell r="U286">
            <v>843108.39</v>
          </cell>
          <cell r="V286">
            <v>1744838.83</v>
          </cell>
          <cell r="W286">
            <v>1134058.2</v>
          </cell>
          <cell r="X286">
            <v>1155244.68</v>
          </cell>
          <cell r="Y286">
            <v>1185416.08</v>
          </cell>
          <cell r="Z286">
            <v>3474718.96</v>
          </cell>
          <cell r="AA286">
            <v>697757.81</v>
          </cell>
          <cell r="AB286">
            <v>760371.89</v>
          </cell>
          <cell r="AC286">
            <v>685576.51</v>
          </cell>
          <cell r="AD286">
            <v>2143706.21</v>
          </cell>
          <cell r="AE286">
            <v>650763.18000000005</v>
          </cell>
          <cell r="AF286">
            <v>736387.07</v>
          </cell>
          <cell r="AG286">
            <v>1044886.35</v>
          </cell>
          <cell r="AH286">
            <v>2432036.6</v>
          </cell>
          <cell r="AI286">
            <v>9795300.5999999978</v>
          </cell>
          <cell r="AJ286">
            <v>0</v>
          </cell>
        </row>
        <row r="287">
          <cell r="C287">
            <v>2100</v>
          </cell>
          <cell r="D287" t="str">
            <v>****</v>
          </cell>
          <cell r="E287" t="str">
            <v>F90310E</v>
          </cell>
          <cell r="F287" t="str">
            <v>CUSTOMER RECORDS AND</v>
          </cell>
          <cell r="G287">
            <v>13688449.280000001</v>
          </cell>
          <cell r="J287">
            <v>13688449.280000001</v>
          </cell>
          <cell r="L287">
            <v>1012368.54</v>
          </cell>
          <cell r="N287">
            <v>1012368.54</v>
          </cell>
          <cell r="P287">
            <v>14700817.82</v>
          </cell>
          <cell r="S287">
            <v>1012368.54</v>
          </cell>
          <cell r="T287">
            <v>1036033.58</v>
          </cell>
          <cell r="U287">
            <v>1062470</v>
          </cell>
          <cell r="V287">
            <v>3110872.12</v>
          </cell>
          <cell r="W287">
            <v>1400998.61</v>
          </cell>
          <cell r="X287">
            <v>1188885.03</v>
          </cell>
          <cell r="Y287">
            <v>1188994.96</v>
          </cell>
          <cell r="Z287">
            <v>3778878.6</v>
          </cell>
          <cell r="AA287">
            <v>1135506.42</v>
          </cell>
          <cell r="AB287">
            <v>1022703.19</v>
          </cell>
          <cell r="AC287">
            <v>945466.99</v>
          </cell>
          <cell r="AD287">
            <v>3103676.5999999996</v>
          </cell>
          <cell r="AE287">
            <v>1228659.97</v>
          </cell>
          <cell r="AF287">
            <v>1129320.28</v>
          </cell>
          <cell r="AG287">
            <v>1337041.71</v>
          </cell>
          <cell r="AH287">
            <v>3695021.96</v>
          </cell>
          <cell r="AI287">
            <v>13688449.280000001</v>
          </cell>
          <cell r="AJ287">
            <v>0</v>
          </cell>
        </row>
        <row r="288">
          <cell r="C288">
            <v>2100</v>
          </cell>
          <cell r="D288" t="str">
            <v>****</v>
          </cell>
          <cell r="E288" t="str">
            <v>F90320E</v>
          </cell>
          <cell r="F288" t="str">
            <v>CUSTOMER RECORDS AND</v>
          </cell>
          <cell r="G288">
            <v>77195.360000000015</v>
          </cell>
          <cell r="J288">
            <v>77195.360000000015</v>
          </cell>
          <cell r="L288">
            <v>6744.39</v>
          </cell>
          <cell r="N288">
            <v>6744.39</v>
          </cell>
          <cell r="P288">
            <v>83939.750000000015</v>
          </cell>
          <cell r="S288">
            <v>6744.39</v>
          </cell>
          <cell r="T288">
            <v>6056.24</v>
          </cell>
          <cell r="U288">
            <v>7189.09</v>
          </cell>
          <cell r="V288">
            <v>19989.72</v>
          </cell>
          <cell r="W288">
            <v>9186.2099999999991</v>
          </cell>
          <cell r="X288">
            <v>7042.12</v>
          </cell>
          <cell r="Y288">
            <v>-320.8</v>
          </cell>
          <cell r="Z288">
            <v>15907.529999999999</v>
          </cell>
          <cell r="AA288">
            <v>7535.65</v>
          </cell>
          <cell r="AB288">
            <v>4829.83</v>
          </cell>
          <cell r="AC288">
            <v>6384.75</v>
          </cell>
          <cell r="AD288">
            <v>18750.23</v>
          </cell>
          <cell r="AE288">
            <v>8453.69</v>
          </cell>
          <cell r="AF288">
            <v>7284.2</v>
          </cell>
          <cell r="AG288">
            <v>6809.99</v>
          </cell>
          <cell r="AH288">
            <v>22547.879999999997</v>
          </cell>
          <cell r="AI288">
            <v>77195.360000000015</v>
          </cell>
          <cell r="AJ288">
            <v>0</v>
          </cell>
        </row>
        <row r="289">
          <cell r="C289">
            <v>2100</v>
          </cell>
          <cell r="D289" t="str">
            <v>****</v>
          </cell>
          <cell r="E289" t="str">
            <v>F90330E</v>
          </cell>
          <cell r="F289" t="str">
            <v>CUSTOMER RECORDS AND</v>
          </cell>
          <cell r="G289">
            <v>2127126.1</v>
          </cell>
          <cell r="J289">
            <v>2127126.1</v>
          </cell>
          <cell r="L289">
            <v>165048.03</v>
          </cell>
          <cell r="N289">
            <v>165048.03</v>
          </cell>
          <cell r="P289">
            <v>2292174.13</v>
          </cell>
          <cell r="S289">
            <v>165048.03</v>
          </cell>
          <cell r="T289">
            <v>154490.16</v>
          </cell>
          <cell r="U289">
            <v>179924.44</v>
          </cell>
          <cell r="V289">
            <v>499462.63</v>
          </cell>
          <cell r="W289">
            <v>194701.17</v>
          </cell>
          <cell r="X289">
            <v>159083.59</v>
          </cell>
          <cell r="Y289">
            <v>223542.33</v>
          </cell>
          <cell r="Z289">
            <v>577327.09</v>
          </cell>
          <cell r="AA289">
            <v>179034.48</v>
          </cell>
          <cell r="AB289">
            <v>200018.78</v>
          </cell>
          <cell r="AC289">
            <v>137947.01</v>
          </cell>
          <cell r="AD289">
            <v>517000.27</v>
          </cell>
          <cell r="AE289">
            <v>185800.47</v>
          </cell>
          <cell r="AF289">
            <v>162178.66</v>
          </cell>
          <cell r="AG289">
            <v>185356.98</v>
          </cell>
          <cell r="AH289">
            <v>533336.11</v>
          </cell>
          <cell r="AI289">
            <v>2127126.1</v>
          </cell>
          <cell r="AJ289">
            <v>0</v>
          </cell>
        </row>
        <row r="290">
          <cell r="C290">
            <v>2100</v>
          </cell>
          <cell r="D290" t="str">
            <v>****</v>
          </cell>
          <cell r="E290" t="str">
            <v>F90340E</v>
          </cell>
          <cell r="F290" t="str">
            <v>CUSTOMER RECORDS AND COLLECTION EXPENSE</v>
          </cell>
          <cell r="G290">
            <v>1776278.86</v>
          </cell>
          <cell r="J290">
            <v>1776278.86</v>
          </cell>
          <cell r="L290">
            <v>135146.70000000001</v>
          </cell>
          <cell r="N290">
            <v>135146.70000000001</v>
          </cell>
          <cell r="P290">
            <v>1911425.56</v>
          </cell>
          <cell r="S290">
            <v>135146.70000000001</v>
          </cell>
          <cell r="T290">
            <v>123253.6</v>
          </cell>
          <cell r="U290">
            <v>118410</v>
          </cell>
          <cell r="V290">
            <v>376810.30000000005</v>
          </cell>
          <cell r="W290">
            <v>148267.01</v>
          </cell>
          <cell r="X290">
            <v>152284.87</v>
          </cell>
          <cell r="Y290">
            <v>158009.51999999999</v>
          </cell>
          <cell r="Z290">
            <v>458561.4</v>
          </cell>
          <cell r="AA290">
            <v>200246.47</v>
          </cell>
          <cell r="AB290">
            <v>122991.08</v>
          </cell>
          <cell r="AC290">
            <v>134668.24</v>
          </cell>
          <cell r="AD290">
            <v>457905.79</v>
          </cell>
          <cell r="AE290">
            <v>166378.59</v>
          </cell>
          <cell r="AF290">
            <v>135339.98000000001</v>
          </cell>
          <cell r="AG290">
            <v>181282.8</v>
          </cell>
          <cell r="AH290">
            <v>483001.37</v>
          </cell>
          <cell r="AI290">
            <v>1776278.86</v>
          </cell>
          <cell r="AJ290">
            <v>0</v>
          </cell>
        </row>
        <row r="291">
          <cell r="C291">
            <v>2100</v>
          </cell>
          <cell r="D291" t="str">
            <v>****</v>
          </cell>
          <cell r="E291" t="str">
            <v>F90350E</v>
          </cell>
          <cell r="F291" t="str">
            <v>CUSTOMER RECORDS AND</v>
          </cell>
          <cell r="G291">
            <v>2034972.8699999999</v>
          </cell>
          <cell r="J291">
            <v>2034972.8699999999</v>
          </cell>
          <cell r="L291">
            <v>174534.09</v>
          </cell>
          <cell r="N291">
            <v>174534.09</v>
          </cell>
          <cell r="P291">
            <v>2209506.96</v>
          </cell>
          <cell r="S291">
            <v>174534.09</v>
          </cell>
          <cell r="T291">
            <v>157299.38</v>
          </cell>
          <cell r="U291">
            <v>194084.23</v>
          </cell>
          <cell r="V291">
            <v>525917.69999999995</v>
          </cell>
          <cell r="W291">
            <v>221166.82</v>
          </cell>
          <cell r="X291">
            <v>208132.91</v>
          </cell>
          <cell r="Y291">
            <v>148161.97</v>
          </cell>
          <cell r="Z291">
            <v>577461.69999999995</v>
          </cell>
          <cell r="AA291">
            <v>154748.76</v>
          </cell>
          <cell r="AB291">
            <v>130877.15</v>
          </cell>
          <cell r="AC291">
            <v>130673.78</v>
          </cell>
          <cell r="AD291">
            <v>416299.69000000006</v>
          </cell>
          <cell r="AE291">
            <v>170659.39</v>
          </cell>
          <cell r="AF291">
            <v>169730.68</v>
          </cell>
          <cell r="AG291">
            <v>174903.71</v>
          </cell>
          <cell r="AH291">
            <v>515293.78</v>
          </cell>
          <cell r="AI291">
            <v>2034972.8699999999</v>
          </cell>
          <cell r="AJ291">
            <v>0</v>
          </cell>
        </row>
        <row r="292">
          <cell r="C292">
            <v>2100</v>
          </cell>
          <cell r="D292" t="str">
            <v>****</v>
          </cell>
          <cell r="E292" t="str">
            <v>F90360E</v>
          </cell>
          <cell r="F292" t="str">
            <v>CUSTOMER RECORDS AND COLLECTION EXPENSE</v>
          </cell>
          <cell r="G292">
            <v>46.43</v>
          </cell>
          <cell r="J292">
            <v>46.43</v>
          </cell>
          <cell r="L292">
            <v>0</v>
          </cell>
          <cell r="N292">
            <v>0</v>
          </cell>
          <cell r="P292">
            <v>46.43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46.43</v>
          </cell>
          <cell r="Y292">
            <v>0</v>
          </cell>
          <cell r="Z292">
            <v>46.43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46.43</v>
          </cell>
          <cell r="AJ292">
            <v>0</v>
          </cell>
        </row>
        <row r="293">
          <cell r="C293">
            <v>2100</v>
          </cell>
          <cell r="D293" t="str">
            <v>****</v>
          </cell>
          <cell r="E293" t="str">
            <v>F90370E</v>
          </cell>
          <cell r="F293" t="str">
            <v>CUSTOMER RECORDS AND COLLECTION EXPENSE</v>
          </cell>
          <cell r="G293">
            <v>54.58</v>
          </cell>
          <cell r="J293">
            <v>54.58</v>
          </cell>
          <cell r="L293">
            <v>0</v>
          </cell>
          <cell r="N293">
            <v>0</v>
          </cell>
          <cell r="P293">
            <v>54.58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54.58</v>
          </cell>
          <cell r="Y293">
            <v>0</v>
          </cell>
          <cell r="Z293">
            <v>54.58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54.58</v>
          </cell>
          <cell r="AJ293">
            <v>0</v>
          </cell>
        </row>
        <row r="294">
          <cell r="C294">
            <v>2100</v>
          </cell>
          <cell r="D294" t="str">
            <v>****</v>
          </cell>
          <cell r="E294" t="str">
            <v>F90380E</v>
          </cell>
          <cell r="F294" t="str">
            <v>CUSTOMER RECORDS AND</v>
          </cell>
          <cell r="G294">
            <v>232826.93</v>
          </cell>
          <cell r="J294">
            <v>232826.93</v>
          </cell>
          <cell r="L294">
            <v>19932.04</v>
          </cell>
          <cell r="N294">
            <v>19932.04</v>
          </cell>
          <cell r="P294">
            <v>252758.97</v>
          </cell>
          <cell r="S294">
            <v>19932.04</v>
          </cell>
          <cell r="T294">
            <v>17931.310000000001</v>
          </cell>
          <cell r="U294">
            <v>18650.8</v>
          </cell>
          <cell r="V294">
            <v>56514.150000000009</v>
          </cell>
          <cell r="W294">
            <v>25974.11</v>
          </cell>
          <cell r="X294">
            <v>22319.5</v>
          </cell>
          <cell r="Y294">
            <v>17934.169999999998</v>
          </cell>
          <cell r="Z294">
            <v>66227.78</v>
          </cell>
          <cell r="AA294">
            <v>18714.48</v>
          </cell>
          <cell r="AB294">
            <v>22440.18</v>
          </cell>
          <cell r="AC294">
            <v>14927.72</v>
          </cell>
          <cell r="AD294">
            <v>56082.380000000005</v>
          </cell>
          <cell r="AE294">
            <v>18870.439999999999</v>
          </cell>
          <cell r="AF294">
            <v>17480.36</v>
          </cell>
          <cell r="AG294">
            <v>17651.82</v>
          </cell>
          <cell r="AH294">
            <v>54002.62</v>
          </cell>
          <cell r="AI294">
            <v>232826.93</v>
          </cell>
          <cell r="AJ294">
            <v>0</v>
          </cell>
        </row>
        <row r="295">
          <cell r="C295">
            <v>2100</v>
          </cell>
          <cell r="D295" t="str">
            <v>****</v>
          </cell>
          <cell r="E295" t="str">
            <v>F90390E</v>
          </cell>
          <cell r="F295" t="str">
            <v>CUSTOMER RECORDS AND COLLECTION EXPENSE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C296">
            <v>2100</v>
          </cell>
          <cell r="D296" t="str">
            <v>****</v>
          </cell>
          <cell r="E296" t="str">
            <v>F90400E</v>
          </cell>
          <cell r="F296" t="str">
            <v>UNCOLLECTIBLE ACCOUNTS</v>
          </cell>
          <cell r="G296">
            <v>8964341.4499999993</v>
          </cell>
          <cell r="J296">
            <v>8964341.4499999993</v>
          </cell>
          <cell r="L296">
            <v>563911.54</v>
          </cell>
          <cell r="N296">
            <v>563911.54</v>
          </cell>
          <cell r="P296">
            <v>9528252.9899999984</v>
          </cell>
          <cell r="S296">
            <v>563911.54</v>
          </cell>
          <cell r="T296">
            <v>332420.51</v>
          </cell>
          <cell r="U296">
            <v>451328</v>
          </cell>
          <cell r="V296">
            <v>1347660.05</v>
          </cell>
          <cell r="W296">
            <v>314975.86</v>
          </cell>
          <cell r="X296">
            <v>278673.53000000003</v>
          </cell>
          <cell r="Y296">
            <v>2292560</v>
          </cell>
          <cell r="Z296">
            <v>2886209.39</v>
          </cell>
          <cell r="AA296">
            <v>946191</v>
          </cell>
          <cell r="AB296">
            <v>1003029.1</v>
          </cell>
          <cell r="AC296">
            <v>996754.17</v>
          </cell>
          <cell r="AD296">
            <v>2945974.27</v>
          </cell>
          <cell r="AE296">
            <v>722838</v>
          </cell>
          <cell r="AF296">
            <v>1079406.74</v>
          </cell>
          <cell r="AG296">
            <v>-17747</v>
          </cell>
          <cell r="AH296">
            <v>1784497.74</v>
          </cell>
          <cell r="AI296">
            <v>8964341.4499999993</v>
          </cell>
          <cell r="AJ296">
            <v>0</v>
          </cell>
        </row>
        <row r="297">
          <cell r="C297">
            <v>2100</v>
          </cell>
          <cell r="D297" t="str">
            <v>****</v>
          </cell>
          <cell r="E297" t="str">
            <v>F90500E</v>
          </cell>
          <cell r="F297" t="str">
            <v>MISCELLANEOUS CUSTOMER ACCOUNTS EXPENSE</v>
          </cell>
          <cell r="G297">
            <v>129654.97999999998</v>
          </cell>
          <cell r="J297">
            <v>129654.97999999998</v>
          </cell>
          <cell r="L297">
            <v>17176.78</v>
          </cell>
          <cell r="N297">
            <v>17176.78</v>
          </cell>
          <cell r="P297">
            <v>146831.75999999998</v>
          </cell>
          <cell r="S297">
            <v>17176.78</v>
          </cell>
          <cell r="T297">
            <v>10297.06</v>
          </cell>
          <cell r="U297">
            <v>2956.59</v>
          </cell>
          <cell r="V297">
            <v>30430.429999999997</v>
          </cell>
          <cell r="W297">
            <v>20636.330000000002</v>
          </cell>
          <cell r="X297">
            <v>3760.51</v>
          </cell>
          <cell r="Y297">
            <v>3742.43</v>
          </cell>
          <cell r="Z297">
            <v>28139.270000000004</v>
          </cell>
          <cell r="AA297">
            <v>12807.62</v>
          </cell>
          <cell r="AB297">
            <v>10975.57</v>
          </cell>
          <cell r="AC297">
            <v>12633.95</v>
          </cell>
          <cell r="AD297">
            <v>36417.14</v>
          </cell>
          <cell r="AE297">
            <v>12573.64</v>
          </cell>
          <cell r="AF297">
            <v>4817.66</v>
          </cell>
          <cell r="AG297">
            <v>17276.84</v>
          </cell>
          <cell r="AH297">
            <v>34668.14</v>
          </cell>
          <cell r="AI297">
            <v>129654.97999999998</v>
          </cell>
          <cell r="AJ297">
            <v>0</v>
          </cell>
        </row>
        <row r="298">
          <cell r="E298" t="str">
            <v xml:space="preserve">   Electric Customer Accounting Expenses</v>
          </cell>
          <cell r="G298">
            <v>44631194.219999991</v>
          </cell>
          <cell r="H298">
            <v>0</v>
          </cell>
          <cell r="J298">
            <v>44631194.219999991</v>
          </cell>
          <cell r="L298">
            <v>2979797.8899999997</v>
          </cell>
          <cell r="M298">
            <v>0</v>
          </cell>
          <cell r="N298">
            <v>2979797.8899999997</v>
          </cell>
          <cell r="P298">
            <v>47610992.109999992</v>
          </cell>
          <cell r="S298">
            <v>2979797.8899999997</v>
          </cell>
          <cell r="T298">
            <v>2797869.44</v>
          </cell>
          <cell r="U298">
            <v>3296454.3699999992</v>
          </cell>
          <cell r="V298">
            <v>9074121.7000000011</v>
          </cell>
          <cell r="W298">
            <v>4083429.8099999991</v>
          </cell>
          <cell r="X298">
            <v>3725412.6500000004</v>
          </cell>
          <cell r="Y298">
            <v>5707933.1799999997</v>
          </cell>
          <cell r="Z298">
            <v>13516775.639999999</v>
          </cell>
          <cell r="AA298">
            <v>3862364.47</v>
          </cell>
          <cell r="AB298">
            <v>3726153.79</v>
          </cell>
          <cell r="AC298">
            <v>3470854.33</v>
          </cell>
          <cell r="AD298">
            <v>11059372.590000002</v>
          </cell>
          <cell r="AE298">
            <v>3691886.0100000002</v>
          </cell>
          <cell r="AF298">
            <v>3811569.1500000004</v>
          </cell>
          <cell r="AG298">
            <v>3477469.13</v>
          </cell>
          <cell r="AH298">
            <v>10980924.289999999</v>
          </cell>
          <cell r="AI298">
            <v>44631194.219999991</v>
          </cell>
          <cell r="AJ298">
            <v>0</v>
          </cell>
        </row>
        <row r="300">
          <cell r="C300">
            <v>2100</v>
          </cell>
          <cell r="D300" t="str">
            <v>****</v>
          </cell>
          <cell r="E300" t="str">
            <v>F90100G</v>
          </cell>
          <cell r="F300" t="str">
            <v>SUPERVISION</v>
          </cell>
          <cell r="G300">
            <v>19.480000000000004</v>
          </cell>
          <cell r="J300">
            <v>19.480000000000004</v>
          </cell>
          <cell r="L300">
            <v>0</v>
          </cell>
          <cell r="N300">
            <v>0</v>
          </cell>
          <cell r="P300">
            <v>19.480000000000004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9.74</v>
          </cell>
          <cell r="X300">
            <v>20.39</v>
          </cell>
          <cell r="Y300">
            <v>-10.65</v>
          </cell>
          <cell r="Z300">
            <v>19.480000000000004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19.480000000000004</v>
          </cell>
          <cell r="AJ300">
            <v>0</v>
          </cell>
        </row>
        <row r="301">
          <cell r="C301">
            <v>2100</v>
          </cell>
          <cell r="D301" t="str">
            <v>****</v>
          </cell>
          <cell r="E301" t="str">
            <v>F90200G</v>
          </cell>
          <cell r="F301" t="str">
            <v>METER READING EXPENSES</v>
          </cell>
          <cell r="G301">
            <v>3176020.25</v>
          </cell>
          <cell r="J301">
            <v>3176020.25</v>
          </cell>
          <cell r="L301">
            <v>248918.12</v>
          </cell>
          <cell r="N301">
            <v>248918.12</v>
          </cell>
          <cell r="P301">
            <v>3424938.37</v>
          </cell>
          <cell r="S301">
            <v>248918.12</v>
          </cell>
          <cell r="T301">
            <v>266024.90000000002</v>
          </cell>
          <cell r="U301">
            <v>228317.31</v>
          </cell>
          <cell r="V301">
            <v>743260.33000000007</v>
          </cell>
          <cell r="W301">
            <v>335031.23</v>
          </cell>
          <cell r="X301">
            <v>300323.81</v>
          </cell>
          <cell r="Y301">
            <v>267536.27</v>
          </cell>
          <cell r="Z301">
            <v>902891.31</v>
          </cell>
          <cell r="AA301">
            <v>278152.36</v>
          </cell>
          <cell r="AB301">
            <v>244576.99</v>
          </cell>
          <cell r="AC301">
            <v>221503.44</v>
          </cell>
          <cell r="AD301">
            <v>744232.79</v>
          </cell>
          <cell r="AE301">
            <v>287399.48</v>
          </cell>
          <cell r="AF301">
            <v>208908.55</v>
          </cell>
          <cell r="AG301">
            <v>289327.78999999998</v>
          </cell>
          <cell r="AH301">
            <v>785635.82</v>
          </cell>
          <cell r="AI301">
            <v>3176020.25</v>
          </cell>
          <cell r="AJ301">
            <v>0</v>
          </cell>
        </row>
        <row r="302">
          <cell r="C302">
            <v>2100</v>
          </cell>
          <cell r="D302" t="str">
            <v>****</v>
          </cell>
          <cell r="E302" t="str">
            <v>F90210G</v>
          </cell>
          <cell r="F302" t="str">
            <v>METER READING EXPENSES</v>
          </cell>
          <cell r="G302">
            <v>247.44</v>
          </cell>
          <cell r="J302">
            <v>247.44</v>
          </cell>
          <cell r="L302">
            <v>0</v>
          </cell>
          <cell r="N302">
            <v>0</v>
          </cell>
          <cell r="P302">
            <v>247.44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207.62</v>
          </cell>
          <cell r="AB302">
            <v>0</v>
          </cell>
          <cell r="AC302">
            <v>0</v>
          </cell>
          <cell r="AD302">
            <v>207.62</v>
          </cell>
          <cell r="AE302">
            <v>0</v>
          </cell>
          <cell r="AF302">
            <v>11.43</v>
          </cell>
          <cell r="AG302">
            <v>28.39</v>
          </cell>
          <cell r="AH302">
            <v>39.82</v>
          </cell>
          <cell r="AI302">
            <v>247.44</v>
          </cell>
          <cell r="AJ302">
            <v>0</v>
          </cell>
        </row>
        <row r="303">
          <cell r="C303">
            <v>2100</v>
          </cell>
          <cell r="D303" t="str">
            <v>****</v>
          </cell>
          <cell r="E303" t="str">
            <v>F90300G</v>
          </cell>
          <cell r="F303" t="str">
            <v>CUSTOMER RECORDS AND COLLECTION EXPENSE</v>
          </cell>
          <cell r="G303">
            <v>4734224.34</v>
          </cell>
          <cell r="J303">
            <v>4734224.34</v>
          </cell>
          <cell r="L303">
            <v>191550.05</v>
          </cell>
          <cell r="N303">
            <v>191550.05</v>
          </cell>
          <cell r="P303">
            <v>4925774.3899999997</v>
          </cell>
          <cell r="S303">
            <v>191550.05</v>
          </cell>
          <cell r="T303">
            <v>215018.92</v>
          </cell>
          <cell r="U303">
            <v>385159.02</v>
          </cell>
          <cell r="V303">
            <v>791727.99</v>
          </cell>
          <cell r="W303">
            <v>573540.18000000005</v>
          </cell>
          <cell r="X303">
            <v>587974.63</v>
          </cell>
          <cell r="Y303">
            <v>605757.44999999995</v>
          </cell>
          <cell r="Z303">
            <v>1767272.26</v>
          </cell>
          <cell r="AA303">
            <v>311197.15999999997</v>
          </cell>
          <cell r="AB303">
            <v>357567.3</v>
          </cell>
          <cell r="AC303">
            <v>273553.28000000003</v>
          </cell>
          <cell r="AD303">
            <v>942317.74</v>
          </cell>
          <cell r="AE303">
            <v>374936.84</v>
          </cell>
          <cell r="AF303">
            <v>350935.22</v>
          </cell>
          <cell r="AG303">
            <v>507034.29</v>
          </cell>
          <cell r="AH303">
            <v>1232906.3500000001</v>
          </cell>
          <cell r="AI303">
            <v>4734224.34</v>
          </cell>
          <cell r="AJ303">
            <v>0</v>
          </cell>
        </row>
        <row r="304">
          <cell r="C304">
            <v>2100</v>
          </cell>
          <cell r="D304" t="str">
            <v>****</v>
          </cell>
          <cell r="E304" t="str">
            <v>F90310G</v>
          </cell>
          <cell r="F304" t="str">
            <v>CUSTOMER RECORDS AND</v>
          </cell>
          <cell r="G304">
            <v>7453241.4699999997</v>
          </cell>
          <cell r="J304">
            <v>7453241.4699999997</v>
          </cell>
          <cell r="L304">
            <v>550658.6</v>
          </cell>
          <cell r="N304">
            <v>550658.6</v>
          </cell>
          <cell r="P304">
            <v>8003900.0699999994</v>
          </cell>
          <cell r="S304">
            <v>550658.6</v>
          </cell>
          <cell r="T304">
            <v>564451.23</v>
          </cell>
          <cell r="U304">
            <v>578804.17000000004</v>
          </cell>
          <cell r="V304">
            <v>1693914</v>
          </cell>
          <cell r="W304">
            <v>761773.88</v>
          </cell>
          <cell r="X304">
            <v>645820.64</v>
          </cell>
          <cell r="Y304">
            <v>647756.4</v>
          </cell>
          <cell r="Z304">
            <v>2055350.92</v>
          </cell>
          <cell r="AA304">
            <v>619453.65</v>
          </cell>
          <cell r="AB304">
            <v>557006.02</v>
          </cell>
          <cell r="AC304">
            <v>514959.94</v>
          </cell>
          <cell r="AD304">
            <v>1691419.6099999999</v>
          </cell>
          <cell r="AE304">
            <v>669187.63</v>
          </cell>
          <cell r="AF304">
            <v>615132.13</v>
          </cell>
          <cell r="AG304">
            <v>728237.18</v>
          </cell>
          <cell r="AH304">
            <v>2012556.94</v>
          </cell>
          <cell r="AI304">
            <v>7453241.4699999997</v>
          </cell>
          <cell r="AJ304">
            <v>0</v>
          </cell>
        </row>
        <row r="305">
          <cell r="C305">
            <v>2100</v>
          </cell>
          <cell r="D305" t="str">
            <v>****</v>
          </cell>
          <cell r="E305" t="str">
            <v>F90320G</v>
          </cell>
          <cell r="F305" t="str">
            <v>CUSTOMER RECORDS AND</v>
          </cell>
          <cell r="G305">
            <v>42147.98</v>
          </cell>
          <cell r="J305">
            <v>42147.98</v>
          </cell>
          <cell r="L305">
            <v>3688.75</v>
          </cell>
          <cell r="N305">
            <v>3688.75</v>
          </cell>
          <cell r="P305">
            <v>45836.73</v>
          </cell>
          <cell r="S305">
            <v>3688.75</v>
          </cell>
          <cell r="T305">
            <v>3303.57</v>
          </cell>
          <cell r="U305">
            <v>3926.86</v>
          </cell>
          <cell r="V305">
            <v>10919.18</v>
          </cell>
          <cell r="W305">
            <v>5015.46</v>
          </cell>
          <cell r="X305">
            <v>3845.63</v>
          </cell>
          <cell r="Y305">
            <v>-175.55</v>
          </cell>
          <cell r="Z305">
            <v>8685.5400000000009</v>
          </cell>
          <cell r="AA305">
            <v>4115.1499999999996</v>
          </cell>
          <cell r="AB305">
            <v>2639.86</v>
          </cell>
          <cell r="AC305">
            <v>3483.4</v>
          </cell>
          <cell r="AD305">
            <v>10238.41</v>
          </cell>
          <cell r="AE305">
            <v>4626.58</v>
          </cell>
          <cell r="AF305">
            <v>3981.25</v>
          </cell>
          <cell r="AG305">
            <v>3697.02</v>
          </cell>
          <cell r="AH305">
            <v>12304.85</v>
          </cell>
          <cell r="AI305">
            <v>42147.98</v>
          </cell>
          <cell r="AJ305">
            <v>0</v>
          </cell>
        </row>
        <row r="306">
          <cell r="C306">
            <v>2100</v>
          </cell>
          <cell r="D306" t="str">
            <v>****</v>
          </cell>
          <cell r="E306" t="str">
            <v>F90330G</v>
          </cell>
          <cell r="F306" t="str">
            <v>CUSTOMER RECORDS AND</v>
          </cell>
          <cell r="G306">
            <v>1161100.3700000001</v>
          </cell>
          <cell r="J306">
            <v>1161100.3700000001</v>
          </cell>
          <cell r="L306">
            <v>90017.01</v>
          </cell>
          <cell r="N306">
            <v>90017.01</v>
          </cell>
          <cell r="P306">
            <v>1251117.3800000001</v>
          </cell>
          <cell r="S306">
            <v>90017.01</v>
          </cell>
          <cell r="T306">
            <v>84326.62</v>
          </cell>
          <cell r="U306">
            <v>98203.97</v>
          </cell>
          <cell r="V306">
            <v>272547.59999999998</v>
          </cell>
          <cell r="W306">
            <v>106277.73</v>
          </cell>
          <cell r="X306">
            <v>86874.99</v>
          </cell>
          <cell r="Y306">
            <v>122074.56</v>
          </cell>
          <cell r="Z306">
            <v>315227.28000000003</v>
          </cell>
          <cell r="AA306">
            <v>97730.02</v>
          </cell>
          <cell r="AB306">
            <v>109192.61</v>
          </cell>
          <cell r="AC306">
            <v>75353.03</v>
          </cell>
          <cell r="AD306">
            <v>282275.66000000003</v>
          </cell>
          <cell r="AE306">
            <v>101416.22</v>
          </cell>
          <cell r="AF306">
            <v>88469.99</v>
          </cell>
          <cell r="AG306">
            <v>101163.62</v>
          </cell>
          <cell r="AH306">
            <v>291049.83</v>
          </cell>
          <cell r="AI306">
            <v>1161100.3700000001</v>
          </cell>
          <cell r="AJ306">
            <v>0</v>
          </cell>
        </row>
        <row r="307">
          <cell r="C307">
            <v>2100</v>
          </cell>
          <cell r="D307" t="str">
            <v>****</v>
          </cell>
          <cell r="E307" t="str">
            <v>F90340G</v>
          </cell>
          <cell r="F307" t="str">
            <v>CUSTOMER RECORDS AND</v>
          </cell>
          <cell r="G307">
            <v>967808.8600000001</v>
          </cell>
          <cell r="J307">
            <v>967808.8600000001</v>
          </cell>
          <cell r="L307">
            <v>74241.649999999994</v>
          </cell>
          <cell r="N307">
            <v>74241.649999999994</v>
          </cell>
          <cell r="P307">
            <v>1042050.5100000001</v>
          </cell>
          <cell r="S307">
            <v>74241.649999999994</v>
          </cell>
          <cell r="T307">
            <v>67262.67</v>
          </cell>
          <cell r="U307">
            <v>64629.43</v>
          </cell>
          <cell r="V307">
            <v>206133.75</v>
          </cell>
          <cell r="W307">
            <v>80947.34</v>
          </cell>
          <cell r="X307">
            <v>83163.28</v>
          </cell>
          <cell r="Y307">
            <v>86289.27</v>
          </cell>
          <cell r="Z307">
            <v>250399.89</v>
          </cell>
          <cell r="AA307">
            <v>109324.66</v>
          </cell>
          <cell r="AB307">
            <v>65777.490000000005</v>
          </cell>
          <cell r="AC307">
            <v>72082.28</v>
          </cell>
          <cell r="AD307">
            <v>247184.43000000002</v>
          </cell>
          <cell r="AE307">
            <v>91894.46</v>
          </cell>
          <cell r="AF307">
            <v>72001.03</v>
          </cell>
          <cell r="AG307">
            <v>100195.3</v>
          </cell>
          <cell r="AH307">
            <v>264090.78999999998</v>
          </cell>
          <cell r="AI307">
            <v>967808.8600000001</v>
          </cell>
          <cell r="AJ307">
            <v>0</v>
          </cell>
        </row>
        <row r="308">
          <cell r="C308">
            <v>2100</v>
          </cell>
          <cell r="D308" t="str">
            <v>****</v>
          </cell>
          <cell r="E308" t="str">
            <v>F90350G</v>
          </cell>
          <cell r="F308" t="str">
            <v>CUSTOMER RECORDS AND</v>
          </cell>
          <cell r="G308">
            <v>1111059.3799999999</v>
          </cell>
          <cell r="J308">
            <v>1111059.3799999999</v>
          </cell>
          <cell r="L308">
            <v>95297.35</v>
          </cell>
          <cell r="N308">
            <v>95297.35</v>
          </cell>
          <cell r="P308">
            <v>1206356.73</v>
          </cell>
          <cell r="S308">
            <v>95297.35</v>
          </cell>
          <cell r="T308">
            <v>85891.18</v>
          </cell>
          <cell r="U308">
            <v>105960.27</v>
          </cell>
          <cell r="V308">
            <v>287148.79999999999</v>
          </cell>
          <cell r="W308">
            <v>120745.44</v>
          </cell>
          <cell r="X308">
            <v>113659.72</v>
          </cell>
          <cell r="Y308">
            <v>80911.33</v>
          </cell>
          <cell r="Z308">
            <v>315316.49</v>
          </cell>
          <cell r="AA308">
            <v>84512.68</v>
          </cell>
          <cell r="AB308">
            <v>71311.7</v>
          </cell>
          <cell r="AC308">
            <v>71358.759999999995</v>
          </cell>
          <cell r="AD308">
            <v>227183.14</v>
          </cell>
          <cell r="AE308">
            <v>93133.54</v>
          </cell>
          <cell r="AF308">
            <v>92746.28</v>
          </cell>
          <cell r="AG308">
            <v>95531.13</v>
          </cell>
          <cell r="AH308">
            <v>281410.95</v>
          </cell>
          <cell r="AI308">
            <v>1111059.3799999999</v>
          </cell>
          <cell r="AJ308">
            <v>0</v>
          </cell>
        </row>
        <row r="309">
          <cell r="C309">
            <v>2100</v>
          </cell>
          <cell r="D309" t="str">
            <v>****</v>
          </cell>
          <cell r="E309" t="str">
            <v>F90360G</v>
          </cell>
          <cell r="F309" t="str">
            <v>CUSTOMER RECORDS AND</v>
          </cell>
          <cell r="G309">
            <v>5392.53</v>
          </cell>
          <cell r="J309">
            <v>5392.53</v>
          </cell>
          <cell r="L309">
            <v>0</v>
          </cell>
          <cell r="N309">
            <v>0</v>
          </cell>
          <cell r="P309">
            <v>5392.53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25.33</v>
          </cell>
          <cell r="Y309">
            <v>0</v>
          </cell>
          <cell r="Z309">
            <v>25.33</v>
          </cell>
          <cell r="AA309">
            <v>0</v>
          </cell>
          <cell r="AB309">
            <v>1858.45</v>
          </cell>
          <cell r="AC309">
            <v>0</v>
          </cell>
          <cell r="AD309">
            <v>1858.45</v>
          </cell>
          <cell r="AE309">
            <v>0</v>
          </cell>
          <cell r="AF309">
            <v>0</v>
          </cell>
          <cell r="AG309">
            <v>3508.75</v>
          </cell>
          <cell r="AH309">
            <v>3508.75</v>
          </cell>
          <cell r="AI309">
            <v>5392.53</v>
          </cell>
          <cell r="AJ309">
            <v>0</v>
          </cell>
        </row>
        <row r="310">
          <cell r="C310">
            <v>2100</v>
          </cell>
          <cell r="D310" t="str">
            <v>****</v>
          </cell>
          <cell r="E310" t="str">
            <v>F90370G</v>
          </cell>
          <cell r="F310" t="str">
            <v>CUSTOMER RECORDS AND COLLECTION EXPENSE</v>
          </cell>
          <cell r="G310">
            <v>29.8</v>
          </cell>
          <cell r="J310">
            <v>29.8</v>
          </cell>
          <cell r="L310">
            <v>0</v>
          </cell>
          <cell r="N310">
            <v>0</v>
          </cell>
          <cell r="P310">
            <v>29.8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29.8</v>
          </cell>
          <cell r="Y310">
            <v>0</v>
          </cell>
          <cell r="Z310">
            <v>29.8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29.8</v>
          </cell>
          <cell r="AJ310">
            <v>0</v>
          </cell>
        </row>
        <row r="311">
          <cell r="C311">
            <v>2100</v>
          </cell>
          <cell r="D311" t="str">
            <v>****</v>
          </cell>
          <cell r="E311" t="str">
            <v>F90380G</v>
          </cell>
          <cell r="F311" t="str">
            <v>CUSTOMER RECORDS AND</v>
          </cell>
          <cell r="G311">
            <v>127073.55</v>
          </cell>
          <cell r="J311">
            <v>127073.55</v>
          </cell>
          <cell r="L311">
            <v>10871.95</v>
          </cell>
          <cell r="N311">
            <v>10871.95</v>
          </cell>
          <cell r="P311">
            <v>137945.5</v>
          </cell>
          <cell r="S311">
            <v>10871.95</v>
          </cell>
          <cell r="T311">
            <v>9787.1</v>
          </cell>
          <cell r="U311">
            <v>10180.94</v>
          </cell>
          <cell r="V311">
            <v>30839.990000000005</v>
          </cell>
          <cell r="W311">
            <v>14180.85</v>
          </cell>
          <cell r="X311">
            <v>12188.18</v>
          </cell>
          <cell r="Y311">
            <v>9793.49</v>
          </cell>
          <cell r="Z311">
            <v>36162.519999999997</v>
          </cell>
          <cell r="AA311">
            <v>10210.200000000001</v>
          </cell>
          <cell r="AB311">
            <v>12248.22</v>
          </cell>
          <cell r="AC311">
            <v>8148.17</v>
          </cell>
          <cell r="AD311">
            <v>30606.589999999997</v>
          </cell>
          <cell r="AE311">
            <v>10297.06</v>
          </cell>
          <cell r="AF311">
            <v>9537.2000000000007</v>
          </cell>
          <cell r="AG311">
            <v>9630.19</v>
          </cell>
          <cell r="AH311">
            <v>29464.450000000004</v>
          </cell>
          <cell r="AI311">
            <v>127073.55</v>
          </cell>
          <cell r="AJ311">
            <v>0</v>
          </cell>
        </row>
        <row r="312">
          <cell r="C312">
            <v>2100</v>
          </cell>
          <cell r="D312" t="str">
            <v>****</v>
          </cell>
          <cell r="E312" t="str">
            <v>F90400G</v>
          </cell>
          <cell r="F312" t="str">
            <v>UNCOLLECTIBLE ACCOUNTS</v>
          </cell>
          <cell r="G312">
            <v>2023138.2100000002</v>
          </cell>
          <cell r="J312">
            <v>2023138.2100000002</v>
          </cell>
          <cell r="L312">
            <v>126026</v>
          </cell>
          <cell r="N312">
            <v>126026</v>
          </cell>
          <cell r="P312">
            <v>2149164.21</v>
          </cell>
          <cell r="S312">
            <v>126026</v>
          </cell>
          <cell r="T312">
            <v>78700.34</v>
          </cell>
          <cell r="U312">
            <v>90150</v>
          </cell>
          <cell r="V312">
            <v>294876.33999999997</v>
          </cell>
          <cell r="W312">
            <v>19931</v>
          </cell>
          <cell r="X312">
            <v>-8008.04</v>
          </cell>
          <cell r="Y312">
            <v>507410</v>
          </cell>
          <cell r="Z312">
            <v>519332.96</v>
          </cell>
          <cell r="AA312">
            <v>209455</v>
          </cell>
          <cell r="AB312">
            <v>216022.81</v>
          </cell>
          <cell r="AC312">
            <v>220707</v>
          </cell>
          <cell r="AD312">
            <v>646184.81000000006</v>
          </cell>
          <cell r="AE312">
            <v>160030</v>
          </cell>
          <cell r="AF312">
            <v>233893.1</v>
          </cell>
          <cell r="AG312">
            <v>168821</v>
          </cell>
          <cell r="AH312">
            <v>562744.1</v>
          </cell>
          <cell r="AI312">
            <v>2023138.2100000002</v>
          </cell>
          <cell r="AJ312">
            <v>0</v>
          </cell>
        </row>
        <row r="313">
          <cell r="C313">
            <v>2100</v>
          </cell>
          <cell r="D313" t="str">
            <v>****</v>
          </cell>
          <cell r="E313" t="str">
            <v>F90500G</v>
          </cell>
          <cell r="F313" t="str">
            <v>MISCELLANEOUS CUSTOMER ACCOUNTS EXPENSE</v>
          </cell>
          <cell r="G313">
            <v>8262.77</v>
          </cell>
          <cell r="J313">
            <v>8262.77</v>
          </cell>
          <cell r="L313">
            <v>663.67</v>
          </cell>
          <cell r="N313">
            <v>663.67</v>
          </cell>
          <cell r="P313">
            <v>8926.44</v>
          </cell>
          <cell r="S313">
            <v>663.67</v>
          </cell>
          <cell r="T313">
            <v>51.51</v>
          </cell>
          <cell r="U313">
            <v>0</v>
          </cell>
          <cell r="V313">
            <v>715.18</v>
          </cell>
          <cell r="W313">
            <v>1643.4</v>
          </cell>
          <cell r="X313">
            <v>0</v>
          </cell>
          <cell r="Y313">
            <v>4.0199999999999996</v>
          </cell>
          <cell r="Z313">
            <v>1647.42</v>
          </cell>
          <cell r="AA313">
            <v>1235.57</v>
          </cell>
          <cell r="AB313">
            <v>576.70000000000005</v>
          </cell>
          <cell r="AC313">
            <v>1258.1500000000001</v>
          </cell>
          <cell r="AD313">
            <v>3070.42</v>
          </cell>
          <cell r="AE313">
            <v>740.9</v>
          </cell>
          <cell r="AF313">
            <v>38.51</v>
          </cell>
          <cell r="AG313">
            <v>2050.34</v>
          </cell>
          <cell r="AH313">
            <v>2829.75</v>
          </cell>
          <cell r="AI313">
            <v>8262.77</v>
          </cell>
          <cell r="AJ313">
            <v>0</v>
          </cell>
        </row>
        <row r="314">
          <cell r="E314" t="str">
            <v xml:space="preserve">   Gas Customer Accounting Expenses</v>
          </cell>
          <cell r="G314">
            <v>20809766.430000003</v>
          </cell>
          <cell r="H314">
            <v>0</v>
          </cell>
          <cell r="J314">
            <v>20809766.430000003</v>
          </cell>
          <cell r="L314">
            <v>1391933.15</v>
          </cell>
          <cell r="M314">
            <v>0</v>
          </cell>
          <cell r="N314">
            <v>1391933.15</v>
          </cell>
          <cell r="P314">
            <v>22201699.580000002</v>
          </cell>
          <cell r="S314">
            <v>1391933.15</v>
          </cell>
          <cell r="T314">
            <v>1374818.0400000003</v>
          </cell>
          <cell r="U314">
            <v>1565331.97</v>
          </cell>
          <cell r="V314">
            <v>4332083.16</v>
          </cell>
          <cell r="W314">
            <v>2019096.25</v>
          </cell>
          <cell r="X314">
            <v>1825918.36</v>
          </cell>
          <cell r="Y314">
            <v>2327346.5900000003</v>
          </cell>
          <cell r="Z314">
            <v>6172361.1999999993</v>
          </cell>
          <cell r="AA314">
            <v>1725594.0699999998</v>
          </cell>
          <cell r="AB314">
            <v>1638778.1500000001</v>
          </cell>
          <cell r="AC314">
            <v>1462407.45</v>
          </cell>
          <cell r="AD314">
            <v>4826779.67</v>
          </cell>
          <cell r="AE314">
            <v>1793662.7100000002</v>
          </cell>
          <cell r="AF314">
            <v>1675654.6900000002</v>
          </cell>
          <cell r="AG314">
            <v>2009225.0000000002</v>
          </cell>
          <cell r="AH314">
            <v>5478542.3999999994</v>
          </cell>
          <cell r="AI314">
            <v>20809766.430000003</v>
          </cell>
          <cell r="AJ314">
            <v>0</v>
          </cell>
        </row>
        <row r="316">
          <cell r="E316" t="str">
            <v xml:space="preserve">  Customer Accounting</v>
          </cell>
          <cell r="G316">
            <v>65440960.649999991</v>
          </cell>
          <cell r="H316">
            <v>0</v>
          </cell>
          <cell r="J316">
            <v>65440960.649999991</v>
          </cell>
          <cell r="L316">
            <v>4371731.0399999991</v>
          </cell>
          <cell r="M316">
            <v>0</v>
          </cell>
          <cell r="N316">
            <v>4371731.0399999991</v>
          </cell>
          <cell r="P316">
            <v>69812691.689999998</v>
          </cell>
          <cell r="S316">
            <v>4371731.0399999991</v>
          </cell>
          <cell r="T316">
            <v>4172687.4800000004</v>
          </cell>
          <cell r="U316">
            <v>4861786.3399999989</v>
          </cell>
          <cell r="V316">
            <v>13406204.860000001</v>
          </cell>
          <cell r="W316">
            <v>6102526.0599999987</v>
          </cell>
          <cell r="X316">
            <v>5551331.0100000007</v>
          </cell>
          <cell r="Y316">
            <v>8035279.7699999996</v>
          </cell>
          <cell r="Z316">
            <v>19689136.839999996</v>
          </cell>
          <cell r="AA316">
            <v>5587958.54</v>
          </cell>
          <cell r="AB316">
            <v>5364931.9400000004</v>
          </cell>
          <cell r="AC316">
            <v>4933261.78</v>
          </cell>
          <cell r="AD316">
            <v>15886152.260000002</v>
          </cell>
          <cell r="AE316">
            <v>5485548.7200000007</v>
          </cell>
          <cell r="AF316">
            <v>5487223.8400000008</v>
          </cell>
          <cell r="AG316">
            <v>5486694.1299999999</v>
          </cell>
          <cell r="AH316">
            <v>16459466.689999998</v>
          </cell>
          <cell r="AI316">
            <v>65440960.649999991</v>
          </cell>
          <cell r="AJ316">
            <v>0</v>
          </cell>
        </row>
        <row r="318">
          <cell r="E318" t="str">
            <v xml:space="preserve">  Customer Service, Info and Sales</v>
          </cell>
        </row>
        <row r="319">
          <cell r="C319">
            <v>2100</v>
          </cell>
          <cell r="D319" t="str">
            <v>H</v>
          </cell>
          <cell r="E319" t="str">
            <v>F90700C</v>
          </cell>
          <cell r="F319" t="str">
            <v>SUPERVISION</v>
          </cell>
          <cell r="G319">
            <v>155972.53</v>
          </cell>
          <cell r="H319">
            <v>-155972.53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S319">
            <v>0</v>
          </cell>
          <cell r="T319">
            <v>20.100000000000001</v>
          </cell>
          <cell r="U319">
            <v>0</v>
          </cell>
          <cell r="V319">
            <v>20.100000000000001</v>
          </cell>
          <cell r="W319">
            <v>0</v>
          </cell>
          <cell r="X319">
            <v>155152.4</v>
          </cell>
          <cell r="Y319">
            <v>0</v>
          </cell>
          <cell r="Z319">
            <v>155152.4</v>
          </cell>
          <cell r="AA319">
            <v>108.99</v>
          </cell>
          <cell r="AB319">
            <v>219.82</v>
          </cell>
          <cell r="AC319">
            <v>101.51</v>
          </cell>
          <cell r="AD319">
            <v>430.32</v>
          </cell>
          <cell r="AE319">
            <v>198.99</v>
          </cell>
          <cell r="AF319">
            <v>63.27</v>
          </cell>
          <cell r="AG319">
            <v>107.45</v>
          </cell>
          <cell r="AH319">
            <v>369.71</v>
          </cell>
          <cell r="AI319">
            <v>155972.53</v>
          </cell>
          <cell r="AJ319">
            <v>0</v>
          </cell>
        </row>
        <row r="320">
          <cell r="S320">
            <v>0</v>
          </cell>
          <cell r="T320">
            <v>-20.100000000000001</v>
          </cell>
          <cell r="U320">
            <v>0</v>
          </cell>
          <cell r="V320">
            <v>-20.100000000000001</v>
          </cell>
          <cell r="W320">
            <v>0</v>
          </cell>
          <cell r="X320">
            <v>-155152.4</v>
          </cell>
          <cell r="Y320">
            <v>0</v>
          </cell>
          <cell r="Z320">
            <v>-155152.4</v>
          </cell>
          <cell r="AA320">
            <v>-108.99</v>
          </cell>
          <cell r="AB320">
            <v>-219.82</v>
          </cell>
          <cell r="AC320">
            <v>-101.51</v>
          </cell>
          <cell r="AD320">
            <v>-430.32</v>
          </cell>
          <cell r="AE320">
            <v>-198.99</v>
          </cell>
          <cell r="AF320">
            <v>-63.27</v>
          </cell>
          <cell r="AG320">
            <v>-107.45</v>
          </cell>
          <cell r="AH320">
            <v>-369.71</v>
          </cell>
          <cell r="AI320">
            <v>-155972.53</v>
          </cell>
          <cell r="AJ320">
            <v>0</v>
          </cell>
        </row>
        <row r="321">
          <cell r="D321" t="str">
            <v>H</v>
          </cell>
          <cell r="E321" t="str">
            <v>F90710C</v>
          </cell>
          <cell r="F321" t="str">
            <v>SUPERVISION</v>
          </cell>
          <cell r="G321">
            <v>0</v>
          </cell>
          <cell r="H321">
            <v>0</v>
          </cell>
          <cell r="J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C323">
            <v>2100</v>
          </cell>
          <cell r="D323" t="str">
            <v>H</v>
          </cell>
          <cell r="E323" t="str">
            <v>F90800C</v>
          </cell>
          <cell r="F323" t="str">
            <v>CUSTOMER ASSISTANCE EXPENSES</v>
          </cell>
          <cell r="G323">
            <v>290156.07000000007</v>
          </cell>
          <cell r="H323">
            <v>-141747.77000000005</v>
          </cell>
          <cell r="J323">
            <v>148408.30000000002</v>
          </cell>
          <cell r="L323">
            <v>292.45999999999998</v>
          </cell>
          <cell r="N323">
            <v>292.45999999999998</v>
          </cell>
          <cell r="P323">
            <v>148700.76</v>
          </cell>
          <cell r="S323">
            <v>292.45999999999998</v>
          </cell>
          <cell r="T323">
            <v>-292.45999999999998</v>
          </cell>
          <cell r="U323">
            <v>0</v>
          </cell>
          <cell r="V323">
            <v>0</v>
          </cell>
          <cell r="W323">
            <v>139621.51</v>
          </cell>
          <cell r="X323">
            <v>0</v>
          </cell>
          <cell r="Y323">
            <v>0</v>
          </cell>
          <cell r="Z323">
            <v>139621.51</v>
          </cell>
          <cell r="AA323">
            <v>26385.39</v>
          </cell>
          <cell r="AB323">
            <v>34560.730000000003</v>
          </cell>
          <cell r="AC323">
            <v>38353.89</v>
          </cell>
          <cell r="AD323">
            <v>99300.010000000009</v>
          </cell>
          <cell r="AE323">
            <v>50686.41</v>
          </cell>
          <cell r="AF323">
            <v>73.75</v>
          </cell>
          <cell r="AG323">
            <v>474.39</v>
          </cell>
          <cell r="AH323">
            <v>51234.55</v>
          </cell>
          <cell r="AI323">
            <v>290156.07000000007</v>
          </cell>
          <cell r="AJ323">
            <v>0</v>
          </cell>
        </row>
        <row r="324">
          <cell r="D324" t="str">
            <v>A</v>
          </cell>
          <cell r="E324" t="str">
            <v>F90800C</v>
          </cell>
          <cell r="F324" t="str">
            <v>CUSTOMER ASSISTANCE EXPENSES</v>
          </cell>
          <cell r="H324">
            <v>-148408.30000000002</v>
          </cell>
          <cell r="J324">
            <v>-148408.30000000002</v>
          </cell>
          <cell r="V324">
            <v>0</v>
          </cell>
          <cell r="W324">
            <v>-139621.51</v>
          </cell>
          <cell r="Z324">
            <v>-139621.51</v>
          </cell>
          <cell r="AA324">
            <v>-25776.26</v>
          </cell>
          <cell r="AB324">
            <v>-34320.57</v>
          </cell>
          <cell r="AC324">
            <v>-38168.879999999997</v>
          </cell>
          <cell r="AD324">
            <v>-98265.709999999992</v>
          </cell>
          <cell r="AE324">
            <v>-50122.81</v>
          </cell>
          <cell r="AF324">
            <v>-19.78</v>
          </cell>
          <cell r="AH324">
            <v>-50142.59</v>
          </cell>
          <cell r="AI324">
            <v>-288029.81000000006</v>
          </cell>
          <cell r="AJ324">
            <v>-139621.51000000004</v>
          </cell>
        </row>
        <row r="325">
          <cell r="S325">
            <v>-292.45999999999998</v>
          </cell>
          <cell r="T325">
            <v>292.45999999999998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-609.13000000000102</v>
          </cell>
          <cell r="AB325">
            <v>-240.16000000000349</v>
          </cell>
          <cell r="AC325">
            <v>-185.01000000000204</v>
          </cell>
          <cell r="AD325">
            <v>-1034.3000000000065</v>
          </cell>
          <cell r="AE325">
            <v>-563.60000000000582</v>
          </cell>
          <cell r="AF325">
            <v>-53.97</v>
          </cell>
          <cell r="AG325">
            <v>-474.39</v>
          </cell>
          <cell r="AH325">
            <v>-1091.9600000000059</v>
          </cell>
          <cell r="AI325">
            <v>-2126.2600000000125</v>
          </cell>
          <cell r="AJ325">
            <v>139621.51000000004</v>
          </cell>
        </row>
        <row r="326">
          <cell r="D326" t="str">
            <v>H</v>
          </cell>
          <cell r="E326" t="str">
            <v>F90900C</v>
          </cell>
          <cell r="F326" t="str">
            <v>INFORMATIONAL AND INSTRUCTIONAL EXPENSE</v>
          </cell>
          <cell r="G326">
            <v>0</v>
          </cell>
          <cell r="H326">
            <v>0</v>
          </cell>
          <cell r="J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C328">
            <v>2100</v>
          </cell>
          <cell r="D328" t="str">
            <v>H</v>
          </cell>
          <cell r="E328" t="str">
            <v>F91000C</v>
          </cell>
          <cell r="F328" t="str">
            <v>MISCELLANEOUS CUSTOMER SERV AND INFORMA</v>
          </cell>
          <cell r="G328">
            <v>337797.39999999997</v>
          </cell>
          <cell r="H328">
            <v>-52545.399999999965</v>
          </cell>
          <cell r="J328">
            <v>285252</v>
          </cell>
          <cell r="L328">
            <v>27024.73</v>
          </cell>
          <cell r="N328">
            <v>27024.73</v>
          </cell>
          <cell r="P328">
            <v>312276.73</v>
          </cell>
          <cell r="S328">
            <v>27024.73</v>
          </cell>
          <cell r="T328">
            <v>22877.66</v>
          </cell>
          <cell r="U328">
            <v>18605.73</v>
          </cell>
          <cell r="V328">
            <v>68508.12</v>
          </cell>
          <cell r="W328">
            <v>23715.56</v>
          </cell>
          <cell r="X328">
            <v>28089.19</v>
          </cell>
          <cell r="Y328">
            <v>0</v>
          </cell>
          <cell r="Z328">
            <v>51804.75</v>
          </cell>
          <cell r="AA328">
            <v>107.2</v>
          </cell>
          <cell r="AB328">
            <v>35784.949999999997</v>
          </cell>
          <cell r="AC328">
            <v>116953.44</v>
          </cell>
          <cell r="AD328">
            <v>152845.59</v>
          </cell>
          <cell r="AE328">
            <v>34539.15</v>
          </cell>
          <cell r="AF328">
            <v>17103.91</v>
          </cell>
          <cell r="AG328">
            <v>12995.88</v>
          </cell>
          <cell r="AH328">
            <v>64638.939999999995</v>
          </cell>
          <cell r="AI328">
            <v>337797.39999999997</v>
          </cell>
          <cell r="AJ328">
            <v>0</v>
          </cell>
        </row>
        <row r="329">
          <cell r="D329" t="str">
            <v>A</v>
          </cell>
          <cell r="E329" t="str">
            <v>F91000C</v>
          </cell>
          <cell r="F329" t="str">
            <v>MISCELLANEOUS CUSTOMER SERV AND INFORMA</v>
          </cell>
          <cell r="H329">
            <v>-285252</v>
          </cell>
          <cell r="J329">
            <v>-285252</v>
          </cell>
          <cell r="S329">
            <v>-26953.01</v>
          </cell>
          <cell r="T329">
            <v>-22877.66</v>
          </cell>
          <cell r="U329">
            <v>-18605.73</v>
          </cell>
          <cell r="V329">
            <v>-68436.399999999994</v>
          </cell>
          <cell r="Z329">
            <v>0</v>
          </cell>
          <cell r="AB329">
            <v>-35784.949999999997</v>
          </cell>
          <cell r="AC329">
            <v>-116756.86</v>
          </cell>
          <cell r="AD329">
            <v>-152541.81</v>
          </cell>
          <cell r="AE329">
            <v>-34431.949999999997</v>
          </cell>
          <cell r="AF329">
            <v>-17103.91</v>
          </cell>
          <cell r="AG329">
            <v>-12737.93</v>
          </cell>
          <cell r="AH329">
            <v>-64273.79</v>
          </cell>
          <cell r="AI329">
            <v>-285251.99999999994</v>
          </cell>
          <cell r="AJ329">
            <v>0</v>
          </cell>
        </row>
        <row r="330">
          <cell r="S330">
            <v>-71.720000000001164</v>
          </cell>
          <cell r="T330">
            <v>0</v>
          </cell>
          <cell r="U330">
            <v>0</v>
          </cell>
          <cell r="V330">
            <v>-71.720000000001164</v>
          </cell>
          <cell r="W330">
            <v>-23715.56</v>
          </cell>
          <cell r="X330">
            <v>-28089.19</v>
          </cell>
          <cell r="Y330">
            <v>0</v>
          </cell>
          <cell r="Z330">
            <v>-51804.75</v>
          </cell>
          <cell r="AA330">
            <v>-107.2</v>
          </cell>
          <cell r="AB330">
            <v>0</v>
          </cell>
          <cell r="AC330">
            <v>-196.58000000000175</v>
          </cell>
          <cell r="AD330">
            <v>-303.78000000000173</v>
          </cell>
          <cell r="AE330">
            <v>-107.20000000000437</v>
          </cell>
          <cell r="AF330">
            <v>0</v>
          </cell>
          <cell r="AG330">
            <v>-257.94999999999891</v>
          </cell>
          <cell r="AH330">
            <v>-365.15000000000327</v>
          </cell>
          <cell r="AI330">
            <v>-52545.4</v>
          </cell>
          <cell r="AJ330">
            <v>0</v>
          </cell>
        </row>
        <row r="331">
          <cell r="D331" t="str">
            <v>H</v>
          </cell>
          <cell r="E331" t="str">
            <v>F91020C</v>
          </cell>
          <cell r="F331" t="str">
            <v>MISCELLANEOUS CUSTOMER SERV AND INFORMA</v>
          </cell>
          <cell r="G331">
            <v>0</v>
          </cell>
          <cell r="H331">
            <v>0</v>
          </cell>
          <cell r="J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D333" t="str">
            <v>H</v>
          </cell>
          <cell r="E333" t="str">
            <v>F91200C</v>
          </cell>
          <cell r="F333" t="str">
            <v>DEMONSTRATING AND SELLING EXPENSES</v>
          </cell>
          <cell r="G333">
            <v>2971.17</v>
          </cell>
          <cell r="H333">
            <v>-2971.17</v>
          </cell>
          <cell r="J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83.61</v>
          </cell>
          <cell r="X333">
            <v>2887</v>
          </cell>
          <cell r="Y333">
            <v>0</v>
          </cell>
          <cell r="Z333">
            <v>2970.61</v>
          </cell>
          <cell r="AA333">
            <v>0</v>
          </cell>
          <cell r="AB333">
            <v>0</v>
          </cell>
          <cell r="AC333">
            <v>0.56000000000000005</v>
          </cell>
          <cell r="AD333">
            <v>0.56000000000000005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2971.17</v>
          </cell>
          <cell r="AJ333">
            <v>0</v>
          </cell>
        </row>
        <row r="334"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-83.61</v>
          </cell>
          <cell r="X334">
            <v>-2887</v>
          </cell>
          <cell r="Y334">
            <v>0</v>
          </cell>
          <cell r="Z334">
            <v>-2970.61</v>
          </cell>
          <cell r="AA334">
            <v>0</v>
          </cell>
          <cell r="AB334">
            <v>0</v>
          </cell>
          <cell r="AC334">
            <v>-0.56000000000000005</v>
          </cell>
          <cell r="AD334">
            <v>-0.56000000000000005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-2971.17</v>
          </cell>
          <cell r="AJ334">
            <v>0</v>
          </cell>
        </row>
        <row r="335">
          <cell r="D335" t="str">
            <v>H</v>
          </cell>
          <cell r="E335" t="str">
            <v>F91300C</v>
          </cell>
          <cell r="F335" t="str">
            <v>ADVERTISING EXPENSES</v>
          </cell>
          <cell r="G335">
            <v>23187.269999999997</v>
          </cell>
          <cell r="H335">
            <v>-23187.269999999997</v>
          </cell>
          <cell r="J335">
            <v>0</v>
          </cell>
          <cell r="S335">
            <v>593.49</v>
          </cell>
          <cell r="T335">
            <v>34.119999999999997</v>
          </cell>
          <cell r="U335">
            <v>0</v>
          </cell>
          <cell r="V335">
            <v>627.61</v>
          </cell>
          <cell r="W335">
            <v>78.3</v>
          </cell>
          <cell r="X335">
            <v>22003.01</v>
          </cell>
          <cell r="Y335">
            <v>0</v>
          </cell>
          <cell r="Z335">
            <v>22081.309999999998</v>
          </cell>
          <cell r="AA335">
            <v>95.19</v>
          </cell>
          <cell r="AB335">
            <v>73.099999999999994</v>
          </cell>
          <cell r="AC335">
            <v>79.31</v>
          </cell>
          <cell r="AD335">
            <v>247.6</v>
          </cell>
          <cell r="AE335">
            <v>0</v>
          </cell>
          <cell r="AF335">
            <v>89.31</v>
          </cell>
          <cell r="AG335">
            <v>141.44</v>
          </cell>
          <cell r="AH335">
            <v>230.75</v>
          </cell>
          <cell r="AI335">
            <v>23187.269999999997</v>
          </cell>
          <cell r="AJ335">
            <v>0</v>
          </cell>
        </row>
        <row r="336">
          <cell r="S336">
            <v>-593.49</v>
          </cell>
          <cell r="T336">
            <v>-34.119999999999997</v>
          </cell>
          <cell r="U336">
            <v>0</v>
          </cell>
          <cell r="V336">
            <v>-627.61</v>
          </cell>
          <cell r="W336">
            <v>-78.3</v>
          </cell>
          <cell r="X336">
            <v>-22003.01</v>
          </cell>
          <cell r="Y336">
            <v>0</v>
          </cell>
          <cell r="Z336">
            <v>-22081.309999999998</v>
          </cell>
          <cell r="AA336">
            <v>-95.19</v>
          </cell>
          <cell r="AB336">
            <v>-73.099999999999994</v>
          </cell>
          <cell r="AC336">
            <v>-79.31</v>
          </cell>
          <cell r="AD336">
            <v>-247.6</v>
          </cell>
          <cell r="AE336">
            <v>0</v>
          </cell>
          <cell r="AF336">
            <v>-89.31</v>
          </cell>
          <cell r="AG336">
            <v>-141.44</v>
          </cell>
          <cell r="AH336">
            <v>-230.75</v>
          </cell>
          <cell r="AI336">
            <v>-23187.269999999997</v>
          </cell>
          <cell r="AJ336">
            <v>0</v>
          </cell>
        </row>
        <row r="337">
          <cell r="E337" t="str">
            <v xml:space="preserve">   Common Customer Service, Info and Sales</v>
          </cell>
          <cell r="G337">
            <v>810084.44000000006</v>
          </cell>
          <cell r="H337">
            <v>-810084.44000000006</v>
          </cell>
          <cell r="J337">
            <v>0</v>
          </cell>
          <cell r="L337">
            <v>27317.19</v>
          </cell>
          <cell r="M337">
            <v>0</v>
          </cell>
          <cell r="N337">
            <v>27317.19</v>
          </cell>
          <cell r="P337">
            <v>27317.19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-2.8990143619012088E-12</v>
          </cell>
          <cell r="AE337">
            <v>0</v>
          </cell>
          <cell r="AF337">
            <v>0</v>
          </cell>
          <cell r="AG337">
            <v>0</v>
          </cell>
          <cell r="AH337">
            <v>-9.0949470177292824E-12</v>
          </cell>
          <cell r="AI337">
            <v>0</v>
          </cell>
          <cell r="AJ337">
            <v>0</v>
          </cell>
        </row>
        <row r="339">
          <cell r="C339">
            <v>2100</v>
          </cell>
          <cell r="D339" t="str">
            <v>H</v>
          </cell>
          <cell r="E339" t="str">
            <v>F90700E</v>
          </cell>
          <cell r="F339" t="str">
            <v>SUPERVISION</v>
          </cell>
          <cell r="G339">
            <v>383411.81000000006</v>
          </cell>
          <cell r="H339">
            <v>116668.2621076923</v>
          </cell>
          <cell r="I339">
            <v>0.74790768372060179</v>
          </cell>
          <cell r="J339">
            <v>500080.07210769237</v>
          </cell>
          <cell r="L339">
            <v>9701.8799999999992</v>
          </cell>
          <cell r="N339">
            <v>9701.8799999999992</v>
          </cell>
          <cell r="P339">
            <v>509781.95210769237</v>
          </cell>
          <cell r="S339">
            <v>9701.8799999999992</v>
          </cell>
          <cell r="T339">
            <v>11128.61</v>
          </cell>
          <cell r="U339">
            <v>16360.47</v>
          </cell>
          <cell r="V339">
            <v>37190.959999999999</v>
          </cell>
          <cell r="W339">
            <v>130982.23</v>
          </cell>
          <cell r="X339">
            <v>12703.95</v>
          </cell>
          <cell r="Y339">
            <v>80639.56</v>
          </cell>
          <cell r="Z339">
            <v>224325.74</v>
          </cell>
          <cell r="AA339">
            <v>23015.200000000001</v>
          </cell>
          <cell r="AB339">
            <v>22044.28</v>
          </cell>
          <cell r="AC339">
            <v>18547.310000000001</v>
          </cell>
          <cell r="AD339">
            <v>63606.789999999994</v>
          </cell>
          <cell r="AE339">
            <v>22887.85</v>
          </cell>
          <cell r="AF339">
            <v>14484.95</v>
          </cell>
          <cell r="AG339">
            <v>20915.52</v>
          </cell>
          <cell r="AH339">
            <v>58288.320000000007</v>
          </cell>
          <cell r="AI339">
            <v>383411.81000000006</v>
          </cell>
          <cell r="AJ339">
            <v>0</v>
          </cell>
        </row>
        <row r="340">
          <cell r="S340">
            <v>0</v>
          </cell>
          <cell r="T340">
            <v>15.39</v>
          </cell>
          <cell r="U340">
            <v>0</v>
          </cell>
          <cell r="V340">
            <v>15.39</v>
          </cell>
          <cell r="W340">
            <v>0</v>
          </cell>
          <cell r="X340">
            <v>116039.6721076923</v>
          </cell>
          <cell r="Y340">
            <v>0</v>
          </cell>
          <cell r="Z340">
            <v>116039.6721076923</v>
          </cell>
          <cell r="AA340">
            <v>83.54</v>
          </cell>
          <cell r="AB340">
            <v>168.49</v>
          </cell>
          <cell r="AC340">
            <v>77.8</v>
          </cell>
          <cell r="AD340">
            <v>329.83000000000004</v>
          </cell>
          <cell r="AE340">
            <v>152.52000000000001</v>
          </cell>
          <cell r="AF340">
            <v>48.49</v>
          </cell>
          <cell r="AG340">
            <v>82.36</v>
          </cell>
          <cell r="AH340">
            <v>283.37</v>
          </cell>
          <cell r="AI340">
            <v>116668.26210769231</v>
          </cell>
          <cell r="AJ340">
            <v>0</v>
          </cell>
        </row>
        <row r="341">
          <cell r="D341" t="str">
            <v>H</v>
          </cell>
          <cell r="E341" t="str">
            <v>F90710E</v>
          </cell>
          <cell r="F341" t="str">
            <v>SUPERVISION</v>
          </cell>
          <cell r="H341">
            <v>0</v>
          </cell>
          <cell r="I341">
            <v>0.74790768372060179</v>
          </cell>
          <cell r="J341">
            <v>0</v>
          </cell>
          <cell r="V341">
            <v>0</v>
          </cell>
          <cell r="Z341">
            <v>0</v>
          </cell>
          <cell r="AD341">
            <v>0</v>
          </cell>
          <cell r="AH341">
            <v>0</v>
          </cell>
          <cell r="AI341">
            <v>0</v>
          </cell>
        </row>
        <row r="342"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C343">
            <v>2100</v>
          </cell>
          <cell r="D343" t="str">
            <v>H</v>
          </cell>
          <cell r="E343" t="str">
            <v>F90800E</v>
          </cell>
          <cell r="F343" t="str">
            <v>CUSTOMER ASSISTANCE EXPENSES</v>
          </cell>
          <cell r="G343">
            <v>38159926.129999995</v>
          </cell>
          <cell r="H343">
            <v>1630.31</v>
          </cell>
          <cell r="I343">
            <v>0.74790768372060179</v>
          </cell>
          <cell r="J343">
            <v>38161556.439999998</v>
          </cell>
          <cell r="L343">
            <v>-4090216.66</v>
          </cell>
          <cell r="M343">
            <v>0</v>
          </cell>
          <cell r="N343">
            <v>-4090216.66</v>
          </cell>
          <cell r="P343">
            <v>34071339.780000001</v>
          </cell>
          <cell r="S343">
            <v>-4090216.66</v>
          </cell>
          <cell r="T343">
            <v>2389711.58</v>
          </cell>
          <cell r="U343">
            <v>1818665.1</v>
          </cell>
          <cell r="V343">
            <v>118160.02000000002</v>
          </cell>
          <cell r="W343">
            <v>1442019.65</v>
          </cell>
          <cell r="X343">
            <v>716017.44</v>
          </cell>
          <cell r="Y343">
            <v>1412146.37</v>
          </cell>
          <cell r="Z343">
            <v>3570183.46</v>
          </cell>
          <cell r="AA343">
            <v>5276508.13</v>
          </cell>
          <cell r="AB343">
            <v>4378188.4800000004</v>
          </cell>
          <cell r="AC343">
            <v>4364874.42</v>
          </cell>
          <cell r="AD343">
            <v>14019571.029999999</v>
          </cell>
          <cell r="AE343">
            <v>2022316.03</v>
          </cell>
          <cell r="AF343">
            <v>4517177.59</v>
          </cell>
          <cell r="AG343">
            <v>13912518</v>
          </cell>
          <cell r="AH343">
            <v>20452011.620000001</v>
          </cell>
          <cell r="AI343">
            <v>38159926.129999995</v>
          </cell>
          <cell r="AJ343">
            <v>0</v>
          </cell>
        </row>
        <row r="344">
          <cell r="D344" t="str">
            <v>A</v>
          </cell>
          <cell r="E344" t="str">
            <v>F90800E</v>
          </cell>
          <cell r="F344" t="str">
            <v>CUSTOMER ASSISTANCE EXPENSES</v>
          </cell>
          <cell r="H344">
            <v>220652.67499999999</v>
          </cell>
          <cell r="J344">
            <v>220652.67499999999</v>
          </cell>
          <cell r="V344">
            <v>0</v>
          </cell>
          <cell r="W344">
            <v>106613.21</v>
          </cell>
          <cell r="Z344">
            <v>106613.21</v>
          </cell>
          <cell r="AA344">
            <v>21909.820999999996</v>
          </cell>
          <cell r="AB344">
            <v>29172.484499999999</v>
          </cell>
          <cell r="AC344">
            <v>32443.547999999995</v>
          </cell>
          <cell r="AD344">
            <v>83525.853499999997</v>
          </cell>
          <cell r="AE344">
            <v>42604.388499999994</v>
          </cell>
          <cell r="AF344">
            <v>16.812999999999999</v>
          </cell>
          <cell r="AG344">
            <v>-12107.59</v>
          </cell>
          <cell r="AH344">
            <v>30513.611499999995</v>
          </cell>
          <cell r="AI344">
            <v>220652.67499999999</v>
          </cell>
          <cell r="AJ344">
            <v>0</v>
          </cell>
        </row>
        <row r="345">
          <cell r="S345">
            <v>224.5</v>
          </cell>
          <cell r="T345">
            <v>-223.91</v>
          </cell>
          <cell r="U345">
            <v>0</v>
          </cell>
          <cell r="V345">
            <v>0.59000000000000341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466.88</v>
          </cell>
          <cell r="AB345">
            <v>184.07</v>
          </cell>
          <cell r="AC345">
            <v>141.81</v>
          </cell>
          <cell r="AD345">
            <v>792.76</v>
          </cell>
          <cell r="AE345">
            <v>431.98</v>
          </cell>
          <cell r="AF345">
            <v>41.37</v>
          </cell>
          <cell r="AG345">
            <v>363.61</v>
          </cell>
          <cell r="AH345">
            <v>836.96</v>
          </cell>
          <cell r="AI345">
            <v>1630.31</v>
          </cell>
          <cell r="AJ345">
            <v>0</v>
          </cell>
        </row>
        <row r="346">
          <cell r="C346">
            <v>2100</v>
          </cell>
          <cell r="E346" t="str">
            <v>F90820E</v>
          </cell>
          <cell r="F346" t="str">
            <v>CUSTOMER ASSISTANCE EXPENSES</v>
          </cell>
          <cell r="G346">
            <v>4997.3000000000029</v>
          </cell>
          <cell r="H346">
            <v>0</v>
          </cell>
          <cell r="J346">
            <v>4997.3000000000029</v>
          </cell>
          <cell r="S346">
            <v>0</v>
          </cell>
          <cell r="T346">
            <v>104999.86</v>
          </cell>
          <cell r="U346">
            <v>-100002.56</v>
          </cell>
          <cell r="V346">
            <v>4997.3000000000029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4997.3000000000029</v>
          </cell>
          <cell r="AJ346">
            <v>0</v>
          </cell>
        </row>
        <row r="347">
          <cell r="C347">
            <v>2100</v>
          </cell>
          <cell r="D347" t="str">
            <v>H</v>
          </cell>
          <cell r="E347" t="str">
            <v>F90900E</v>
          </cell>
          <cell r="F347" t="str">
            <v>INFORMATIONAL AND INSTRUCTIONAL EXPENSE</v>
          </cell>
          <cell r="G347">
            <v>0</v>
          </cell>
          <cell r="H347">
            <v>0</v>
          </cell>
          <cell r="I347">
            <v>0.74790768372060179</v>
          </cell>
          <cell r="J347">
            <v>0</v>
          </cell>
          <cell r="N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C349">
            <v>2100</v>
          </cell>
          <cell r="D349" t="str">
            <v>H</v>
          </cell>
          <cell r="E349" t="str">
            <v>F91000E</v>
          </cell>
          <cell r="F349" t="str">
            <v>MISCELLANEOUS CUSTOMER SERV AND INFORMA</v>
          </cell>
          <cell r="G349">
            <v>4163921.76</v>
          </cell>
          <cell r="H349">
            <v>39312.940578224843</v>
          </cell>
          <cell r="I349">
            <v>0.74790768372060179</v>
          </cell>
          <cell r="J349">
            <v>4203234.7005782248</v>
          </cell>
          <cell r="L349">
            <v>36749.51</v>
          </cell>
          <cell r="N349">
            <v>36749.51</v>
          </cell>
          <cell r="P349">
            <v>4239984.2105782246</v>
          </cell>
          <cell r="S349">
            <v>36749.51</v>
          </cell>
          <cell r="T349">
            <v>89714.63</v>
          </cell>
          <cell r="U349">
            <v>304088.52</v>
          </cell>
          <cell r="V349">
            <v>430552.66000000003</v>
          </cell>
          <cell r="W349">
            <v>76451.679999999993</v>
          </cell>
          <cell r="X349">
            <v>290832.2</v>
          </cell>
          <cell r="Y349">
            <v>110552.12</v>
          </cell>
          <cell r="Z349">
            <v>477836</v>
          </cell>
          <cell r="AA349">
            <v>400077.95</v>
          </cell>
          <cell r="AB349">
            <v>836271.67</v>
          </cell>
          <cell r="AC349">
            <v>817236.59</v>
          </cell>
          <cell r="AD349">
            <v>2053586.21</v>
          </cell>
          <cell r="AE349">
            <v>374930.17</v>
          </cell>
          <cell r="AF349">
            <v>552683.48</v>
          </cell>
          <cell r="AG349">
            <v>274333.24</v>
          </cell>
          <cell r="AH349">
            <v>1201946.8899999999</v>
          </cell>
          <cell r="AI349">
            <v>4163921.76</v>
          </cell>
          <cell r="AJ349">
            <v>0</v>
          </cell>
        </row>
        <row r="350">
          <cell r="D350" t="str">
            <v>A</v>
          </cell>
          <cell r="E350" t="str">
            <v>F91000E</v>
          </cell>
          <cell r="F350" t="str">
            <v>MISCELLANEOUS CUSTOMER SERV AND INFORMA</v>
          </cell>
          <cell r="H350">
            <v>185413.8</v>
          </cell>
          <cell r="J350">
            <v>185413.8</v>
          </cell>
          <cell r="S350">
            <v>17519.4565</v>
          </cell>
          <cell r="T350">
            <v>14870.479000000001</v>
          </cell>
          <cell r="U350">
            <v>12093.7245</v>
          </cell>
          <cell r="V350">
            <v>44483.66</v>
          </cell>
          <cell r="Z350">
            <v>0</v>
          </cell>
          <cell r="AB350">
            <v>23260.217499999999</v>
          </cell>
          <cell r="AC350">
            <v>75891.959000000003</v>
          </cell>
          <cell r="AD350">
            <v>99152.176500000001</v>
          </cell>
          <cell r="AE350">
            <v>22380.767499999998</v>
          </cell>
          <cell r="AF350">
            <v>11117.541500000001</v>
          </cell>
          <cell r="AG350">
            <v>8279.6545000000006</v>
          </cell>
          <cell r="AH350">
            <v>41777.963499999998</v>
          </cell>
          <cell r="AI350">
            <v>185413.8</v>
          </cell>
          <cell r="AJ350">
            <v>0</v>
          </cell>
        </row>
        <row r="351">
          <cell r="S351">
            <v>55.05</v>
          </cell>
          <cell r="T351">
            <v>0</v>
          </cell>
          <cell r="U351">
            <v>0</v>
          </cell>
          <cell r="V351">
            <v>55.05</v>
          </cell>
          <cell r="W351">
            <v>17737.049547736955</v>
          </cell>
          <cell r="X351">
            <v>21008.121030487891</v>
          </cell>
          <cell r="Y351">
            <v>0</v>
          </cell>
          <cell r="Z351">
            <v>38745.170578224846</v>
          </cell>
          <cell r="AA351">
            <v>82.17</v>
          </cell>
          <cell r="AB351">
            <v>0</v>
          </cell>
          <cell r="AC351">
            <v>150.66999999999999</v>
          </cell>
          <cell r="AD351">
            <v>232.83999999999997</v>
          </cell>
          <cell r="AE351">
            <v>82.17</v>
          </cell>
          <cell r="AF351">
            <v>0</v>
          </cell>
          <cell r="AG351">
            <v>197.71</v>
          </cell>
          <cell r="AH351">
            <v>279.88</v>
          </cell>
          <cell r="AI351">
            <v>39312.940578224843</v>
          </cell>
          <cell r="AJ351">
            <v>0</v>
          </cell>
        </row>
        <row r="352">
          <cell r="C352">
            <v>2100</v>
          </cell>
          <cell r="D352" t="str">
            <v>H</v>
          </cell>
          <cell r="E352" t="str">
            <v>F91020E</v>
          </cell>
          <cell r="F352" t="str">
            <v>MISC CUSTOMER SERVIC</v>
          </cell>
          <cell r="G352">
            <v>11904.68</v>
          </cell>
          <cell r="H352">
            <v>0</v>
          </cell>
          <cell r="I352">
            <v>0.74790768372060179</v>
          </cell>
          <cell r="J352">
            <v>11904.68</v>
          </cell>
          <cell r="L352">
            <v>798</v>
          </cell>
          <cell r="N352">
            <v>798</v>
          </cell>
          <cell r="P352">
            <v>12702.68</v>
          </cell>
          <cell r="S352">
            <v>798</v>
          </cell>
          <cell r="T352">
            <v>722</v>
          </cell>
          <cell r="U352">
            <v>760</v>
          </cell>
          <cell r="V352">
            <v>2280</v>
          </cell>
          <cell r="W352">
            <v>0</v>
          </cell>
          <cell r="X352">
            <v>1710</v>
          </cell>
          <cell r="Y352">
            <v>722</v>
          </cell>
          <cell r="Z352">
            <v>2432</v>
          </cell>
          <cell r="AA352">
            <v>-2930</v>
          </cell>
          <cell r="AB352">
            <v>7680</v>
          </cell>
          <cell r="AC352">
            <v>-2489.3200000000002</v>
          </cell>
          <cell r="AD352">
            <v>2260.6799999999998</v>
          </cell>
          <cell r="AE352">
            <v>2128</v>
          </cell>
          <cell r="AF352">
            <v>2044</v>
          </cell>
          <cell r="AG352">
            <v>760</v>
          </cell>
          <cell r="AH352">
            <v>4932</v>
          </cell>
          <cell r="AI352">
            <v>11904.68</v>
          </cell>
          <cell r="AJ352">
            <v>0</v>
          </cell>
        </row>
        <row r="353"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</row>
        <row r="354">
          <cell r="C354">
            <v>2100</v>
          </cell>
          <cell r="D354" t="str">
            <v>****</v>
          </cell>
          <cell r="E354" t="str">
            <v>F91080E</v>
          </cell>
          <cell r="F354" t="str">
            <v>MISCELLANEOUS CUSTOMER SERV AND INFORMA</v>
          </cell>
          <cell r="G354">
            <v>14307.37</v>
          </cell>
          <cell r="J354">
            <v>14307.37</v>
          </cell>
          <cell r="L354">
            <v>0</v>
          </cell>
          <cell r="N354">
            <v>0</v>
          </cell>
          <cell r="P354">
            <v>14307.37</v>
          </cell>
          <cell r="S354">
            <v>0</v>
          </cell>
          <cell r="T354">
            <v>0</v>
          </cell>
          <cell r="U354">
            <v>56.13</v>
          </cell>
          <cell r="V354">
            <v>56.13</v>
          </cell>
          <cell r="W354">
            <v>0</v>
          </cell>
          <cell r="X354">
            <v>-43.1</v>
          </cell>
          <cell r="Y354">
            <v>14294.34</v>
          </cell>
          <cell r="Z354">
            <v>14251.24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14307.37</v>
          </cell>
          <cell r="AJ354">
            <v>0</v>
          </cell>
        </row>
        <row r="355">
          <cell r="C355">
            <v>2100</v>
          </cell>
          <cell r="D355" t="str">
            <v>H</v>
          </cell>
          <cell r="E355" t="str">
            <v>F91200E</v>
          </cell>
          <cell r="F355" t="str">
            <v>DEMONSTRATING AND SELLING EXPENSES</v>
          </cell>
          <cell r="G355">
            <v>0</v>
          </cell>
          <cell r="H355">
            <v>2222.1720443372565</v>
          </cell>
          <cell r="I355">
            <v>0.74790768372060179</v>
          </cell>
          <cell r="J355">
            <v>2222.1720443372565</v>
          </cell>
          <cell r="L355">
            <v>0</v>
          </cell>
          <cell r="N355">
            <v>0</v>
          </cell>
          <cell r="P355">
            <v>2222.1720443372565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62.532561435879515</v>
          </cell>
          <cell r="X356">
            <v>2159.2094829013772</v>
          </cell>
          <cell r="Y356">
            <v>0</v>
          </cell>
          <cell r="Z356">
            <v>2221.7420443372566</v>
          </cell>
          <cell r="AA356">
            <v>0</v>
          </cell>
          <cell r="AB356">
            <v>0</v>
          </cell>
          <cell r="AC356">
            <v>0.43</v>
          </cell>
          <cell r="AD356">
            <v>0.43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2222.1720443372565</v>
          </cell>
          <cell r="AJ356">
            <v>0</v>
          </cell>
        </row>
        <row r="357">
          <cell r="C357">
            <v>2100</v>
          </cell>
          <cell r="D357" t="str">
            <v>H</v>
          </cell>
          <cell r="E357" t="str">
            <v>F91210E</v>
          </cell>
          <cell r="F357" t="str">
            <v>DEMONSTRATING AND SELLING EXPENSES</v>
          </cell>
          <cell r="G357">
            <v>138.52000000000001</v>
          </cell>
          <cell r="I357">
            <v>0.74790768372060179</v>
          </cell>
          <cell r="J357">
            <v>138.52000000000001</v>
          </cell>
          <cell r="L357">
            <v>0</v>
          </cell>
          <cell r="N357">
            <v>0</v>
          </cell>
          <cell r="P357">
            <v>138.52000000000001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138.52000000000001</v>
          </cell>
          <cell r="AD357">
            <v>138.52000000000001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138.52000000000001</v>
          </cell>
          <cell r="AJ357">
            <v>0</v>
          </cell>
        </row>
        <row r="358">
          <cell r="D358" t="str">
            <v>H</v>
          </cell>
          <cell r="E358" t="str">
            <v>F91300E</v>
          </cell>
          <cell r="F358" t="str">
            <v>ADVERTISING EXPENSES</v>
          </cell>
          <cell r="G358">
            <v>8075.95</v>
          </cell>
          <cell r="H358">
            <v>17363.121415616559</v>
          </cell>
          <cell r="I358">
            <v>0.74790768372060179</v>
          </cell>
          <cell r="J358">
            <v>25439.07141561656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8075.95</v>
          </cell>
          <cell r="Z358">
            <v>8075.95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8075.95</v>
          </cell>
          <cell r="AJ358">
            <v>0</v>
          </cell>
        </row>
        <row r="359">
          <cell r="S359">
            <v>455.58</v>
          </cell>
          <cell r="T359">
            <v>26.12</v>
          </cell>
          <cell r="U359">
            <v>0</v>
          </cell>
          <cell r="V359">
            <v>481.7</v>
          </cell>
          <cell r="W359">
            <v>58.56117163532312</v>
          </cell>
          <cell r="X359">
            <v>16456.220243981235</v>
          </cell>
          <cell r="Y359">
            <v>0</v>
          </cell>
          <cell r="Z359">
            <v>16514.781415616559</v>
          </cell>
          <cell r="AA359">
            <v>72.959999999999994</v>
          </cell>
          <cell r="AB359">
            <v>56.03</v>
          </cell>
          <cell r="AC359">
            <v>60.79</v>
          </cell>
          <cell r="AD359">
            <v>189.78</v>
          </cell>
          <cell r="AE359">
            <v>0</v>
          </cell>
          <cell r="AF359">
            <v>68.45</v>
          </cell>
          <cell r="AG359">
            <v>108.41</v>
          </cell>
          <cell r="AH359">
            <v>176.86</v>
          </cell>
          <cell r="AI359">
            <v>17363.121415616559</v>
          </cell>
          <cell r="AJ359">
            <v>0</v>
          </cell>
        </row>
        <row r="360">
          <cell r="C360">
            <v>2100</v>
          </cell>
          <cell r="D360" t="str">
            <v>****</v>
          </cell>
          <cell r="E360" t="str">
            <v>F91600E</v>
          </cell>
          <cell r="F360" t="str">
            <v>MISCELLANEOUS SALES EXPENSES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E361" t="str">
            <v xml:space="preserve">   Electric Customer Service, Info and Sales</v>
          </cell>
          <cell r="G361">
            <v>42746683.519999996</v>
          </cell>
          <cell r="H361">
            <v>583263.28114587103</v>
          </cell>
          <cell r="I361">
            <v>0.74790768372060179</v>
          </cell>
          <cell r="J361">
            <v>43329946.801145867</v>
          </cell>
          <cell r="L361">
            <v>-4042967.2700000005</v>
          </cell>
          <cell r="M361">
            <v>0</v>
          </cell>
          <cell r="N361">
            <v>-4042967.2700000005</v>
          </cell>
          <cell r="P361">
            <v>39286979.531145863</v>
          </cell>
          <cell r="S361">
            <v>-4024712.6835000007</v>
          </cell>
          <cell r="T361">
            <v>2610964.7589999996</v>
          </cell>
          <cell r="U361">
            <v>2052021.3844999999</v>
          </cell>
          <cell r="V361">
            <v>638273.46000000008</v>
          </cell>
          <cell r="W361">
            <v>1773924.9132808079</v>
          </cell>
          <cell r="X361">
            <v>1176883.7128650625</v>
          </cell>
          <cell r="Y361">
            <v>1626430.3400000003</v>
          </cell>
          <cell r="Z361">
            <v>4577238.9661458703</v>
          </cell>
          <cell r="AA361">
            <v>5719286.6509999996</v>
          </cell>
          <cell r="AB361">
            <v>5297025.722000001</v>
          </cell>
          <cell r="AC361">
            <v>5307074.5269999988</v>
          </cell>
          <cell r="AD361">
            <v>16323386.899999997</v>
          </cell>
          <cell r="AE361">
            <v>2487913.8760000002</v>
          </cell>
          <cell r="AF361">
            <v>5097682.6845000004</v>
          </cell>
          <cell r="AG361">
            <v>14205450.914500002</v>
          </cell>
          <cell r="AH361">
            <v>21791047.475000001</v>
          </cell>
          <cell r="AI361">
            <v>43329946.801145859</v>
          </cell>
          <cell r="AJ361">
            <v>0</v>
          </cell>
        </row>
        <row r="363">
          <cell r="C363">
            <v>2100</v>
          </cell>
          <cell r="D363" t="str">
            <v>H</v>
          </cell>
          <cell r="E363" t="str">
            <v>F90700G</v>
          </cell>
          <cell r="F363" t="str">
            <v>SUPERVISION</v>
          </cell>
          <cell r="G363">
            <v>148030.11999999997</v>
          </cell>
          <cell r="H363">
            <v>39304.267892307689</v>
          </cell>
          <cell r="I363">
            <v>0.25209231627939815</v>
          </cell>
          <cell r="J363">
            <v>187334.38789230766</v>
          </cell>
          <cell r="L363">
            <v>5271.8</v>
          </cell>
          <cell r="N363">
            <v>5271.8</v>
          </cell>
          <cell r="P363">
            <v>192606.18789230764</v>
          </cell>
          <cell r="S363">
            <v>5271.8</v>
          </cell>
          <cell r="T363">
            <v>7606.54</v>
          </cell>
          <cell r="U363">
            <v>8184.8</v>
          </cell>
          <cell r="V363">
            <v>21063.14</v>
          </cell>
          <cell r="W363">
            <v>65773.009999999995</v>
          </cell>
          <cell r="X363">
            <v>2244.11</v>
          </cell>
          <cell r="Y363">
            <v>23277.57</v>
          </cell>
          <cell r="Z363">
            <v>91294.69</v>
          </cell>
          <cell r="AA363">
            <v>5702.7</v>
          </cell>
          <cell r="AB363">
            <v>3890.2</v>
          </cell>
          <cell r="AC363">
            <v>5067.8</v>
          </cell>
          <cell r="AD363">
            <v>14660.7</v>
          </cell>
          <cell r="AE363">
            <v>8153.54</v>
          </cell>
          <cell r="AF363">
            <v>4174.21</v>
          </cell>
          <cell r="AG363">
            <v>8683.84</v>
          </cell>
          <cell r="AH363">
            <v>21011.59</v>
          </cell>
          <cell r="AI363">
            <v>148030.11999999997</v>
          </cell>
          <cell r="AJ363">
            <v>0</v>
          </cell>
        </row>
        <row r="364">
          <cell r="S364">
            <v>0</v>
          </cell>
          <cell r="T364">
            <v>4.71</v>
          </cell>
          <cell r="U364">
            <v>0</v>
          </cell>
          <cell r="V364">
            <v>4.71</v>
          </cell>
          <cell r="W364">
            <v>0</v>
          </cell>
          <cell r="X364">
            <v>39112.727892307696</v>
          </cell>
          <cell r="Y364">
            <v>0</v>
          </cell>
          <cell r="Z364">
            <v>39112.727892307696</v>
          </cell>
          <cell r="AA364">
            <v>25.45</v>
          </cell>
          <cell r="AB364">
            <v>51.33</v>
          </cell>
          <cell r="AC364">
            <v>23.71</v>
          </cell>
          <cell r="AD364">
            <v>100.49000000000001</v>
          </cell>
          <cell r="AE364">
            <v>46.47</v>
          </cell>
          <cell r="AF364">
            <v>14.78</v>
          </cell>
          <cell r="AG364">
            <v>25.09</v>
          </cell>
          <cell r="AH364">
            <v>86.34</v>
          </cell>
          <cell r="AI364">
            <v>39304.267892307689</v>
          </cell>
          <cell r="AJ364">
            <v>0</v>
          </cell>
        </row>
        <row r="365">
          <cell r="D365" t="str">
            <v>H</v>
          </cell>
          <cell r="E365" t="str">
            <v>F90701G</v>
          </cell>
          <cell r="H365">
            <v>0</v>
          </cell>
          <cell r="I365">
            <v>0.25209231627939815</v>
          </cell>
          <cell r="J365">
            <v>0</v>
          </cell>
          <cell r="V365">
            <v>0</v>
          </cell>
          <cell r="Z365">
            <v>0</v>
          </cell>
          <cell r="AD365">
            <v>0</v>
          </cell>
          <cell r="AH365">
            <v>0</v>
          </cell>
          <cell r="AI365">
            <v>0</v>
          </cell>
        </row>
        <row r="366"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C367">
            <v>2100</v>
          </cell>
          <cell r="D367" t="str">
            <v>H</v>
          </cell>
          <cell r="E367" t="str">
            <v>F90800G</v>
          </cell>
          <cell r="F367" t="str">
            <v>CUSTOMER ASSISTANCE EXPENSES</v>
          </cell>
          <cell r="G367">
            <v>14019771.66</v>
          </cell>
          <cell r="H367">
            <v>495.95000000000005</v>
          </cell>
          <cell r="I367">
            <v>0.25209231627939815</v>
          </cell>
          <cell r="J367">
            <v>14020267.609999999</v>
          </cell>
          <cell r="L367">
            <v>-1232461.03</v>
          </cell>
          <cell r="M367">
            <v>0</v>
          </cell>
          <cell r="N367">
            <v>-1232461.03</v>
          </cell>
          <cell r="P367">
            <v>12787806.58</v>
          </cell>
          <cell r="S367">
            <v>-1232461.03</v>
          </cell>
          <cell r="T367">
            <v>779342.69</v>
          </cell>
          <cell r="U367">
            <v>1073194.52</v>
          </cell>
          <cell r="V367">
            <v>620076.17999999993</v>
          </cell>
          <cell r="W367">
            <v>620666.19999999995</v>
          </cell>
          <cell r="X367">
            <v>759185.28</v>
          </cell>
          <cell r="Y367">
            <v>1445977.22</v>
          </cell>
          <cell r="Z367">
            <v>2825828.7</v>
          </cell>
          <cell r="AA367">
            <v>1738192.48</v>
          </cell>
          <cell r="AB367">
            <v>1072738.31</v>
          </cell>
          <cell r="AC367">
            <v>1156024.29</v>
          </cell>
          <cell r="AD367">
            <v>3966955.08</v>
          </cell>
          <cell r="AE367">
            <v>960607.26</v>
          </cell>
          <cell r="AF367">
            <v>2117844.79</v>
          </cell>
          <cell r="AG367">
            <v>3528459.65</v>
          </cell>
          <cell r="AH367">
            <v>6606911.6999999993</v>
          </cell>
          <cell r="AI367">
            <v>14019771.66</v>
          </cell>
          <cell r="AJ367">
            <v>0</v>
          </cell>
        </row>
        <row r="368">
          <cell r="D368" t="str">
            <v>A</v>
          </cell>
          <cell r="E368" t="str">
            <v>F90800G</v>
          </cell>
          <cell r="F368" t="str">
            <v>CUSTOMER ASSISTANCE EXPENSES</v>
          </cell>
          <cell r="H368">
            <v>67377.135000000009</v>
          </cell>
          <cell r="J368">
            <v>67377.135000000009</v>
          </cell>
          <cell r="V368">
            <v>0</v>
          </cell>
          <cell r="W368">
            <v>33008.300000000003</v>
          </cell>
          <cell r="Z368">
            <v>33008.300000000003</v>
          </cell>
          <cell r="AA368">
            <v>3866.4390000000021</v>
          </cell>
          <cell r="AB368">
            <v>5148.085500000001</v>
          </cell>
          <cell r="AC368">
            <v>5725.3320000000022</v>
          </cell>
          <cell r="AD368">
            <v>14739.856500000005</v>
          </cell>
          <cell r="AE368">
            <v>7518.421500000004</v>
          </cell>
          <cell r="AF368">
            <v>2.9670000000000023</v>
          </cell>
          <cell r="AG368">
            <v>12107.59</v>
          </cell>
          <cell r="AH368">
            <v>19628.978500000005</v>
          </cell>
          <cell r="AI368">
            <v>67377.135000000009</v>
          </cell>
          <cell r="AJ368">
            <v>0</v>
          </cell>
        </row>
        <row r="369">
          <cell r="S369">
            <v>67.959999999999994</v>
          </cell>
          <cell r="T369">
            <v>-68.55</v>
          </cell>
          <cell r="U369">
            <v>0</v>
          </cell>
          <cell r="V369">
            <v>-0.59000000000000341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142.25</v>
          </cell>
          <cell r="AB369">
            <v>56.09</v>
          </cell>
          <cell r="AC369">
            <v>43.2</v>
          </cell>
          <cell r="AD369">
            <v>241.54000000000002</v>
          </cell>
          <cell r="AE369">
            <v>131.62</v>
          </cell>
          <cell r="AF369">
            <v>12.6</v>
          </cell>
          <cell r="AG369">
            <v>110.78</v>
          </cell>
          <cell r="AH369">
            <v>255</v>
          </cell>
          <cell r="AI369">
            <v>495.95000000000005</v>
          </cell>
          <cell r="AJ369">
            <v>0</v>
          </cell>
        </row>
        <row r="370">
          <cell r="C370">
            <v>2100</v>
          </cell>
          <cell r="D370" t="str">
            <v>H</v>
          </cell>
          <cell r="E370" t="str">
            <v>F90900G</v>
          </cell>
          <cell r="F370" t="str">
            <v>INFORMATIONAL AND INSTRUCTIONAL EXPENSE</v>
          </cell>
          <cell r="G370">
            <v>0</v>
          </cell>
          <cell r="H370">
            <v>0</v>
          </cell>
          <cell r="I370">
            <v>0.25209231627939815</v>
          </cell>
          <cell r="J370">
            <v>0</v>
          </cell>
          <cell r="N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C372">
            <v>2100</v>
          </cell>
          <cell r="D372" t="str">
            <v>H</v>
          </cell>
          <cell r="E372" t="str">
            <v>F91000G</v>
          </cell>
          <cell r="F372" t="str">
            <v>MISCELLANEOUS CUSTOMER SERV AND INFORMA</v>
          </cell>
          <cell r="G372">
            <v>237885.24</v>
          </cell>
          <cell r="H372">
            <v>13232.459421775151</v>
          </cell>
          <cell r="I372">
            <v>0.25209231627939815</v>
          </cell>
          <cell r="J372">
            <v>251117.69942177515</v>
          </cell>
          <cell r="L372">
            <v>3332.85</v>
          </cell>
          <cell r="N372">
            <v>3332.85</v>
          </cell>
          <cell r="P372">
            <v>254450.54942177515</v>
          </cell>
          <cell r="S372">
            <v>3332.85</v>
          </cell>
          <cell r="T372">
            <v>7929.87</v>
          </cell>
          <cell r="U372">
            <v>46533.37</v>
          </cell>
          <cell r="V372">
            <v>57796.090000000004</v>
          </cell>
          <cell r="W372">
            <v>9308.26</v>
          </cell>
          <cell r="X372">
            <v>7798.5</v>
          </cell>
          <cell r="Y372">
            <v>14137.64</v>
          </cell>
          <cell r="Z372">
            <v>31244.400000000001</v>
          </cell>
          <cell r="AA372">
            <v>23090.7</v>
          </cell>
          <cell r="AB372">
            <v>49531.19</v>
          </cell>
          <cell r="AC372">
            <v>-25198.38</v>
          </cell>
          <cell r="AD372">
            <v>47423.509999999995</v>
          </cell>
          <cell r="AE372">
            <v>50579.24</v>
          </cell>
          <cell r="AF372">
            <v>22920.27</v>
          </cell>
          <cell r="AG372">
            <v>27921.73</v>
          </cell>
          <cell r="AH372">
            <v>101421.23999999999</v>
          </cell>
          <cell r="AI372">
            <v>237885.24</v>
          </cell>
          <cell r="AJ372">
            <v>0</v>
          </cell>
        </row>
        <row r="373">
          <cell r="D373" t="str">
            <v>A</v>
          </cell>
          <cell r="E373" t="str">
            <v>F91000G</v>
          </cell>
          <cell r="F373" t="str">
            <v>MISCELLANEOUS CUSTOMER SERV AND INFORMA</v>
          </cell>
          <cell r="H373">
            <v>99838.199999999983</v>
          </cell>
          <cell r="J373">
            <v>99838.199999999983</v>
          </cell>
          <cell r="S373">
            <v>9433.5534999999982</v>
          </cell>
          <cell r="T373">
            <v>8007.1809999999987</v>
          </cell>
          <cell r="U373">
            <v>6512.0054999999993</v>
          </cell>
          <cell r="V373">
            <v>23952.739999999998</v>
          </cell>
          <cell r="Z373">
            <v>0</v>
          </cell>
          <cell r="AB373">
            <v>12524.732499999998</v>
          </cell>
          <cell r="AC373">
            <v>40864.900999999998</v>
          </cell>
          <cell r="AD373">
            <v>53389.633499999996</v>
          </cell>
          <cell r="AE373">
            <v>12051.182499999999</v>
          </cell>
          <cell r="AF373">
            <v>5986.3684999999987</v>
          </cell>
          <cell r="AG373">
            <v>4458.2754999999997</v>
          </cell>
          <cell r="AH373">
            <v>22495.826499999999</v>
          </cell>
          <cell r="AI373">
            <v>99838.199999999983</v>
          </cell>
          <cell r="AJ373">
            <v>0</v>
          </cell>
        </row>
        <row r="374">
          <cell r="S374">
            <v>16.670000000000002</v>
          </cell>
          <cell r="T374">
            <v>0</v>
          </cell>
          <cell r="U374">
            <v>0</v>
          </cell>
          <cell r="V374">
            <v>16.670000000000002</v>
          </cell>
          <cell r="W374">
            <v>5978.5104522630436</v>
          </cell>
          <cell r="X374">
            <v>7081.0689695121073</v>
          </cell>
          <cell r="Y374">
            <v>0</v>
          </cell>
          <cell r="Z374">
            <v>13059.57942177515</v>
          </cell>
          <cell r="AA374">
            <v>25.03</v>
          </cell>
          <cell r="AB374">
            <v>0</v>
          </cell>
          <cell r="AC374">
            <v>45.91</v>
          </cell>
          <cell r="AD374">
            <v>70.94</v>
          </cell>
          <cell r="AE374">
            <v>25.03</v>
          </cell>
          <cell r="AF374">
            <v>0</v>
          </cell>
          <cell r="AG374">
            <v>60.24</v>
          </cell>
          <cell r="AH374">
            <v>85.27000000000001</v>
          </cell>
          <cell r="AI374">
            <v>13232.459421775153</v>
          </cell>
          <cell r="AJ374">
            <v>0</v>
          </cell>
        </row>
        <row r="375">
          <cell r="C375">
            <v>2100</v>
          </cell>
          <cell r="D375" t="str">
            <v>H</v>
          </cell>
          <cell r="E375" t="str">
            <v>F91020G</v>
          </cell>
          <cell r="F375" t="str">
            <v>MISC CUSTOMER SERVIC</v>
          </cell>
          <cell r="G375">
            <v>0</v>
          </cell>
          <cell r="H375">
            <v>0</v>
          </cell>
          <cell r="I375">
            <v>0.25209231627939815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C377">
            <v>2100</v>
          </cell>
          <cell r="D377" t="str">
            <v>H</v>
          </cell>
          <cell r="E377" t="str">
            <v>F91200G</v>
          </cell>
          <cell r="F377" t="str">
            <v>DEMONSTRATING AND SELLING EXPENSES</v>
          </cell>
          <cell r="G377">
            <v>190.27</v>
          </cell>
          <cell r="H377">
            <v>748.99795566274292</v>
          </cell>
          <cell r="I377">
            <v>0.25209231627939815</v>
          </cell>
          <cell r="J377">
            <v>939.26795566274291</v>
          </cell>
          <cell r="N377">
            <v>0</v>
          </cell>
          <cell r="P377">
            <v>939.26795566274291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190.27</v>
          </cell>
          <cell r="AD377">
            <v>190.27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190.27</v>
          </cell>
          <cell r="AJ377">
            <v>0</v>
          </cell>
        </row>
        <row r="378"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21.077438564120481</v>
          </cell>
          <cell r="X378">
            <v>727.79051709862244</v>
          </cell>
          <cell r="Y378">
            <v>0</v>
          </cell>
          <cell r="Z378">
            <v>748.86795566274293</v>
          </cell>
          <cell r="AA378">
            <v>0</v>
          </cell>
          <cell r="AB378">
            <v>0</v>
          </cell>
          <cell r="AC378">
            <v>0.13</v>
          </cell>
          <cell r="AD378">
            <v>0.13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748.99795566274292</v>
          </cell>
          <cell r="AJ378">
            <v>0</v>
          </cell>
        </row>
        <row r="379">
          <cell r="D379" t="str">
            <v>H</v>
          </cell>
          <cell r="E379" t="str">
            <v>F91300G</v>
          </cell>
          <cell r="F379" t="str">
            <v>ADVERTISING EXPENSES</v>
          </cell>
          <cell r="G379">
            <v>2465.7399999999998</v>
          </cell>
          <cell r="H379">
            <v>5824.1485843834371</v>
          </cell>
          <cell r="I379">
            <v>0.25209231627939815</v>
          </cell>
          <cell r="J379">
            <v>8289.888584383436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2465.7399999999998</v>
          </cell>
          <cell r="Z379">
            <v>2465.7399999999998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2465.7399999999998</v>
          </cell>
          <cell r="AJ379">
            <v>0</v>
          </cell>
        </row>
        <row r="380">
          <cell r="S380">
            <v>137.91</v>
          </cell>
          <cell r="T380">
            <v>8</v>
          </cell>
          <cell r="U380">
            <v>0</v>
          </cell>
          <cell r="V380">
            <v>145.91</v>
          </cell>
          <cell r="W380">
            <v>19.738828364676873</v>
          </cell>
          <cell r="X380">
            <v>5546.7897560187603</v>
          </cell>
          <cell r="Y380">
            <v>0</v>
          </cell>
          <cell r="Z380">
            <v>5566.5285843834372</v>
          </cell>
          <cell r="AA380">
            <v>22.23</v>
          </cell>
          <cell r="AB380">
            <v>17.07</v>
          </cell>
          <cell r="AC380">
            <v>18.52</v>
          </cell>
          <cell r="AD380">
            <v>57.819999999999993</v>
          </cell>
          <cell r="AE380">
            <v>0</v>
          </cell>
          <cell r="AF380">
            <v>20.86</v>
          </cell>
          <cell r="AG380">
            <v>33.03</v>
          </cell>
          <cell r="AH380">
            <v>53.89</v>
          </cell>
          <cell r="AI380">
            <v>5824.1485843834362</v>
          </cell>
          <cell r="AJ380">
            <v>0</v>
          </cell>
        </row>
        <row r="381">
          <cell r="C381">
            <v>2100</v>
          </cell>
          <cell r="D381" t="str">
            <v>****</v>
          </cell>
          <cell r="E381" t="str">
            <v>F91600G</v>
          </cell>
          <cell r="F381" t="str">
            <v>MISCELLANEOUS SALES EXPENSES</v>
          </cell>
          <cell r="G381">
            <v>0</v>
          </cell>
          <cell r="J381">
            <v>0</v>
          </cell>
          <cell r="N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E382" t="str">
            <v xml:space="preserve">   Gas Customer Service, Info and Sales</v>
          </cell>
          <cell r="G382">
            <v>14408343.029999999</v>
          </cell>
          <cell r="H382">
            <v>226821.158854129</v>
          </cell>
          <cell r="I382">
            <v>0.25209231627939815</v>
          </cell>
          <cell r="J382">
            <v>14635164.188854126</v>
          </cell>
          <cell r="L382">
            <v>-1223856.3799999999</v>
          </cell>
          <cell r="M382">
            <v>0</v>
          </cell>
          <cell r="N382">
            <v>-1223856.3799999999</v>
          </cell>
          <cell r="P382">
            <v>13411307.808854125</v>
          </cell>
          <cell r="S382">
            <v>-1214200.2865000002</v>
          </cell>
          <cell r="T382">
            <v>802830.44099999988</v>
          </cell>
          <cell r="U382">
            <v>1134424.6955000001</v>
          </cell>
          <cell r="V382">
            <v>723054.85</v>
          </cell>
          <cell r="W382">
            <v>734775.09671919188</v>
          </cell>
          <cell r="X382">
            <v>821696.26713493722</v>
          </cell>
          <cell r="Y382">
            <v>1485858.17</v>
          </cell>
          <cell r="Z382">
            <v>3042329.5338541288</v>
          </cell>
          <cell r="AA382">
            <v>1771067.2789999999</v>
          </cell>
          <cell r="AB382">
            <v>1143957.0080000001</v>
          </cell>
          <cell r="AC382">
            <v>1182805.683</v>
          </cell>
          <cell r="AD382">
            <v>4097829.9699999997</v>
          </cell>
          <cell r="AE382">
            <v>1039112.7640000001</v>
          </cell>
          <cell r="AF382">
            <v>2150976.8455000003</v>
          </cell>
          <cell r="AG382">
            <v>3581860.2254999997</v>
          </cell>
          <cell r="AH382">
            <v>6771949.834999999</v>
          </cell>
          <cell r="AI382">
            <v>14635164.188854126</v>
          </cell>
          <cell r="AJ382">
            <v>0</v>
          </cell>
        </row>
        <row r="384">
          <cell r="E384" t="str">
            <v xml:space="preserve">  Customer Service, Info and Sales</v>
          </cell>
          <cell r="G384">
            <v>57965110.989999995</v>
          </cell>
          <cell r="H384">
            <v>0</v>
          </cell>
          <cell r="J384">
            <v>57965110.989999995</v>
          </cell>
          <cell r="L384">
            <v>-5239506.4600000009</v>
          </cell>
          <cell r="M384">
            <v>0</v>
          </cell>
          <cell r="N384">
            <v>-5239506.4600000009</v>
          </cell>
          <cell r="P384">
            <v>52725604.529999994</v>
          </cell>
          <cell r="S384">
            <v>-5238912.9700000007</v>
          </cell>
          <cell r="T384">
            <v>3413795.1999999993</v>
          </cell>
          <cell r="U384">
            <v>3186446.08</v>
          </cell>
          <cell r="V384">
            <v>1361328.31</v>
          </cell>
          <cell r="W384">
            <v>2508700.0099999998</v>
          </cell>
          <cell r="X384">
            <v>1998579.9799999997</v>
          </cell>
          <cell r="Y384">
            <v>3112288.5100000002</v>
          </cell>
          <cell r="Z384">
            <v>7619568.4999999991</v>
          </cell>
          <cell r="AA384">
            <v>7490353.9299999997</v>
          </cell>
          <cell r="AB384">
            <v>6440982.7300000014</v>
          </cell>
          <cell r="AC384">
            <v>6489880.209999999</v>
          </cell>
          <cell r="AD384">
            <v>20421216.869999997</v>
          </cell>
          <cell r="AE384">
            <v>3527026.64</v>
          </cell>
          <cell r="AF384">
            <v>7248659.5300000012</v>
          </cell>
          <cell r="AG384">
            <v>17787311.140000001</v>
          </cell>
          <cell r="AH384">
            <v>28562997.310000002</v>
          </cell>
          <cell r="AI384">
            <v>57965110.989999987</v>
          </cell>
          <cell r="AJ384">
            <v>0</v>
          </cell>
        </row>
        <row r="386">
          <cell r="E386" t="str">
            <v xml:space="preserve">  Administrative and General</v>
          </cell>
        </row>
        <row r="387">
          <cell r="C387">
            <v>2100</v>
          </cell>
          <cell r="D387" t="str">
            <v>I</v>
          </cell>
          <cell r="E387" t="str">
            <v>F92000C</v>
          </cell>
          <cell r="F387" t="str">
            <v>ADMINISTRATIVE AND GENERAL SALARIES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D388" t="str">
            <v>K</v>
          </cell>
          <cell r="E388" t="str">
            <v>F9200ZC</v>
          </cell>
          <cell r="F388" t="str">
            <v>ADMINISTRATIVE AND GENERAL SALARIES</v>
          </cell>
          <cell r="H388">
            <v>0</v>
          </cell>
          <cell r="J388">
            <v>0</v>
          </cell>
        </row>
        <row r="389"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0">
          <cell r="C390">
            <v>2100</v>
          </cell>
          <cell r="D390" t="str">
            <v>I</v>
          </cell>
          <cell r="E390" t="str">
            <v>F92100C</v>
          </cell>
          <cell r="F390" t="str">
            <v>OFFICE SUPPLIES AND EXPENSES</v>
          </cell>
          <cell r="G390">
            <v>0</v>
          </cell>
          <cell r="H390">
            <v>0</v>
          </cell>
          <cell r="J390">
            <v>0</v>
          </cell>
          <cell r="L390">
            <v>0</v>
          </cell>
          <cell r="M390">
            <v>321203.61</v>
          </cell>
          <cell r="N390">
            <v>321203.61</v>
          </cell>
          <cell r="P390">
            <v>321203.61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1">
          <cell r="C391">
            <v>2100</v>
          </cell>
          <cell r="D391" t="str">
            <v>I</v>
          </cell>
          <cell r="E391" t="str">
            <v>F9210AC</v>
          </cell>
          <cell r="F391" t="str">
            <v>ADMINISTRATIVE EXPENSES TRANSFERRED-CRE</v>
          </cell>
          <cell r="G391">
            <v>4.78</v>
          </cell>
          <cell r="H391">
            <v>-4.78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4.78</v>
          </cell>
          <cell r="AG391">
            <v>0</v>
          </cell>
          <cell r="AH391">
            <v>4.78</v>
          </cell>
          <cell r="AI391">
            <v>4.78</v>
          </cell>
          <cell r="AJ391">
            <v>0</v>
          </cell>
        </row>
        <row r="392"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-4.78</v>
          </cell>
          <cell r="AG392">
            <v>0</v>
          </cell>
          <cell r="AH392">
            <v>-4.78</v>
          </cell>
          <cell r="AI392">
            <v>-4.78</v>
          </cell>
          <cell r="AJ392">
            <v>0</v>
          </cell>
        </row>
        <row r="393">
          <cell r="D393" t="str">
            <v>K</v>
          </cell>
          <cell r="E393" t="str">
            <v>F9210ZC</v>
          </cell>
          <cell r="F393" t="str">
            <v>OFFICE SUPPLIES AND EXPENSES</v>
          </cell>
          <cell r="H393">
            <v>0</v>
          </cell>
          <cell r="J393">
            <v>0</v>
          </cell>
        </row>
        <row r="394"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D395" t="str">
            <v>C</v>
          </cell>
          <cell r="E395" t="str">
            <v>F9210ZC</v>
          </cell>
          <cell r="F395" t="str">
            <v>OFFICE SUPPLIES AND EXPENSES</v>
          </cell>
          <cell r="H395">
            <v>7502.619999999999</v>
          </cell>
          <cell r="J395">
            <v>7502.619999999999</v>
          </cell>
          <cell r="V395">
            <v>0</v>
          </cell>
          <cell r="Z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S396">
            <v>1000</v>
          </cell>
          <cell r="T396">
            <v>2500</v>
          </cell>
          <cell r="V396">
            <v>3500</v>
          </cell>
          <cell r="Y396">
            <v>500</v>
          </cell>
          <cell r="Z396">
            <v>500</v>
          </cell>
          <cell r="AA396">
            <v>230</v>
          </cell>
          <cell r="AB396">
            <v>-750</v>
          </cell>
          <cell r="AC396">
            <v>172.07</v>
          </cell>
          <cell r="AD396">
            <v>-347.93</v>
          </cell>
          <cell r="AF396">
            <v>3100.55</v>
          </cell>
          <cell r="AG396">
            <v>750</v>
          </cell>
          <cell r="AH396">
            <v>3850.55</v>
          </cell>
          <cell r="AI396">
            <v>7502.6200000000008</v>
          </cell>
          <cell r="AJ396">
            <v>0</v>
          </cell>
        </row>
        <row r="397">
          <cell r="D397" t="str">
            <v>J</v>
          </cell>
          <cell r="E397" t="str">
            <v>F9210ZC</v>
          </cell>
          <cell r="F397" t="str">
            <v>OFFICE SUPPLIES AND EXPENSES</v>
          </cell>
          <cell r="H397">
            <v>184281.83999999997</v>
          </cell>
          <cell r="J397">
            <v>184281.83999999997</v>
          </cell>
          <cell r="V397">
            <v>0</v>
          </cell>
          <cell r="Z397">
            <v>0</v>
          </cell>
          <cell r="AD397">
            <v>0</v>
          </cell>
          <cell r="AH397">
            <v>0</v>
          </cell>
          <cell r="AI397">
            <v>0</v>
          </cell>
          <cell r="AJ397">
            <v>0</v>
          </cell>
        </row>
        <row r="398">
          <cell r="S398">
            <v>-3151.4400000000005</v>
          </cell>
          <cell r="T398">
            <v>30081.759999999998</v>
          </cell>
          <cell r="U398">
            <v>8319.93</v>
          </cell>
          <cell r="V398">
            <v>35250.25</v>
          </cell>
          <cell r="W398">
            <v>372671.9</v>
          </cell>
          <cell r="X398">
            <v>-62475.53</v>
          </cell>
          <cell r="Y398">
            <v>29499.770000000004</v>
          </cell>
          <cell r="Z398">
            <v>339696.14</v>
          </cell>
          <cell r="AA398">
            <v>45684.99</v>
          </cell>
          <cell r="AB398">
            <v>46485.9</v>
          </cell>
          <cell r="AC398">
            <v>41860.769999999997</v>
          </cell>
          <cell r="AD398">
            <v>134031.66</v>
          </cell>
          <cell r="AE398">
            <v>42266.64</v>
          </cell>
          <cell r="AF398">
            <v>29917.050000000047</v>
          </cell>
          <cell r="AG398">
            <v>-396879.89999999997</v>
          </cell>
          <cell r="AH398">
            <v>-324696.2099999999</v>
          </cell>
          <cell r="AI398">
            <v>184281.84000000014</v>
          </cell>
          <cell r="AJ398">
            <v>0</v>
          </cell>
        </row>
        <row r="399">
          <cell r="D399" t="str">
            <v>I</v>
          </cell>
          <cell r="E399" t="str">
            <v>F9210ZC</v>
          </cell>
          <cell r="F399" t="str">
            <v>OFFICE SUPPLIES AND EXPENSES</v>
          </cell>
          <cell r="H399">
            <v>-7502.619999999999</v>
          </cell>
          <cell r="J399">
            <v>-7502.619999999999</v>
          </cell>
          <cell r="V399">
            <v>0</v>
          </cell>
          <cell r="Z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S400">
            <v>-1000</v>
          </cell>
          <cell r="T400">
            <v>-2500</v>
          </cell>
          <cell r="U400">
            <v>0</v>
          </cell>
          <cell r="V400">
            <v>-3500</v>
          </cell>
          <cell r="W400">
            <v>0</v>
          </cell>
          <cell r="X400">
            <v>0</v>
          </cell>
          <cell r="Y400">
            <v>-500</v>
          </cell>
          <cell r="Z400">
            <v>-500</v>
          </cell>
          <cell r="AA400">
            <v>-230</v>
          </cell>
          <cell r="AB400">
            <v>750</v>
          </cell>
          <cell r="AC400">
            <v>-172.07</v>
          </cell>
          <cell r="AD400">
            <v>347.93</v>
          </cell>
          <cell r="AE400">
            <v>0</v>
          </cell>
          <cell r="AF400">
            <v>-3100.55</v>
          </cell>
          <cell r="AG400">
            <v>-750</v>
          </cell>
          <cell r="AH400">
            <v>-3850.55</v>
          </cell>
          <cell r="AI400">
            <v>-7502.6200000000008</v>
          </cell>
          <cell r="AJ400">
            <v>0</v>
          </cell>
        </row>
        <row r="401">
          <cell r="D401" t="str">
            <v>I</v>
          </cell>
          <cell r="E401" t="str">
            <v>F9210ZC</v>
          </cell>
          <cell r="F401" t="str">
            <v>OFFICE SUPPLIES AND EXPENSES</v>
          </cell>
          <cell r="H401">
            <v>-184281.83999999997</v>
          </cell>
          <cell r="J401">
            <v>-184281.83999999997</v>
          </cell>
          <cell r="V401">
            <v>0</v>
          </cell>
          <cell r="Z401">
            <v>0</v>
          </cell>
          <cell r="AD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S402">
            <v>3151.4400000000005</v>
          </cell>
          <cell r="T402">
            <v>-30081.759999999998</v>
          </cell>
          <cell r="U402">
            <v>-8319.93</v>
          </cell>
          <cell r="V402">
            <v>-35250.25</v>
          </cell>
          <cell r="W402">
            <v>-372671.9</v>
          </cell>
          <cell r="X402">
            <v>62475.53</v>
          </cell>
          <cell r="Y402">
            <v>-29499.770000000004</v>
          </cell>
          <cell r="Z402">
            <v>-339696.14</v>
          </cell>
          <cell r="AA402">
            <v>-45684.99</v>
          </cell>
          <cell r="AB402">
            <v>-46485.9</v>
          </cell>
          <cell r="AC402">
            <v>-41860.769999999997</v>
          </cell>
          <cell r="AD402">
            <v>-134031.66</v>
          </cell>
          <cell r="AE402">
            <v>-42266.64</v>
          </cell>
          <cell r="AF402">
            <v>-29917.050000000047</v>
          </cell>
          <cell r="AG402">
            <v>396879.89999999997</v>
          </cell>
          <cell r="AH402">
            <v>324696.2099999999</v>
          </cell>
          <cell r="AI402">
            <v>-184281.84000000014</v>
          </cell>
          <cell r="AJ402">
            <v>0</v>
          </cell>
        </row>
        <row r="403">
          <cell r="D403" t="str">
            <v>I</v>
          </cell>
          <cell r="E403" t="str">
            <v>F92101C</v>
          </cell>
          <cell r="F403" t="str">
            <v>OFFICE SUPPLIES AND EXPENSES - FLOW ADJ</v>
          </cell>
          <cell r="G403">
            <v>0</v>
          </cell>
          <cell r="H403">
            <v>0</v>
          </cell>
          <cell r="J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D405" t="str">
            <v>C</v>
          </cell>
          <cell r="E405" t="str">
            <v>F9210YC</v>
          </cell>
          <cell r="F405" t="str">
            <v>OFFICE SUPPLIES AND EXPENSES - FLOW ADJ</v>
          </cell>
          <cell r="J405">
            <v>0</v>
          </cell>
          <cell r="V405">
            <v>0</v>
          </cell>
          <cell r="Z405">
            <v>0</v>
          </cell>
          <cell r="AD405">
            <v>0</v>
          </cell>
          <cell r="AH405">
            <v>0</v>
          </cell>
          <cell r="AI405">
            <v>0</v>
          </cell>
        </row>
        <row r="406">
          <cell r="Z406">
            <v>0</v>
          </cell>
          <cell r="AD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D407" t="str">
            <v>I</v>
          </cell>
          <cell r="E407" t="str">
            <v>F9210YC</v>
          </cell>
          <cell r="F407" t="str">
            <v>OFFICE SUPPLIES AND EXPENSES - FLOW ADJ</v>
          </cell>
          <cell r="H407">
            <v>0</v>
          </cell>
          <cell r="J407">
            <v>0</v>
          </cell>
          <cell r="V407">
            <v>0</v>
          </cell>
          <cell r="Z407">
            <v>0</v>
          </cell>
          <cell r="AD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D409" t="str">
            <v>I</v>
          </cell>
          <cell r="E409" t="str">
            <v>F92140C</v>
          </cell>
          <cell r="F409" t="str">
            <v>OFFICE SUPPLIES AND EXPENSES</v>
          </cell>
          <cell r="G409">
            <v>0</v>
          </cell>
          <cell r="H409">
            <v>0</v>
          </cell>
          <cell r="J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C411">
            <v>2100</v>
          </cell>
          <cell r="D411" t="str">
            <v>I</v>
          </cell>
          <cell r="E411" t="str">
            <v>F92200C</v>
          </cell>
          <cell r="F411" t="str">
            <v>ADMINISTRATIVE EXPENSES TRANSFERRED-CRE</v>
          </cell>
          <cell r="G411">
            <v>-293049.88</v>
          </cell>
          <cell r="H411">
            <v>293049.88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-155667.59</v>
          </cell>
          <cell r="AB411">
            <v>-137382.29</v>
          </cell>
          <cell r="AC411">
            <v>0</v>
          </cell>
          <cell r="AD411">
            <v>-293049.88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-293049.88</v>
          </cell>
          <cell r="AJ411">
            <v>0</v>
          </cell>
        </row>
        <row r="412"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155667.59</v>
          </cell>
          <cell r="AB412">
            <v>137382.29</v>
          </cell>
          <cell r="AC412">
            <v>0</v>
          </cell>
          <cell r="AD412">
            <v>293049.88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293049.88</v>
          </cell>
          <cell r="AJ412">
            <v>0</v>
          </cell>
        </row>
        <row r="413">
          <cell r="D413" t="str">
            <v>I</v>
          </cell>
          <cell r="E413" t="str">
            <v>F9220ZC</v>
          </cell>
          <cell r="F413" t="str">
            <v>ADMINISTRATIVE EXPENSES TRANSFERRED-CRE</v>
          </cell>
          <cell r="J413">
            <v>0</v>
          </cell>
          <cell r="V413">
            <v>0</v>
          </cell>
          <cell r="Z413">
            <v>0</v>
          </cell>
          <cell r="AD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V414">
            <v>0</v>
          </cell>
          <cell r="Z414">
            <v>0</v>
          </cell>
          <cell r="AD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C415">
            <v>2100</v>
          </cell>
          <cell r="D415" t="str">
            <v>I</v>
          </cell>
          <cell r="E415" t="str">
            <v>F92300C</v>
          </cell>
          <cell r="F415" t="str">
            <v>OUTSIDE SERVICES EMPLOYED</v>
          </cell>
          <cell r="G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H416">
            <v>0</v>
          </cell>
          <cell r="J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C417">
            <v>2100</v>
          </cell>
          <cell r="D417" t="str">
            <v>****</v>
          </cell>
          <cell r="E417" t="str">
            <v>F92400C</v>
          </cell>
          <cell r="F417" t="str">
            <v>PROPERTY INSURANCE</v>
          </cell>
          <cell r="G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C418">
            <v>2100</v>
          </cell>
          <cell r="D418" t="str">
            <v>I</v>
          </cell>
          <cell r="E418" t="str">
            <v>F92500C</v>
          </cell>
          <cell r="F418" t="str">
            <v>INJURIES AND DAMAGES</v>
          </cell>
          <cell r="G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20">
          <cell r="D420" t="str">
            <v>I</v>
          </cell>
          <cell r="E420" t="str">
            <v>F92510C</v>
          </cell>
          <cell r="F420" t="str">
            <v>INJURIES AND DAMAGES - PLPD</v>
          </cell>
          <cell r="G420">
            <v>89539.44</v>
          </cell>
          <cell r="H420">
            <v>-89539.44</v>
          </cell>
          <cell r="J420">
            <v>0</v>
          </cell>
          <cell r="S420">
            <v>12152.37</v>
          </cell>
          <cell r="T420">
            <v>14948.03</v>
          </cell>
          <cell r="U420">
            <v>15701.64</v>
          </cell>
          <cell r="V420">
            <v>42802.04</v>
          </cell>
          <cell r="W420">
            <v>20036.900000000001</v>
          </cell>
          <cell r="X420">
            <v>26700.5</v>
          </cell>
          <cell r="Y420">
            <v>0</v>
          </cell>
          <cell r="Z420">
            <v>46737.4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89539.44</v>
          </cell>
          <cell r="AJ420">
            <v>0</v>
          </cell>
        </row>
        <row r="421">
          <cell r="S421">
            <v>-12152.37</v>
          </cell>
          <cell r="T421">
            <v>-14948.03</v>
          </cell>
          <cell r="U421">
            <v>-15701.64</v>
          </cell>
          <cell r="V421">
            <v>-42802.04</v>
          </cell>
          <cell r="W421">
            <v>-20036.900000000001</v>
          </cell>
          <cell r="X421">
            <v>-26700.5</v>
          </cell>
          <cell r="Y421">
            <v>0</v>
          </cell>
          <cell r="Z421">
            <v>-46737.4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-89539.44</v>
          </cell>
          <cell r="AJ421">
            <v>0</v>
          </cell>
        </row>
        <row r="422">
          <cell r="C422">
            <v>2100</v>
          </cell>
          <cell r="D422" t="str">
            <v>I</v>
          </cell>
          <cell r="E422" t="str">
            <v>F92600C</v>
          </cell>
          <cell r="F422" t="str">
            <v>EMPLOYEE PENSIONS AND BENEFITS</v>
          </cell>
          <cell r="G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H423">
            <v>0</v>
          </cell>
          <cell r="J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C424">
            <v>2100</v>
          </cell>
          <cell r="D424" t="str">
            <v>T</v>
          </cell>
          <cell r="E424" t="str">
            <v>F9260ZC</v>
          </cell>
          <cell r="F424" t="str">
            <v>EMPLOYEE PENSIONS AND BENEFITS</v>
          </cell>
          <cell r="H424">
            <v>-20844.8</v>
          </cell>
          <cell r="J424">
            <v>-20844.8</v>
          </cell>
          <cell r="V424">
            <v>0</v>
          </cell>
          <cell r="Z424">
            <v>0</v>
          </cell>
          <cell r="AD424">
            <v>0</v>
          </cell>
          <cell r="AH424">
            <v>0</v>
          </cell>
          <cell r="AI424">
            <v>0</v>
          </cell>
          <cell r="AJ424">
            <v>0</v>
          </cell>
        </row>
        <row r="425">
          <cell r="U425">
            <v>-20844.8</v>
          </cell>
          <cell r="V425">
            <v>-20844.8</v>
          </cell>
          <cell r="Z425">
            <v>0</v>
          </cell>
          <cell r="AD425">
            <v>0</v>
          </cell>
          <cell r="AH425">
            <v>0</v>
          </cell>
          <cell r="AI425">
            <v>-20844.8</v>
          </cell>
          <cell r="AJ425">
            <v>0</v>
          </cell>
        </row>
        <row r="426">
          <cell r="C426">
            <v>2100</v>
          </cell>
          <cell r="D426" t="str">
            <v>I</v>
          </cell>
          <cell r="E426" t="str">
            <v>F9260ZC</v>
          </cell>
          <cell r="F426" t="str">
            <v>EMPLOYEE PENSIONS AND BENEFITS</v>
          </cell>
          <cell r="H426">
            <v>20844.8</v>
          </cell>
          <cell r="J426">
            <v>20844.8</v>
          </cell>
          <cell r="AH426">
            <v>0</v>
          </cell>
          <cell r="AI426">
            <v>0</v>
          </cell>
          <cell r="AJ426">
            <v>0</v>
          </cell>
        </row>
        <row r="427">
          <cell r="U427">
            <v>20844.8</v>
          </cell>
          <cell r="V427">
            <v>20844.8</v>
          </cell>
          <cell r="Z427">
            <v>0</v>
          </cell>
          <cell r="AD427">
            <v>0</v>
          </cell>
          <cell r="AH427">
            <v>0</v>
          </cell>
          <cell r="AI427">
            <v>20844.8</v>
          </cell>
          <cell r="AJ427">
            <v>0</v>
          </cell>
        </row>
        <row r="428">
          <cell r="D428" t="str">
            <v>I</v>
          </cell>
          <cell r="E428" t="str">
            <v>F92800C</v>
          </cell>
          <cell r="F428" t="str">
            <v>REGULATORY COMMISSION EXPENSES</v>
          </cell>
          <cell r="G428">
            <v>0</v>
          </cell>
          <cell r="H428">
            <v>0</v>
          </cell>
          <cell r="J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30">
          <cell r="C430">
            <v>2100</v>
          </cell>
          <cell r="D430" t="str">
            <v>I</v>
          </cell>
          <cell r="E430" t="str">
            <v>F93020C</v>
          </cell>
          <cell r="F430" t="str">
            <v>MISCELLANEOUS GENERAL EXPENSES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1"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D432" t="str">
            <v>I</v>
          </cell>
          <cell r="E432" t="str">
            <v>F9302ZC</v>
          </cell>
          <cell r="F432" t="str">
            <v>MISCELLANEOUS GENERAL EXPENSES</v>
          </cell>
          <cell r="J432">
            <v>0</v>
          </cell>
          <cell r="V432">
            <v>0</v>
          </cell>
          <cell r="Z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V433">
            <v>0</v>
          </cell>
          <cell r="Z433">
            <v>0</v>
          </cell>
          <cell r="AD433">
            <v>0</v>
          </cell>
          <cell r="AH433">
            <v>0</v>
          </cell>
          <cell r="AI433">
            <v>0</v>
          </cell>
          <cell r="AJ433">
            <v>0</v>
          </cell>
        </row>
        <row r="434">
          <cell r="C434">
            <v>2100</v>
          </cell>
          <cell r="D434" t="str">
            <v>****</v>
          </cell>
          <cell r="E434" t="str">
            <v>F93021C</v>
          </cell>
          <cell r="F434" t="str">
            <v>MISCELLANEOUS GENERAL EXPENSES - ADJ</v>
          </cell>
          <cell r="G434">
            <v>0</v>
          </cell>
          <cell r="J434">
            <v>0</v>
          </cell>
          <cell r="L434">
            <v>0</v>
          </cell>
          <cell r="N434">
            <v>0</v>
          </cell>
          <cell r="P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5">
          <cell r="C435">
            <v>2100</v>
          </cell>
          <cell r="D435" t="str">
            <v>I</v>
          </cell>
          <cell r="E435" t="str">
            <v>F93022C</v>
          </cell>
          <cell r="F435" t="str">
            <v>MISCELLANEOUS GENERAL EXPENSES - V&amp;S AD</v>
          </cell>
          <cell r="G435">
            <v>1443137.9200000002</v>
          </cell>
          <cell r="H435">
            <v>-1443486.36</v>
          </cell>
          <cell r="J435">
            <v>-348.43999999994412</v>
          </cell>
          <cell r="L435">
            <v>298994.53000000003</v>
          </cell>
          <cell r="N435">
            <v>298994.53000000003</v>
          </cell>
          <cell r="P435">
            <v>298646.09000000008</v>
          </cell>
          <cell r="S435">
            <v>298994.53000000003</v>
          </cell>
          <cell r="T435">
            <v>96393.64</v>
          </cell>
          <cell r="U435">
            <v>66065.34</v>
          </cell>
          <cell r="V435">
            <v>461453.51</v>
          </cell>
          <cell r="W435">
            <v>10773.76</v>
          </cell>
          <cell r="X435">
            <v>0</v>
          </cell>
          <cell r="Y435">
            <v>0</v>
          </cell>
          <cell r="Z435">
            <v>10773.76</v>
          </cell>
          <cell r="AA435">
            <v>169050.67</v>
          </cell>
          <cell r="AB435">
            <v>104514.67</v>
          </cell>
          <cell r="AC435">
            <v>101743.3</v>
          </cell>
          <cell r="AD435">
            <v>375308.64</v>
          </cell>
          <cell r="AE435">
            <v>102997.47</v>
          </cell>
          <cell r="AF435">
            <v>181458.13</v>
          </cell>
          <cell r="AG435">
            <v>311146.40999999997</v>
          </cell>
          <cell r="AH435">
            <v>595602.01</v>
          </cell>
          <cell r="AI435">
            <v>1443137.9200000002</v>
          </cell>
          <cell r="AJ435">
            <v>0</v>
          </cell>
        </row>
        <row r="436">
          <cell r="D436" t="str">
            <v>O</v>
          </cell>
          <cell r="E436" t="str">
            <v>F93022C</v>
          </cell>
          <cell r="F436" t="str">
            <v>MISCELLANEOUS GENERAL EXPENSES - V&amp;S AD</v>
          </cell>
          <cell r="H436">
            <v>348.44</v>
          </cell>
          <cell r="J436">
            <v>348.44</v>
          </cell>
          <cell r="V436">
            <v>0</v>
          </cell>
          <cell r="Z436">
            <v>0</v>
          </cell>
          <cell r="AD436">
            <v>0</v>
          </cell>
          <cell r="AF436">
            <v>348.44</v>
          </cell>
          <cell r="AH436">
            <v>348.44</v>
          </cell>
          <cell r="AI436">
            <v>348.44</v>
          </cell>
          <cell r="AJ436">
            <v>0</v>
          </cell>
        </row>
        <row r="437">
          <cell r="S437">
            <v>-298994.53000000003</v>
          </cell>
          <cell r="T437">
            <v>-96393.64</v>
          </cell>
          <cell r="U437">
            <v>-66065.34</v>
          </cell>
          <cell r="V437">
            <v>-461453.51</v>
          </cell>
          <cell r="W437">
            <v>-10773.76</v>
          </cell>
          <cell r="X437">
            <v>0</v>
          </cell>
          <cell r="Y437">
            <v>0</v>
          </cell>
          <cell r="Z437">
            <v>-10773.76</v>
          </cell>
          <cell r="AA437">
            <v>-169050.67</v>
          </cell>
          <cell r="AB437">
            <v>-104514.67</v>
          </cell>
          <cell r="AC437">
            <v>-101743.3</v>
          </cell>
          <cell r="AD437">
            <v>-375308.64</v>
          </cell>
          <cell r="AE437">
            <v>-102997.47</v>
          </cell>
          <cell r="AF437">
            <v>-181806.57</v>
          </cell>
          <cell r="AG437">
            <v>-311146.40999999997</v>
          </cell>
          <cell r="AH437">
            <v>-595950.44999999995</v>
          </cell>
          <cell r="AI437">
            <v>-1443486.36</v>
          </cell>
          <cell r="AJ437">
            <v>0</v>
          </cell>
        </row>
        <row r="438">
          <cell r="C438">
            <v>2100</v>
          </cell>
          <cell r="D438" t="str">
            <v>****</v>
          </cell>
          <cell r="E438" t="str">
            <v>F93100C</v>
          </cell>
          <cell r="F438" t="str">
            <v>RENTS</v>
          </cell>
          <cell r="G438">
            <v>0</v>
          </cell>
          <cell r="J438">
            <v>0</v>
          </cell>
          <cell r="L438">
            <v>0</v>
          </cell>
          <cell r="N438">
            <v>0</v>
          </cell>
          <cell r="P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E439" t="str">
            <v xml:space="preserve">   Common Administrative and General</v>
          </cell>
          <cell r="G439">
            <v>1239632.2600000002</v>
          </cell>
          <cell r="H439">
            <v>-1239632.2600000002</v>
          </cell>
          <cell r="J439">
            <v>5.5877080740174279E-11</v>
          </cell>
          <cell r="L439">
            <v>298994.53000000003</v>
          </cell>
          <cell r="M439">
            <v>321203.61</v>
          </cell>
          <cell r="N439">
            <v>620198.14</v>
          </cell>
          <cell r="P439">
            <v>620198.14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1">
          <cell r="C441">
            <v>2100</v>
          </cell>
          <cell r="D441" t="str">
            <v>I</v>
          </cell>
          <cell r="E441" t="str">
            <v>F92000E</v>
          </cell>
          <cell r="F441" t="str">
            <v>ADMINISTRATIVE AND GENERAL SALARIES</v>
          </cell>
          <cell r="G441">
            <v>11172687.799999999</v>
          </cell>
          <cell r="H441">
            <v>0</v>
          </cell>
          <cell r="I441">
            <v>0.75621000000000005</v>
          </cell>
          <cell r="J441">
            <v>11172687.799999999</v>
          </cell>
          <cell r="L441">
            <v>517460.28</v>
          </cell>
          <cell r="N441">
            <v>517460.28</v>
          </cell>
          <cell r="P441">
            <v>11690148.079999998</v>
          </cell>
          <cell r="S441">
            <v>517460.28</v>
          </cell>
          <cell r="T441">
            <v>501682.44</v>
          </cell>
          <cell r="U441">
            <v>89379.1</v>
          </cell>
          <cell r="V441">
            <v>1108521.82</v>
          </cell>
          <cell r="W441">
            <v>1255052.7</v>
          </cell>
          <cell r="X441">
            <v>1657270.41</v>
          </cell>
          <cell r="Y441">
            <v>761383.46</v>
          </cell>
          <cell r="Z441">
            <v>3673706.57</v>
          </cell>
          <cell r="AA441">
            <v>783443.89</v>
          </cell>
          <cell r="AB441">
            <v>635871.05000000005</v>
          </cell>
          <cell r="AC441">
            <v>2337591.7799999998</v>
          </cell>
          <cell r="AD441">
            <v>3756906.7199999997</v>
          </cell>
          <cell r="AE441">
            <v>431912.36</v>
          </cell>
          <cell r="AF441">
            <v>389196.66</v>
          </cell>
          <cell r="AG441">
            <v>1812443.67</v>
          </cell>
          <cell r="AH441">
            <v>2633552.69</v>
          </cell>
          <cell r="AI441">
            <v>11172687.799999999</v>
          </cell>
          <cell r="AJ441">
            <v>0</v>
          </cell>
        </row>
        <row r="442"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D443" t="str">
            <v>V</v>
          </cell>
          <cell r="E443" t="str">
            <v>F92000E</v>
          </cell>
          <cell r="F443" t="str">
            <v>ADMINISTRATIVE AND GENERAL SALARIES</v>
          </cell>
          <cell r="H443">
            <v>65035.14</v>
          </cell>
          <cell r="J443">
            <v>65035.14</v>
          </cell>
          <cell r="T443">
            <v>65035.14</v>
          </cell>
          <cell r="V443">
            <v>65035.14</v>
          </cell>
          <cell r="Z443">
            <v>0</v>
          </cell>
          <cell r="AD443">
            <v>0</v>
          </cell>
          <cell r="AH443">
            <v>0</v>
          </cell>
          <cell r="AI443">
            <v>65035.14</v>
          </cell>
          <cell r="AJ443">
            <v>0</v>
          </cell>
        </row>
        <row r="444">
          <cell r="D444" t="str">
            <v>K</v>
          </cell>
          <cell r="E444" t="str">
            <v>F9200ZE</v>
          </cell>
          <cell r="J444">
            <v>0</v>
          </cell>
          <cell r="V444">
            <v>0</v>
          </cell>
          <cell r="Z444">
            <v>0</v>
          </cell>
          <cell r="AD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C445">
            <v>2100</v>
          </cell>
          <cell r="D445" t="str">
            <v>****</v>
          </cell>
          <cell r="E445" t="str">
            <v>F92090E</v>
          </cell>
          <cell r="F445" t="str">
            <v>ADMINISTRATIVE AND GENERAL SALARIES</v>
          </cell>
          <cell r="G445">
            <v>0</v>
          </cell>
          <cell r="I445">
            <v>0.75621000000000005</v>
          </cell>
          <cell r="J445">
            <v>0</v>
          </cell>
          <cell r="L445">
            <v>0</v>
          </cell>
          <cell r="N445">
            <v>0</v>
          </cell>
          <cell r="P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6">
          <cell r="C446">
            <v>2100</v>
          </cell>
          <cell r="D446" t="str">
            <v>I</v>
          </cell>
          <cell r="E446" t="str">
            <v>F92100E</v>
          </cell>
          <cell r="F446" t="str">
            <v>OFFICE SUPPLIES AND EXPENSES</v>
          </cell>
          <cell r="G446">
            <v>2673751.9500000002</v>
          </cell>
          <cell r="H446">
            <v>0</v>
          </cell>
          <cell r="I446">
            <v>0.75621000000000005</v>
          </cell>
          <cell r="J446">
            <v>2673751.9500000002</v>
          </cell>
          <cell r="L446">
            <v>2889533.91</v>
          </cell>
          <cell r="N446">
            <v>2889533.91</v>
          </cell>
          <cell r="P446">
            <v>5563285.8600000003</v>
          </cell>
          <cell r="S446">
            <v>2889533.91</v>
          </cell>
          <cell r="T446">
            <v>-2930833.92</v>
          </cell>
          <cell r="U446">
            <v>-1756764.71</v>
          </cell>
          <cell r="V446">
            <v>-1798064.7199999997</v>
          </cell>
          <cell r="W446">
            <v>735886.61</v>
          </cell>
          <cell r="X446">
            <v>590025.48</v>
          </cell>
          <cell r="Y446">
            <v>1260251.32</v>
          </cell>
          <cell r="Z446">
            <v>2586163.41</v>
          </cell>
          <cell r="AA446">
            <v>-94065.96</v>
          </cell>
          <cell r="AB446">
            <v>-728087.26</v>
          </cell>
          <cell r="AC446">
            <v>705842.74</v>
          </cell>
          <cell r="AD446">
            <v>-116310.47999999998</v>
          </cell>
          <cell r="AE446">
            <v>855747.49</v>
          </cell>
          <cell r="AF446">
            <v>-40490.04</v>
          </cell>
          <cell r="AG446">
            <v>1186706.2899999998</v>
          </cell>
          <cell r="AH446">
            <v>2001963.7399999998</v>
          </cell>
          <cell r="AI446">
            <v>2673751.9500000002</v>
          </cell>
          <cell r="AJ446">
            <v>0</v>
          </cell>
        </row>
        <row r="447"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D448" t="str">
            <v>O</v>
          </cell>
          <cell r="E448" t="str">
            <v>F92100E</v>
          </cell>
          <cell r="F448" t="str">
            <v>OFFICE SUPPLIES AND EXPENSES</v>
          </cell>
          <cell r="H448">
            <v>4723.45</v>
          </cell>
          <cell r="J448">
            <v>4723.45</v>
          </cell>
          <cell r="V448">
            <v>0</v>
          </cell>
          <cell r="Z448">
            <v>0</v>
          </cell>
          <cell r="AD448">
            <v>0</v>
          </cell>
          <cell r="AF448">
            <v>4723.45</v>
          </cell>
          <cell r="AH448">
            <v>4723.45</v>
          </cell>
          <cell r="AI448">
            <v>4723.45</v>
          </cell>
          <cell r="AJ448">
            <v>0</v>
          </cell>
        </row>
        <row r="449">
          <cell r="C449">
            <v>2100</v>
          </cell>
          <cell r="D449" t="str">
            <v>I</v>
          </cell>
          <cell r="E449" t="str">
            <v>F9210AE</v>
          </cell>
          <cell r="F449" t="str">
            <v>OFFICE SUPPLIES AND EXPENSES</v>
          </cell>
          <cell r="G449">
            <v>26397360.039999999</v>
          </cell>
          <cell r="H449">
            <v>3.6146838000000003</v>
          </cell>
          <cell r="I449">
            <v>0.75621000000000005</v>
          </cell>
          <cell r="J449">
            <v>26397363.654683799</v>
          </cell>
          <cell r="L449">
            <v>1186702.92</v>
          </cell>
          <cell r="N449">
            <v>1186702.92</v>
          </cell>
          <cell r="P449">
            <v>27584066.5746838</v>
          </cell>
          <cell r="S449">
            <v>1186702.92</v>
          </cell>
          <cell r="T449">
            <v>1821584.51</v>
          </cell>
          <cell r="U449">
            <v>2830898.6</v>
          </cell>
          <cell r="V449">
            <v>5839186.0299999993</v>
          </cell>
          <cell r="W449">
            <v>2297161.25</v>
          </cell>
          <cell r="X449">
            <v>2332887.34</v>
          </cell>
          <cell r="Y449">
            <v>1647650.52</v>
          </cell>
          <cell r="Z449">
            <v>6277699.1099999994</v>
          </cell>
          <cell r="AA449">
            <v>2620359.7799999998</v>
          </cell>
          <cell r="AB449">
            <v>2458833.5099999998</v>
          </cell>
          <cell r="AC449">
            <v>820923.23</v>
          </cell>
          <cell r="AD449">
            <v>5900116.5199999996</v>
          </cell>
          <cell r="AE449">
            <v>1722937.69</v>
          </cell>
          <cell r="AF449">
            <v>2287633.77</v>
          </cell>
          <cell r="AG449">
            <v>4369786.92</v>
          </cell>
          <cell r="AH449">
            <v>8380358.3799999999</v>
          </cell>
          <cell r="AI449">
            <v>26397360.039999999</v>
          </cell>
          <cell r="AJ449">
            <v>0</v>
          </cell>
        </row>
        <row r="450"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3.6146838000000003</v>
          </cell>
          <cell r="AG450">
            <v>0</v>
          </cell>
          <cell r="AH450">
            <v>3.6146838000000003</v>
          </cell>
          <cell r="AI450">
            <v>3.6146838000000003</v>
          </cell>
          <cell r="AJ450">
            <v>0</v>
          </cell>
        </row>
        <row r="451">
          <cell r="D451" t="str">
            <v>K</v>
          </cell>
          <cell r="E451" t="str">
            <v>F9210ZE</v>
          </cell>
          <cell r="J451">
            <v>0</v>
          </cell>
          <cell r="V451">
            <v>0</v>
          </cell>
          <cell r="Z451">
            <v>0</v>
          </cell>
          <cell r="AD451">
            <v>0</v>
          </cell>
          <cell r="AH451">
            <v>0</v>
          </cell>
          <cell r="AI451">
            <v>0</v>
          </cell>
          <cell r="AJ451">
            <v>0</v>
          </cell>
        </row>
        <row r="452">
          <cell r="D452" t="str">
            <v>I</v>
          </cell>
          <cell r="E452" t="str">
            <v>F9210ZE</v>
          </cell>
          <cell r="F452" t="str">
            <v>OFFICE SUPPLIES AND EXPENSES</v>
          </cell>
          <cell r="H452">
            <v>5673.5562701999997</v>
          </cell>
          <cell r="I452">
            <v>0.75621000000000005</v>
          </cell>
          <cell r="J452">
            <v>5673.5562701999997</v>
          </cell>
          <cell r="V452">
            <v>0</v>
          </cell>
          <cell r="Z452">
            <v>0</v>
          </cell>
          <cell r="AD452">
            <v>0</v>
          </cell>
          <cell r="AH452">
            <v>0</v>
          </cell>
          <cell r="AI452">
            <v>0</v>
          </cell>
        </row>
        <row r="453">
          <cell r="S453">
            <v>756.21</v>
          </cell>
          <cell r="T453">
            <v>1890.5250000000001</v>
          </cell>
          <cell r="U453">
            <v>0</v>
          </cell>
          <cell r="V453">
            <v>2646.7350000000001</v>
          </cell>
          <cell r="W453">
            <v>0</v>
          </cell>
          <cell r="X453">
            <v>0</v>
          </cell>
          <cell r="Y453">
            <v>378.10500000000002</v>
          </cell>
          <cell r="Z453">
            <v>378.10500000000002</v>
          </cell>
          <cell r="AA453">
            <v>173.92830000000001</v>
          </cell>
          <cell r="AB453">
            <v>-567.15750000000003</v>
          </cell>
          <cell r="AC453">
            <v>130.1210547</v>
          </cell>
          <cell r="AD453">
            <v>-263.10814529999999</v>
          </cell>
          <cell r="AE453">
            <v>0</v>
          </cell>
          <cell r="AF453">
            <v>2344.6669155000004</v>
          </cell>
          <cell r="AG453">
            <v>567.15750000000003</v>
          </cell>
          <cell r="AH453">
            <v>2911.8244155000002</v>
          </cell>
          <cell r="AI453">
            <v>5673.5562702000016</v>
          </cell>
          <cell r="AJ453">
            <v>0</v>
          </cell>
        </row>
        <row r="454">
          <cell r="D454" t="str">
            <v>I</v>
          </cell>
          <cell r="E454" t="str">
            <v>F9210ZE</v>
          </cell>
          <cell r="F454" t="str">
            <v>OFFICE SUPPLIES AND EXPENSES</v>
          </cell>
          <cell r="H454">
            <v>139355.7702264</v>
          </cell>
          <cell r="I454">
            <v>0.75621000000000005</v>
          </cell>
          <cell r="J454">
            <v>139355.7702264</v>
          </cell>
          <cell r="V454">
            <v>0</v>
          </cell>
          <cell r="Z454">
            <v>0</v>
          </cell>
          <cell r="AD454">
            <v>0</v>
          </cell>
          <cell r="AH454">
            <v>0</v>
          </cell>
          <cell r="AI454">
            <v>0</v>
          </cell>
        </row>
        <row r="455">
          <cell r="S455">
            <v>-2383.1504424000004</v>
          </cell>
          <cell r="T455">
            <v>22748.127729600001</v>
          </cell>
          <cell r="U455">
            <v>6291.6142653000006</v>
          </cell>
          <cell r="V455">
            <v>26656.591552500002</v>
          </cell>
          <cell r="W455">
            <v>281818.21749900002</v>
          </cell>
          <cell r="X455">
            <v>-47244.620541299999</v>
          </cell>
          <cell r="Y455">
            <v>22308.021071700005</v>
          </cell>
          <cell r="Z455">
            <v>256881.61802940004</v>
          </cell>
          <cell r="AA455">
            <v>34547.446287899998</v>
          </cell>
          <cell r="AB455">
            <v>35153.102439000002</v>
          </cell>
          <cell r="AC455">
            <v>31655.532881700001</v>
          </cell>
          <cell r="AD455">
            <v>101356.0816086</v>
          </cell>
          <cell r="AE455">
            <v>31962.455834400003</v>
          </cell>
          <cell r="AF455">
            <v>22623.572380500038</v>
          </cell>
          <cell r="AG455">
            <v>-300124.54917899997</v>
          </cell>
          <cell r="AH455">
            <v>-245538.52096409991</v>
          </cell>
          <cell r="AI455">
            <v>139355.77022640017</v>
          </cell>
          <cell r="AJ455">
            <v>0</v>
          </cell>
        </row>
        <row r="456">
          <cell r="D456" t="str">
            <v>I</v>
          </cell>
          <cell r="E456" t="str">
            <v>F92101E</v>
          </cell>
          <cell r="F456" t="str">
            <v>OFFICE SUPPLIES AND EXPENSES - FLOW ADJ</v>
          </cell>
          <cell r="G456">
            <v>-6.0000000000040923E-2</v>
          </cell>
          <cell r="H456">
            <v>0</v>
          </cell>
          <cell r="I456">
            <v>0.75621000000000005</v>
          </cell>
          <cell r="J456">
            <v>-6.0000000000040923E-2</v>
          </cell>
          <cell r="S456">
            <v>0.01</v>
          </cell>
          <cell r="T456">
            <v>-0.01</v>
          </cell>
          <cell r="U456">
            <v>-0.01</v>
          </cell>
          <cell r="V456">
            <v>-0.01</v>
          </cell>
          <cell r="W456">
            <v>0.09</v>
          </cell>
          <cell r="X456">
            <v>-0.04</v>
          </cell>
          <cell r="Y456">
            <v>-0.1</v>
          </cell>
          <cell r="Z456">
            <v>-5.000000000000001E-2</v>
          </cell>
          <cell r="AA456">
            <v>0.04</v>
          </cell>
          <cell r="AB456">
            <v>-0.02</v>
          </cell>
          <cell r="AC456">
            <v>-0.04</v>
          </cell>
          <cell r="AD456">
            <v>-0.02</v>
          </cell>
          <cell r="AE456">
            <v>736.75</v>
          </cell>
          <cell r="AF456">
            <v>-736.75</v>
          </cell>
          <cell r="AG456">
            <v>0.02</v>
          </cell>
          <cell r="AH456">
            <v>0.02</v>
          </cell>
          <cell r="AI456">
            <v>-6.0000000000040923E-2</v>
          </cell>
        </row>
        <row r="457"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8">
          <cell r="D458" t="str">
            <v>I</v>
          </cell>
          <cell r="E458" t="str">
            <v>F9210YE</v>
          </cell>
          <cell r="F458" t="str">
            <v>OFFICE SUPPLIES AND EXPENSES - FLOW ADJ</v>
          </cell>
          <cell r="H458">
            <v>0</v>
          </cell>
          <cell r="I458">
            <v>0.75621000000000005</v>
          </cell>
          <cell r="J458">
            <v>0</v>
          </cell>
          <cell r="V458">
            <v>0</v>
          </cell>
          <cell r="Z458">
            <v>0</v>
          </cell>
          <cell r="AD458">
            <v>0</v>
          </cell>
          <cell r="AH458">
            <v>0</v>
          </cell>
          <cell r="AI458">
            <v>0</v>
          </cell>
        </row>
        <row r="459"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C460">
            <v>2100</v>
          </cell>
          <cell r="D460" t="str">
            <v>****</v>
          </cell>
          <cell r="E460" t="str">
            <v>F92120E</v>
          </cell>
          <cell r="F460" t="str">
            <v>OFFICE SUPPLIES AND EXPENSES</v>
          </cell>
          <cell r="G460">
            <v>5089.2700000000004</v>
          </cell>
          <cell r="J460">
            <v>5089.2700000000004</v>
          </cell>
          <cell r="L460">
            <v>0</v>
          </cell>
          <cell r="N460">
            <v>0</v>
          </cell>
          <cell r="P460">
            <v>5089.2700000000004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337.65</v>
          </cell>
          <cell r="X460">
            <v>3193.73</v>
          </cell>
          <cell r="Y460">
            <v>1435.55</v>
          </cell>
          <cell r="Z460">
            <v>4966.93</v>
          </cell>
          <cell r="AA460">
            <v>0</v>
          </cell>
          <cell r="AB460">
            <v>0</v>
          </cell>
          <cell r="AC460">
            <v>122.34</v>
          </cell>
          <cell r="AD460">
            <v>122.34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5089.2700000000004</v>
          </cell>
          <cell r="AJ460">
            <v>0</v>
          </cell>
        </row>
        <row r="461">
          <cell r="C461">
            <v>2100</v>
          </cell>
          <cell r="D461" t="str">
            <v>I</v>
          </cell>
          <cell r="E461" t="str">
            <v>F92140E</v>
          </cell>
          <cell r="F461" t="str">
            <v>OFFICE SUPPLIES AND EXPENSES</v>
          </cell>
          <cell r="G461">
            <v>-174317.29</v>
          </cell>
          <cell r="H461">
            <v>0</v>
          </cell>
          <cell r="I461">
            <v>0.75621000000000005</v>
          </cell>
          <cell r="J461">
            <v>-174317.29</v>
          </cell>
          <cell r="L461">
            <v>-14733</v>
          </cell>
          <cell r="N461">
            <v>-14733</v>
          </cell>
          <cell r="P461">
            <v>-189050.29</v>
          </cell>
          <cell r="S461">
            <v>-14733</v>
          </cell>
          <cell r="T461">
            <v>-11459.04</v>
          </cell>
          <cell r="U461">
            <v>-15982.26</v>
          </cell>
          <cell r="V461">
            <v>-42174.3</v>
          </cell>
          <cell r="W461">
            <v>-14733</v>
          </cell>
          <cell r="X461">
            <v>-14506</v>
          </cell>
          <cell r="Y461">
            <v>-14506</v>
          </cell>
          <cell r="Z461">
            <v>-43745</v>
          </cell>
          <cell r="AA461">
            <v>-14733</v>
          </cell>
          <cell r="AB461">
            <v>-14733</v>
          </cell>
          <cell r="AC461">
            <v>-14733</v>
          </cell>
          <cell r="AD461">
            <v>-44199</v>
          </cell>
          <cell r="AE461">
            <v>-14732.99</v>
          </cell>
          <cell r="AF461">
            <v>-14733</v>
          </cell>
          <cell r="AG461">
            <v>-14733</v>
          </cell>
          <cell r="AH461">
            <v>-44198.99</v>
          </cell>
          <cell r="AI461">
            <v>-174317.29</v>
          </cell>
          <cell r="AJ461">
            <v>0</v>
          </cell>
        </row>
        <row r="462"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E463" t="str">
            <v>F92170E</v>
          </cell>
          <cell r="F463" t="str">
            <v>OFFICE SUPPLIES AND EXPENSES-WA DOCS-EL</v>
          </cell>
          <cell r="G463">
            <v>0</v>
          </cell>
          <cell r="J463">
            <v>0</v>
          </cell>
          <cell r="M463" t="e">
            <v>#REF!</v>
          </cell>
          <cell r="N463" t="e">
            <v>#REF!</v>
          </cell>
          <cell r="P463" t="e">
            <v>#REF!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C464">
            <v>2101</v>
          </cell>
          <cell r="D464" t="str">
            <v>****</v>
          </cell>
          <cell r="E464" t="str">
            <v>F92180E</v>
          </cell>
          <cell r="F464" t="str">
            <v>OFFICE SUPPLIES AND EXPENSES-MAT COST A</v>
          </cell>
          <cell r="G464">
            <v>0</v>
          </cell>
          <cell r="J464">
            <v>0</v>
          </cell>
          <cell r="L464">
            <v>0</v>
          </cell>
          <cell r="N464">
            <v>0</v>
          </cell>
          <cell r="P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C465">
            <v>2102</v>
          </cell>
          <cell r="D465" t="str">
            <v>****</v>
          </cell>
          <cell r="E465" t="str">
            <v>F92190E</v>
          </cell>
          <cell r="F465" t="str">
            <v>OFFICE SUPPLIES AND EXPENSES-OFFSET ADJ</v>
          </cell>
          <cell r="G465">
            <v>-2539.5300000000061</v>
          </cell>
          <cell r="J465">
            <v>-2539.5300000000061</v>
          </cell>
          <cell r="L465">
            <v>0</v>
          </cell>
          <cell r="N465">
            <v>0</v>
          </cell>
          <cell r="P465">
            <v>-2539.5300000000061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-21462.36</v>
          </cell>
          <cell r="AB465">
            <v>-712.99</v>
          </cell>
          <cell r="AC465">
            <v>0.42</v>
          </cell>
          <cell r="AD465">
            <v>-22174.930000000004</v>
          </cell>
          <cell r="AE465">
            <v>0</v>
          </cell>
          <cell r="AF465">
            <v>2375.19</v>
          </cell>
          <cell r="AG465">
            <v>17260.21</v>
          </cell>
          <cell r="AH465">
            <v>19635.399999999998</v>
          </cell>
          <cell r="AI465">
            <v>-2539.5300000000061</v>
          </cell>
          <cell r="AJ465">
            <v>0</v>
          </cell>
        </row>
        <row r="466">
          <cell r="C466">
            <v>2100</v>
          </cell>
          <cell r="D466" t="str">
            <v>I</v>
          </cell>
          <cell r="E466" t="str">
            <v>F92200E</v>
          </cell>
          <cell r="F466" t="str">
            <v>ADMINISTRATIVE EXPENSES TRANSFERRED-CRE</v>
          </cell>
          <cell r="G466">
            <v>-1914019.6400000001</v>
          </cell>
          <cell r="H466">
            <v>-221607.24975480002</v>
          </cell>
          <cell r="I466">
            <v>0.75621000000000005</v>
          </cell>
          <cell r="J466">
            <v>-2135626.8897548001</v>
          </cell>
          <cell r="L466">
            <v>-79180.009999999995</v>
          </cell>
          <cell r="N466">
            <v>-79180.009999999995</v>
          </cell>
          <cell r="P466">
            <v>-2214806.8997547999</v>
          </cell>
          <cell r="S466">
            <v>-79180.009999999995</v>
          </cell>
          <cell r="T466">
            <v>-152290.26999999999</v>
          </cell>
          <cell r="U466">
            <v>-196189.28</v>
          </cell>
          <cell r="V466">
            <v>-427659.55999999994</v>
          </cell>
          <cell r="W466">
            <v>-282621.88</v>
          </cell>
          <cell r="X466">
            <v>-247349.52</v>
          </cell>
          <cell r="Y466">
            <v>-248616.89</v>
          </cell>
          <cell r="Z466">
            <v>-778588.29</v>
          </cell>
          <cell r="AA466">
            <v>0</v>
          </cell>
          <cell r="AB466">
            <v>0</v>
          </cell>
          <cell r="AC466">
            <v>-127038.22</v>
          </cell>
          <cell r="AD466">
            <v>-127038.22</v>
          </cell>
          <cell r="AE466">
            <v>-162303.44</v>
          </cell>
          <cell r="AF466">
            <v>-207009.24</v>
          </cell>
          <cell r="AG466">
            <v>-211420.89</v>
          </cell>
          <cell r="AH466">
            <v>-580733.57000000007</v>
          </cell>
          <cell r="AI466">
            <v>-1914019.6400000001</v>
          </cell>
          <cell r="AJ466">
            <v>0</v>
          </cell>
        </row>
        <row r="467"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-117717.38823390001</v>
          </cell>
          <cell r="AB467">
            <v>-103889.86152090001</v>
          </cell>
          <cell r="AC467">
            <v>0</v>
          </cell>
          <cell r="AD467">
            <v>-221607.24975480002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-221607.24975480002</v>
          </cell>
          <cell r="AJ467">
            <v>0</v>
          </cell>
        </row>
        <row r="468">
          <cell r="C468">
            <v>2100</v>
          </cell>
          <cell r="D468" t="str">
            <v>****</v>
          </cell>
          <cell r="E468" t="str">
            <v>F9220AE</v>
          </cell>
          <cell r="F468" t="str">
            <v>ADMINISTRATIVE EXPENSES TRANSFERRED-CRE</v>
          </cell>
          <cell r="G468">
            <v>-461454.63</v>
          </cell>
          <cell r="H468">
            <v>0</v>
          </cell>
          <cell r="I468">
            <v>0.75621000000000005</v>
          </cell>
          <cell r="J468">
            <v>-461454.63</v>
          </cell>
          <cell r="L468">
            <v>0</v>
          </cell>
          <cell r="N468">
            <v>0</v>
          </cell>
          <cell r="P468">
            <v>-461454.63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-239190.47</v>
          </cell>
          <cell r="AB468">
            <v>-222264.16</v>
          </cell>
          <cell r="AC468">
            <v>0</v>
          </cell>
          <cell r="AD468">
            <v>-461454.63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-461454.63</v>
          </cell>
          <cell r="AJ468">
            <v>0</v>
          </cell>
        </row>
        <row r="469">
          <cell r="C469">
            <v>2100</v>
          </cell>
          <cell r="D469" t="str">
            <v>****</v>
          </cell>
          <cell r="E469" t="str">
            <v>F922A0E</v>
          </cell>
          <cell r="F469" t="str">
            <v>ADMINISTRATIVE EXPENSES TRANSFERRED-CRE</v>
          </cell>
          <cell r="G469">
            <v>-3058452.9200000004</v>
          </cell>
          <cell r="H469">
            <v>0</v>
          </cell>
          <cell r="I469">
            <v>0.75621000000000005</v>
          </cell>
          <cell r="J469">
            <v>-3058452.9200000004</v>
          </cell>
          <cell r="L469">
            <v>-150730</v>
          </cell>
          <cell r="N469">
            <v>-150730</v>
          </cell>
          <cell r="P469">
            <v>-3209182.9200000004</v>
          </cell>
          <cell r="S469">
            <v>-150730</v>
          </cell>
          <cell r="T469">
            <v>-261330.46</v>
          </cell>
          <cell r="U469">
            <v>-412338.48</v>
          </cell>
          <cell r="V469">
            <v>-824398.94</v>
          </cell>
          <cell r="W469">
            <v>-312722.09000000003</v>
          </cell>
          <cell r="X469">
            <v>-309639.56</v>
          </cell>
          <cell r="Y469">
            <v>-230207.11</v>
          </cell>
          <cell r="Z469">
            <v>-852568.76</v>
          </cell>
          <cell r="AA469">
            <v>0</v>
          </cell>
          <cell r="AB469">
            <v>0</v>
          </cell>
          <cell r="AC469">
            <v>-120208.33</v>
          </cell>
          <cell r="AD469">
            <v>-120208.33</v>
          </cell>
          <cell r="AE469">
            <v>-256845.44</v>
          </cell>
          <cell r="AF469">
            <v>-349878.72</v>
          </cell>
          <cell r="AG469">
            <v>-654552.73</v>
          </cell>
          <cell r="AH469">
            <v>-1261276.8899999999</v>
          </cell>
          <cell r="AI469">
            <v>-3058452.9200000004</v>
          </cell>
          <cell r="AJ469">
            <v>0</v>
          </cell>
        </row>
        <row r="470">
          <cell r="D470" t="str">
            <v>I</v>
          </cell>
          <cell r="E470" t="str">
            <v>F9220ZE</v>
          </cell>
          <cell r="F470" t="str">
            <v>ADMINISTRATIVE EXPENSES TRANSFERRED-CRE</v>
          </cell>
          <cell r="H470">
            <v>0</v>
          </cell>
          <cell r="I470">
            <v>0.75621000000000005</v>
          </cell>
          <cell r="J470">
            <v>0</v>
          </cell>
          <cell r="V470">
            <v>0</v>
          </cell>
          <cell r="Z470">
            <v>0</v>
          </cell>
          <cell r="AD470">
            <v>0</v>
          </cell>
          <cell r="AH470">
            <v>0</v>
          </cell>
          <cell r="AI470">
            <v>0</v>
          </cell>
        </row>
        <row r="471"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C472">
            <v>2100</v>
          </cell>
          <cell r="D472" t="str">
            <v>I</v>
          </cell>
          <cell r="E472" t="str">
            <v>F92300E</v>
          </cell>
          <cell r="F472" t="str">
            <v>OUTSIDE SERVICES EMPLOYED</v>
          </cell>
          <cell r="G472">
            <v>1925419.9699999997</v>
          </cell>
          <cell r="H472">
            <v>0</v>
          </cell>
          <cell r="I472">
            <v>0.75621000000000005</v>
          </cell>
          <cell r="J472">
            <v>1925419.9699999997</v>
          </cell>
          <cell r="L472">
            <v>670831.81000000006</v>
          </cell>
          <cell r="N472">
            <v>670831.81000000006</v>
          </cell>
          <cell r="P472">
            <v>2596251.7799999998</v>
          </cell>
          <cell r="S472">
            <v>670831.81000000006</v>
          </cell>
          <cell r="T472">
            <v>7842.41</v>
          </cell>
          <cell r="U472">
            <v>69956.13</v>
          </cell>
          <cell r="V472">
            <v>748630.35000000009</v>
          </cell>
          <cell r="W472">
            <v>112252.88</v>
          </cell>
          <cell r="X472">
            <v>38366.68</v>
          </cell>
          <cell r="Y472">
            <v>1398478.59</v>
          </cell>
          <cell r="Z472">
            <v>1549098.1500000001</v>
          </cell>
          <cell r="AA472">
            <v>70327.91</v>
          </cell>
          <cell r="AB472">
            <v>41242.58</v>
          </cell>
          <cell r="AC472">
            <v>26722.25</v>
          </cell>
          <cell r="AD472">
            <v>138292.74</v>
          </cell>
          <cell r="AE472">
            <v>41449.339999999997</v>
          </cell>
          <cell r="AF472">
            <v>75981.820000000007</v>
          </cell>
          <cell r="AG472">
            <v>-628032.43000000005</v>
          </cell>
          <cell r="AH472">
            <v>-510601.27</v>
          </cell>
          <cell r="AI472">
            <v>1925419.9699999997</v>
          </cell>
          <cell r="AJ472">
            <v>0</v>
          </cell>
        </row>
        <row r="473"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4">
          <cell r="C474">
            <v>2100</v>
          </cell>
          <cell r="D474" t="str">
            <v>****</v>
          </cell>
          <cell r="E474" t="str">
            <v>F9230AE</v>
          </cell>
          <cell r="F474" t="str">
            <v>OUTSIDE SERVICES EMPLOYED</v>
          </cell>
          <cell r="G474">
            <v>511726.27</v>
          </cell>
          <cell r="I474">
            <v>0.75621000000000005</v>
          </cell>
          <cell r="J474">
            <v>511726.27</v>
          </cell>
          <cell r="L474">
            <v>0</v>
          </cell>
          <cell r="N474">
            <v>0</v>
          </cell>
          <cell r="P474">
            <v>511726.27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63373.82</v>
          </cell>
          <cell r="Z474">
            <v>63373.82</v>
          </cell>
          <cell r="AA474">
            <v>0</v>
          </cell>
          <cell r="AB474">
            <v>0</v>
          </cell>
          <cell r="AC474">
            <v>90967.21</v>
          </cell>
          <cell r="AD474">
            <v>90967.21</v>
          </cell>
          <cell r="AE474">
            <v>204711.07</v>
          </cell>
          <cell r="AF474">
            <v>61706.65</v>
          </cell>
          <cell r="AG474">
            <v>90967.52</v>
          </cell>
          <cell r="AH474">
            <v>357385.24000000005</v>
          </cell>
          <cell r="AI474">
            <v>511726.27</v>
          </cell>
          <cell r="AJ474">
            <v>0</v>
          </cell>
        </row>
        <row r="475">
          <cell r="C475">
            <v>2100</v>
          </cell>
          <cell r="D475" t="str">
            <v>****</v>
          </cell>
          <cell r="E475" t="str">
            <v>F92400E</v>
          </cell>
          <cell r="F475" t="str">
            <v>PROPERTY INSURANCE</v>
          </cell>
          <cell r="G475">
            <v>-1744106.3199999998</v>
          </cell>
          <cell r="I475">
            <v>0.75621000000000005</v>
          </cell>
          <cell r="J475">
            <v>-1744106.3199999998</v>
          </cell>
          <cell r="L475">
            <v>71261.960000000006</v>
          </cell>
          <cell r="N475">
            <v>71261.960000000006</v>
          </cell>
          <cell r="P475">
            <v>-1672844.3599999999</v>
          </cell>
          <cell r="S475">
            <v>71261.960000000006</v>
          </cell>
          <cell r="T475">
            <v>-1674.82</v>
          </cell>
          <cell r="U475">
            <v>68121.350000000006</v>
          </cell>
          <cell r="V475">
            <v>137708.49</v>
          </cell>
          <cell r="W475">
            <v>-2111987.16</v>
          </cell>
          <cell r="X475">
            <v>217.07</v>
          </cell>
          <cell r="Y475">
            <v>33909.54</v>
          </cell>
          <cell r="Z475">
            <v>-2077860.5500000003</v>
          </cell>
          <cell r="AA475">
            <v>10424.01</v>
          </cell>
          <cell r="AB475">
            <v>0</v>
          </cell>
          <cell r="AC475">
            <v>47725.83</v>
          </cell>
          <cell r="AD475">
            <v>58149.840000000004</v>
          </cell>
          <cell r="AE475">
            <v>81302.09</v>
          </cell>
          <cell r="AF475">
            <v>47458.28</v>
          </cell>
          <cell r="AG475">
            <v>9135.5300000000007</v>
          </cell>
          <cell r="AH475">
            <v>137895.9</v>
          </cell>
          <cell r="AI475">
            <v>-1744106.3199999998</v>
          </cell>
          <cell r="AJ475">
            <v>0</v>
          </cell>
        </row>
        <row r="476">
          <cell r="C476">
            <v>2100</v>
          </cell>
          <cell r="D476" t="str">
            <v>I</v>
          </cell>
          <cell r="E476" t="str">
            <v>F92500E</v>
          </cell>
          <cell r="F476" t="str">
            <v>INJURIES AND DAMAGES</v>
          </cell>
          <cell r="G476">
            <v>2901847.3400000003</v>
          </cell>
          <cell r="H476">
            <v>0</v>
          </cell>
          <cell r="I476">
            <v>0.69960999999999995</v>
          </cell>
          <cell r="J476">
            <v>2901847.3400000003</v>
          </cell>
          <cell r="L476">
            <v>370855.78</v>
          </cell>
          <cell r="N476">
            <v>370855.78</v>
          </cell>
          <cell r="P476">
            <v>3272703.12</v>
          </cell>
          <cell r="S476">
            <v>370855.78</v>
          </cell>
          <cell r="T476">
            <v>615417.80000000005</v>
          </cell>
          <cell r="U476">
            <v>-329622.94</v>
          </cell>
          <cell r="V476">
            <v>656650.64000000013</v>
          </cell>
          <cell r="W476">
            <v>459489.96</v>
          </cell>
          <cell r="X476">
            <v>612384.27</v>
          </cell>
          <cell r="Y476">
            <v>-102535.73</v>
          </cell>
          <cell r="Z476">
            <v>969338.5</v>
          </cell>
          <cell r="AA476">
            <v>465184.99</v>
          </cell>
          <cell r="AB476">
            <v>133675.72</v>
          </cell>
          <cell r="AC476">
            <v>-233766.8</v>
          </cell>
          <cell r="AD476">
            <v>365093.91</v>
          </cell>
          <cell r="AE476">
            <v>346041.44</v>
          </cell>
          <cell r="AF476">
            <v>212558.11</v>
          </cell>
          <cell r="AG476">
            <v>352164.74000000022</v>
          </cell>
          <cell r="AH476">
            <v>910764.29000000027</v>
          </cell>
          <cell r="AI476">
            <v>2901847.3400000003</v>
          </cell>
          <cell r="AJ476">
            <v>0</v>
          </cell>
        </row>
        <row r="477"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8">
          <cell r="D478" t="str">
            <v>O</v>
          </cell>
          <cell r="E478" t="str">
            <v>F92500E</v>
          </cell>
          <cell r="F478" t="str">
            <v>INJURIES AND DAMAGES</v>
          </cell>
          <cell r="H478">
            <v>143.87</v>
          </cell>
          <cell r="J478">
            <v>143.87</v>
          </cell>
          <cell r="V478">
            <v>0</v>
          </cell>
          <cell r="Z478">
            <v>0</v>
          </cell>
          <cell r="AD478">
            <v>0</v>
          </cell>
          <cell r="AF478">
            <v>143.87</v>
          </cell>
          <cell r="AH478">
            <v>143.87</v>
          </cell>
          <cell r="AI478">
            <v>143.87</v>
          </cell>
          <cell r="AJ478">
            <v>0</v>
          </cell>
        </row>
        <row r="479">
          <cell r="D479" t="str">
            <v>O</v>
          </cell>
          <cell r="E479" t="str">
            <v>F92500E</v>
          </cell>
          <cell r="F479" t="str">
            <v>INJURIES AND DAMAGES</v>
          </cell>
          <cell r="H479">
            <v>14.02</v>
          </cell>
          <cell r="J479">
            <v>14.02</v>
          </cell>
          <cell r="V479">
            <v>0</v>
          </cell>
          <cell r="Z479">
            <v>0</v>
          </cell>
          <cell r="AD479">
            <v>0</v>
          </cell>
          <cell r="AF479">
            <v>14.02</v>
          </cell>
          <cell r="AH479">
            <v>14.02</v>
          </cell>
          <cell r="AI479">
            <v>14.02</v>
          </cell>
          <cell r="AJ479">
            <v>0</v>
          </cell>
        </row>
        <row r="480">
          <cell r="D480" t="str">
            <v>U</v>
          </cell>
          <cell r="E480" t="str">
            <v>F92500E</v>
          </cell>
          <cell r="F480" t="str">
            <v>EMPLOYEE PENSIONS AND BENEFITS</v>
          </cell>
          <cell r="H480">
            <v>-47755.69</v>
          </cell>
          <cell r="J480">
            <v>-47755.69</v>
          </cell>
          <cell r="T480">
            <v>-47755.69</v>
          </cell>
          <cell r="V480">
            <v>-47755.69</v>
          </cell>
          <cell r="Z480">
            <v>0</v>
          </cell>
          <cell r="AD480">
            <v>0</v>
          </cell>
          <cell r="AH480">
            <v>0</v>
          </cell>
          <cell r="AI480">
            <v>-47755.69</v>
          </cell>
          <cell r="AJ480">
            <v>0</v>
          </cell>
        </row>
        <row r="481">
          <cell r="C481">
            <v>2100</v>
          </cell>
          <cell r="D481" t="str">
            <v>I</v>
          </cell>
          <cell r="E481" t="str">
            <v>F92510E</v>
          </cell>
          <cell r="F481" t="str">
            <v>INJURIES AND DAMAGES</v>
          </cell>
          <cell r="G481">
            <v>1793605.98</v>
          </cell>
          <cell r="H481">
            <v>62642.687618399999</v>
          </cell>
          <cell r="I481">
            <v>0.69960999999999995</v>
          </cell>
          <cell r="J481">
            <v>1856248.6676184</v>
          </cell>
          <cell r="L481">
            <v>93593.82</v>
          </cell>
          <cell r="N481">
            <v>93593.82</v>
          </cell>
          <cell r="P481">
            <v>1949842.4876184</v>
          </cell>
          <cell r="S481">
            <v>93593.82</v>
          </cell>
          <cell r="T481">
            <v>86511.25</v>
          </cell>
          <cell r="U481">
            <v>88970.83</v>
          </cell>
          <cell r="V481">
            <v>269075.90000000002</v>
          </cell>
          <cell r="W481">
            <v>195219.03</v>
          </cell>
          <cell r="X481">
            <v>171349.03</v>
          </cell>
          <cell r="Y481">
            <v>167675</v>
          </cell>
          <cell r="Z481">
            <v>534243.06000000006</v>
          </cell>
          <cell r="AA481">
            <v>70446.27</v>
          </cell>
          <cell r="AB481">
            <v>77216.19</v>
          </cell>
          <cell r="AC481">
            <v>523202.49</v>
          </cell>
          <cell r="AD481">
            <v>670864.94999999995</v>
          </cell>
          <cell r="AE481">
            <v>95562.14</v>
          </cell>
          <cell r="AF481">
            <v>105366.2</v>
          </cell>
          <cell r="AG481">
            <v>118493.73</v>
          </cell>
          <cell r="AH481">
            <v>319422.07</v>
          </cell>
          <cell r="AI481">
            <v>1793605.98</v>
          </cell>
          <cell r="AJ481">
            <v>0</v>
          </cell>
        </row>
        <row r="482">
          <cell r="S482">
            <v>8501.9195756999998</v>
          </cell>
          <cell r="T482">
            <v>10457.7912683</v>
          </cell>
          <cell r="U482">
            <v>10985.024360399999</v>
          </cell>
          <cell r="V482">
            <v>29944.7352044</v>
          </cell>
          <cell r="W482">
            <v>14018.015609</v>
          </cell>
          <cell r="X482">
            <v>18679.936804999998</v>
          </cell>
          <cell r="Y482">
            <v>0</v>
          </cell>
          <cell r="Z482">
            <v>32697.952413999999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62642.687618399999</v>
          </cell>
          <cell r="AJ482">
            <v>0</v>
          </cell>
        </row>
        <row r="483">
          <cell r="C483">
            <v>2100</v>
          </cell>
          <cell r="D483" t="str">
            <v>****</v>
          </cell>
          <cell r="E483" t="str">
            <v>F92520E</v>
          </cell>
          <cell r="F483" t="str">
            <v>INJURIES AND DAMAGES</v>
          </cell>
          <cell r="G483">
            <v>396082.23</v>
          </cell>
          <cell r="J483">
            <v>396082.23</v>
          </cell>
          <cell r="L483">
            <v>15142.25</v>
          </cell>
          <cell r="N483">
            <v>15142.25</v>
          </cell>
          <cell r="P483">
            <v>411224.48</v>
          </cell>
          <cell r="S483">
            <v>15142.25</v>
          </cell>
          <cell r="T483">
            <v>131960.45000000001</v>
          </cell>
          <cell r="U483">
            <v>17598.310000000001</v>
          </cell>
          <cell r="V483">
            <v>164701.01</v>
          </cell>
          <cell r="W483">
            <v>20785.169999999998</v>
          </cell>
          <cell r="X483">
            <v>16941.97</v>
          </cell>
          <cell r="Y483">
            <v>77655.460000000006</v>
          </cell>
          <cell r="Z483">
            <v>115382.6</v>
          </cell>
          <cell r="AA483">
            <v>18107.52</v>
          </cell>
          <cell r="AB483">
            <v>17903.82</v>
          </cell>
          <cell r="AC483">
            <v>15155.19</v>
          </cell>
          <cell r="AD483">
            <v>51166.53</v>
          </cell>
          <cell r="AE483">
            <v>36329.72</v>
          </cell>
          <cell r="AF483">
            <v>18039.240000000002</v>
          </cell>
          <cell r="AG483">
            <v>10463.129999999999</v>
          </cell>
          <cell r="AH483">
            <v>64832.090000000004</v>
          </cell>
          <cell r="AI483">
            <v>396082.23</v>
          </cell>
          <cell r="AJ483">
            <v>0</v>
          </cell>
        </row>
        <row r="484">
          <cell r="C484">
            <v>2100</v>
          </cell>
          <cell r="D484" t="str">
            <v>I</v>
          </cell>
          <cell r="E484" t="str">
            <v>F92600E</v>
          </cell>
          <cell r="F484" t="str">
            <v>EMPLOYEE PENSIONS AND BENEFITS</v>
          </cell>
          <cell r="G484">
            <v>16127370.530000001</v>
          </cell>
          <cell r="H484">
            <v>0</v>
          </cell>
          <cell r="I484">
            <v>0.71426000000000001</v>
          </cell>
          <cell r="J484">
            <v>16127370.530000001</v>
          </cell>
          <cell r="L484">
            <v>1544936.76</v>
          </cell>
          <cell r="N484">
            <v>1544936.76</v>
          </cell>
          <cell r="P484">
            <v>17672307.290000003</v>
          </cell>
          <cell r="S484">
            <v>1544936.76</v>
          </cell>
          <cell r="T484">
            <v>1630245.03</v>
          </cell>
          <cell r="U484">
            <v>1892216.46</v>
          </cell>
          <cell r="V484">
            <v>5067398.25</v>
          </cell>
          <cell r="W484">
            <v>1934278.54</v>
          </cell>
          <cell r="X484">
            <v>1153476.29</v>
          </cell>
          <cell r="Y484">
            <v>1665741.04</v>
          </cell>
          <cell r="Z484">
            <v>4753495.87</v>
          </cell>
          <cell r="AA484">
            <v>520548.67</v>
          </cell>
          <cell r="AB484">
            <v>823073.9</v>
          </cell>
          <cell r="AC484">
            <v>443039.82</v>
          </cell>
          <cell r="AD484">
            <v>1786662.3900000001</v>
          </cell>
          <cell r="AE484">
            <v>597754.62</v>
          </cell>
          <cell r="AF484">
            <v>-271644.09000000003</v>
          </cell>
          <cell r="AG484">
            <v>4193703.49</v>
          </cell>
          <cell r="AH484">
            <v>4519814.0200000005</v>
          </cell>
          <cell r="AI484">
            <v>16127370.530000001</v>
          </cell>
          <cell r="AJ484">
            <v>0</v>
          </cell>
        </row>
        <row r="485"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6">
          <cell r="D486" t="str">
            <v>O</v>
          </cell>
          <cell r="E486" t="str">
            <v>F92600E</v>
          </cell>
          <cell r="F486" t="str">
            <v>EMPLOYEE PENSIONS AND BENEFITS</v>
          </cell>
          <cell r="H486">
            <v>956005.07</v>
          </cell>
          <cell r="J486">
            <v>956005.07</v>
          </cell>
          <cell r="V486">
            <v>0</v>
          </cell>
          <cell r="Z486">
            <v>0</v>
          </cell>
          <cell r="AD486">
            <v>0</v>
          </cell>
          <cell r="AF486">
            <v>956005.07</v>
          </cell>
          <cell r="AH486">
            <v>956005.07</v>
          </cell>
          <cell r="AI486">
            <v>956005.07</v>
          </cell>
          <cell r="AJ486">
            <v>0</v>
          </cell>
        </row>
        <row r="487">
          <cell r="D487" t="str">
            <v>U</v>
          </cell>
          <cell r="E487" t="str">
            <v>F92600E</v>
          </cell>
          <cell r="F487" t="str">
            <v>EMPLOYEE PENSIONS AND BENEFITS</v>
          </cell>
          <cell r="H487">
            <v>47755.69</v>
          </cell>
          <cell r="J487">
            <v>47755.69</v>
          </cell>
          <cell r="T487">
            <v>47755.69</v>
          </cell>
          <cell r="V487">
            <v>47755.69</v>
          </cell>
          <cell r="Z487">
            <v>0</v>
          </cell>
          <cell r="AD487">
            <v>0</v>
          </cell>
          <cell r="AH487">
            <v>0</v>
          </cell>
          <cell r="AI487">
            <v>47755.69</v>
          </cell>
          <cell r="AJ487">
            <v>0</v>
          </cell>
        </row>
        <row r="488">
          <cell r="D488" t="str">
            <v>V</v>
          </cell>
          <cell r="E488" t="str">
            <v>F92600E</v>
          </cell>
          <cell r="F488" t="str">
            <v>EMPLOYEE PENSIONS AND BENEFITS</v>
          </cell>
          <cell r="H488">
            <v>-65022.15</v>
          </cell>
          <cell r="J488">
            <v>-65022.15</v>
          </cell>
          <cell r="T488">
            <v>-65022.15</v>
          </cell>
          <cell r="V488">
            <v>-65022.15</v>
          </cell>
          <cell r="Z488">
            <v>0</v>
          </cell>
          <cell r="AD488">
            <v>0</v>
          </cell>
          <cell r="AH488">
            <v>0</v>
          </cell>
          <cell r="AI488">
            <v>-65022.15</v>
          </cell>
          <cell r="AJ488">
            <v>0</v>
          </cell>
        </row>
        <row r="489">
          <cell r="C489">
            <v>2100</v>
          </cell>
          <cell r="D489" t="str">
            <v>****</v>
          </cell>
          <cell r="E489" t="str">
            <v>F9260AE</v>
          </cell>
          <cell r="F489" t="str">
            <v>EMPLOYEE PENSIONS AND BENEFITS</v>
          </cell>
          <cell r="G489">
            <v>325889.17000000004</v>
          </cell>
          <cell r="J489">
            <v>325889.17000000004</v>
          </cell>
          <cell r="L489">
            <v>0</v>
          </cell>
          <cell r="N489">
            <v>0</v>
          </cell>
          <cell r="P489">
            <v>325889.17000000004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-30459.41</v>
          </cell>
          <cell r="AB489">
            <v>-136426.03</v>
          </cell>
          <cell r="AC489">
            <v>30357.01</v>
          </cell>
          <cell r="AD489">
            <v>-136528.43</v>
          </cell>
          <cell r="AE489">
            <v>30663.79</v>
          </cell>
          <cell r="AF489">
            <v>30454.62</v>
          </cell>
          <cell r="AG489">
            <v>401299.19</v>
          </cell>
          <cell r="AH489">
            <v>462417.6</v>
          </cell>
          <cell r="AI489">
            <v>325889.17000000004</v>
          </cell>
          <cell r="AJ489">
            <v>0</v>
          </cell>
        </row>
        <row r="490">
          <cell r="D490" t="str">
            <v>I</v>
          </cell>
          <cell r="E490" t="str">
            <v>F9260ZE</v>
          </cell>
          <cell r="F490" t="str">
            <v>EMPLOYEE PENSIONS AND BENEFITS</v>
          </cell>
          <cell r="G490">
            <v>0</v>
          </cell>
          <cell r="H490">
            <v>-14821.486591999999</v>
          </cell>
          <cell r="I490">
            <v>0.71104000000000001</v>
          </cell>
          <cell r="J490">
            <v>-14821.486591999999</v>
          </cell>
          <cell r="AI490">
            <v>0</v>
          </cell>
          <cell r="AJ490">
            <v>0</v>
          </cell>
        </row>
        <row r="491">
          <cell r="U491">
            <v>-14821.486591999999</v>
          </cell>
          <cell r="V491">
            <v>-14821.486591999999</v>
          </cell>
          <cell r="Z491">
            <v>0</v>
          </cell>
          <cell r="AD491">
            <v>0</v>
          </cell>
          <cell r="AH491">
            <v>0</v>
          </cell>
          <cell r="AI491">
            <v>-14821.486591999999</v>
          </cell>
          <cell r="AJ491">
            <v>0</v>
          </cell>
        </row>
        <row r="492">
          <cell r="C492">
            <v>2100</v>
          </cell>
          <cell r="D492" t="str">
            <v>I</v>
          </cell>
          <cell r="E492" t="str">
            <v>F92800E</v>
          </cell>
          <cell r="F492" t="str">
            <v>REGULATORY COMMISSION EXPENSES</v>
          </cell>
          <cell r="G492">
            <v>6390137.4400000004</v>
          </cell>
          <cell r="H492">
            <v>0</v>
          </cell>
          <cell r="I492">
            <v>0.75621000000000005</v>
          </cell>
          <cell r="J492">
            <v>6390137.4400000004</v>
          </cell>
          <cell r="L492">
            <v>371637.87</v>
          </cell>
          <cell r="N492">
            <v>371637.87</v>
          </cell>
          <cell r="P492">
            <v>6761775.3100000005</v>
          </cell>
          <cell r="S492">
            <v>371637.87</v>
          </cell>
          <cell r="T492">
            <v>476527.7</v>
          </cell>
          <cell r="U492">
            <v>371888.63</v>
          </cell>
          <cell r="V492">
            <v>1220054.2000000002</v>
          </cell>
          <cell r="W492">
            <v>692430.51</v>
          </cell>
          <cell r="X492">
            <v>523656.87</v>
          </cell>
          <cell r="Y492">
            <v>514372.99</v>
          </cell>
          <cell r="Z492">
            <v>1730460.3699999999</v>
          </cell>
          <cell r="AA492">
            <v>914772.55</v>
          </cell>
          <cell r="AB492">
            <v>515163.1</v>
          </cell>
          <cell r="AC492">
            <v>455204.46</v>
          </cell>
          <cell r="AD492">
            <v>1885140.1099999999</v>
          </cell>
          <cell r="AE492">
            <v>604929.15</v>
          </cell>
          <cell r="AF492">
            <v>364147.21</v>
          </cell>
          <cell r="AG492">
            <v>585406.4</v>
          </cell>
          <cell r="AH492">
            <v>1554482.7600000002</v>
          </cell>
          <cell r="AI492">
            <v>6390137.4400000004</v>
          </cell>
          <cell r="AJ492">
            <v>0</v>
          </cell>
        </row>
        <row r="493"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4">
          <cell r="C494">
            <v>2100</v>
          </cell>
          <cell r="D494" t="str">
            <v>****</v>
          </cell>
          <cell r="E494" t="str">
            <v>F9280AE</v>
          </cell>
          <cell r="F494" t="str">
            <v>REGULATORY COMMISSION EXPENSES</v>
          </cell>
          <cell r="G494">
            <v>1447892.6300000001</v>
          </cell>
          <cell r="J494">
            <v>1447892.6300000001</v>
          </cell>
          <cell r="L494">
            <v>151196.70000000001</v>
          </cell>
          <cell r="N494">
            <v>151196.70000000001</v>
          </cell>
          <cell r="P494">
            <v>1599089.33</v>
          </cell>
          <cell r="S494">
            <v>151196.70000000001</v>
          </cell>
          <cell r="T494">
            <v>171938.56</v>
          </cell>
          <cell r="U494">
            <v>248854.8</v>
          </cell>
          <cell r="V494">
            <v>571990.06000000006</v>
          </cell>
          <cell r="W494">
            <v>124689.99</v>
          </cell>
          <cell r="X494">
            <v>98952.3</v>
          </cell>
          <cell r="Y494">
            <v>123539.06</v>
          </cell>
          <cell r="Z494">
            <v>347181.35</v>
          </cell>
          <cell r="AA494">
            <v>0</v>
          </cell>
          <cell r="AB494">
            <v>0</v>
          </cell>
          <cell r="AC494">
            <v>122703.93</v>
          </cell>
          <cell r="AD494">
            <v>122703.93</v>
          </cell>
          <cell r="AE494">
            <v>161195.04999999999</v>
          </cell>
          <cell r="AF494">
            <v>120416.05</v>
          </cell>
          <cell r="AG494">
            <v>124406.19</v>
          </cell>
          <cell r="AH494">
            <v>406017.29</v>
          </cell>
          <cell r="AI494">
            <v>1447892.6300000001</v>
          </cell>
          <cell r="AJ494">
            <v>0</v>
          </cell>
        </row>
        <row r="495">
          <cell r="C495">
            <v>2100</v>
          </cell>
          <cell r="D495" t="str">
            <v>****</v>
          </cell>
          <cell r="E495" t="str">
            <v>F92850E</v>
          </cell>
          <cell r="F495" t="str">
            <v>REGULATORY COMMISSION EXPENSES</v>
          </cell>
          <cell r="G495">
            <v>0</v>
          </cell>
          <cell r="J495">
            <v>0</v>
          </cell>
          <cell r="L495">
            <v>0</v>
          </cell>
          <cell r="N495">
            <v>0</v>
          </cell>
          <cell r="P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C496">
            <v>2100</v>
          </cell>
          <cell r="D496" t="str">
            <v>****</v>
          </cell>
          <cell r="E496" t="str">
            <v>F92900E</v>
          </cell>
          <cell r="F496" t="str">
            <v>DUPLICATE CHARGES-CR.</v>
          </cell>
          <cell r="G496">
            <v>-1364029.43</v>
          </cell>
          <cell r="J496">
            <v>-1364029.43</v>
          </cell>
          <cell r="L496">
            <v>-94253.99</v>
          </cell>
          <cell r="N496">
            <v>-94253.99</v>
          </cell>
          <cell r="P496">
            <v>-1458283.42</v>
          </cell>
          <cell r="S496">
            <v>-94253.99</v>
          </cell>
          <cell r="T496">
            <v>-94253.99</v>
          </cell>
          <cell r="U496">
            <v>-94253.99</v>
          </cell>
          <cell r="V496">
            <v>-282761.97000000003</v>
          </cell>
          <cell r="W496">
            <v>-94253.99</v>
          </cell>
          <cell r="X496">
            <v>-96312.05</v>
          </cell>
          <cell r="Y496">
            <v>-98370.11</v>
          </cell>
          <cell r="Z496">
            <v>-288936.15000000002</v>
          </cell>
          <cell r="AA496">
            <v>-299627.31</v>
          </cell>
          <cell r="AB496">
            <v>-110444.44</v>
          </cell>
          <cell r="AC496">
            <v>0</v>
          </cell>
          <cell r="AD496">
            <v>-410071.75</v>
          </cell>
          <cell r="AE496">
            <v>-193751.58</v>
          </cell>
          <cell r="AF496">
            <v>0</v>
          </cell>
          <cell r="AG496">
            <v>-188507.98</v>
          </cell>
          <cell r="AH496">
            <v>-382259.56</v>
          </cell>
          <cell r="AI496">
            <v>-1364029.43</v>
          </cell>
          <cell r="AJ496">
            <v>0</v>
          </cell>
        </row>
        <row r="497">
          <cell r="C497">
            <v>2100</v>
          </cell>
          <cell r="D497" t="str">
            <v>****</v>
          </cell>
          <cell r="E497" t="str">
            <v>F93001E</v>
          </cell>
          <cell r="F497" t="str">
            <v xml:space="preserve">AFFIL BILLING - SE CORPORATE (1100)      </v>
          </cell>
          <cell r="G497">
            <v>-17094.349999999999</v>
          </cell>
          <cell r="J497">
            <v>-17094.349999999999</v>
          </cell>
          <cell r="L497">
            <v>0</v>
          </cell>
          <cell r="N497">
            <v>0</v>
          </cell>
          <cell r="P497">
            <v>-17094.349999999999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-17094.32</v>
          </cell>
          <cell r="Y497">
            <v>-0.03</v>
          </cell>
          <cell r="Z497">
            <v>-17094.349999999999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-17094.349999999999</v>
          </cell>
          <cell r="AJ497">
            <v>0</v>
          </cell>
        </row>
        <row r="498">
          <cell r="C498">
            <v>2100</v>
          </cell>
          <cell r="D498" t="str">
            <v>****</v>
          </cell>
          <cell r="E498" t="str">
            <v>F93002E</v>
          </cell>
          <cell r="F498" t="str">
            <v xml:space="preserve">AFFIL BILLING - SE FINANCE (4600)        </v>
          </cell>
          <cell r="G498">
            <v>-368</v>
          </cell>
          <cell r="J498">
            <v>-368</v>
          </cell>
          <cell r="L498">
            <v>0</v>
          </cell>
          <cell r="N498">
            <v>0</v>
          </cell>
          <cell r="P498">
            <v>-368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133.15</v>
          </cell>
          <cell r="X498">
            <v>32.85</v>
          </cell>
          <cell r="Y498">
            <v>-534</v>
          </cell>
          <cell r="Z498">
            <v>-368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-368</v>
          </cell>
          <cell r="AJ498">
            <v>0</v>
          </cell>
        </row>
        <row r="499">
          <cell r="C499">
            <v>2100</v>
          </cell>
          <cell r="D499" t="str">
            <v>****</v>
          </cell>
          <cell r="E499" t="str">
            <v>F93003E</v>
          </cell>
          <cell r="F499" t="str">
            <v xml:space="preserve">AFFIL BILLING - SE CONNECTIONS (4900)    </v>
          </cell>
          <cell r="G499">
            <v>0.01</v>
          </cell>
          <cell r="J499">
            <v>0.01</v>
          </cell>
          <cell r="L499">
            <v>0</v>
          </cell>
          <cell r="N499">
            <v>0</v>
          </cell>
          <cell r="P499">
            <v>0.01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0.01</v>
          </cell>
          <cell r="Y499">
            <v>0</v>
          </cell>
          <cell r="Z499">
            <v>0.01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0.01</v>
          </cell>
          <cell r="AJ499">
            <v>0</v>
          </cell>
        </row>
        <row r="500">
          <cell r="C500">
            <v>2100</v>
          </cell>
          <cell r="D500" t="str">
            <v>****</v>
          </cell>
          <cell r="E500" t="str">
            <v>F93004E</v>
          </cell>
          <cell r="F500" t="str">
            <v xml:space="preserve">AFFIL BILLING - SE COMMUNICATIONS (4185) </v>
          </cell>
          <cell r="G500">
            <v>-1016.02</v>
          </cell>
          <cell r="J500">
            <v>-1016.02</v>
          </cell>
          <cell r="L500">
            <v>0</v>
          </cell>
          <cell r="N500">
            <v>0</v>
          </cell>
          <cell r="P500">
            <v>-1016.02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576.91999999999996</v>
          </cell>
          <cell r="X500">
            <v>177.55</v>
          </cell>
          <cell r="Y500">
            <v>-1770.49</v>
          </cell>
          <cell r="Z500">
            <v>-1016.02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-1016.02</v>
          </cell>
          <cell r="AJ500">
            <v>0</v>
          </cell>
        </row>
        <row r="501">
          <cell r="C501">
            <v>2100</v>
          </cell>
          <cell r="D501" t="str">
            <v>****</v>
          </cell>
          <cell r="E501" t="str">
            <v>F93005E</v>
          </cell>
          <cell r="F501" t="str">
            <v xml:space="preserve">AFFIL BILLING - SE RESOURCES (5000)      </v>
          </cell>
          <cell r="G501">
            <v>-1638.8799999999997</v>
          </cell>
          <cell r="J501">
            <v>-1638.8799999999997</v>
          </cell>
          <cell r="L501">
            <v>0</v>
          </cell>
          <cell r="N501">
            <v>0</v>
          </cell>
          <cell r="P501">
            <v>-1638.8799999999997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1180.3800000000001</v>
          </cell>
          <cell r="X501">
            <v>315.17</v>
          </cell>
          <cell r="Y501">
            <v>-3134.43</v>
          </cell>
          <cell r="Z501">
            <v>-1638.8799999999997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-1638.8799999999997</v>
          </cell>
          <cell r="AJ501">
            <v>0</v>
          </cell>
        </row>
        <row r="502">
          <cell r="C502">
            <v>2100</v>
          </cell>
          <cell r="D502" t="str">
            <v>****</v>
          </cell>
          <cell r="E502" t="str">
            <v>F93006E</v>
          </cell>
          <cell r="F502" t="str">
            <v xml:space="preserve">AFFIL BILLING - SE INTERNATIONAL (4200)  </v>
          </cell>
          <cell r="G502">
            <v>-4726.91</v>
          </cell>
          <cell r="J502">
            <v>-4726.91</v>
          </cell>
          <cell r="L502">
            <v>0</v>
          </cell>
          <cell r="N502">
            <v>0</v>
          </cell>
          <cell r="P502">
            <v>-4726.91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3489.34</v>
          </cell>
          <cell r="X502">
            <v>924.35</v>
          </cell>
          <cell r="Y502">
            <v>-9140.6</v>
          </cell>
          <cell r="Z502">
            <v>-4726.91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-4726.91</v>
          </cell>
          <cell r="AJ502">
            <v>0</v>
          </cell>
        </row>
        <row r="503">
          <cell r="C503">
            <v>2100</v>
          </cell>
          <cell r="D503" t="str">
            <v>****</v>
          </cell>
          <cell r="E503" t="str">
            <v>F93007E</v>
          </cell>
          <cell r="F503" t="str">
            <v xml:space="preserve">AFFIL BILLING - SE GLOBAL (4190)         </v>
          </cell>
          <cell r="G503">
            <v>0.1</v>
          </cell>
          <cell r="J503">
            <v>0.1</v>
          </cell>
          <cell r="L503">
            <v>0</v>
          </cell>
          <cell r="N503">
            <v>0</v>
          </cell>
          <cell r="P503">
            <v>0.1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-0.02</v>
          </cell>
          <cell r="X503">
            <v>0.01</v>
          </cell>
          <cell r="Y503">
            <v>0.11</v>
          </cell>
          <cell r="Z503">
            <v>0.1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0.1</v>
          </cell>
          <cell r="AJ503">
            <v>0</v>
          </cell>
        </row>
        <row r="504">
          <cell r="C504">
            <v>2100</v>
          </cell>
          <cell r="D504" t="str">
            <v>****</v>
          </cell>
          <cell r="E504" t="str">
            <v>F93008E</v>
          </cell>
          <cell r="F504" t="str">
            <v xml:space="preserve">AFFIL BILLING - SE VENTURE (4950)        </v>
          </cell>
          <cell r="G504">
            <v>-141.93</v>
          </cell>
          <cell r="J504">
            <v>-141.93</v>
          </cell>
          <cell r="L504">
            <v>0</v>
          </cell>
          <cell r="N504">
            <v>0</v>
          </cell>
          <cell r="P504">
            <v>-141.93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104.12</v>
          </cell>
          <cell r="X504">
            <v>29.17</v>
          </cell>
          <cell r="Y504">
            <v>-275.22000000000003</v>
          </cell>
          <cell r="Z504">
            <v>-141.93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-141.93</v>
          </cell>
          <cell r="AJ504">
            <v>0</v>
          </cell>
        </row>
        <row r="505">
          <cell r="C505">
            <v>2100</v>
          </cell>
          <cell r="D505" t="str">
            <v>****</v>
          </cell>
          <cell r="E505" t="str">
            <v>F93010E</v>
          </cell>
          <cell r="F505" t="str">
            <v>GENERAL ADVERTISING EXPENSES</v>
          </cell>
          <cell r="G505">
            <v>4659.2200000000012</v>
          </cell>
          <cell r="J505">
            <v>4659.2200000000012</v>
          </cell>
          <cell r="L505">
            <v>-703.12</v>
          </cell>
          <cell r="N505">
            <v>-703.12</v>
          </cell>
          <cell r="P505">
            <v>3956.1000000000013</v>
          </cell>
          <cell r="S505">
            <v>-703.12</v>
          </cell>
          <cell r="T505">
            <v>0</v>
          </cell>
          <cell r="U505">
            <v>0</v>
          </cell>
          <cell r="V505">
            <v>-703.12</v>
          </cell>
          <cell r="W505">
            <v>4135.3900000000003</v>
          </cell>
          <cell r="X505">
            <v>156.44999999999999</v>
          </cell>
          <cell r="Y505">
            <v>195.56</v>
          </cell>
          <cell r="Z505">
            <v>4487.4000000000005</v>
          </cell>
          <cell r="AA505">
            <v>77.569999999999993</v>
          </cell>
          <cell r="AB505">
            <v>0.56999999999999995</v>
          </cell>
          <cell r="AC505">
            <v>0</v>
          </cell>
          <cell r="AD505">
            <v>78.139999999999986</v>
          </cell>
          <cell r="AE505">
            <v>81.010000000000005</v>
          </cell>
          <cell r="AF505">
            <v>0</v>
          </cell>
          <cell r="AG505">
            <v>715.79</v>
          </cell>
          <cell r="AH505">
            <v>796.8</v>
          </cell>
          <cell r="AI505">
            <v>4659.2200000000012</v>
          </cell>
          <cell r="AJ505">
            <v>0</v>
          </cell>
        </row>
        <row r="506">
          <cell r="C506">
            <v>2100</v>
          </cell>
          <cell r="D506" t="str">
            <v>****</v>
          </cell>
          <cell r="E506" t="str">
            <v>F93011E</v>
          </cell>
          <cell r="F506" t="str">
            <v xml:space="preserve">AFFIL BILLING - SE INFORMATION SOLUTIONS (4500) </v>
          </cell>
          <cell r="G506">
            <v>0</v>
          </cell>
          <cell r="J506">
            <v>0</v>
          </cell>
          <cell r="L506">
            <v>0</v>
          </cell>
          <cell r="N506">
            <v>0</v>
          </cell>
          <cell r="P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C507">
            <v>2100</v>
          </cell>
          <cell r="D507" t="str">
            <v>****</v>
          </cell>
          <cell r="E507" t="str">
            <v>F93019E</v>
          </cell>
          <cell r="F507" t="str">
            <v xml:space="preserve">SDGE FLOW CORR FOR BILLING $ STRANDED TO F93019E </v>
          </cell>
          <cell r="G507">
            <v>487763.31</v>
          </cell>
          <cell r="J507">
            <v>487763.31</v>
          </cell>
          <cell r="L507">
            <v>0</v>
          </cell>
          <cell r="N507">
            <v>0</v>
          </cell>
          <cell r="P507">
            <v>487763.31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487763.31</v>
          </cell>
          <cell r="X507">
            <v>0</v>
          </cell>
          <cell r="Y507">
            <v>0</v>
          </cell>
          <cell r="Z507">
            <v>487763.31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487763.31</v>
          </cell>
          <cell r="AJ507">
            <v>0</v>
          </cell>
        </row>
        <row r="508">
          <cell r="C508">
            <v>2100</v>
          </cell>
          <cell r="D508" t="str">
            <v>I</v>
          </cell>
          <cell r="E508" t="str">
            <v>F93020E</v>
          </cell>
          <cell r="F508" t="str">
            <v>MISCELLANEOUS GENERAL EXPENSES</v>
          </cell>
          <cell r="G508">
            <v>32063848.209999997</v>
          </cell>
          <cell r="H508">
            <v>0</v>
          </cell>
          <cell r="I508">
            <v>0.75621000000000005</v>
          </cell>
          <cell r="J508">
            <v>32063848.209999997</v>
          </cell>
          <cell r="L508">
            <v>85366.25</v>
          </cell>
          <cell r="N508">
            <v>85366.25</v>
          </cell>
          <cell r="P508">
            <v>32149214.459999997</v>
          </cell>
          <cell r="S508">
            <v>85366.25</v>
          </cell>
          <cell r="T508">
            <v>361876.81</v>
          </cell>
          <cell r="U508">
            <v>320899.12</v>
          </cell>
          <cell r="V508">
            <v>768142.17999999993</v>
          </cell>
          <cell r="W508">
            <v>4438707.1900000004</v>
          </cell>
          <cell r="X508">
            <v>7833744.5700000003</v>
          </cell>
          <cell r="Y508">
            <v>4420984.09</v>
          </cell>
          <cell r="Z508">
            <v>16693435.850000001</v>
          </cell>
          <cell r="AA508">
            <v>552476.81000000006</v>
          </cell>
          <cell r="AB508">
            <v>228874.06</v>
          </cell>
          <cell r="AC508">
            <v>402479.84</v>
          </cell>
          <cell r="AD508">
            <v>1183830.7100000002</v>
          </cell>
          <cell r="AE508">
            <v>4218586.79</v>
          </cell>
          <cell r="AF508">
            <v>387607.47</v>
          </cell>
          <cell r="AG508">
            <v>8812245.2100000009</v>
          </cell>
          <cell r="AH508">
            <v>13418439.470000001</v>
          </cell>
          <cell r="AI508">
            <v>32063848.209999997</v>
          </cell>
          <cell r="AJ508">
            <v>0</v>
          </cell>
        </row>
        <row r="509"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D510" t="str">
            <v>R</v>
          </cell>
          <cell r="E510" t="str">
            <v>F93020E</v>
          </cell>
          <cell r="F510" t="str">
            <v>MISCELLANEOUS GENERAL EXPENSES</v>
          </cell>
          <cell r="H510">
            <v>-446228.89</v>
          </cell>
          <cell r="J510">
            <v>-446228.89</v>
          </cell>
          <cell r="V510">
            <v>0</v>
          </cell>
          <cell r="Z510">
            <v>0</v>
          </cell>
          <cell r="AD510">
            <v>0</v>
          </cell>
          <cell r="AG510">
            <v>-446228.89</v>
          </cell>
          <cell r="AH510">
            <v>-446228.89</v>
          </cell>
          <cell r="AI510">
            <v>-446228.89</v>
          </cell>
          <cell r="AJ510">
            <v>0</v>
          </cell>
        </row>
        <row r="511">
          <cell r="D511" t="str">
            <v>S</v>
          </cell>
          <cell r="E511" t="str">
            <v>F93020E</v>
          </cell>
          <cell r="F511" t="str">
            <v>MISCELLANEOUS GENERAL EXPENSES</v>
          </cell>
          <cell r="H511">
            <v>-4000000</v>
          </cell>
          <cell r="J511">
            <v>-4000000</v>
          </cell>
          <cell r="V511">
            <v>0</v>
          </cell>
          <cell r="Z511">
            <v>0</v>
          </cell>
          <cell r="AD511">
            <v>0</v>
          </cell>
          <cell r="AG511">
            <v>-4000000</v>
          </cell>
          <cell r="AH511">
            <v>-4000000</v>
          </cell>
          <cell r="AI511">
            <v>-4000000</v>
          </cell>
          <cell r="AJ511">
            <v>0</v>
          </cell>
        </row>
        <row r="512">
          <cell r="D512" t="str">
            <v>I</v>
          </cell>
          <cell r="E512" t="str">
            <v>F9302ZE</v>
          </cell>
          <cell r="F512" t="str">
            <v>MISCELLANEOUS GENERAL EXPENSES</v>
          </cell>
          <cell r="H512">
            <v>0</v>
          </cell>
          <cell r="I512">
            <v>0.75621000000000005</v>
          </cell>
          <cell r="J512">
            <v>0</v>
          </cell>
          <cell r="V512">
            <v>0</v>
          </cell>
          <cell r="Z512">
            <v>0</v>
          </cell>
          <cell r="AD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C514">
            <v>2100</v>
          </cell>
          <cell r="D514" t="str">
            <v>****</v>
          </cell>
          <cell r="E514" t="str">
            <v>F93021C</v>
          </cell>
          <cell r="F514" t="str">
            <v>MISCELLANEOUS GENERAL EXPENSES - ADJ</v>
          </cell>
          <cell r="G514">
            <v>0</v>
          </cell>
          <cell r="J514">
            <v>0</v>
          </cell>
          <cell r="L514">
            <v>0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D515" t="str">
            <v>I</v>
          </cell>
          <cell r="E515" t="str">
            <v>F93022E</v>
          </cell>
          <cell r="F515" t="str">
            <v>MISCELLANEOUS GENERAL EXPENSES</v>
          </cell>
          <cell r="G515">
            <v>0</v>
          </cell>
          <cell r="H515">
            <v>1091578.8202956002</v>
          </cell>
          <cell r="I515">
            <v>0.75621000000000005</v>
          </cell>
          <cell r="J515">
            <v>1091578.8202956002</v>
          </cell>
          <cell r="M515" t="e">
            <v>#REF!</v>
          </cell>
          <cell r="N515" t="e">
            <v>#REF!</v>
          </cell>
          <cell r="P515" t="e">
            <v>#REF!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S516">
            <v>226102.65353130005</v>
          </cell>
          <cell r="T516">
            <v>72893.834504400002</v>
          </cell>
          <cell r="U516">
            <v>49959.270761400003</v>
          </cell>
          <cell r="V516">
            <v>348955.75879710005</v>
          </cell>
          <cell r="W516">
            <v>8147.2250496000006</v>
          </cell>
          <cell r="X516">
            <v>0</v>
          </cell>
          <cell r="Y516">
            <v>0</v>
          </cell>
          <cell r="Z516">
            <v>8147.2250496000006</v>
          </cell>
          <cell r="AA516">
            <v>127837.80716070002</v>
          </cell>
          <cell r="AB516">
            <v>79035.038600700005</v>
          </cell>
          <cell r="AC516">
            <v>76939.300893000007</v>
          </cell>
          <cell r="AD516">
            <v>283812.14665440004</v>
          </cell>
          <cell r="AE516">
            <v>77887.716788700011</v>
          </cell>
          <cell r="AF516">
            <v>137483.94629970001</v>
          </cell>
          <cell r="AG516">
            <v>235292.0267061</v>
          </cell>
          <cell r="AH516">
            <v>450663.68979450001</v>
          </cell>
          <cell r="AI516">
            <v>1091578.8202956</v>
          </cell>
          <cell r="AJ516">
            <v>0</v>
          </cell>
        </row>
        <row r="517">
          <cell r="E517" t="str">
            <v>F93030E</v>
          </cell>
          <cell r="F517" t="str">
            <v>MISC GENERAL EXP-AFFIL. BILLING</v>
          </cell>
          <cell r="G517">
            <v>20322.360000000004</v>
          </cell>
          <cell r="J517">
            <v>20322.360000000004</v>
          </cell>
          <cell r="M517" t="e">
            <v>#REF!</v>
          </cell>
          <cell r="N517" t="e">
            <v>#REF!</v>
          </cell>
          <cell r="P517" t="e">
            <v>#REF!</v>
          </cell>
          <cell r="S517">
            <v>0</v>
          </cell>
          <cell r="T517">
            <v>0</v>
          </cell>
          <cell r="U517">
            <v>24294</v>
          </cell>
          <cell r="V517">
            <v>24294</v>
          </cell>
          <cell r="W517">
            <v>15543.56</v>
          </cell>
          <cell r="X517">
            <v>21257.13</v>
          </cell>
          <cell r="Y517">
            <v>-40778.629999999997</v>
          </cell>
          <cell r="Z517">
            <v>-3977.9399999999951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6.3</v>
          </cell>
          <cell r="AF517">
            <v>0</v>
          </cell>
          <cell r="AG517">
            <v>0</v>
          </cell>
          <cell r="AH517">
            <v>6.3</v>
          </cell>
          <cell r="AI517">
            <v>20322.360000000004</v>
          </cell>
          <cell r="AJ517">
            <v>0</v>
          </cell>
        </row>
        <row r="518">
          <cell r="E518" t="str">
            <v>F93031E</v>
          </cell>
          <cell r="F518" t="str">
            <v>INTERCO BILLING - SCG TO SDGE</v>
          </cell>
          <cell r="G518">
            <v>-39817.119999999995</v>
          </cell>
          <cell r="J518">
            <v>-39817.119999999995</v>
          </cell>
          <cell r="M518" t="e">
            <v>#REF!</v>
          </cell>
          <cell r="N518" t="e">
            <v>#REF!</v>
          </cell>
          <cell r="P518" t="e">
            <v>#REF!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-72004.62</v>
          </cell>
          <cell r="AD518">
            <v>-72004.62</v>
          </cell>
          <cell r="AE518">
            <v>-21355.7</v>
          </cell>
          <cell r="AF518">
            <v>53543.199999999997</v>
          </cell>
          <cell r="AG518">
            <v>0</v>
          </cell>
          <cell r="AH518">
            <v>32187.499999999996</v>
          </cell>
          <cell r="AI518">
            <v>-39817.119999999995</v>
          </cell>
          <cell r="AJ518">
            <v>0</v>
          </cell>
        </row>
        <row r="519">
          <cell r="D519" t="str">
            <v>R</v>
          </cell>
          <cell r="E519" t="str">
            <v>F93031E</v>
          </cell>
          <cell r="F519" t="str">
            <v>INTERCO BILLING - SCG TO SDGE</v>
          </cell>
          <cell r="H519">
            <v>39817.119999999995</v>
          </cell>
          <cell r="J519">
            <v>39817.119999999995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72004.62</v>
          </cell>
          <cell r="AD519">
            <v>72004.62</v>
          </cell>
          <cell r="AE519">
            <v>21355.7</v>
          </cell>
          <cell r="AF519">
            <v>-53543.199999999997</v>
          </cell>
          <cell r="AG519">
            <v>0</v>
          </cell>
          <cell r="AH519">
            <v>-32187.499999999996</v>
          </cell>
          <cell r="AI519">
            <v>39817.119999999995</v>
          </cell>
          <cell r="AJ519">
            <v>0</v>
          </cell>
        </row>
        <row r="520">
          <cell r="E520" t="str">
            <v>F93040E</v>
          </cell>
          <cell r="F520" t="str">
            <v>EMERGING BUSINESS ENT. COSTS</v>
          </cell>
          <cell r="G520">
            <v>129.32</v>
          </cell>
          <cell r="J520">
            <v>129.32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129.32</v>
          </cell>
          <cell r="AB520">
            <v>0</v>
          </cell>
          <cell r="AC520">
            <v>0</v>
          </cell>
          <cell r="AD520">
            <v>129.32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129.32</v>
          </cell>
          <cell r="AJ520">
            <v>0</v>
          </cell>
        </row>
        <row r="521">
          <cell r="C521">
            <v>2100</v>
          </cell>
          <cell r="D521" t="str">
            <v>****</v>
          </cell>
          <cell r="E521" t="str">
            <v>F93100E</v>
          </cell>
          <cell r="F521" t="str">
            <v>RENTS</v>
          </cell>
          <cell r="G521">
            <v>1845381.4700000002</v>
          </cell>
          <cell r="J521">
            <v>1845381.4700000002</v>
          </cell>
          <cell r="L521">
            <v>113609.74</v>
          </cell>
          <cell r="N521">
            <v>113609.74</v>
          </cell>
          <cell r="P521">
            <v>1958991.2100000002</v>
          </cell>
          <cell r="S521">
            <v>113609.74</v>
          </cell>
          <cell r="T521">
            <v>53955.89</v>
          </cell>
          <cell r="U521">
            <v>74973.39</v>
          </cell>
          <cell r="V521">
            <v>242539.02000000002</v>
          </cell>
          <cell r="W521">
            <v>310077.55</v>
          </cell>
          <cell r="X521">
            <v>263467.65999999997</v>
          </cell>
          <cell r="Y521">
            <v>293688.02</v>
          </cell>
          <cell r="Z521">
            <v>867233.23</v>
          </cell>
          <cell r="AA521">
            <v>170203.62</v>
          </cell>
          <cell r="AB521">
            <v>305053.5</v>
          </cell>
          <cell r="AC521">
            <v>45160.27</v>
          </cell>
          <cell r="AD521">
            <v>520417.39</v>
          </cell>
          <cell r="AE521">
            <v>56176.17</v>
          </cell>
          <cell r="AF521">
            <v>117251.35</v>
          </cell>
          <cell r="AG521">
            <v>41764.31</v>
          </cell>
          <cell r="AH521">
            <v>215191.83000000002</v>
          </cell>
          <cell r="AI521">
            <v>1845381.4700000002</v>
          </cell>
          <cell r="AJ521">
            <v>0</v>
          </cell>
        </row>
        <row r="522">
          <cell r="E522" t="str">
            <v xml:space="preserve">   Electric Administrative and General</v>
          </cell>
          <cell r="G522">
            <v>97707241.589999974</v>
          </cell>
          <cell r="H522">
            <v>-2382686.6572523997</v>
          </cell>
          <cell r="J522">
            <v>95324554.932747588</v>
          </cell>
          <cell r="L522">
            <v>7742529.9300000006</v>
          </cell>
          <cell r="M522" t="e">
            <v>#REF!</v>
          </cell>
          <cell r="N522" t="e">
            <v>#REF!</v>
          </cell>
          <cell r="P522" t="e">
            <v>#REF!</v>
          </cell>
          <cell r="S522">
            <v>7975507.5726645999</v>
          </cell>
          <cell r="T522">
            <v>2515703.6085023</v>
          </cell>
          <cell r="U522">
            <v>3345313.4727951</v>
          </cell>
          <cell r="V522">
            <v>13836524.653961997</v>
          </cell>
          <cell r="W522">
            <v>10576960.608157603</v>
          </cell>
          <cell r="X522">
            <v>14605360.186263701</v>
          </cell>
          <cell r="Y522">
            <v>11703150.916071698</v>
          </cell>
          <cell r="Z522">
            <v>36885471.710493006</v>
          </cell>
          <cell r="AA522">
            <v>5541806.233514701</v>
          </cell>
          <cell r="AB522">
            <v>4033971.2220187993</v>
          </cell>
          <cell r="AC522">
            <v>5680177.3748293985</v>
          </cell>
          <cell r="AD522">
            <v>15255954.830362901</v>
          </cell>
          <cell r="AE522">
            <v>8968339.6926231012</v>
          </cell>
          <cell r="AF522">
            <v>4459042.9902794994</v>
          </cell>
          <cell r="AG522">
            <v>15919221.055027099</v>
          </cell>
          <cell r="AH522">
            <v>29346603.737929702</v>
          </cell>
          <cell r="AI522">
            <v>95324554.932747573</v>
          </cell>
          <cell r="AJ522">
            <v>0</v>
          </cell>
        </row>
        <row r="524">
          <cell r="C524">
            <v>2100</v>
          </cell>
          <cell r="D524" t="str">
            <v>I</v>
          </cell>
          <cell r="E524" t="str">
            <v>F92000G</v>
          </cell>
          <cell r="F524" t="str">
            <v>ADMINISTRATIVE AND GENERAL SALARIES</v>
          </cell>
          <cell r="G524">
            <v>3615208.8400000003</v>
          </cell>
          <cell r="H524">
            <v>0</v>
          </cell>
          <cell r="I524">
            <v>0.24379000000000001</v>
          </cell>
          <cell r="J524">
            <v>3615208.8400000003</v>
          </cell>
          <cell r="L524">
            <v>165155.53</v>
          </cell>
          <cell r="N524">
            <v>165155.53</v>
          </cell>
          <cell r="P524">
            <v>3780364.37</v>
          </cell>
          <cell r="S524">
            <v>165155.53</v>
          </cell>
          <cell r="T524">
            <v>160121.46</v>
          </cell>
          <cell r="U524">
            <v>28303.040000000001</v>
          </cell>
          <cell r="V524">
            <v>353580.02999999997</v>
          </cell>
          <cell r="W524">
            <v>400555.98</v>
          </cell>
          <cell r="X524">
            <v>563168.54</v>
          </cell>
          <cell r="Y524">
            <v>258738.7</v>
          </cell>
          <cell r="Z524">
            <v>1222463.22</v>
          </cell>
          <cell r="AA524">
            <v>249749.44</v>
          </cell>
          <cell r="AB524">
            <v>202944.32</v>
          </cell>
          <cell r="AC524">
            <v>745950.93</v>
          </cell>
          <cell r="AD524">
            <v>1198644.69</v>
          </cell>
          <cell r="AE524">
            <v>137794.16</v>
          </cell>
          <cell r="AF524">
            <v>124215.66</v>
          </cell>
          <cell r="AG524">
            <v>578511.07999999996</v>
          </cell>
          <cell r="AH524">
            <v>840520.89999999991</v>
          </cell>
          <cell r="AI524">
            <v>3615208.8400000003</v>
          </cell>
          <cell r="AJ524">
            <v>0</v>
          </cell>
        </row>
        <row r="525"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6">
          <cell r="D526" t="str">
            <v>V</v>
          </cell>
          <cell r="E526" t="str">
            <v>F92000G</v>
          </cell>
          <cell r="F526" t="str">
            <v>EMPLOYEE PENSIONS AND BENEFITS</v>
          </cell>
          <cell r="H526">
            <v>20756.41</v>
          </cell>
          <cell r="J526">
            <v>20756.41</v>
          </cell>
          <cell r="T526">
            <v>20756.41</v>
          </cell>
          <cell r="V526">
            <v>20756.41</v>
          </cell>
          <cell r="Z526">
            <v>0</v>
          </cell>
          <cell r="AD526">
            <v>0</v>
          </cell>
          <cell r="AH526">
            <v>0</v>
          </cell>
          <cell r="AI526">
            <v>20756.41</v>
          </cell>
          <cell r="AJ526">
            <v>0</v>
          </cell>
        </row>
        <row r="527">
          <cell r="D527" t="str">
            <v>K</v>
          </cell>
          <cell r="E527" t="str">
            <v>F9200ZG</v>
          </cell>
          <cell r="F527" t="str">
            <v>ADMINISTRATIVE AND GENERAL SALARIES</v>
          </cell>
          <cell r="J527">
            <v>0</v>
          </cell>
          <cell r="V527">
            <v>0</v>
          </cell>
          <cell r="Z527">
            <v>0</v>
          </cell>
          <cell r="AD527">
            <v>0</v>
          </cell>
          <cell r="AH527">
            <v>0</v>
          </cell>
          <cell r="AI527">
            <v>0</v>
          </cell>
          <cell r="AJ527">
            <v>0</v>
          </cell>
        </row>
        <row r="528">
          <cell r="C528">
            <v>2100</v>
          </cell>
          <cell r="D528" t="str">
            <v>****</v>
          </cell>
          <cell r="E528" t="str">
            <v>F92090G</v>
          </cell>
          <cell r="F528" t="str">
            <v>ADMINISTRATIVE AND G</v>
          </cell>
          <cell r="G528">
            <v>0</v>
          </cell>
          <cell r="J528">
            <v>0</v>
          </cell>
          <cell r="N528">
            <v>0</v>
          </cell>
          <cell r="P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C529">
            <v>2100</v>
          </cell>
          <cell r="D529" t="str">
            <v>I</v>
          </cell>
          <cell r="E529" t="str">
            <v>F92100G</v>
          </cell>
          <cell r="F529" t="str">
            <v>OFFICE SUPPLIES AND EXPENSES</v>
          </cell>
          <cell r="G529">
            <v>760370.8</v>
          </cell>
          <cell r="H529">
            <v>0</v>
          </cell>
          <cell r="I529">
            <v>0.24379000000000001</v>
          </cell>
          <cell r="J529">
            <v>760370.8</v>
          </cell>
          <cell r="L529">
            <v>919714.63</v>
          </cell>
          <cell r="N529">
            <v>919714.63</v>
          </cell>
          <cell r="P529">
            <v>1680085.4300000002</v>
          </cell>
          <cell r="S529">
            <v>919714.63</v>
          </cell>
          <cell r="T529">
            <v>-933586.74</v>
          </cell>
          <cell r="U529">
            <v>-560730.87</v>
          </cell>
          <cell r="V529">
            <v>-574602.98</v>
          </cell>
          <cell r="W529">
            <v>235117.01</v>
          </cell>
          <cell r="X529">
            <v>222154.6</v>
          </cell>
          <cell r="Y529">
            <v>425794.93</v>
          </cell>
          <cell r="Z529">
            <v>883066.54</v>
          </cell>
          <cell r="AA529">
            <v>-30357.360000000001</v>
          </cell>
          <cell r="AB529">
            <v>124287.47</v>
          </cell>
          <cell r="AC529">
            <v>-137853.76999999999</v>
          </cell>
          <cell r="AD529">
            <v>-43923.659999999989</v>
          </cell>
          <cell r="AE529">
            <v>273376.69</v>
          </cell>
          <cell r="AF529">
            <v>-13122.79</v>
          </cell>
          <cell r="AG529">
            <v>235577</v>
          </cell>
          <cell r="AH529">
            <v>495830.9</v>
          </cell>
          <cell r="AI529">
            <v>760370.8</v>
          </cell>
          <cell r="AJ529">
            <v>0</v>
          </cell>
        </row>
        <row r="530"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D531" t="str">
            <v>O</v>
          </cell>
          <cell r="E531" t="str">
            <v>F92100G</v>
          </cell>
          <cell r="F531" t="str">
            <v>OFFICE SUPPLIES AND EXPENSES</v>
          </cell>
          <cell r="H531">
            <v>1507.52</v>
          </cell>
          <cell r="J531">
            <v>1507.52</v>
          </cell>
          <cell r="V531">
            <v>0</v>
          </cell>
          <cell r="Z531">
            <v>0</v>
          </cell>
          <cell r="AD531">
            <v>0</v>
          </cell>
          <cell r="AF531">
            <v>1507.52</v>
          </cell>
          <cell r="AH531">
            <v>1507.52</v>
          </cell>
          <cell r="AI531">
            <v>1507.52</v>
          </cell>
          <cell r="AJ531">
            <v>0</v>
          </cell>
        </row>
        <row r="532">
          <cell r="C532">
            <v>2100</v>
          </cell>
          <cell r="D532" t="str">
            <v>I</v>
          </cell>
          <cell r="E532" t="str">
            <v>F9210AG</v>
          </cell>
          <cell r="F532" t="str">
            <v>OFFICE SUPPLIES AND EXPENSES</v>
          </cell>
          <cell r="G532">
            <v>8470215.6500000004</v>
          </cell>
          <cell r="H532">
            <v>1.1653162000000001</v>
          </cell>
          <cell r="I532">
            <v>0.24379000000000001</v>
          </cell>
          <cell r="J532">
            <v>8470216.8153162003</v>
          </cell>
          <cell r="L532">
            <v>378744.11</v>
          </cell>
          <cell r="N532">
            <v>378744.11</v>
          </cell>
          <cell r="P532">
            <v>8848960.9253161997</v>
          </cell>
          <cell r="S532">
            <v>378744.11</v>
          </cell>
          <cell r="T532">
            <v>581371.14</v>
          </cell>
          <cell r="U532">
            <v>903500.44</v>
          </cell>
          <cell r="V532">
            <v>1863615.69</v>
          </cell>
          <cell r="W532">
            <v>733154.7</v>
          </cell>
          <cell r="X532">
            <v>787941.94</v>
          </cell>
          <cell r="Y532">
            <v>527918.13</v>
          </cell>
          <cell r="Z532">
            <v>2049014.77</v>
          </cell>
          <cell r="AA532">
            <v>836305.84</v>
          </cell>
          <cell r="AB532">
            <v>784753.36</v>
          </cell>
          <cell r="AC532">
            <v>262002.99</v>
          </cell>
          <cell r="AD532">
            <v>1883062.19</v>
          </cell>
          <cell r="AE532">
            <v>549887.4</v>
          </cell>
          <cell r="AF532">
            <v>730112.85</v>
          </cell>
          <cell r="AG532">
            <v>1394522.75</v>
          </cell>
          <cell r="AH532">
            <v>2674523</v>
          </cell>
          <cell r="AI532">
            <v>8470215.6500000004</v>
          </cell>
          <cell r="AJ532">
            <v>0</v>
          </cell>
        </row>
        <row r="533"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1.1653162000000001</v>
          </cell>
          <cell r="AG533">
            <v>0</v>
          </cell>
          <cell r="AH533">
            <v>1.1653162000000001</v>
          </cell>
          <cell r="AI533">
            <v>1.1653162000000001</v>
          </cell>
          <cell r="AJ533">
            <v>0</v>
          </cell>
        </row>
        <row r="534">
          <cell r="D534" t="str">
            <v>K</v>
          </cell>
          <cell r="E534" t="str">
            <v>F9210ZG</v>
          </cell>
          <cell r="F534" t="str">
            <v>OFFICE SUPPLIES AND EXPENSES</v>
          </cell>
          <cell r="J534">
            <v>0</v>
          </cell>
          <cell r="V534">
            <v>0</v>
          </cell>
          <cell r="Z534">
            <v>0</v>
          </cell>
          <cell r="AD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D535" t="str">
            <v>I</v>
          </cell>
          <cell r="E535" t="str">
            <v>F9210ZG</v>
          </cell>
          <cell r="F535" t="str">
            <v>OFFICE SUPPLIES AND EXPENSES</v>
          </cell>
          <cell r="H535">
            <v>1829.0637297999997</v>
          </cell>
          <cell r="I535">
            <v>0.24379000000000001</v>
          </cell>
          <cell r="J535">
            <v>1829.0637297999997</v>
          </cell>
          <cell r="V535">
            <v>0</v>
          </cell>
          <cell r="Z535">
            <v>0</v>
          </cell>
          <cell r="AD535">
            <v>0</v>
          </cell>
          <cell r="AH535">
            <v>0</v>
          </cell>
          <cell r="AI535">
            <v>0</v>
          </cell>
        </row>
        <row r="536">
          <cell r="S536">
            <v>243.79000000000002</v>
          </cell>
          <cell r="T536">
            <v>609.47500000000002</v>
          </cell>
          <cell r="U536">
            <v>0</v>
          </cell>
          <cell r="V536">
            <v>853.2650000000001</v>
          </cell>
          <cell r="W536">
            <v>0</v>
          </cell>
          <cell r="X536">
            <v>0</v>
          </cell>
          <cell r="Y536">
            <v>121.89500000000001</v>
          </cell>
          <cell r="Z536">
            <v>121.89500000000001</v>
          </cell>
          <cell r="AA536">
            <v>56.0717</v>
          </cell>
          <cell r="AB536">
            <v>-182.8425</v>
          </cell>
          <cell r="AC536">
            <v>41.948945299999998</v>
          </cell>
          <cell r="AD536">
            <v>-84.821854700000017</v>
          </cell>
          <cell r="AE536">
            <v>0</v>
          </cell>
          <cell r="AF536">
            <v>755.88308450000011</v>
          </cell>
          <cell r="AG536">
            <v>182.8425</v>
          </cell>
          <cell r="AH536">
            <v>938.72558450000008</v>
          </cell>
          <cell r="AI536">
            <v>1829.0637298000001</v>
          </cell>
          <cell r="AJ536">
            <v>0</v>
          </cell>
        </row>
        <row r="537">
          <cell r="D537" t="str">
            <v>I</v>
          </cell>
          <cell r="E537" t="str">
            <v>F9210ZG</v>
          </cell>
          <cell r="F537" t="str">
            <v>OFFICE SUPPLIES AND EXPENSES</v>
          </cell>
          <cell r="H537">
            <v>44926.069773599993</v>
          </cell>
          <cell r="I537">
            <v>0.24379000000000001</v>
          </cell>
          <cell r="J537">
            <v>44926.069773599993</v>
          </cell>
          <cell r="V537">
            <v>0</v>
          </cell>
          <cell r="Z537">
            <v>0</v>
          </cell>
          <cell r="AD537">
            <v>0</v>
          </cell>
          <cell r="AH537">
            <v>0</v>
          </cell>
          <cell r="AI537">
            <v>0</v>
          </cell>
        </row>
        <row r="538">
          <cell r="S538">
            <v>-768.28955760000019</v>
          </cell>
          <cell r="T538">
            <v>7333.6322703999995</v>
          </cell>
          <cell r="U538">
            <v>2028.3157347000001</v>
          </cell>
          <cell r="V538">
            <v>8593.6584475</v>
          </cell>
          <cell r="W538">
            <v>90853.682501000003</v>
          </cell>
          <cell r="X538">
            <v>-15230.9094587</v>
          </cell>
          <cell r="Y538">
            <v>7191.7489283000014</v>
          </cell>
          <cell r="Z538">
            <v>82814.521970600006</v>
          </cell>
          <cell r="AA538">
            <v>11137.5437121</v>
          </cell>
          <cell r="AB538">
            <v>11332.797561000001</v>
          </cell>
          <cell r="AC538">
            <v>10205.2371183</v>
          </cell>
          <cell r="AD538">
            <v>32675.578391399999</v>
          </cell>
          <cell r="AE538">
            <v>10304.1841656</v>
          </cell>
          <cell r="AF538">
            <v>7293.4776195000113</v>
          </cell>
          <cell r="AG538">
            <v>-96755.350821</v>
          </cell>
          <cell r="AH538">
            <v>-79157.689035899995</v>
          </cell>
          <cell r="AI538">
            <v>44926.0697736</v>
          </cell>
          <cell r="AJ538">
            <v>0</v>
          </cell>
        </row>
        <row r="539">
          <cell r="D539" t="str">
            <v>I</v>
          </cell>
          <cell r="E539" t="str">
            <v>F92101G</v>
          </cell>
          <cell r="F539" t="str">
            <v>OFFICE SUPPLIES AND EXPENSES - FLOW ADJ</v>
          </cell>
          <cell r="G539">
            <v>4.0000000000001139E-2</v>
          </cell>
          <cell r="H539">
            <v>0</v>
          </cell>
          <cell r="I539">
            <v>0.24379000000000001</v>
          </cell>
          <cell r="J539">
            <v>4.0000000000001139E-2</v>
          </cell>
          <cell r="S539">
            <v>0.01</v>
          </cell>
          <cell r="T539">
            <v>0</v>
          </cell>
          <cell r="U539">
            <v>-0.03</v>
          </cell>
          <cell r="V539">
            <v>-1.9999999999999997E-2</v>
          </cell>
          <cell r="W539">
            <v>-0.11</v>
          </cell>
          <cell r="X539">
            <v>0.06</v>
          </cell>
          <cell r="Y539">
            <v>0.1</v>
          </cell>
          <cell r="Z539">
            <v>0.05</v>
          </cell>
          <cell r="AA539">
            <v>-0.05</v>
          </cell>
          <cell r="AB539">
            <v>0.03</v>
          </cell>
          <cell r="AC539">
            <v>0.03</v>
          </cell>
          <cell r="AD539">
            <v>9.999999999999995E-3</v>
          </cell>
          <cell r="AE539">
            <v>235.12</v>
          </cell>
          <cell r="AF539">
            <v>-235.13</v>
          </cell>
          <cell r="AG539">
            <v>0.01</v>
          </cell>
          <cell r="AH539">
            <v>9.0951551845463996E-15</v>
          </cell>
          <cell r="AI539">
            <v>4.0000000000001139E-2</v>
          </cell>
        </row>
        <row r="540"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D541" t="str">
            <v>I</v>
          </cell>
          <cell r="E541" t="str">
            <v>F9210YG</v>
          </cell>
          <cell r="F541" t="str">
            <v>OFFICE SUPPLIES AND EXPENSES - FLOW ADJ</v>
          </cell>
          <cell r="H541">
            <v>0</v>
          </cell>
          <cell r="I541">
            <v>0.24379000000000001</v>
          </cell>
          <cell r="J541">
            <v>0</v>
          </cell>
          <cell r="V541">
            <v>0</v>
          </cell>
          <cell r="Z541">
            <v>0</v>
          </cell>
          <cell r="AD541">
            <v>0</v>
          </cell>
          <cell r="AH541">
            <v>0</v>
          </cell>
          <cell r="AI541">
            <v>0</v>
          </cell>
        </row>
        <row r="542"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C543">
            <v>2100</v>
          </cell>
          <cell r="D543" t="str">
            <v>****</v>
          </cell>
          <cell r="E543" t="str">
            <v>F92120G</v>
          </cell>
          <cell r="F543" t="str">
            <v>OFFICE SUPPLIES AND</v>
          </cell>
          <cell r="G543">
            <v>1719.9299999999998</v>
          </cell>
          <cell r="J543">
            <v>1719.9299999999998</v>
          </cell>
          <cell r="L543">
            <v>0</v>
          </cell>
          <cell r="N543">
            <v>0</v>
          </cell>
          <cell r="P543">
            <v>1719.9299999999998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107.76</v>
          </cell>
          <cell r="X543">
            <v>1085.31</v>
          </cell>
          <cell r="Y543">
            <v>487.82</v>
          </cell>
          <cell r="Z543">
            <v>1680.8899999999999</v>
          </cell>
          <cell r="AA543">
            <v>0</v>
          </cell>
          <cell r="AB543">
            <v>0</v>
          </cell>
          <cell r="AC543">
            <v>39.04</v>
          </cell>
          <cell r="AD543">
            <v>39.04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1719.9299999999998</v>
          </cell>
          <cell r="AJ543">
            <v>0</v>
          </cell>
        </row>
        <row r="544">
          <cell r="C544">
            <v>2100</v>
          </cell>
          <cell r="D544" t="str">
            <v>I</v>
          </cell>
          <cell r="E544" t="str">
            <v>F92140G</v>
          </cell>
          <cell r="F544" t="str">
            <v>OFFICE SUPPLIES AND</v>
          </cell>
          <cell r="G544">
            <v>-56231.79</v>
          </cell>
          <cell r="H544">
            <v>0</v>
          </cell>
          <cell r="I544">
            <v>0.24379000000000001</v>
          </cell>
          <cell r="J544">
            <v>-56231.79</v>
          </cell>
          <cell r="L544">
            <v>-4702</v>
          </cell>
          <cell r="N544">
            <v>-4702</v>
          </cell>
          <cell r="P544">
            <v>-60933.79</v>
          </cell>
          <cell r="S544">
            <v>-4702</v>
          </cell>
          <cell r="T544">
            <v>-3657.11</v>
          </cell>
          <cell r="U544">
            <v>-5100.68</v>
          </cell>
          <cell r="V544">
            <v>-13459.79</v>
          </cell>
          <cell r="W544">
            <v>-4702</v>
          </cell>
          <cell r="X544">
            <v>-4929</v>
          </cell>
          <cell r="Y544">
            <v>-4929</v>
          </cell>
          <cell r="Z544">
            <v>-14560</v>
          </cell>
          <cell r="AA544">
            <v>-4702</v>
          </cell>
          <cell r="AB544">
            <v>-4702</v>
          </cell>
          <cell r="AC544">
            <v>-4702</v>
          </cell>
          <cell r="AD544">
            <v>-14106</v>
          </cell>
          <cell r="AE544">
            <v>-4702</v>
          </cell>
          <cell r="AF544">
            <v>-4702</v>
          </cell>
          <cell r="AG544">
            <v>-4702</v>
          </cell>
          <cell r="AH544">
            <v>-14106</v>
          </cell>
          <cell r="AI544">
            <v>-56231.79</v>
          </cell>
          <cell r="AJ544">
            <v>0</v>
          </cell>
        </row>
        <row r="545"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</row>
        <row r="546">
          <cell r="E546" t="str">
            <v>F92170G</v>
          </cell>
          <cell r="F546" t="str">
            <v>OFFICE SUPPLIES AND EXPENSES-WA DOCS-GA</v>
          </cell>
          <cell r="G546">
            <v>0</v>
          </cell>
          <cell r="J546">
            <v>0</v>
          </cell>
          <cell r="M546" t="e">
            <v>#REF!</v>
          </cell>
          <cell r="N546" t="e">
            <v>#REF!</v>
          </cell>
          <cell r="P546" t="e">
            <v>#REF!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C547">
            <v>2100</v>
          </cell>
          <cell r="D547" t="str">
            <v>****</v>
          </cell>
          <cell r="E547" t="str">
            <v>F92180G</v>
          </cell>
          <cell r="F547" t="str">
            <v>OFFICE SUPPLIES AND EXPENSES-MAT COST A</v>
          </cell>
          <cell r="G547">
            <v>0</v>
          </cell>
          <cell r="J547">
            <v>0</v>
          </cell>
          <cell r="L547">
            <v>0</v>
          </cell>
          <cell r="N547">
            <v>0</v>
          </cell>
          <cell r="P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C548">
            <v>2100</v>
          </cell>
          <cell r="D548" t="str">
            <v>****</v>
          </cell>
          <cell r="E548" t="str">
            <v>F92190G</v>
          </cell>
          <cell r="F548" t="str">
            <v>OFFICE SUPPLIES AND EXPENSES-OFFSET ADJ</v>
          </cell>
          <cell r="G548">
            <v>-829.38999999999942</v>
          </cell>
          <cell r="J548">
            <v>-829.38999999999942</v>
          </cell>
          <cell r="L548">
            <v>0</v>
          </cell>
          <cell r="N548">
            <v>0</v>
          </cell>
          <cell r="P548">
            <v>-829.38999999999942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-6868.87</v>
          </cell>
          <cell r="AB548">
            <v>-227.54</v>
          </cell>
          <cell r="AC548">
            <v>0.14000000000000001</v>
          </cell>
          <cell r="AD548">
            <v>-7096.2699999999995</v>
          </cell>
          <cell r="AE548">
            <v>0</v>
          </cell>
          <cell r="AF548">
            <v>758.08</v>
          </cell>
          <cell r="AG548">
            <v>5508.8</v>
          </cell>
          <cell r="AH548">
            <v>6266.88</v>
          </cell>
          <cell r="AI548">
            <v>-829.38999999999942</v>
          </cell>
          <cell r="AJ548">
            <v>0</v>
          </cell>
        </row>
        <row r="549">
          <cell r="C549">
            <v>2100</v>
          </cell>
          <cell r="D549" t="str">
            <v>I</v>
          </cell>
          <cell r="E549" t="str">
            <v>F92200G</v>
          </cell>
          <cell r="F549" t="str">
            <v>ADMINISTRATIVE EXPENSES TRANSFERRED-CRE</v>
          </cell>
          <cell r="G549">
            <v>-621119.62</v>
          </cell>
          <cell r="H549">
            <v>-71442.630245200009</v>
          </cell>
          <cell r="I549">
            <v>0.24379000000000001</v>
          </cell>
          <cell r="J549">
            <v>-692562.2502452</v>
          </cell>
          <cell r="L549">
            <v>-25270</v>
          </cell>
          <cell r="N549">
            <v>-25270</v>
          </cell>
          <cell r="P549">
            <v>-717832.2502452</v>
          </cell>
          <cell r="S549">
            <v>-25270</v>
          </cell>
          <cell r="T549">
            <v>-48600.09</v>
          </cell>
          <cell r="U549">
            <v>-62619.77</v>
          </cell>
          <cell r="V549">
            <v>-136489.85999999999</v>
          </cell>
          <cell r="W549">
            <v>-90200.6</v>
          </cell>
          <cell r="X549">
            <v>-84049.64</v>
          </cell>
          <cell r="Y549">
            <v>-84488.94</v>
          </cell>
          <cell r="Z549">
            <v>-258739.18</v>
          </cell>
          <cell r="AA549">
            <v>0</v>
          </cell>
          <cell r="AB549">
            <v>0</v>
          </cell>
          <cell r="AC549">
            <v>-40539.440000000002</v>
          </cell>
          <cell r="AD549">
            <v>-40539.440000000002</v>
          </cell>
          <cell r="AE549">
            <v>-51801.1</v>
          </cell>
          <cell r="AF549">
            <v>-66069.759999999995</v>
          </cell>
          <cell r="AG549">
            <v>-67480.28</v>
          </cell>
          <cell r="AH549">
            <v>-185351.13999999998</v>
          </cell>
          <cell r="AI549">
            <v>-621119.62</v>
          </cell>
          <cell r="AJ549">
            <v>0</v>
          </cell>
        </row>
        <row r="550"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-37950.201766099999</v>
          </cell>
          <cell r="AB550">
            <v>-33492.428479100003</v>
          </cell>
          <cell r="AC550">
            <v>0</v>
          </cell>
          <cell r="AD550">
            <v>-71442.630245200009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-71442.630245200009</v>
          </cell>
          <cell r="AJ550">
            <v>0</v>
          </cell>
        </row>
        <row r="551">
          <cell r="C551">
            <v>2100</v>
          </cell>
          <cell r="D551" t="str">
            <v>****</v>
          </cell>
          <cell r="E551" t="str">
            <v>F9220AG</v>
          </cell>
          <cell r="F551" t="str">
            <v>ADMINISTRATIVE EXPENSES TRANSFERRED-CRE</v>
          </cell>
          <cell r="G551">
            <v>-147276.37</v>
          </cell>
          <cell r="H551">
            <v>0</v>
          </cell>
          <cell r="I551">
            <v>0.24379000000000001</v>
          </cell>
          <cell r="J551">
            <v>-147276.37</v>
          </cell>
          <cell r="L551">
            <v>0</v>
          </cell>
          <cell r="N551">
            <v>0</v>
          </cell>
          <cell r="P551">
            <v>-147276.37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-76339.25</v>
          </cell>
          <cell r="AB551">
            <v>-70937.119999999995</v>
          </cell>
          <cell r="AC551">
            <v>0</v>
          </cell>
          <cell r="AD551">
            <v>-147276.37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-147276.37</v>
          </cell>
          <cell r="AJ551">
            <v>0</v>
          </cell>
        </row>
        <row r="552">
          <cell r="C552">
            <v>2100</v>
          </cell>
          <cell r="D552" t="str">
            <v>****</v>
          </cell>
          <cell r="E552" t="str">
            <v>F922A0G</v>
          </cell>
          <cell r="F552" t="str">
            <v>ADMINISTRATIVE EXPENSES TRANSFERRED-CRE</v>
          </cell>
          <cell r="G552">
            <v>-987280.87999999989</v>
          </cell>
          <cell r="H552">
            <v>0</v>
          </cell>
          <cell r="I552">
            <v>0.24379000000000001</v>
          </cell>
          <cell r="J552">
            <v>-987280.87999999989</v>
          </cell>
          <cell r="L552">
            <v>-48110</v>
          </cell>
          <cell r="N552">
            <v>-48110</v>
          </cell>
          <cell r="P552">
            <v>-1035390.8799999999</v>
          </cell>
          <cell r="S552">
            <v>-48110</v>
          </cell>
          <cell r="T552">
            <v>-83400.149999999994</v>
          </cell>
          <cell r="U552">
            <v>-131599.51999999999</v>
          </cell>
          <cell r="V552">
            <v>-263109.67</v>
          </cell>
          <cell r="W552">
            <v>-99810.67</v>
          </cell>
          <cell r="X552">
            <v>-105219.85</v>
          </cell>
          <cell r="Y552">
            <v>-78229.02</v>
          </cell>
          <cell r="Z552">
            <v>-283259.54000000004</v>
          </cell>
          <cell r="AA552">
            <v>0</v>
          </cell>
          <cell r="AB552">
            <v>0</v>
          </cell>
          <cell r="AC552">
            <v>-38369.47</v>
          </cell>
          <cell r="AD552">
            <v>-38369.47</v>
          </cell>
          <cell r="AE552">
            <v>-81971.740000000005</v>
          </cell>
          <cell r="AF552">
            <v>-111669.59</v>
          </cell>
          <cell r="AG552">
            <v>-208900.87</v>
          </cell>
          <cell r="AH552">
            <v>-402542.2</v>
          </cell>
          <cell r="AI552">
            <v>-987280.87999999989</v>
          </cell>
          <cell r="AJ552">
            <v>0</v>
          </cell>
        </row>
        <row r="553">
          <cell r="D553" t="str">
            <v>I</v>
          </cell>
          <cell r="E553" t="str">
            <v>F9220ZG</v>
          </cell>
          <cell r="F553" t="str">
            <v>ADMINISTRATIVE EXPENSES TRANSFERRED-CRE</v>
          </cell>
          <cell r="H553">
            <v>0</v>
          </cell>
          <cell r="I553">
            <v>0.24379000000000001</v>
          </cell>
          <cell r="J553">
            <v>0</v>
          </cell>
          <cell r="V553">
            <v>0</v>
          </cell>
          <cell r="Z553">
            <v>0</v>
          </cell>
          <cell r="AD553">
            <v>0</v>
          </cell>
          <cell r="AH553">
            <v>0</v>
          </cell>
          <cell r="AI553">
            <v>0</v>
          </cell>
        </row>
        <row r="554"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Z554">
            <v>0</v>
          </cell>
          <cell r="AD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</row>
        <row r="555">
          <cell r="C555">
            <v>2100</v>
          </cell>
          <cell r="D555" t="str">
            <v>I</v>
          </cell>
          <cell r="E555" t="str">
            <v>F92300G</v>
          </cell>
          <cell r="F555" t="str">
            <v>OUTSIDE SERVICES EMPLOYED</v>
          </cell>
          <cell r="G555">
            <v>870595.46</v>
          </cell>
          <cell r="H555">
            <v>0</v>
          </cell>
          <cell r="I555">
            <v>0.24379000000000001</v>
          </cell>
          <cell r="J555">
            <v>870595.46</v>
          </cell>
          <cell r="L555">
            <v>208960.83</v>
          </cell>
          <cell r="N555">
            <v>208960.83</v>
          </cell>
          <cell r="P555">
            <v>1079556.29</v>
          </cell>
          <cell r="S555">
            <v>208960.83</v>
          </cell>
          <cell r="T555">
            <v>7576.13</v>
          </cell>
          <cell r="U555">
            <v>55132.58</v>
          </cell>
          <cell r="V555">
            <v>271669.53999999998</v>
          </cell>
          <cell r="W555">
            <v>37927.69</v>
          </cell>
          <cell r="X555">
            <v>61590.87</v>
          </cell>
          <cell r="Y555">
            <v>487882</v>
          </cell>
          <cell r="Z555">
            <v>587400.56000000006</v>
          </cell>
          <cell r="AA555">
            <v>19075.5</v>
          </cell>
          <cell r="AB555">
            <v>16853.38</v>
          </cell>
          <cell r="AC555">
            <v>27977.09</v>
          </cell>
          <cell r="AD555">
            <v>63905.97</v>
          </cell>
          <cell r="AE555">
            <v>20916.080000000002</v>
          </cell>
          <cell r="AF555">
            <v>32368</v>
          </cell>
          <cell r="AG555">
            <v>-105664.69</v>
          </cell>
          <cell r="AH555">
            <v>-52380.61</v>
          </cell>
          <cell r="AI555">
            <v>870595.46</v>
          </cell>
          <cell r="AJ555">
            <v>0</v>
          </cell>
        </row>
        <row r="556"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C557">
            <v>2100</v>
          </cell>
          <cell r="D557" t="str">
            <v>****</v>
          </cell>
          <cell r="E557" t="str">
            <v>F9230AG</v>
          </cell>
          <cell r="F557" t="str">
            <v>OUTSIDE SERVICES EMPLOYED</v>
          </cell>
          <cell r="G557">
            <v>163320.92000000001</v>
          </cell>
          <cell r="H557">
            <v>0</v>
          </cell>
          <cell r="I557">
            <v>0.24379000000000001</v>
          </cell>
          <cell r="J557">
            <v>163320.92000000001</v>
          </cell>
          <cell r="L557">
            <v>0</v>
          </cell>
          <cell r="N557">
            <v>0</v>
          </cell>
          <cell r="P557">
            <v>163320.92000000001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20226.189999999999</v>
          </cell>
          <cell r="Z557">
            <v>20226.189999999999</v>
          </cell>
          <cell r="AA557">
            <v>0</v>
          </cell>
          <cell r="AB557">
            <v>0</v>
          </cell>
          <cell r="AC557">
            <v>29032.79</v>
          </cell>
          <cell r="AD557">
            <v>29032.79</v>
          </cell>
          <cell r="AE557">
            <v>65334.91</v>
          </cell>
          <cell r="AF557">
            <v>19694.12</v>
          </cell>
          <cell r="AG557">
            <v>29032.91</v>
          </cell>
          <cell r="AH557">
            <v>114061.94</v>
          </cell>
          <cell r="AI557">
            <v>163320.92000000001</v>
          </cell>
          <cell r="AJ557">
            <v>0</v>
          </cell>
        </row>
        <row r="558">
          <cell r="C558">
            <v>2100</v>
          </cell>
          <cell r="D558" t="str">
            <v>****</v>
          </cell>
          <cell r="E558" t="str">
            <v>F92400G</v>
          </cell>
          <cell r="F558" t="str">
            <v>PROPERTY INSURANCE</v>
          </cell>
          <cell r="G558">
            <v>292101.56</v>
          </cell>
          <cell r="I558">
            <v>0.24379000000000001</v>
          </cell>
          <cell r="J558">
            <v>292101.56</v>
          </cell>
          <cell r="L558">
            <v>27605.84</v>
          </cell>
          <cell r="N558">
            <v>27605.84</v>
          </cell>
          <cell r="P558">
            <v>319707.40000000002</v>
          </cell>
          <cell r="S558">
            <v>27605.84</v>
          </cell>
          <cell r="T558">
            <v>9256.65</v>
          </cell>
          <cell r="U558">
            <v>28142.33</v>
          </cell>
          <cell r="V558">
            <v>65004.82</v>
          </cell>
          <cell r="W558">
            <v>20810.349999999999</v>
          </cell>
          <cell r="X558">
            <v>17447.03</v>
          </cell>
          <cell r="Y558">
            <v>35530.19</v>
          </cell>
          <cell r="Z558">
            <v>73787.570000000007</v>
          </cell>
          <cell r="AA558">
            <v>32293.53</v>
          </cell>
          <cell r="AB558">
            <v>22698.53</v>
          </cell>
          <cell r="AC558">
            <v>25316.85</v>
          </cell>
          <cell r="AD558">
            <v>80308.91</v>
          </cell>
          <cell r="AE558">
            <v>36216.89</v>
          </cell>
          <cell r="AF558">
            <v>28956.38</v>
          </cell>
          <cell r="AG558">
            <v>7826.99</v>
          </cell>
          <cell r="AH558">
            <v>73000.260000000009</v>
          </cell>
          <cell r="AI558">
            <v>292101.56</v>
          </cell>
          <cell r="AJ558">
            <v>0</v>
          </cell>
        </row>
        <row r="559">
          <cell r="C559">
            <v>2100</v>
          </cell>
          <cell r="D559" t="str">
            <v>I</v>
          </cell>
          <cell r="E559" t="str">
            <v>F92500G</v>
          </cell>
          <cell r="F559" t="str">
            <v>INJURIES AND DAMAGES</v>
          </cell>
          <cell r="G559">
            <v>1571702.6599999997</v>
          </cell>
          <cell r="H559">
            <v>0</v>
          </cell>
          <cell r="I559">
            <v>0.30038999999999999</v>
          </cell>
          <cell r="J559">
            <v>1571702.6599999997</v>
          </cell>
          <cell r="L559">
            <v>209841.33</v>
          </cell>
          <cell r="N559">
            <v>209841.33</v>
          </cell>
          <cell r="P559">
            <v>1781543.9899999998</v>
          </cell>
          <cell r="S559">
            <v>209841.33</v>
          </cell>
          <cell r="T559">
            <v>298522.77</v>
          </cell>
          <cell r="U559">
            <v>-207880.01</v>
          </cell>
          <cell r="V559">
            <v>300484.08999999997</v>
          </cell>
          <cell r="W559">
            <v>303027.21999999997</v>
          </cell>
          <cell r="X559">
            <v>284503.19</v>
          </cell>
          <cell r="Y559">
            <v>-36580.46</v>
          </cell>
          <cell r="Z559">
            <v>550949.94999999995</v>
          </cell>
          <cell r="AA559">
            <v>227475.1</v>
          </cell>
          <cell r="AB559">
            <v>75733.149999999994</v>
          </cell>
          <cell r="AC559">
            <v>-57339.86</v>
          </cell>
          <cell r="AD559">
            <v>245868.39</v>
          </cell>
          <cell r="AE559">
            <v>181697.17</v>
          </cell>
          <cell r="AF559">
            <v>113478.12</v>
          </cell>
          <cell r="AG559">
            <v>179224.93999999994</v>
          </cell>
          <cell r="AH559">
            <v>474400.23</v>
          </cell>
          <cell r="AI559">
            <v>1571702.6599999997</v>
          </cell>
          <cell r="AJ559">
            <v>0</v>
          </cell>
        </row>
        <row r="560"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D561" t="str">
            <v>O</v>
          </cell>
          <cell r="E561" t="str">
            <v>F92500G</v>
          </cell>
          <cell r="F561" t="str">
            <v>INJURIES AND DAMAGES</v>
          </cell>
          <cell r="H561">
            <v>62.98</v>
          </cell>
          <cell r="J561">
            <v>62.98</v>
          </cell>
          <cell r="V561">
            <v>0</v>
          </cell>
          <cell r="Z561">
            <v>0</v>
          </cell>
          <cell r="AD561">
            <v>0</v>
          </cell>
          <cell r="AF561">
            <v>62.98</v>
          </cell>
          <cell r="AH561">
            <v>62.98</v>
          </cell>
          <cell r="AI561">
            <v>62.98</v>
          </cell>
          <cell r="AJ561">
            <v>0</v>
          </cell>
        </row>
        <row r="562">
          <cell r="D562" t="str">
            <v>P</v>
          </cell>
          <cell r="E562" t="str">
            <v>F92500G</v>
          </cell>
          <cell r="F562" t="str">
            <v>INJURIES AND DAMAGES</v>
          </cell>
          <cell r="H562">
            <v>-14.02</v>
          </cell>
          <cell r="J562">
            <v>-14.02</v>
          </cell>
          <cell r="V562">
            <v>0</v>
          </cell>
          <cell r="Z562">
            <v>0</v>
          </cell>
          <cell r="AD562">
            <v>0</v>
          </cell>
          <cell r="AF562">
            <v>-14.02</v>
          </cell>
          <cell r="AH562">
            <v>-14.02</v>
          </cell>
          <cell r="AI562">
            <v>-14.02</v>
          </cell>
          <cell r="AJ562">
            <v>0</v>
          </cell>
        </row>
        <row r="563">
          <cell r="D563" t="str">
            <v>U</v>
          </cell>
          <cell r="E563" t="str">
            <v>F92500G</v>
          </cell>
          <cell r="F563" t="str">
            <v>EMPLOYEE PENSIONS AND BENEFITS</v>
          </cell>
          <cell r="H563">
            <v>-20908.78</v>
          </cell>
          <cell r="J563">
            <v>-20908.78</v>
          </cell>
          <cell r="T563">
            <v>-20908.78</v>
          </cell>
          <cell r="V563">
            <v>-20908.78</v>
          </cell>
          <cell r="Z563">
            <v>0</v>
          </cell>
          <cell r="AD563">
            <v>0</v>
          </cell>
          <cell r="AH563">
            <v>0</v>
          </cell>
          <cell r="AI563">
            <v>-20908.78</v>
          </cell>
          <cell r="AJ563">
            <v>0</v>
          </cell>
        </row>
        <row r="564">
          <cell r="C564">
            <v>2100</v>
          </cell>
          <cell r="D564" t="str">
            <v>I</v>
          </cell>
          <cell r="E564" t="str">
            <v>F92510G</v>
          </cell>
          <cell r="F564" t="str">
            <v>INJURIES AND DAMAGES</v>
          </cell>
          <cell r="G564">
            <v>674898.45</v>
          </cell>
          <cell r="H564">
            <v>26896.752381599999</v>
          </cell>
          <cell r="I564">
            <v>0.30038999999999999</v>
          </cell>
          <cell r="J564">
            <v>701795.20238159993</v>
          </cell>
          <cell r="L564">
            <v>35486.28</v>
          </cell>
          <cell r="N564">
            <v>35486.28</v>
          </cell>
          <cell r="P564">
            <v>737281.48238159996</v>
          </cell>
          <cell r="S564">
            <v>35486.28</v>
          </cell>
          <cell r="T564">
            <v>32409.72</v>
          </cell>
          <cell r="U564">
            <v>33483.29</v>
          </cell>
          <cell r="V564">
            <v>101379.29000000001</v>
          </cell>
          <cell r="W564">
            <v>50864.41</v>
          </cell>
          <cell r="X564">
            <v>62487.93</v>
          </cell>
          <cell r="Y564">
            <v>57786</v>
          </cell>
          <cell r="Z564">
            <v>171138.34</v>
          </cell>
          <cell r="AA564">
            <v>30831.55</v>
          </cell>
          <cell r="AB564">
            <v>33799.300000000003</v>
          </cell>
          <cell r="AC564">
            <v>218104.76</v>
          </cell>
          <cell r="AD564">
            <v>282735.61</v>
          </cell>
          <cell r="AE564">
            <v>36381.980000000003</v>
          </cell>
          <cell r="AF564">
            <v>40356.129999999997</v>
          </cell>
          <cell r="AG564">
            <v>42907.1</v>
          </cell>
          <cell r="AH564">
            <v>119645.20999999999</v>
          </cell>
          <cell r="AI564">
            <v>674898.45</v>
          </cell>
          <cell r="AJ564">
            <v>0</v>
          </cell>
        </row>
        <row r="565">
          <cell r="S565">
            <v>3650.4504243000001</v>
          </cell>
          <cell r="T565">
            <v>4490.2387317000002</v>
          </cell>
          <cell r="U565">
            <v>4716.6156395999997</v>
          </cell>
          <cell r="V565">
            <v>12857.304795600001</v>
          </cell>
          <cell r="W565">
            <v>6018.8843910000005</v>
          </cell>
          <cell r="X565">
            <v>8020.5631949999997</v>
          </cell>
          <cell r="Y565">
            <v>0</v>
          </cell>
          <cell r="Z565">
            <v>14039.447586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26896.752381599999</v>
          </cell>
          <cell r="AJ565">
            <v>0</v>
          </cell>
        </row>
        <row r="566">
          <cell r="C566">
            <v>2100</v>
          </cell>
          <cell r="D566" t="str">
            <v>****</v>
          </cell>
          <cell r="E566" t="str">
            <v>F92520G</v>
          </cell>
          <cell r="F566" t="str">
            <v>INJURIES AND DAMAGES</v>
          </cell>
          <cell r="G566">
            <v>917.3</v>
          </cell>
          <cell r="J566">
            <v>917.3</v>
          </cell>
          <cell r="L566">
            <v>0</v>
          </cell>
          <cell r="N566">
            <v>0</v>
          </cell>
          <cell r="P566">
            <v>917.3</v>
          </cell>
          <cell r="S566">
            <v>0</v>
          </cell>
          <cell r="T566">
            <v>0</v>
          </cell>
          <cell r="U566">
            <v>9.81</v>
          </cell>
          <cell r="V566">
            <v>9.81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882.39</v>
          </cell>
          <cell r="AF566">
            <v>0</v>
          </cell>
          <cell r="AG566">
            <v>25.1</v>
          </cell>
          <cell r="AH566">
            <v>907.49</v>
          </cell>
          <cell r="AI566">
            <v>917.3</v>
          </cell>
          <cell r="AJ566">
            <v>0</v>
          </cell>
        </row>
        <row r="567">
          <cell r="C567">
            <v>2100</v>
          </cell>
          <cell r="D567" t="str">
            <v>I</v>
          </cell>
          <cell r="E567" t="str">
            <v>F92600G</v>
          </cell>
          <cell r="F567" t="str">
            <v>EMPLOYEE PENSIONS AND BENEFITS</v>
          </cell>
          <cell r="G567">
            <v>6575840.0200000005</v>
          </cell>
          <cell r="H567">
            <v>0</v>
          </cell>
          <cell r="I567">
            <v>0.28573999999999999</v>
          </cell>
          <cell r="J567">
            <v>6575840.0200000005</v>
          </cell>
          <cell r="L567">
            <v>627445.44999999995</v>
          </cell>
          <cell r="N567">
            <v>627445.44999999995</v>
          </cell>
          <cell r="P567">
            <v>7203285.4700000007</v>
          </cell>
          <cell r="S567">
            <v>627445.44999999995</v>
          </cell>
          <cell r="T567">
            <v>662223.61</v>
          </cell>
          <cell r="U567">
            <v>768493.74</v>
          </cell>
          <cell r="V567">
            <v>2058162.8</v>
          </cell>
          <cell r="W567">
            <v>785698.79</v>
          </cell>
          <cell r="X567">
            <v>481120.75</v>
          </cell>
          <cell r="Y567">
            <v>693414.57</v>
          </cell>
          <cell r="Z567">
            <v>1960234.1099999999</v>
          </cell>
          <cell r="AA567">
            <v>210289.22</v>
          </cell>
          <cell r="AB567">
            <v>334875.65999999997</v>
          </cell>
          <cell r="AC567">
            <v>177055.49</v>
          </cell>
          <cell r="AD567">
            <v>722220.37</v>
          </cell>
          <cell r="AE567">
            <v>242714.23999999999</v>
          </cell>
          <cell r="AF567">
            <v>-110496.95</v>
          </cell>
          <cell r="AG567">
            <v>1703005.45</v>
          </cell>
          <cell r="AH567">
            <v>1835222.74</v>
          </cell>
          <cell r="AI567">
            <v>6575840.0200000005</v>
          </cell>
          <cell r="AJ567">
            <v>0</v>
          </cell>
        </row>
        <row r="568"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</row>
        <row r="569">
          <cell r="D569" t="str">
            <v>O</v>
          </cell>
          <cell r="E569" t="str">
            <v>F92600G</v>
          </cell>
          <cell r="F569" t="str">
            <v>EMPLOYEE PENSIONS AND BENEFITS</v>
          </cell>
          <cell r="H569">
            <v>388510.48</v>
          </cell>
          <cell r="J569">
            <v>388510.48</v>
          </cell>
          <cell r="V569">
            <v>0</v>
          </cell>
          <cell r="Z569">
            <v>0</v>
          </cell>
          <cell r="AD569">
            <v>0</v>
          </cell>
          <cell r="AF569">
            <v>388510.48</v>
          </cell>
          <cell r="AH569">
            <v>388510.48</v>
          </cell>
          <cell r="AI569">
            <v>388510.48</v>
          </cell>
          <cell r="AJ569">
            <v>0</v>
          </cell>
        </row>
        <row r="570">
          <cell r="D570" t="str">
            <v>U</v>
          </cell>
          <cell r="E570" t="str">
            <v>F92600G</v>
          </cell>
          <cell r="F570" t="str">
            <v>EMPLOYEE PENSIONS AND BENEFITS</v>
          </cell>
          <cell r="H570">
            <v>20908.78</v>
          </cell>
          <cell r="J570">
            <v>20908.78</v>
          </cell>
          <cell r="T570">
            <v>20908.78</v>
          </cell>
          <cell r="V570">
            <v>20908.78</v>
          </cell>
          <cell r="Z570">
            <v>0</v>
          </cell>
          <cell r="AD570">
            <v>0</v>
          </cell>
          <cell r="AH570">
            <v>0</v>
          </cell>
          <cell r="AI570">
            <v>20908.78</v>
          </cell>
          <cell r="AJ570">
            <v>0</v>
          </cell>
        </row>
        <row r="571">
          <cell r="D571" t="str">
            <v>V</v>
          </cell>
          <cell r="E571" t="str">
            <v>F92600G</v>
          </cell>
          <cell r="F571" t="str">
            <v>EMPLOYEE PENSIONS AND BENEFITS</v>
          </cell>
          <cell r="H571">
            <v>-20769.400000000001</v>
          </cell>
          <cell r="J571">
            <v>-20769.400000000001</v>
          </cell>
          <cell r="T571">
            <v>-20769.400000000001</v>
          </cell>
          <cell r="V571">
            <v>-20769.400000000001</v>
          </cell>
          <cell r="Z571">
            <v>0</v>
          </cell>
          <cell r="AD571">
            <v>0</v>
          </cell>
          <cell r="AH571">
            <v>0</v>
          </cell>
          <cell r="AI571">
            <v>-20769.400000000001</v>
          </cell>
          <cell r="AJ571">
            <v>0</v>
          </cell>
        </row>
        <row r="572">
          <cell r="C572">
            <v>2100</v>
          </cell>
          <cell r="D572" t="str">
            <v>****</v>
          </cell>
          <cell r="E572" t="str">
            <v>F9260AG</v>
          </cell>
          <cell r="F572" t="str">
            <v>EMPLOYEE PENSIONS AND BENEFITS</v>
          </cell>
          <cell r="G572">
            <v>132831.38</v>
          </cell>
          <cell r="J572">
            <v>132831.38</v>
          </cell>
          <cell r="L572">
            <v>0</v>
          </cell>
          <cell r="N572">
            <v>0</v>
          </cell>
          <cell r="P572">
            <v>132831.38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-12438.01</v>
          </cell>
          <cell r="AB572">
            <v>-55442.26</v>
          </cell>
          <cell r="AC572">
            <v>12355.33</v>
          </cell>
          <cell r="AD572">
            <v>-55524.94</v>
          </cell>
          <cell r="AE572">
            <v>12469.44</v>
          </cell>
          <cell r="AF572">
            <v>12384.21</v>
          </cell>
          <cell r="AG572">
            <v>163502.67000000001</v>
          </cell>
          <cell r="AH572">
            <v>188356.32</v>
          </cell>
          <cell r="AI572">
            <v>132831.38</v>
          </cell>
          <cell r="AJ572">
            <v>0</v>
          </cell>
        </row>
        <row r="573">
          <cell r="D573" t="str">
            <v>I</v>
          </cell>
          <cell r="E573" t="str">
            <v>F9260ZG</v>
          </cell>
          <cell r="F573" t="str">
            <v>EMPLOYEE PENSIONS AND BENEFITS</v>
          </cell>
          <cell r="G573">
            <v>0</v>
          </cell>
          <cell r="H573">
            <v>-6023.313408</v>
          </cell>
          <cell r="I573">
            <v>0.28895999999999999</v>
          </cell>
          <cell r="J573">
            <v>-6023.313408</v>
          </cell>
          <cell r="AI573">
            <v>0</v>
          </cell>
          <cell r="AJ573">
            <v>0</v>
          </cell>
        </row>
        <row r="574">
          <cell r="U574">
            <v>-6023.313408</v>
          </cell>
          <cell r="V574">
            <v>-6023.313408</v>
          </cell>
          <cell r="Z574">
            <v>0</v>
          </cell>
          <cell r="AD574">
            <v>0</v>
          </cell>
          <cell r="AH574">
            <v>0</v>
          </cell>
          <cell r="AI574">
            <v>-6023.313408</v>
          </cell>
          <cell r="AJ574">
            <v>0</v>
          </cell>
        </row>
        <row r="575">
          <cell r="C575">
            <v>2100</v>
          </cell>
          <cell r="D575" t="str">
            <v>I</v>
          </cell>
          <cell r="E575" t="str">
            <v>F92800G</v>
          </cell>
          <cell r="F575" t="str">
            <v>REGULATORY COMMISSION EXPENSES</v>
          </cell>
          <cell r="G575">
            <v>1829435.1</v>
          </cell>
          <cell r="H575">
            <v>0</v>
          </cell>
          <cell r="I575">
            <v>0.24379000000000001</v>
          </cell>
          <cell r="J575">
            <v>1829435.1</v>
          </cell>
          <cell r="L575">
            <v>142362.14000000001</v>
          </cell>
          <cell r="N575">
            <v>142362.14000000001</v>
          </cell>
          <cell r="P575">
            <v>1971797.2400000002</v>
          </cell>
          <cell r="S575">
            <v>142362.14000000001</v>
          </cell>
          <cell r="T575">
            <v>171197.93</v>
          </cell>
          <cell r="U575">
            <v>139027.47</v>
          </cell>
          <cell r="V575">
            <v>452587.54000000004</v>
          </cell>
          <cell r="W575">
            <v>198858.38</v>
          </cell>
          <cell r="X575">
            <v>150501.04</v>
          </cell>
          <cell r="Y575">
            <v>166079.6</v>
          </cell>
          <cell r="Z575">
            <v>515439.02</v>
          </cell>
          <cell r="AA575">
            <v>158954.13</v>
          </cell>
          <cell r="AB575">
            <v>148597.82</v>
          </cell>
          <cell r="AC575">
            <v>148399.75</v>
          </cell>
          <cell r="AD575">
            <v>455951.7</v>
          </cell>
          <cell r="AE575">
            <v>134215.01999999999</v>
          </cell>
          <cell r="AF575">
            <v>122433.26</v>
          </cell>
          <cell r="AG575">
            <v>148808.56</v>
          </cell>
          <cell r="AH575">
            <v>405456.83999999997</v>
          </cell>
          <cell r="AI575">
            <v>1829435.1</v>
          </cell>
          <cell r="AJ575">
            <v>0</v>
          </cell>
        </row>
        <row r="576"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C577">
            <v>2100</v>
          </cell>
          <cell r="D577" t="str">
            <v>****</v>
          </cell>
          <cell r="E577" t="str">
            <v>F9280AG</v>
          </cell>
          <cell r="F577" t="str">
            <v>REGULATORY COMMISSION EXPENSES</v>
          </cell>
          <cell r="G577">
            <v>464101.6</v>
          </cell>
          <cell r="J577">
            <v>464101.6</v>
          </cell>
          <cell r="L577">
            <v>48255.46</v>
          </cell>
          <cell r="N577">
            <v>48255.46</v>
          </cell>
          <cell r="P577">
            <v>512357.06</v>
          </cell>
          <cell r="S577">
            <v>48255.46</v>
          </cell>
          <cell r="T577">
            <v>54875.42</v>
          </cell>
          <cell r="U577">
            <v>79423.759999999995</v>
          </cell>
          <cell r="V577">
            <v>182554.64</v>
          </cell>
          <cell r="W577">
            <v>39795.68</v>
          </cell>
          <cell r="X577">
            <v>33409.47</v>
          </cell>
          <cell r="Y577">
            <v>39596.76</v>
          </cell>
          <cell r="Z577">
            <v>112801.91</v>
          </cell>
          <cell r="AA577">
            <v>0</v>
          </cell>
          <cell r="AB577">
            <v>0</v>
          </cell>
          <cell r="AC577">
            <v>39161.81</v>
          </cell>
          <cell r="AD577">
            <v>39161.81</v>
          </cell>
          <cell r="AE577">
            <v>51446.55</v>
          </cell>
          <cell r="AF577">
            <v>38431.620000000003</v>
          </cell>
          <cell r="AG577">
            <v>39705.07</v>
          </cell>
          <cell r="AH577">
            <v>129583.24000000002</v>
          </cell>
          <cell r="AI577">
            <v>464101.6</v>
          </cell>
          <cell r="AJ577">
            <v>0</v>
          </cell>
        </row>
        <row r="578">
          <cell r="C578">
            <v>2100</v>
          </cell>
          <cell r="D578" t="str">
            <v>****</v>
          </cell>
          <cell r="E578" t="str">
            <v>F92850G</v>
          </cell>
          <cell r="F578" t="str">
            <v>REGULATORY COMMISSION EXPENSES</v>
          </cell>
          <cell r="G578">
            <v>0</v>
          </cell>
          <cell r="J578">
            <v>0</v>
          </cell>
          <cell r="L578">
            <v>0</v>
          </cell>
          <cell r="N578">
            <v>0</v>
          </cell>
          <cell r="P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C579">
            <v>2100</v>
          </cell>
          <cell r="D579" t="str">
            <v>****</v>
          </cell>
          <cell r="E579" t="str">
            <v>F93010G</v>
          </cell>
          <cell r="F579" t="str">
            <v>GENERAL ADVERTISING EXPENSES</v>
          </cell>
          <cell r="G579">
            <v>3510.6299999999997</v>
          </cell>
          <cell r="I579">
            <v>0.24379000000000001</v>
          </cell>
          <cell r="J579">
            <v>3510.6299999999997</v>
          </cell>
          <cell r="L579">
            <v>-224.81</v>
          </cell>
          <cell r="N579">
            <v>-224.81</v>
          </cell>
          <cell r="P579">
            <v>3285.8199999999997</v>
          </cell>
          <cell r="S579">
            <v>-224.81</v>
          </cell>
          <cell r="T579">
            <v>0</v>
          </cell>
          <cell r="U579">
            <v>1231.8900000000001</v>
          </cell>
          <cell r="V579">
            <v>1007.0800000000002</v>
          </cell>
          <cell r="W579">
            <v>1319.84</v>
          </cell>
          <cell r="X579">
            <v>53.16</v>
          </cell>
          <cell r="Y579">
            <v>66.45</v>
          </cell>
          <cell r="Z579">
            <v>1439.45</v>
          </cell>
          <cell r="AA579">
            <v>24.76</v>
          </cell>
          <cell r="AB579">
            <v>0.18</v>
          </cell>
          <cell r="AC579">
            <v>0</v>
          </cell>
          <cell r="AD579">
            <v>24.94</v>
          </cell>
          <cell r="AE579">
            <v>25.85</v>
          </cell>
          <cell r="AF579">
            <v>0</v>
          </cell>
          <cell r="AG579">
            <v>1013.31</v>
          </cell>
          <cell r="AH579">
            <v>1039.1599999999999</v>
          </cell>
          <cell r="AI579">
            <v>3510.6299999999997</v>
          </cell>
          <cell r="AJ579">
            <v>0</v>
          </cell>
        </row>
        <row r="580">
          <cell r="C580">
            <v>2100</v>
          </cell>
          <cell r="D580" t="str">
            <v>I</v>
          </cell>
          <cell r="E580" t="str">
            <v>F93020G</v>
          </cell>
          <cell r="F580" t="str">
            <v>MISCELLANEOUS GENERAL EXPENSES</v>
          </cell>
          <cell r="G580">
            <v>1213699.2999999998</v>
          </cell>
          <cell r="H580">
            <v>0</v>
          </cell>
          <cell r="I580">
            <v>0.24379000000000001</v>
          </cell>
          <cell r="J580">
            <v>1213699.2999999998</v>
          </cell>
          <cell r="L580">
            <v>65101.38</v>
          </cell>
          <cell r="N580">
            <v>65101.38</v>
          </cell>
          <cell r="P580">
            <v>1278800.6799999997</v>
          </cell>
          <cell r="S580">
            <v>65101.38</v>
          </cell>
          <cell r="T580">
            <v>123613.57</v>
          </cell>
          <cell r="U580">
            <v>46034.32</v>
          </cell>
          <cell r="V580">
            <v>234749.27000000002</v>
          </cell>
          <cell r="W580">
            <v>66534.23</v>
          </cell>
          <cell r="X580">
            <v>-6911.46</v>
          </cell>
          <cell r="Y580">
            <v>90596.03</v>
          </cell>
          <cell r="Z580">
            <v>150218.79999999999</v>
          </cell>
          <cell r="AA580">
            <v>181743.37</v>
          </cell>
          <cell r="AB580">
            <v>95217.88</v>
          </cell>
          <cell r="AC580">
            <v>73623.56</v>
          </cell>
          <cell r="AD580">
            <v>350584.81</v>
          </cell>
          <cell r="AE580">
            <v>85575.42</v>
          </cell>
          <cell r="AF580">
            <v>109174.48</v>
          </cell>
          <cell r="AG580">
            <v>283396.52</v>
          </cell>
          <cell r="AH580">
            <v>478146.42000000004</v>
          </cell>
          <cell r="AI580">
            <v>1213699.2999999998</v>
          </cell>
          <cell r="AJ580">
            <v>0</v>
          </cell>
        </row>
        <row r="581"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</row>
        <row r="582">
          <cell r="D582" t="str">
            <v>R</v>
          </cell>
          <cell r="E582" t="str">
            <v>F93020G</v>
          </cell>
          <cell r="F582" t="str">
            <v>MISCELLANEOUS GENERAL EXPENSES</v>
          </cell>
          <cell r="H582">
            <v>-142419.65</v>
          </cell>
          <cell r="J582">
            <v>-142419.65</v>
          </cell>
          <cell r="V582">
            <v>0</v>
          </cell>
          <cell r="Z582">
            <v>0</v>
          </cell>
          <cell r="AD582">
            <v>0</v>
          </cell>
          <cell r="AG582">
            <v>-142419.65</v>
          </cell>
          <cell r="AH582">
            <v>-142419.65</v>
          </cell>
          <cell r="AI582">
            <v>-142419.65</v>
          </cell>
          <cell r="AJ582">
            <v>0</v>
          </cell>
        </row>
        <row r="583">
          <cell r="D583" t="str">
            <v>I</v>
          </cell>
          <cell r="E583" t="str">
            <v>F9302ZG</v>
          </cell>
          <cell r="F583" t="str">
            <v>MISCELLANEOUS GENERAL EXPENSES</v>
          </cell>
          <cell r="H583">
            <v>0</v>
          </cell>
          <cell r="I583">
            <v>0.24379000000000001</v>
          </cell>
          <cell r="J583">
            <v>0</v>
          </cell>
          <cell r="V583">
            <v>0</v>
          </cell>
          <cell r="Z583">
            <v>0</v>
          </cell>
          <cell r="AD583">
            <v>0</v>
          </cell>
          <cell r="AH583">
            <v>0</v>
          </cell>
          <cell r="AI583">
            <v>0</v>
          </cell>
          <cell r="AJ583">
            <v>0</v>
          </cell>
        </row>
        <row r="584"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</row>
        <row r="585">
          <cell r="D585" t="str">
            <v>I</v>
          </cell>
          <cell r="E585" t="str">
            <v>F93022G</v>
          </cell>
          <cell r="F585" t="str">
            <v>MISCELLANEOUS GENERAL EXPENSES</v>
          </cell>
          <cell r="G585">
            <v>0</v>
          </cell>
          <cell r="H585">
            <v>351907.53970440006</v>
          </cell>
          <cell r="I585">
            <v>0.24379000000000001</v>
          </cell>
          <cell r="J585">
            <v>351907.53970440006</v>
          </cell>
          <cell r="M585" t="e">
            <v>#REF!</v>
          </cell>
          <cell r="N585" t="e">
            <v>#REF!</v>
          </cell>
          <cell r="P585" t="e">
            <v>#REF!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S586">
            <v>72891.876468700008</v>
          </cell>
          <cell r="T586">
            <v>23499.805495600001</v>
          </cell>
          <cell r="U586">
            <v>16106.069238599999</v>
          </cell>
          <cell r="V586">
            <v>112497.75120290001</v>
          </cell>
          <cell r="W586">
            <v>2626.5349504000001</v>
          </cell>
          <cell r="X586">
            <v>0</v>
          </cell>
          <cell r="Y586">
            <v>0</v>
          </cell>
          <cell r="Z586">
            <v>2626.5349504000001</v>
          </cell>
          <cell r="AA586">
            <v>41212.862839300004</v>
          </cell>
          <cell r="AB586">
            <v>25479.6313993</v>
          </cell>
          <cell r="AC586">
            <v>24803.999107</v>
          </cell>
          <cell r="AD586">
            <v>91496.4933456</v>
          </cell>
          <cell r="AE586">
            <v>25109.753211300002</v>
          </cell>
          <cell r="AF586">
            <v>44322.623700300006</v>
          </cell>
          <cell r="AG586">
            <v>75854.383293899999</v>
          </cell>
          <cell r="AH586">
            <v>145286.7602055</v>
          </cell>
          <cell r="AI586">
            <v>351907.53970440006</v>
          </cell>
          <cell r="AJ586">
            <v>0</v>
          </cell>
        </row>
        <row r="587">
          <cell r="C587">
            <v>2100</v>
          </cell>
          <cell r="E587" t="str">
            <v>F93030G</v>
          </cell>
          <cell r="F587" t="str">
            <v>MISC GENERAL EXP-AFFIL. BILLING</v>
          </cell>
          <cell r="G587">
            <v>-1166152.42</v>
          </cell>
          <cell r="H587">
            <v>0</v>
          </cell>
          <cell r="J587">
            <v>-1166152.42</v>
          </cell>
          <cell r="S587">
            <v>-255207.58</v>
          </cell>
          <cell r="T587">
            <v>21031.61</v>
          </cell>
          <cell r="U587">
            <v>155455.56</v>
          </cell>
          <cell r="V587">
            <v>-78720.409999999974</v>
          </cell>
          <cell r="W587">
            <v>-1075317.83</v>
          </cell>
          <cell r="X587">
            <v>565374.4</v>
          </cell>
          <cell r="Y587">
            <v>-577488.57999999996</v>
          </cell>
          <cell r="Z587">
            <v>-1087432.01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-1166152.42</v>
          </cell>
          <cell r="AJ587">
            <v>0</v>
          </cell>
        </row>
        <row r="588">
          <cell r="E588" t="str">
            <v>F93031G</v>
          </cell>
          <cell r="F588" t="str">
            <v>INTERCO BILLING - SCG TO SDGE</v>
          </cell>
          <cell r="G588">
            <v>-122953.28</v>
          </cell>
          <cell r="J588">
            <v>-122953.28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-272958.82</v>
          </cell>
          <cell r="AB588">
            <v>150005.54</v>
          </cell>
          <cell r="AC588">
            <v>0</v>
          </cell>
          <cell r="AD588">
            <v>-122953.28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-122953.28</v>
          </cell>
          <cell r="AJ588">
            <v>0</v>
          </cell>
        </row>
        <row r="589">
          <cell r="D589" t="str">
            <v>R</v>
          </cell>
          <cell r="E589" t="str">
            <v>F93031G</v>
          </cell>
          <cell r="F589" t="str">
            <v>INTERCO BILLING - SCG TO SDGE</v>
          </cell>
          <cell r="H589">
            <v>548831.42000000004</v>
          </cell>
          <cell r="J589">
            <v>548831.42000000004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-72004.62</v>
          </cell>
          <cell r="AD589">
            <v>-72004.62</v>
          </cell>
          <cell r="AE589">
            <v>-21355.7</v>
          </cell>
          <cell r="AF589">
            <v>53543.199999999997</v>
          </cell>
          <cell r="AG589">
            <v>588648.54</v>
          </cell>
          <cell r="AH589">
            <v>620836.04</v>
          </cell>
          <cell r="AI589">
            <v>548831.42000000004</v>
          </cell>
          <cell r="AJ589">
            <v>0</v>
          </cell>
        </row>
        <row r="590">
          <cell r="E590" t="str">
            <v>F93040G</v>
          </cell>
          <cell r="F590" t="str">
            <v>FLEET COSTS</v>
          </cell>
          <cell r="G590">
            <v>41.28</v>
          </cell>
          <cell r="J590">
            <v>41.28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41.28</v>
          </cell>
          <cell r="AB590">
            <v>0</v>
          </cell>
          <cell r="AC590">
            <v>0</v>
          </cell>
          <cell r="AD590">
            <v>41.28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41.28</v>
          </cell>
          <cell r="AJ590">
            <v>0</v>
          </cell>
        </row>
        <row r="591">
          <cell r="C591">
            <v>2100</v>
          </cell>
          <cell r="D591" t="str">
            <v>****</v>
          </cell>
          <cell r="E591" t="str">
            <v>F93100G</v>
          </cell>
          <cell r="F591" t="str">
            <v>RENTS</v>
          </cell>
          <cell r="G591">
            <v>598088.39</v>
          </cell>
          <cell r="I591">
            <v>0.24379000000000001</v>
          </cell>
          <cell r="J591">
            <v>598088.39</v>
          </cell>
          <cell r="L591">
            <v>36251.18</v>
          </cell>
          <cell r="N591">
            <v>36251.18</v>
          </cell>
          <cell r="P591">
            <v>634339.57000000007</v>
          </cell>
          <cell r="S591">
            <v>36251.18</v>
          </cell>
          <cell r="T591">
            <v>17216.310000000001</v>
          </cell>
          <cell r="U591">
            <v>23924.17</v>
          </cell>
          <cell r="V591">
            <v>77391.66</v>
          </cell>
          <cell r="W591">
            <v>98454.53</v>
          </cell>
          <cell r="X591">
            <v>88992.62</v>
          </cell>
          <cell r="Y591">
            <v>99254.6</v>
          </cell>
          <cell r="Z591">
            <v>286701.75</v>
          </cell>
          <cell r="AA591">
            <v>54319.95</v>
          </cell>
          <cell r="AB591">
            <v>97360.82</v>
          </cell>
          <cell r="AC591">
            <v>14409.12</v>
          </cell>
          <cell r="AD591">
            <v>166089.89000000001</v>
          </cell>
          <cell r="AE591">
            <v>17924.95</v>
          </cell>
          <cell r="AF591">
            <v>37413.4</v>
          </cell>
          <cell r="AG591">
            <v>12566.74</v>
          </cell>
          <cell r="AH591">
            <v>67905.090000000011</v>
          </cell>
          <cell r="AI591">
            <v>598088.39</v>
          </cell>
          <cell r="AJ591">
            <v>0</v>
          </cell>
        </row>
        <row r="592">
          <cell r="E592" t="str">
            <v xml:space="preserve">   Gas Administrative and General</v>
          </cell>
          <cell r="G592">
            <v>24136755.560000002</v>
          </cell>
          <cell r="H592">
            <v>1144560.3872524002</v>
          </cell>
          <cell r="J592">
            <v>25281315.947252415</v>
          </cell>
          <cell r="L592">
            <v>2786617.35</v>
          </cell>
          <cell r="M592" t="e">
            <v>#REF!</v>
          </cell>
          <cell r="N592" t="e">
            <v>#REF!</v>
          </cell>
          <cell r="P592" t="e">
            <v>#REF!</v>
          </cell>
          <cell r="S592">
            <v>2607427.6073354003</v>
          </cell>
          <cell r="T592">
            <v>1106092.3914977002</v>
          </cell>
          <cell r="U592">
            <v>1311059.2072048998</v>
          </cell>
          <cell r="V592">
            <v>5024579.2060380001</v>
          </cell>
          <cell r="W592">
            <v>1801694.4618423993</v>
          </cell>
          <cell r="X592">
            <v>3111510.6137363007</v>
          </cell>
          <cell r="Y592">
            <v>2128969.7139283</v>
          </cell>
          <cell r="Z592">
            <v>7042174.7895069998</v>
          </cell>
          <cell r="AA592">
            <v>1611895.5864852997</v>
          </cell>
          <cell r="AB592">
            <v>1958955.6779811999</v>
          </cell>
          <cell r="AC592">
            <v>1457671.7051706002</v>
          </cell>
          <cell r="AD592">
            <v>5028522.9696370987</v>
          </cell>
          <cell r="AE592">
            <v>1722677.6573768998</v>
          </cell>
          <cell r="AF592">
            <v>1599463.3997205</v>
          </cell>
          <cell r="AG592">
            <v>4863897.9249729002</v>
          </cell>
          <cell r="AH592">
            <v>8186038.9820702998</v>
          </cell>
          <cell r="AI592">
            <v>25281315.947252415</v>
          </cell>
          <cell r="AJ592">
            <v>0</v>
          </cell>
        </row>
        <row r="594">
          <cell r="E594" t="str">
            <v xml:space="preserve">  Administrative and General</v>
          </cell>
          <cell r="G594">
            <v>123083629.40999998</v>
          </cell>
          <cell r="H594">
            <v>-2477758.5299999998</v>
          </cell>
          <cell r="J594">
            <v>120605870.88</v>
          </cell>
          <cell r="L594">
            <v>10828141.810000001</v>
          </cell>
          <cell r="M594" t="e">
            <v>#REF!</v>
          </cell>
          <cell r="N594" t="e">
            <v>#REF!</v>
          </cell>
          <cell r="P594" t="e">
            <v>#REF!</v>
          </cell>
          <cell r="S594">
            <v>10582935.18</v>
          </cell>
          <cell r="T594">
            <v>3621796</v>
          </cell>
          <cell r="U594">
            <v>4656372.68</v>
          </cell>
          <cell r="V594">
            <v>18861103.859999999</v>
          </cell>
          <cell r="W594">
            <v>12378655.070000002</v>
          </cell>
          <cell r="X594">
            <v>17716870.800000001</v>
          </cell>
          <cell r="Y594">
            <v>13832120.629999999</v>
          </cell>
          <cell r="Z594">
            <v>43927646.500000007</v>
          </cell>
          <cell r="AA594">
            <v>7153701.8200000003</v>
          </cell>
          <cell r="AB594">
            <v>5992926.8999999994</v>
          </cell>
          <cell r="AC594">
            <v>7137849.0799999982</v>
          </cell>
          <cell r="AD594">
            <v>20284477.800000001</v>
          </cell>
          <cell r="AE594">
            <v>10691017.350000001</v>
          </cell>
          <cell r="AF594">
            <v>6058506.3899999997</v>
          </cell>
          <cell r="AG594">
            <v>20783118.98</v>
          </cell>
          <cell r="AH594">
            <v>37532642.719999999</v>
          </cell>
          <cell r="AI594">
            <v>120605870.88</v>
          </cell>
          <cell r="AJ594">
            <v>0</v>
          </cell>
        </row>
        <row r="596">
          <cell r="C596">
            <v>2100</v>
          </cell>
          <cell r="D596" t="str">
            <v>****</v>
          </cell>
          <cell r="E596" t="str">
            <v>F92700C</v>
          </cell>
          <cell r="F596" t="str">
            <v>FRANCHISE REQUIREMENTS</v>
          </cell>
          <cell r="G596">
            <v>0</v>
          </cell>
          <cell r="J596">
            <v>0</v>
          </cell>
          <cell r="L596">
            <v>0</v>
          </cell>
          <cell r="N596">
            <v>0</v>
          </cell>
          <cell r="P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C597">
            <v>2100</v>
          </cell>
          <cell r="D597" t="str">
            <v>****</v>
          </cell>
          <cell r="E597" t="str">
            <v>F92700E</v>
          </cell>
          <cell r="F597" t="str">
            <v>FRANCHISE REQUIREMENTS</v>
          </cell>
          <cell r="G597">
            <v>28909540.499999996</v>
          </cell>
          <cell r="J597">
            <v>28909540.499999996</v>
          </cell>
          <cell r="L597">
            <v>2541497</v>
          </cell>
          <cell r="N597">
            <v>2541497</v>
          </cell>
          <cell r="P597">
            <v>31451037.499999996</v>
          </cell>
          <cell r="S597">
            <v>2541497</v>
          </cell>
          <cell r="T597">
            <v>2474097.8199999998</v>
          </cell>
          <cell r="U597">
            <v>1562192.44</v>
          </cell>
          <cell r="V597">
            <v>6577787.2599999998</v>
          </cell>
          <cell r="W597">
            <v>2361298</v>
          </cell>
          <cell r="X597">
            <v>2413547.94</v>
          </cell>
          <cell r="Y597">
            <v>2611705</v>
          </cell>
          <cell r="Z597">
            <v>7386550.9399999995</v>
          </cell>
          <cell r="AA597">
            <v>3121866</v>
          </cell>
          <cell r="AB597">
            <v>3196426.65</v>
          </cell>
          <cell r="AC597">
            <v>3428478</v>
          </cell>
          <cell r="AD597">
            <v>9746770.6500000004</v>
          </cell>
          <cell r="AE597">
            <v>394910</v>
          </cell>
          <cell r="AF597">
            <v>2250708.65</v>
          </cell>
          <cell r="AG597">
            <v>2552813</v>
          </cell>
          <cell r="AH597">
            <v>5198431.6500000004</v>
          </cell>
          <cell r="AI597">
            <v>28909540.499999996</v>
          </cell>
          <cell r="AJ597">
            <v>0</v>
          </cell>
        </row>
        <row r="598">
          <cell r="C598">
            <v>2100</v>
          </cell>
          <cell r="D598" t="str">
            <v>****</v>
          </cell>
          <cell r="E598" t="str">
            <v>F92700G</v>
          </cell>
          <cell r="F598" t="str">
            <v>FRANCHISE REQUIREMENTS</v>
          </cell>
          <cell r="G598">
            <v>8615307.8000000007</v>
          </cell>
          <cell r="J598">
            <v>8615307.8000000007</v>
          </cell>
          <cell r="L598">
            <v>1081276</v>
          </cell>
          <cell r="N598">
            <v>1081276</v>
          </cell>
          <cell r="P598">
            <v>9696583.8000000007</v>
          </cell>
          <cell r="S598">
            <v>1081276</v>
          </cell>
          <cell r="T598">
            <v>1067357</v>
          </cell>
          <cell r="U598">
            <v>848699.8</v>
          </cell>
          <cell r="V598">
            <v>2997332.8</v>
          </cell>
          <cell r="W598">
            <v>717550</v>
          </cell>
          <cell r="X598">
            <v>586639</v>
          </cell>
          <cell r="Y598">
            <v>480363</v>
          </cell>
          <cell r="Z598">
            <v>1784552</v>
          </cell>
          <cell r="AA598">
            <v>824476</v>
          </cell>
          <cell r="AB598">
            <v>478658</v>
          </cell>
          <cell r="AC598">
            <v>462974</v>
          </cell>
          <cell r="AD598">
            <v>1766108</v>
          </cell>
          <cell r="AE598">
            <v>481370</v>
          </cell>
          <cell r="AF598">
            <v>562934</v>
          </cell>
          <cell r="AG598">
            <v>1023011</v>
          </cell>
          <cell r="AH598">
            <v>2067315</v>
          </cell>
          <cell r="AI598">
            <v>8615307.8000000007</v>
          </cell>
          <cell r="AJ598">
            <v>0</v>
          </cell>
        </row>
        <row r="599">
          <cell r="E599" t="str">
            <v xml:space="preserve"> Franchise Fees</v>
          </cell>
          <cell r="G599">
            <v>37524848.299999997</v>
          </cell>
          <cell r="H599">
            <v>0</v>
          </cell>
          <cell r="J599">
            <v>37524848.299999997</v>
          </cell>
          <cell r="L599">
            <v>3622773</v>
          </cell>
          <cell r="M599">
            <v>0</v>
          </cell>
          <cell r="N599">
            <v>3622773</v>
          </cell>
          <cell r="P599">
            <v>41147621.299999997</v>
          </cell>
          <cell r="S599">
            <v>3622773</v>
          </cell>
          <cell r="T599">
            <v>3541454.82</v>
          </cell>
          <cell r="U599">
            <v>2410892.2400000002</v>
          </cell>
          <cell r="V599">
            <v>9575120.0599999987</v>
          </cell>
          <cell r="W599">
            <v>3078848</v>
          </cell>
          <cell r="X599">
            <v>3000186.94</v>
          </cell>
          <cell r="Y599">
            <v>3092068</v>
          </cell>
          <cell r="Z599">
            <v>9171102.9399999995</v>
          </cell>
          <cell r="AA599">
            <v>3946342</v>
          </cell>
          <cell r="AB599">
            <v>3675084.65</v>
          </cell>
          <cell r="AC599">
            <v>3891452</v>
          </cell>
          <cell r="AD599">
            <v>11512878.65</v>
          </cell>
          <cell r="AE599">
            <v>876280</v>
          </cell>
          <cell r="AF599">
            <v>2813642.65</v>
          </cell>
          <cell r="AG599">
            <v>3575824</v>
          </cell>
          <cell r="AH599">
            <v>7265746.6500000004</v>
          </cell>
          <cell r="AI599">
            <v>37524848.299999997</v>
          </cell>
          <cell r="AJ599">
            <v>0</v>
          </cell>
        </row>
        <row r="601">
          <cell r="E601" t="str">
            <v>Maintenance</v>
          </cell>
        </row>
        <row r="602">
          <cell r="C602">
            <v>2100</v>
          </cell>
          <cell r="D602" t="str">
            <v>****</v>
          </cell>
          <cell r="E602" t="str">
            <v>F51000E</v>
          </cell>
          <cell r="F602" t="str">
            <v>MAINTENANCE SUPERVISION AND ENGINEERING</v>
          </cell>
          <cell r="G602">
            <v>-74.52000000000001</v>
          </cell>
          <cell r="J602">
            <v>-74.52000000000001</v>
          </cell>
          <cell r="L602">
            <v>14.57</v>
          </cell>
          <cell r="N602">
            <v>14.57</v>
          </cell>
          <cell r="P602">
            <v>-59.95000000000001</v>
          </cell>
          <cell r="S602">
            <v>14.57</v>
          </cell>
          <cell r="T602">
            <v>0</v>
          </cell>
          <cell r="U602">
            <v>0</v>
          </cell>
          <cell r="V602">
            <v>14.57</v>
          </cell>
          <cell r="W602">
            <v>14.57</v>
          </cell>
          <cell r="X602">
            <v>0</v>
          </cell>
          <cell r="Y602">
            <v>0</v>
          </cell>
          <cell r="Z602">
            <v>14.57</v>
          </cell>
          <cell r="AA602">
            <v>0</v>
          </cell>
          <cell r="AB602">
            <v>0</v>
          </cell>
          <cell r="AC602">
            <v>-106.86</v>
          </cell>
          <cell r="AD602">
            <v>-106.86</v>
          </cell>
          <cell r="AE602">
            <v>1.6</v>
          </cell>
          <cell r="AF602">
            <v>0</v>
          </cell>
          <cell r="AG602">
            <v>1.6</v>
          </cell>
          <cell r="AH602">
            <v>3.2</v>
          </cell>
          <cell r="AI602">
            <v>-74.52000000000001</v>
          </cell>
          <cell r="AJ602">
            <v>0</v>
          </cell>
        </row>
        <row r="603">
          <cell r="C603">
            <v>2100</v>
          </cell>
          <cell r="D603" t="str">
            <v>****</v>
          </cell>
          <cell r="E603" t="str">
            <v>F51010E</v>
          </cell>
          <cell r="F603" t="str">
            <v>MAINTENANCE SUPERVISION AND ENGINEERING</v>
          </cell>
          <cell r="G603">
            <v>1200.48</v>
          </cell>
          <cell r="J603">
            <v>1200.48</v>
          </cell>
          <cell r="L603">
            <v>0</v>
          </cell>
          <cell r="N603">
            <v>0</v>
          </cell>
          <cell r="P603">
            <v>1200.48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1200.48</v>
          </cell>
          <cell r="AC603">
            <v>0</v>
          </cell>
          <cell r="AD603">
            <v>1200.48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1200.48</v>
          </cell>
          <cell r="AJ603">
            <v>0</v>
          </cell>
        </row>
        <row r="604">
          <cell r="C604">
            <v>2100</v>
          </cell>
          <cell r="D604" t="str">
            <v>****</v>
          </cell>
          <cell r="E604" t="str">
            <v>F51020E</v>
          </cell>
          <cell r="F604" t="str">
            <v>MAINTENANCE SUPERVISION AND ENGINEERING</v>
          </cell>
          <cell r="G604">
            <v>1791.2999999999997</v>
          </cell>
          <cell r="J604">
            <v>1791.2999999999997</v>
          </cell>
          <cell r="L604">
            <v>144.47999999999999</v>
          </cell>
          <cell r="N604">
            <v>144.47999999999999</v>
          </cell>
          <cell r="P604">
            <v>1935.7799999999997</v>
          </cell>
          <cell r="S604">
            <v>144.47999999999999</v>
          </cell>
          <cell r="T604">
            <v>130.72</v>
          </cell>
          <cell r="U604">
            <v>137.6</v>
          </cell>
          <cell r="V604">
            <v>412.79999999999995</v>
          </cell>
          <cell r="W604">
            <v>172</v>
          </cell>
          <cell r="X604">
            <v>133.30000000000001</v>
          </cell>
          <cell r="Y604">
            <v>130.72</v>
          </cell>
          <cell r="Z604">
            <v>436.02</v>
          </cell>
          <cell r="AA604">
            <v>193.92</v>
          </cell>
          <cell r="AB604">
            <v>646.4</v>
          </cell>
          <cell r="AC604">
            <v>-177.76</v>
          </cell>
          <cell r="AD604">
            <v>662.56</v>
          </cell>
          <cell r="AE604">
            <v>18.48</v>
          </cell>
          <cell r="AF604">
            <v>123.84</v>
          </cell>
          <cell r="AG604">
            <v>137.6</v>
          </cell>
          <cell r="AH604">
            <v>279.91999999999996</v>
          </cell>
          <cell r="AI604">
            <v>1791.2999999999997</v>
          </cell>
          <cell r="AJ604">
            <v>0</v>
          </cell>
        </row>
        <row r="605">
          <cell r="C605">
            <v>2100</v>
          </cell>
          <cell r="D605" t="str">
            <v>****</v>
          </cell>
          <cell r="E605" t="str">
            <v>F51030E</v>
          </cell>
          <cell r="F605" t="str">
            <v>MAINTENANCE SUPERVISION AND ENGINEERING</v>
          </cell>
          <cell r="G605">
            <v>0</v>
          </cell>
          <cell r="J605">
            <v>0</v>
          </cell>
          <cell r="L605">
            <v>0</v>
          </cell>
          <cell r="N605">
            <v>0</v>
          </cell>
          <cell r="P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C606">
            <v>2100</v>
          </cell>
          <cell r="D606" t="str">
            <v>****</v>
          </cell>
          <cell r="E606" t="str">
            <v>F51100E</v>
          </cell>
          <cell r="F606" t="str">
            <v>MAINTENANCE OF STRUCTURES</v>
          </cell>
          <cell r="G606">
            <v>16265.200000000003</v>
          </cell>
          <cell r="J606">
            <v>16265.200000000003</v>
          </cell>
          <cell r="L606">
            <v>1259.19</v>
          </cell>
          <cell r="N606">
            <v>1259.19</v>
          </cell>
          <cell r="P606">
            <v>17524.390000000003</v>
          </cell>
          <cell r="S606">
            <v>1259.19</v>
          </cell>
          <cell r="T606">
            <v>1132.4000000000001</v>
          </cell>
          <cell r="U606">
            <v>1212</v>
          </cell>
          <cell r="V606">
            <v>3603.59</v>
          </cell>
          <cell r="W606">
            <v>1497.59</v>
          </cell>
          <cell r="X606">
            <v>0</v>
          </cell>
          <cell r="Y606">
            <v>0</v>
          </cell>
          <cell r="Z606">
            <v>1497.59</v>
          </cell>
          <cell r="AA606">
            <v>1431.02</v>
          </cell>
          <cell r="AB606">
            <v>11297.6</v>
          </cell>
          <cell r="AC606">
            <v>-4187</v>
          </cell>
          <cell r="AD606">
            <v>8541.6200000000008</v>
          </cell>
          <cell r="AE606">
            <v>357.6</v>
          </cell>
          <cell r="AF606">
            <v>1072.8</v>
          </cell>
          <cell r="AG606">
            <v>1192</v>
          </cell>
          <cell r="AH606">
            <v>2622.4</v>
          </cell>
          <cell r="AI606">
            <v>16265.200000000003</v>
          </cell>
          <cell r="AJ606">
            <v>0</v>
          </cell>
        </row>
        <row r="607">
          <cell r="C607">
            <v>2100</v>
          </cell>
          <cell r="D607" t="str">
            <v>****</v>
          </cell>
          <cell r="E607" t="str">
            <v>F51200E</v>
          </cell>
          <cell r="F607" t="str">
            <v>MAINTENANCE OF BOILER PLANT</v>
          </cell>
          <cell r="G607">
            <v>837.34</v>
          </cell>
          <cell r="J607">
            <v>837.34</v>
          </cell>
          <cell r="L607">
            <v>0</v>
          </cell>
          <cell r="N607">
            <v>0</v>
          </cell>
          <cell r="P607">
            <v>837.34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837.34</v>
          </cell>
          <cell r="AD607">
            <v>837.34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837.34</v>
          </cell>
          <cell r="AJ607">
            <v>0</v>
          </cell>
        </row>
        <row r="608">
          <cell r="C608">
            <v>2100</v>
          </cell>
          <cell r="D608" t="str">
            <v>****</v>
          </cell>
          <cell r="E608" t="str">
            <v>F51220E</v>
          </cell>
          <cell r="F608" t="str">
            <v>MAINTENANCE OF BOILER PLANT</v>
          </cell>
          <cell r="G608">
            <v>4396.49</v>
          </cell>
          <cell r="J608">
            <v>4396.49</v>
          </cell>
          <cell r="L608">
            <v>0</v>
          </cell>
          <cell r="N608">
            <v>0</v>
          </cell>
          <cell r="P608">
            <v>4396.49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4396.49</v>
          </cell>
          <cell r="AD608">
            <v>4396.49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4396.49</v>
          </cell>
          <cell r="AJ608">
            <v>0</v>
          </cell>
        </row>
        <row r="609">
          <cell r="C609">
            <v>2100</v>
          </cell>
          <cell r="D609" t="str">
            <v>****</v>
          </cell>
          <cell r="E609" t="str">
            <v>F51300E</v>
          </cell>
          <cell r="F609" t="str">
            <v>MAINTENANCE OF ELECTRIC PLANT</v>
          </cell>
          <cell r="G609">
            <v>27810.929999999997</v>
          </cell>
          <cell r="J609">
            <v>27810.929999999997</v>
          </cell>
          <cell r="L609">
            <v>705.6</v>
          </cell>
          <cell r="N609">
            <v>705.6</v>
          </cell>
          <cell r="P609">
            <v>28516.529999999995</v>
          </cell>
          <cell r="S609">
            <v>705.6</v>
          </cell>
          <cell r="T609">
            <v>638.4</v>
          </cell>
          <cell r="U609">
            <v>672</v>
          </cell>
          <cell r="V609">
            <v>2016</v>
          </cell>
          <cell r="W609">
            <v>840</v>
          </cell>
          <cell r="X609">
            <v>0</v>
          </cell>
          <cell r="Y609">
            <v>672</v>
          </cell>
          <cell r="Z609">
            <v>1512</v>
          </cell>
          <cell r="AA609">
            <v>1737.6</v>
          </cell>
          <cell r="AB609">
            <v>2688</v>
          </cell>
          <cell r="AC609">
            <v>18378.93</v>
          </cell>
          <cell r="AD609">
            <v>22804.53</v>
          </cell>
          <cell r="AE609">
            <v>201.6</v>
          </cell>
          <cell r="AF609">
            <v>604.79999999999995</v>
          </cell>
          <cell r="AG609">
            <v>672</v>
          </cell>
          <cell r="AH609">
            <v>1478.4</v>
          </cell>
          <cell r="AI609">
            <v>27810.929999999997</v>
          </cell>
          <cell r="AJ609">
            <v>0</v>
          </cell>
        </row>
        <row r="610">
          <cell r="C610">
            <v>2100</v>
          </cell>
          <cell r="D610" t="str">
            <v>****</v>
          </cell>
          <cell r="E610" t="str">
            <v>F51320E</v>
          </cell>
          <cell r="F610" t="str">
            <v>MAINTENANCE OF ELECTRIC PLANT</v>
          </cell>
          <cell r="G610">
            <v>13684.53</v>
          </cell>
          <cell r="J610">
            <v>13684.53</v>
          </cell>
          <cell r="L610">
            <v>0</v>
          </cell>
          <cell r="N610">
            <v>0</v>
          </cell>
          <cell r="P610">
            <v>13684.53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13684.53</v>
          </cell>
          <cell r="AD610">
            <v>13684.53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13684.53</v>
          </cell>
          <cell r="AJ610">
            <v>0</v>
          </cell>
        </row>
        <row r="611">
          <cell r="C611">
            <v>2100</v>
          </cell>
          <cell r="D611" t="str">
            <v>****</v>
          </cell>
          <cell r="E611" t="str">
            <v>F51400E</v>
          </cell>
          <cell r="F611" t="str">
            <v>MAINTENANCE OF MISCELLANEOUS STEAM PLAN</v>
          </cell>
          <cell r="G611">
            <v>942.78000000000009</v>
          </cell>
          <cell r="J611">
            <v>942.78000000000009</v>
          </cell>
          <cell r="L611">
            <v>5.0599999999999996</v>
          </cell>
          <cell r="N611">
            <v>5.0599999999999996</v>
          </cell>
          <cell r="P611">
            <v>947.84</v>
          </cell>
          <cell r="S611">
            <v>5.0599999999999996</v>
          </cell>
          <cell r="T611">
            <v>0</v>
          </cell>
          <cell r="U611">
            <v>0</v>
          </cell>
          <cell r="V611">
            <v>5.0599999999999996</v>
          </cell>
          <cell r="W611">
            <v>5.0599999999999996</v>
          </cell>
          <cell r="X611">
            <v>0</v>
          </cell>
          <cell r="Y611">
            <v>0</v>
          </cell>
          <cell r="Z611">
            <v>5.0599999999999996</v>
          </cell>
          <cell r="AA611">
            <v>0</v>
          </cell>
          <cell r="AB611">
            <v>0</v>
          </cell>
          <cell r="AC611">
            <v>913.69</v>
          </cell>
          <cell r="AD611">
            <v>913.69</v>
          </cell>
          <cell r="AE611">
            <v>0</v>
          </cell>
          <cell r="AF611">
            <v>0</v>
          </cell>
          <cell r="AG611">
            <v>18.97</v>
          </cell>
          <cell r="AH611">
            <v>18.97</v>
          </cell>
          <cell r="AI611">
            <v>942.78000000000009</v>
          </cell>
          <cell r="AJ611">
            <v>0</v>
          </cell>
        </row>
        <row r="612">
          <cell r="C612">
            <v>2100</v>
          </cell>
          <cell r="D612" t="str">
            <v>****</v>
          </cell>
          <cell r="E612" t="str">
            <v>F51420E</v>
          </cell>
          <cell r="F612" t="str">
            <v>MAINTENANCE OF MISCELLANEOUS STEAM PLAN</v>
          </cell>
          <cell r="G612">
            <v>0</v>
          </cell>
          <cell r="J612">
            <v>0</v>
          </cell>
          <cell r="L612">
            <v>0</v>
          </cell>
          <cell r="N612">
            <v>0</v>
          </cell>
          <cell r="P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E613" t="str">
            <v xml:space="preserve">     Steam Power Production Maintenance</v>
          </cell>
          <cell r="G613">
            <v>66854.53</v>
          </cell>
          <cell r="H613">
            <v>0</v>
          </cell>
          <cell r="J613">
            <v>66854.53</v>
          </cell>
          <cell r="L613">
            <v>2128.9</v>
          </cell>
          <cell r="M613">
            <v>0</v>
          </cell>
          <cell r="N613">
            <v>2128.9</v>
          </cell>
          <cell r="P613">
            <v>68983.429999999993</v>
          </cell>
          <cell r="S613">
            <v>2128.9</v>
          </cell>
          <cell r="T613">
            <v>1901.52</v>
          </cell>
          <cell r="U613">
            <v>2021.6</v>
          </cell>
          <cell r="V613">
            <v>6052.02</v>
          </cell>
          <cell r="W613">
            <v>2529.2199999999998</v>
          </cell>
          <cell r="X613">
            <v>133.30000000000001</v>
          </cell>
          <cell r="Y613">
            <v>802.72</v>
          </cell>
          <cell r="Z613">
            <v>3465.24</v>
          </cell>
          <cell r="AA613">
            <v>3362.54</v>
          </cell>
          <cell r="AB613">
            <v>15832.48</v>
          </cell>
          <cell r="AC613">
            <v>33739.360000000001</v>
          </cell>
          <cell r="AD613">
            <v>52934.380000000005</v>
          </cell>
          <cell r="AE613">
            <v>579.28</v>
          </cell>
          <cell r="AF613">
            <v>1801.4399999999998</v>
          </cell>
          <cell r="AG613">
            <v>2022.17</v>
          </cell>
          <cell r="AH613">
            <v>4402.8900000000003</v>
          </cell>
          <cell r="AI613">
            <v>66854.53</v>
          </cell>
          <cell r="AJ613">
            <v>0</v>
          </cell>
        </row>
        <row r="615">
          <cell r="C615">
            <v>2100</v>
          </cell>
          <cell r="D615" t="str">
            <v>****</v>
          </cell>
          <cell r="E615" t="str">
            <v>F52800E</v>
          </cell>
          <cell r="F615" t="str">
            <v>MAINTENANCE SUPERVISION AND ENGINEERING</v>
          </cell>
          <cell r="G615">
            <v>4596243.4500000011</v>
          </cell>
          <cell r="J615">
            <v>4596243.4500000011</v>
          </cell>
          <cell r="L615">
            <v>627810.78</v>
          </cell>
          <cell r="N615">
            <v>627810.78</v>
          </cell>
          <cell r="P615">
            <v>5224054.2300000014</v>
          </cell>
          <cell r="S615">
            <v>627810.78</v>
          </cell>
          <cell r="T615">
            <v>-1169412.6100000001</v>
          </cell>
          <cell r="U615">
            <v>1260716.8999999999</v>
          </cell>
          <cell r="V615">
            <v>719115.06999999983</v>
          </cell>
          <cell r="W615">
            <v>252883.17</v>
          </cell>
          <cell r="X615">
            <v>415619.04</v>
          </cell>
          <cell r="Y615">
            <v>356851.51</v>
          </cell>
          <cell r="Z615">
            <v>1025353.72</v>
          </cell>
          <cell r="AA615">
            <v>302002.3</v>
          </cell>
          <cell r="AB615">
            <v>279639.25</v>
          </cell>
          <cell r="AC615">
            <v>2801719.89</v>
          </cell>
          <cell r="AD615">
            <v>3383361.4400000004</v>
          </cell>
          <cell r="AE615">
            <v>328553.65000000002</v>
          </cell>
          <cell r="AF615">
            <v>-2302186.5299999998</v>
          </cell>
          <cell r="AG615">
            <v>1442046.1</v>
          </cell>
          <cell r="AH615">
            <v>-531586.7799999998</v>
          </cell>
          <cell r="AI615">
            <v>4596243.4500000011</v>
          </cell>
          <cell r="AJ615">
            <v>0</v>
          </cell>
        </row>
        <row r="616">
          <cell r="C616">
            <v>2100</v>
          </cell>
          <cell r="D616" t="str">
            <v>****</v>
          </cell>
          <cell r="E616" t="str">
            <v>F52900E</v>
          </cell>
          <cell r="F616" t="str">
            <v>MAINTENANCE OF STRUCTURES</v>
          </cell>
          <cell r="G616">
            <v>2476645.9700000002</v>
          </cell>
          <cell r="J616">
            <v>2476645.9700000002</v>
          </cell>
          <cell r="L616">
            <v>173685.83</v>
          </cell>
          <cell r="N616">
            <v>173685.83</v>
          </cell>
          <cell r="P616">
            <v>2650331.8000000003</v>
          </cell>
          <cell r="S616">
            <v>173685.83</v>
          </cell>
          <cell r="T616">
            <v>348210.62</v>
          </cell>
          <cell r="U616">
            <v>185722.4</v>
          </cell>
          <cell r="V616">
            <v>707618.85</v>
          </cell>
          <cell r="W616">
            <v>276877.42</v>
          </cell>
          <cell r="X616">
            <v>188768.13</v>
          </cell>
          <cell r="Y616">
            <v>225083.48</v>
          </cell>
          <cell r="Z616">
            <v>690729.03</v>
          </cell>
          <cell r="AA616">
            <v>263051.03999999998</v>
          </cell>
          <cell r="AB616">
            <v>170793.72</v>
          </cell>
          <cell r="AC616">
            <v>20838.12</v>
          </cell>
          <cell r="AD616">
            <v>454682.88</v>
          </cell>
          <cell r="AE616">
            <v>198850.22</v>
          </cell>
          <cell r="AF616">
            <v>59210.33</v>
          </cell>
          <cell r="AG616">
            <v>365554.66</v>
          </cell>
          <cell r="AH616">
            <v>623615.21</v>
          </cell>
          <cell r="AI616">
            <v>2476645.9700000002</v>
          </cell>
          <cell r="AJ616">
            <v>0</v>
          </cell>
        </row>
        <row r="617">
          <cell r="C617">
            <v>2100</v>
          </cell>
          <cell r="D617" t="str">
            <v>****</v>
          </cell>
          <cell r="E617" t="str">
            <v>F53000E</v>
          </cell>
          <cell r="F617" t="str">
            <v>MAINTENANCE OF REACTOR PLANT EQUIPMENT</v>
          </cell>
          <cell r="G617">
            <v>8997600.7100000009</v>
          </cell>
          <cell r="J617">
            <v>8997600.7100000009</v>
          </cell>
          <cell r="L617">
            <v>477106.07</v>
          </cell>
          <cell r="N617">
            <v>477106.07</v>
          </cell>
          <cell r="P617">
            <v>9474706.7800000012</v>
          </cell>
          <cell r="S617">
            <v>477106.07</v>
          </cell>
          <cell r="T617">
            <v>259748.78</v>
          </cell>
          <cell r="U617">
            <v>360757.96</v>
          </cell>
          <cell r="V617">
            <v>1097612.81</v>
          </cell>
          <cell r="W617">
            <v>915729.45</v>
          </cell>
          <cell r="X617">
            <v>2137860.4700000002</v>
          </cell>
          <cell r="Y617">
            <v>3190400.89</v>
          </cell>
          <cell r="Z617">
            <v>6243990.8100000005</v>
          </cell>
          <cell r="AA617">
            <v>244960.32</v>
          </cell>
          <cell r="AB617">
            <v>342912.34</v>
          </cell>
          <cell r="AC617">
            <v>295509.96999999997</v>
          </cell>
          <cell r="AD617">
            <v>883382.63</v>
          </cell>
          <cell r="AE617">
            <v>386945.03</v>
          </cell>
          <cell r="AF617">
            <v>40804.61</v>
          </cell>
          <cell r="AG617">
            <v>344864.82</v>
          </cell>
          <cell r="AH617">
            <v>772614.46</v>
          </cell>
          <cell r="AI617">
            <v>8997600.7100000009</v>
          </cell>
          <cell r="AJ617">
            <v>0</v>
          </cell>
        </row>
        <row r="618">
          <cell r="C618">
            <v>2100</v>
          </cell>
          <cell r="D618" t="str">
            <v>****</v>
          </cell>
          <cell r="E618" t="str">
            <v>F53100E</v>
          </cell>
          <cell r="F618" t="str">
            <v>MAINTENANCE OF ELECTRIC PLANT</v>
          </cell>
          <cell r="G618">
            <v>2595942.2000000002</v>
          </cell>
          <cell r="J618">
            <v>2595942.2000000002</v>
          </cell>
          <cell r="L618">
            <v>307929.36</v>
          </cell>
          <cell r="N618">
            <v>307929.36</v>
          </cell>
          <cell r="P618">
            <v>2903871.56</v>
          </cell>
          <cell r="S618">
            <v>307929.36</v>
          </cell>
          <cell r="T618">
            <v>68778.16</v>
          </cell>
          <cell r="U618">
            <v>279436.78999999998</v>
          </cell>
          <cell r="V618">
            <v>656144.31000000006</v>
          </cell>
          <cell r="W618">
            <v>170681.61</v>
          </cell>
          <cell r="X618">
            <v>292587.49</v>
          </cell>
          <cell r="Y618">
            <v>185216.8</v>
          </cell>
          <cell r="Z618">
            <v>648485.89999999991</v>
          </cell>
          <cell r="AA618">
            <v>244634.07</v>
          </cell>
          <cell r="AB618">
            <v>241803.55</v>
          </cell>
          <cell r="AC618">
            <v>247223.59</v>
          </cell>
          <cell r="AD618">
            <v>733661.21</v>
          </cell>
          <cell r="AE618">
            <v>204167.38</v>
          </cell>
          <cell r="AF618">
            <v>83984.89</v>
          </cell>
          <cell r="AG618">
            <v>269498.51</v>
          </cell>
          <cell r="AH618">
            <v>557650.78</v>
          </cell>
          <cell r="AI618">
            <v>2595942.2000000002</v>
          </cell>
          <cell r="AJ618">
            <v>0</v>
          </cell>
        </row>
        <row r="619">
          <cell r="C619">
            <v>2100</v>
          </cell>
          <cell r="D619" t="str">
            <v>****</v>
          </cell>
          <cell r="E619" t="str">
            <v>F53200E</v>
          </cell>
          <cell r="F619" t="str">
            <v>MAINTENANCE OF MISCELLANEOUS NUCLEAR PL</v>
          </cell>
          <cell r="G619">
            <v>10851533.620000001</v>
          </cell>
          <cell r="J619">
            <v>10851533.620000001</v>
          </cell>
          <cell r="L619">
            <v>605459.24</v>
          </cell>
          <cell r="N619">
            <v>605459.24</v>
          </cell>
          <cell r="P619">
            <v>11456992.860000001</v>
          </cell>
          <cell r="S619">
            <v>605459.24</v>
          </cell>
          <cell r="T619">
            <v>1156497.1200000001</v>
          </cell>
          <cell r="U619">
            <v>401352.47</v>
          </cell>
          <cell r="V619">
            <v>2163308.83</v>
          </cell>
          <cell r="W619">
            <v>1101178.5900000001</v>
          </cell>
          <cell r="X619">
            <v>1991447.32</v>
          </cell>
          <cell r="Y619">
            <v>2530848.92</v>
          </cell>
          <cell r="Z619">
            <v>5623474.8300000001</v>
          </cell>
          <cell r="AA619">
            <v>592050.81000000006</v>
          </cell>
          <cell r="AB619">
            <v>597001.82999999996</v>
          </cell>
          <cell r="AC619">
            <v>515817.39</v>
          </cell>
          <cell r="AD619">
            <v>1704870.0300000003</v>
          </cell>
          <cell r="AE619">
            <v>378047.17</v>
          </cell>
          <cell r="AF619">
            <v>317077.53000000003</v>
          </cell>
          <cell r="AG619">
            <v>664755.23</v>
          </cell>
          <cell r="AH619">
            <v>1359879.93</v>
          </cell>
          <cell r="AI619">
            <v>10851533.620000001</v>
          </cell>
          <cell r="AJ619">
            <v>0</v>
          </cell>
        </row>
        <row r="620">
          <cell r="E620" t="str">
            <v xml:space="preserve">     Nuclear Production Maintenance</v>
          </cell>
          <cell r="G620">
            <v>29517965.950000003</v>
          </cell>
          <cell r="H620">
            <v>0</v>
          </cell>
          <cell r="J620">
            <v>29517965.950000003</v>
          </cell>
          <cell r="L620">
            <v>2191991.2800000003</v>
          </cell>
          <cell r="M620">
            <v>0</v>
          </cell>
          <cell r="N620">
            <v>2191991.2800000003</v>
          </cell>
          <cell r="P620">
            <v>31709957.230000004</v>
          </cell>
          <cell r="S620">
            <v>2191991.2800000003</v>
          </cell>
          <cell r="T620">
            <v>663822.07000000007</v>
          </cell>
          <cell r="U620">
            <v>2487986.5199999996</v>
          </cell>
          <cell r="V620">
            <v>5343799.87</v>
          </cell>
          <cell r="W620">
            <v>2717350.24</v>
          </cell>
          <cell r="X620">
            <v>5026282.45</v>
          </cell>
          <cell r="Y620">
            <v>6488401.5999999996</v>
          </cell>
          <cell r="Z620">
            <v>14232034.290000001</v>
          </cell>
          <cell r="AA620">
            <v>1646698.54</v>
          </cell>
          <cell r="AB620">
            <v>1632150.69</v>
          </cell>
          <cell r="AC620">
            <v>3881108.9600000004</v>
          </cell>
          <cell r="AD620">
            <v>7159958.1900000004</v>
          </cell>
          <cell r="AE620">
            <v>1496563.45</v>
          </cell>
          <cell r="AF620">
            <v>-1801109.1699999997</v>
          </cell>
          <cell r="AG620">
            <v>3086719.32</v>
          </cell>
          <cell r="AH620">
            <v>2782173.6</v>
          </cell>
          <cell r="AI620">
            <v>29517965.950000003</v>
          </cell>
          <cell r="AJ620">
            <v>0</v>
          </cell>
        </row>
        <row r="622">
          <cell r="C622">
            <v>2100</v>
          </cell>
          <cell r="D622" t="str">
            <v>****</v>
          </cell>
          <cell r="E622" t="str">
            <v>F55100E</v>
          </cell>
          <cell r="F622" t="str">
            <v>MAINTENANCE SUPERVISION AND ENGINEERING</v>
          </cell>
          <cell r="G622">
            <v>48.24</v>
          </cell>
          <cell r="J622">
            <v>48.24</v>
          </cell>
          <cell r="L622">
            <v>0</v>
          </cell>
          <cell r="N622">
            <v>0</v>
          </cell>
          <cell r="P622">
            <v>48.24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48.24</v>
          </cell>
          <cell r="AC622">
            <v>0</v>
          </cell>
          <cell r="AD622">
            <v>48.24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48.24</v>
          </cell>
          <cell r="AJ622">
            <v>0</v>
          </cell>
        </row>
        <row r="623">
          <cell r="C623">
            <v>2100</v>
          </cell>
          <cell r="D623" t="str">
            <v>****</v>
          </cell>
          <cell r="E623" t="str">
            <v>F55200E</v>
          </cell>
          <cell r="F623" t="str">
            <v>MAINTENANCE OF STRUCTURES</v>
          </cell>
          <cell r="G623">
            <v>994.1</v>
          </cell>
          <cell r="J623">
            <v>994.1</v>
          </cell>
          <cell r="L623">
            <v>0</v>
          </cell>
          <cell r="N623">
            <v>0</v>
          </cell>
          <cell r="P623">
            <v>994.1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994.1</v>
          </cell>
          <cell r="AD623">
            <v>994.1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994.1</v>
          </cell>
          <cell r="AJ623">
            <v>0</v>
          </cell>
        </row>
        <row r="624">
          <cell r="C624">
            <v>2100</v>
          </cell>
          <cell r="D624" t="str">
            <v>****</v>
          </cell>
          <cell r="E624" t="str">
            <v>F55300E</v>
          </cell>
          <cell r="F624" t="str">
            <v>MAINTENANCE OF GENERATING AND ELECTRIC</v>
          </cell>
          <cell r="G624">
            <v>1915.27</v>
          </cell>
          <cell r="J624">
            <v>1915.27</v>
          </cell>
          <cell r="L624">
            <v>4.53</v>
          </cell>
          <cell r="N624">
            <v>4.53</v>
          </cell>
          <cell r="P624">
            <v>1919.8</v>
          </cell>
          <cell r="S624">
            <v>4.53</v>
          </cell>
          <cell r="T624">
            <v>0</v>
          </cell>
          <cell r="U624">
            <v>0</v>
          </cell>
          <cell r="V624">
            <v>4.53</v>
          </cell>
          <cell r="W624">
            <v>4.53</v>
          </cell>
          <cell r="X624">
            <v>0</v>
          </cell>
          <cell r="Y624">
            <v>0</v>
          </cell>
          <cell r="Z624">
            <v>4.53</v>
          </cell>
          <cell r="AA624">
            <v>32.950000000000003</v>
          </cell>
          <cell r="AB624">
            <v>0</v>
          </cell>
          <cell r="AC624">
            <v>1873.26</v>
          </cell>
          <cell r="AD624">
            <v>1906.21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1915.27</v>
          </cell>
          <cell r="AJ624">
            <v>0</v>
          </cell>
        </row>
        <row r="625">
          <cell r="C625">
            <v>2100</v>
          </cell>
          <cell r="D625" t="str">
            <v>****</v>
          </cell>
          <cell r="E625" t="str">
            <v>F55400E</v>
          </cell>
          <cell r="F625" t="str">
            <v>MAINT OF MISCELLANEOUS OTHER POWER GENE</v>
          </cell>
          <cell r="G625">
            <v>0</v>
          </cell>
          <cell r="J625">
            <v>0</v>
          </cell>
          <cell r="L625">
            <v>0</v>
          </cell>
          <cell r="N625">
            <v>0</v>
          </cell>
          <cell r="P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</row>
        <row r="626">
          <cell r="E626" t="str">
            <v xml:space="preserve">     Other Generation Maintenance</v>
          </cell>
          <cell r="G626">
            <v>2957.6099999999997</v>
          </cell>
          <cell r="H626">
            <v>0</v>
          </cell>
          <cell r="J626">
            <v>2957.6099999999997</v>
          </cell>
          <cell r="L626">
            <v>4.53</v>
          </cell>
          <cell r="M626">
            <v>0</v>
          </cell>
          <cell r="N626">
            <v>4.53</v>
          </cell>
          <cell r="P626">
            <v>2962.14</v>
          </cell>
          <cell r="S626">
            <v>4.53</v>
          </cell>
          <cell r="T626">
            <v>0</v>
          </cell>
          <cell r="U626">
            <v>0</v>
          </cell>
          <cell r="V626">
            <v>4.53</v>
          </cell>
          <cell r="W626">
            <v>4.53</v>
          </cell>
          <cell r="X626">
            <v>0</v>
          </cell>
          <cell r="Y626">
            <v>0</v>
          </cell>
          <cell r="Z626">
            <v>4.53</v>
          </cell>
          <cell r="AA626">
            <v>32.950000000000003</v>
          </cell>
          <cell r="AB626">
            <v>48.24</v>
          </cell>
          <cell r="AC626">
            <v>2867.36</v>
          </cell>
          <cell r="AD626">
            <v>2948.55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2957.6099999999997</v>
          </cell>
          <cell r="AJ626">
            <v>0</v>
          </cell>
        </row>
        <row r="628">
          <cell r="E628" t="str">
            <v xml:space="preserve">     Generation Maintenance</v>
          </cell>
          <cell r="G628">
            <v>29587778.090000004</v>
          </cell>
          <cell r="H628">
            <v>0</v>
          </cell>
          <cell r="J628">
            <v>29587778.090000004</v>
          </cell>
          <cell r="L628">
            <v>2194124.71</v>
          </cell>
          <cell r="M628">
            <v>0</v>
          </cell>
          <cell r="N628">
            <v>2194124.71</v>
          </cell>
          <cell r="P628">
            <v>31781902.800000004</v>
          </cell>
          <cell r="S628">
            <v>2194124.71</v>
          </cell>
          <cell r="T628">
            <v>665723.59000000008</v>
          </cell>
          <cell r="U628">
            <v>2490008.1199999996</v>
          </cell>
          <cell r="V628">
            <v>5349856.42</v>
          </cell>
          <cell r="W628">
            <v>2719883.99</v>
          </cell>
          <cell r="X628">
            <v>5026415.75</v>
          </cell>
          <cell r="Y628">
            <v>6489204.3199999994</v>
          </cell>
          <cell r="Z628">
            <v>14235504.060000001</v>
          </cell>
          <cell r="AA628">
            <v>1650094.03</v>
          </cell>
          <cell r="AB628">
            <v>1648031.41</v>
          </cell>
          <cell r="AC628">
            <v>3917715.68</v>
          </cell>
          <cell r="AD628">
            <v>7215841.1200000001</v>
          </cell>
          <cell r="AE628">
            <v>1497142.73</v>
          </cell>
          <cell r="AF628">
            <v>-1799307.7299999997</v>
          </cell>
          <cell r="AG628">
            <v>3088741.4899999998</v>
          </cell>
          <cell r="AH628">
            <v>2786576.49</v>
          </cell>
          <cell r="AI628">
            <v>29587778.090000004</v>
          </cell>
          <cell r="AJ628">
            <v>0</v>
          </cell>
        </row>
        <row r="630">
          <cell r="C630">
            <v>2100</v>
          </cell>
          <cell r="D630" t="str">
            <v>****</v>
          </cell>
          <cell r="E630" t="str">
            <v>F56800E</v>
          </cell>
          <cell r="F630" t="str">
            <v>MAINTENANCE SUPERVISION AND ENGINEERING</v>
          </cell>
          <cell r="G630">
            <v>51570.429999999993</v>
          </cell>
          <cell r="J630">
            <v>51570.429999999993</v>
          </cell>
          <cell r="L630">
            <v>8489.42</v>
          </cell>
          <cell r="N630">
            <v>8489.42</v>
          </cell>
          <cell r="P630">
            <v>60059.849999999991</v>
          </cell>
          <cell r="S630">
            <v>8489.42</v>
          </cell>
          <cell r="T630">
            <v>3801.87</v>
          </cell>
          <cell r="U630">
            <v>7451.44</v>
          </cell>
          <cell r="V630">
            <v>19742.73</v>
          </cell>
          <cell r="W630">
            <v>860.41</v>
          </cell>
          <cell r="X630">
            <v>1343.26</v>
          </cell>
          <cell r="Y630">
            <v>1167.46</v>
          </cell>
          <cell r="Z630">
            <v>3371.13</v>
          </cell>
          <cell r="AA630">
            <v>2252.85</v>
          </cell>
          <cell r="AB630">
            <v>2202.71</v>
          </cell>
          <cell r="AC630">
            <v>4754.16</v>
          </cell>
          <cell r="AD630">
            <v>9209.7199999999993</v>
          </cell>
          <cell r="AE630">
            <v>5965.99</v>
          </cell>
          <cell r="AF630">
            <v>3203.06</v>
          </cell>
          <cell r="AG630">
            <v>10077.799999999999</v>
          </cell>
          <cell r="AH630">
            <v>19246.849999999999</v>
          </cell>
          <cell r="AI630">
            <v>51570.429999999993</v>
          </cell>
          <cell r="AJ630">
            <v>0</v>
          </cell>
        </row>
        <row r="631">
          <cell r="C631">
            <v>2100</v>
          </cell>
          <cell r="D631" t="str">
            <v>****</v>
          </cell>
          <cell r="E631" t="str">
            <v>F56810E</v>
          </cell>
          <cell r="F631" t="str">
            <v>MAINTENANCE SUPERVISION AND ENGINEERING</v>
          </cell>
          <cell r="G631">
            <v>548788.99</v>
          </cell>
          <cell r="J631">
            <v>548788.99</v>
          </cell>
          <cell r="L631">
            <v>54200.86</v>
          </cell>
          <cell r="N631">
            <v>54200.86</v>
          </cell>
          <cell r="P631">
            <v>602989.85</v>
          </cell>
          <cell r="S631">
            <v>54200.86</v>
          </cell>
          <cell r="T631">
            <v>61369.61</v>
          </cell>
          <cell r="U631">
            <v>51784.78</v>
          </cell>
          <cell r="V631">
            <v>167355.25</v>
          </cell>
          <cell r="W631">
            <v>65025.23</v>
          </cell>
          <cell r="X631">
            <v>50496.35</v>
          </cell>
          <cell r="Y631">
            <v>50036.66</v>
          </cell>
          <cell r="Z631">
            <v>165558.24</v>
          </cell>
          <cell r="AA631">
            <v>30392.639999999999</v>
          </cell>
          <cell r="AB631">
            <v>137408.60999999999</v>
          </cell>
          <cell r="AC631">
            <v>-55453.95</v>
          </cell>
          <cell r="AD631">
            <v>112347.3</v>
          </cell>
          <cell r="AE631">
            <v>39127.61</v>
          </cell>
          <cell r="AF631">
            <v>24802.82</v>
          </cell>
          <cell r="AG631">
            <v>39597.769999999997</v>
          </cell>
          <cell r="AH631">
            <v>103528.2</v>
          </cell>
          <cell r="AI631">
            <v>548788.99</v>
          </cell>
          <cell r="AJ631">
            <v>0</v>
          </cell>
        </row>
        <row r="632">
          <cell r="C632">
            <v>2101</v>
          </cell>
          <cell r="D632" t="str">
            <v>****</v>
          </cell>
          <cell r="E632" t="str">
            <v>F56820E</v>
          </cell>
          <cell r="F632" t="str">
            <v>MAINTENANCE SUPERVISION AND ENGINEERING</v>
          </cell>
          <cell r="G632">
            <v>2098.91</v>
          </cell>
          <cell r="J632">
            <v>2098.91</v>
          </cell>
          <cell r="L632">
            <v>0</v>
          </cell>
          <cell r="N632">
            <v>0</v>
          </cell>
          <cell r="P632">
            <v>2098.91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749.86</v>
          </cell>
          <cell r="Y632">
            <v>1349.05</v>
          </cell>
          <cell r="Z632">
            <v>2098.91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2098.91</v>
          </cell>
          <cell r="AJ632">
            <v>0</v>
          </cell>
        </row>
        <row r="633">
          <cell r="C633">
            <v>2100</v>
          </cell>
          <cell r="D633" t="str">
            <v>****</v>
          </cell>
          <cell r="E633" t="str">
            <v>F56900E</v>
          </cell>
          <cell r="F633" t="str">
            <v>MAINTENANCE OF STRUCTURES</v>
          </cell>
          <cell r="G633">
            <v>554.73</v>
          </cell>
          <cell r="J633">
            <v>554.73</v>
          </cell>
          <cell r="L633">
            <v>0</v>
          </cell>
          <cell r="N633">
            <v>0</v>
          </cell>
          <cell r="P633">
            <v>554.73</v>
          </cell>
          <cell r="S633">
            <v>0</v>
          </cell>
          <cell r="T633">
            <v>43.22</v>
          </cell>
          <cell r="U633">
            <v>0</v>
          </cell>
          <cell r="V633">
            <v>43.22</v>
          </cell>
          <cell r="W633">
            <v>14.07</v>
          </cell>
          <cell r="X633">
            <v>116.03</v>
          </cell>
          <cell r="Y633">
            <v>118.59</v>
          </cell>
          <cell r="Z633">
            <v>248.69</v>
          </cell>
          <cell r="AA633">
            <v>76.489999999999995</v>
          </cell>
          <cell r="AB633">
            <v>0</v>
          </cell>
          <cell r="AC633">
            <v>0</v>
          </cell>
          <cell r="AD633">
            <v>76.489999999999995</v>
          </cell>
          <cell r="AE633">
            <v>0</v>
          </cell>
          <cell r="AF633">
            <v>140.5</v>
          </cell>
          <cell r="AG633">
            <v>45.83</v>
          </cell>
          <cell r="AH633">
            <v>186.32999999999998</v>
          </cell>
          <cell r="AI633">
            <v>554.73</v>
          </cell>
          <cell r="AJ633">
            <v>0</v>
          </cell>
        </row>
        <row r="634">
          <cell r="C634">
            <v>2100</v>
          </cell>
          <cell r="D634" t="str">
            <v>****</v>
          </cell>
          <cell r="E634" t="str">
            <v>F57000E</v>
          </cell>
          <cell r="F634" t="str">
            <v>MAINTENANCE OF STATION EQUIPMENT</v>
          </cell>
          <cell r="G634">
            <v>436159.57000000007</v>
          </cell>
          <cell r="J634">
            <v>436159.57000000007</v>
          </cell>
          <cell r="L634">
            <v>3206.88</v>
          </cell>
          <cell r="N634">
            <v>3206.88</v>
          </cell>
          <cell r="P634">
            <v>439366.45000000007</v>
          </cell>
          <cell r="S634">
            <v>3206.88</v>
          </cell>
          <cell r="T634">
            <v>40064.85</v>
          </cell>
          <cell r="U634">
            <v>22567.94</v>
          </cell>
          <cell r="V634">
            <v>65839.67</v>
          </cell>
          <cell r="W634">
            <v>44242.18</v>
          </cell>
          <cell r="X634">
            <v>47555.75</v>
          </cell>
          <cell r="Y634">
            <v>52138.96</v>
          </cell>
          <cell r="Z634">
            <v>143936.88999999998</v>
          </cell>
          <cell r="AA634">
            <v>21571.45</v>
          </cell>
          <cell r="AB634">
            <v>23939.81</v>
          </cell>
          <cell r="AC634">
            <v>34795.449999999997</v>
          </cell>
          <cell r="AD634">
            <v>80306.709999999992</v>
          </cell>
          <cell r="AE634">
            <v>44196.15</v>
          </cell>
          <cell r="AF634">
            <v>80368.960000000006</v>
          </cell>
          <cell r="AG634">
            <v>21511.19</v>
          </cell>
          <cell r="AH634">
            <v>146076.30000000002</v>
          </cell>
          <cell r="AI634">
            <v>436159.57000000007</v>
          </cell>
          <cell r="AJ634">
            <v>0</v>
          </cell>
        </row>
        <row r="635">
          <cell r="C635">
            <v>2100</v>
          </cell>
          <cell r="D635" t="str">
            <v>****</v>
          </cell>
          <cell r="E635" t="str">
            <v>F57010E</v>
          </cell>
          <cell r="F635" t="str">
            <v>MAINTENANCE OF STATION EQUIPMENT</v>
          </cell>
          <cell r="G635">
            <v>1620063.17</v>
          </cell>
          <cell r="J635">
            <v>1620063.17</v>
          </cell>
          <cell r="L635">
            <v>144957.34</v>
          </cell>
          <cell r="N635">
            <v>144957.34</v>
          </cell>
          <cell r="P635">
            <v>1765020.51</v>
          </cell>
          <cell r="S635">
            <v>144957.34</v>
          </cell>
          <cell r="T635">
            <v>165274.32</v>
          </cell>
          <cell r="U635">
            <v>122134.12</v>
          </cell>
          <cell r="V635">
            <v>432365.78</v>
          </cell>
          <cell r="W635">
            <v>176823.79</v>
          </cell>
          <cell r="X635">
            <v>142004.06</v>
          </cell>
          <cell r="Y635">
            <v>116328.5</v>
          </cell>
          <cell r="Z635">
            <v>435156.35</v>
          </cell>
          <cell r="AA635">
            <v>108298.88</v>
          </cell>
          <cell r="AB635">
            <v>134651.09</v>
          </cell>
          <cell r="AC635">
            <v>161173.76000000001</v>
          </cell>
          <cell r="AD635">
            <v>404123.73</v>
          </cell>
          <cell r="AE635">
            <v>114093.25</v>
          </cell>
          <cell r="AF635">
            <v>147763.68</v>
          </cell>
          <cell r="AG635">
            <v>86560.38</v>
          </cell>
          <cell r="AH635">
            <v>348417.31</v>
          </cell>
          <cell r="AI635">
            <v>1620063.17</v>
          </cell>
          <cell r="AJ635">
            <v>0</v>
          </cell>
        </row>
        <row r="636">
          <cell r="C636">
            <v>2100</v>
          </cell>
          <cell r="D636" t="str">
            <v>****</v>
          </cell>
          <cell r="E636" t="str">
            <v>F57020E</v>
          </cell>
          <cell r="F636" t="str">
            <v>MAINTENANCE OF STATION EQUIPMENT</v>
          </cell>
          <cell r="G636">
            <v>178295.70000000004</v>
          </cell>
          <cell r="J636">
            <v>178295.70000000004</v>
          </cell>
          <cell r="L636">
            <v>15323.49</v>
          </cell>
          <cell r="N636">
            <v>15323.49</v>
          </cell>
          <cell r="P636">
            <v>193619.19000000003</v>
          </cell>
          <cell r="S636">
            <v>15323.49</v>
          </cell>
          <cell r="T636">
            <v>13111.54</v>
          </cell>
          <cell r="U636">
            <v>21004.19</v>
          </cell>
          <cell r="V636">
            <v>49439.22</v>
          </cell>
          <cell r="W636">
            <v>13675.12</v>
          </cell>
          <cell r="X636">
            <v>20670.61</v>
          </cell>
          <cell r="Y636">
            <v>19034.669999999998</v>
          </cell>
          <cell r="Z636">
            <v>53380.4</v>
          </cell>
          <cell r="AA636">
            <v>11080.25</v>
          </cell>
          <cell r="AB636">
            <v>22900.28</v>
          </cell>
          <cell r="AC636">
            <v>15597.1</v>
          </cell>
          <cell r="AD636">
            <v>49577.63</v>
          </cell>
          <cell r="AE636">
            <v>17061.509999999998</v>
          </cell>
          <cell r="AF636">
            <v>8836.94</v>
          </cell>
          <cell r="AG636">
            <v>0</v>
          </cell>
          <cell r="AH636">
            <v>25898.449999999997</v>
          </cell>
          <cell r="AI636">
            <v>178295.70000000004</v>
          </cell>
          <cell r="AJ636">
            <v>0</v>
          </cell>
        </row>
        <row r="637">
          <cell r="C637">
            <v>2100</v>
          </cell>
          <cell r="D637" t="str">
            <v>****</v>
          </cell>
          <cell r="E637" t="str">
            <v>F57050E</v>
          </cell>
          <cell r="F637" t="str">
            <v>MAINTENANCE OF STATION EQUIPMENT</v>
          </cell>
          <cell r="G637">
            <v>13542.029999999999</v>
          </cell>
          <cell r="J637">
            <v>13542.029999999999</v>
          </cell>
          <cell r="L637">
            <v>923.02</v>
          </cell>
          <cell r="N637">
            <v>923.02</v>
          </cell>
          <cell r="P637">
            <v>14465.05</v>
          </cell>
          <cell r="S637">
            <v>923.02</v>
          </cell>
          <cell r="T637">
            <v>0</v>
          </cell>
          <cell r="U637">
            <v>0</v>
          </cell>
          <cell r="V637">
            <v>923.02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2071.04</v>
          </cell>
          <cell r="AC637">
            <v>2162.88</v>
          </cell>
          <cell r="AD637">
            <v>4233.92</v>
          </cell>
          <cell r="AE637">
            <v>2553.06</v>
          </cell>
          <cell r="AF637">
            <v>4509.03</v>
          </cell>
          <cell r="AG637">
            <v>1323</v>
          </cell>
          <cell r="AH637">
            <v>8385.09</v>
          </cell>
          <cell r="AI637">
            <v>13542.029999999999</v>
          </cell>
          <cell r="AJ637">
            <v>0</v>
          </cell>
        </row>
        <row r="638">
          <cell r="C638">
            <v>2100</v>
          </cell>
          <cell r="D638" t="str">
            <v>****</v>
          </cell>
          <cell r="E638" t="str">
            <v>F57060E</v>
          </cell>
          <cell r="F638" t="str">
            <v>MAINTENANCE OF STATION EQUIPMENT</v>
          </cell>
          <cell r="G638">
            <v>94305.920000000013</v>
          </cell>
          <cell r="J638">
            <v>94305.920000000013</v>
          </cell>
          <cell r="L638">
            <v>8857.86</v>
          </cell>
          <cell r="N638">
            <v>8857.86</v>
          </cell>
          <cell r="P638">
            <v>103163.78000000001</v>
          </cell>
          <cell r="S638">
            <v>8857.86</v>
          </cell>
          <cell r="T638">
            <v>1969.08</v>
          </cell>
          <cell r="U638">
            <v>5936.64</v>
          </cell>
          <cell r="V638">
            <v>16763.580000000002</v>
          </cell>
          <cell r="W638">
            <v>19034.32</v>
          </cell>
          <cell r="X638">
            <v>2359.27</v>
          </cell>
          <cell r="Y638">
            <v>7317.22</v>
          </cell>
          <cell r="Z638">
            <v>28710.81</v>
          </cell>
          <cell r="AA638">
            <v>1562.79</v>
          </cell>
          <cell r="AB638">
            <v>0</v>
          </cell>
          <cell r="AC638">
            <v>1821.74</v>
          </cell>
          <cell r="AD638">
            <v>3384.5299999999997</v>
          </cell>
          <cell r="AE638">
            <v>19562.55</v>
          </cell>
          <cell r="AF638">
            <v>24982.1</v>
          </cell>
          <cell r="AG638">
            <v>902.35</v>
          </cell>
          <cell r="AH638">
            <v>45446.999999999993</v>
          </cell>
          <cell r="AI638">
            <v>94305.920000000013</v>
          </cell>
          <cell r="AJ638">
            <v>0</v>
          </cell>
        </row>
        <row r="639">
          <cell r="C639">
            <v>2100</v>
          </cell>
          <cell r="D639" t="str">
            <v>****</v>
          </cell>
          <cell r="E639" t="str">
            <v>F57070E</v>
          </cell>
          <cell r="F639" t="str">
            <v>MAINTENANCE OF STATION EQUIPMENT</v>
          </cell>
          <cell r="G639">
            <v>71019.17</v>
          </cell>
          <cell r="J639">
            <v>71019.17</v>
          </cell>
          <cell r="L639">
            <v>302.35000000000002</v>
          </cell>
          <cell r="N639">
            <v>302.35000000000002</v>
          </cell>
          <cell r="P639">
            <v>71321.52</v>
          </cell>
          <cell r="S639">
            <v>302.35000000000002</v>
          </cell>
          <cell r="T639">
            <v>2582.91</v>
          </cell>
          <cell r="U639">
            <v>1167.1600000000001</v>
          </cell>
          <cell r="V639">
            <v>4052.42</v>
          </cell>
          <cell r="W639">
            <v>1964.37</v>
          </cell>
          <cell r="X639">
            <v>681.13</v>
          </cell>
          <cell r="Y639">
            <v>510.04</v>
          </cell>
          <cell r="Z639">
            <v>3155.54</v>
          </cell>
          <cell r="AA639">
            <v>23066.02</v>
          </cell>
          <cell r="AB639">
            <v>10196.35</v>
          </cell>
          <cell r="AC639">
            <v>11307.45</v>
          </cell>
          <cell r="AD639">
            <v>44569.820000000007</v>
          </cell>
          <cell r="AE639">
            <v>10240.36</v>
          </cell>
          <cell r="AF639">
            <v>3839.15</v>
          </cell>
          <cell r="AG639">
            <v>5161.88</v>
          </cell>
          <cell r="AH639">
            <v>19241.39</v>
          </cell>
          <cell r="AI639">
            <v>71019.17</v>
          </cell>
          <cell r="AJ639">
            <v>0</v>
          </cell>
        </row>
        <row r="640">
          <cell r="C640">
            <v>2100</v>
          </cell>
          <cell r="D640" t="str">
            <v>****</v>
          </cell>
          <cell r="E640" t="str">
            <v>F57100E</v>
          </cell>
          <cell r="F640" t="str">
            <v>MAINTENANCE OF OVERHEAD LINES</v>
          </cell>
          <cell r="G640">
            <v>1405116.22</v>
          </cell>
          <cell r="J640">
            <v>1405116.22</v>
          </cell>
          <cell r="L640">
            <v>61304.5</v>
          </cell>
          <cell r="N640">
            <v>61304.5</v>
          </cell>
          <cell r="P640">
            <v>1466420.72</v>
          </cell>
          <cell r="S640">
            <v>61304.5</v>
          </cell>
          <cell r="T640">
            <v>83019.69</v>
          </cell>
          <cell r="U640">
            <v>60328.37</v>
          </cell>
          <cell r="V640">
            <v>204652.56</v>
          </cell>
          <cell r="W640">
            <v>86134.15</v>
          </cell>
          <cell r="X640">
            <v>132216.45000000001</v>
          </cell>
          <cell r="Y640">
            <v>26041.759999999998</v>
          </cell>
          <cell r="Z640">
            <v>244392.36000000002</v>
          </cell>
          <cell r="AA640">
            <v>165221.94</v>
          </cell>
          <cell r="AB640">
            <v>166097.57999999999</v>
          </cell>
          <cell r="AC640">
            <v>73238.42</v>
          </cell>
          <cell r="AD640">
            <v>404557.94</v>
          </cell>
          <cell r="AE640">
            <v>162613.9</v>
          </cell>
          <cell r="AF640">
            <v>102311.9</v>
          </cell>
          <cell r="AG640">
            <v>286587.56</v>
          </cell>
          <cell r="AH640">
            <v>551513.36</v>
          </cell>
          <cell r="AI640">
            <v>1405116.22</v>
          </cell>
          <cell r="AJ640">
            <v>0</v>
          </cell>
        </row>
        <row r="641">
          <cell r="C641">
            <v>2100</v>
          </cell>
          <cell r="D641" t="str">
            <v>****</v>
          </cell>
          <cell r="E641" t="str">
            <v>F57110E</v>
          </cell>
          <cell r="F641" t="str">
            <v>MAINTENANCE OF OVERHEAD LINES</v>
          </cell>
          <cell r="G641">
            <v>307965.47000000003</v>
          </cell>
          <cell r="J641">
            <v>307965.47000000003</v>
          </cell>
          <cell r="L641">
            <v>18830.400000000001</v>
          </cell>
          <cell r="N641">
            <v>18830.400000000001</v>
          </cell>
          <cell r="P641">
            <v>326795.87000000005</v>
          </cell>
          <cell r="S641">
            <v>18830.400000000001</v>
          </cell>
          <cell r="T641">
            <v>12425.24</v>
          </cell>
          <cell r="U641">
            <v>21268.7</v>
          </cell>
          <cell r="V641">
            <v>52524.34</v>
          </cell>
          <cell r="W641">
            <v>45276.29</v>
          </cell>
          <cell r="X641">
            <v>18928.330000000002</v>
          </cell>
          <cell r="Y641">
            <v>25768.11</v>
          </cell>
          <cell r="Z641">
            <v>89972.73000000001</v>
          </cell>
          <cell r="AA641">
            <v>25170.93</v>
          </cell>
          <cell r="AB641">
            <v>21868.52</v>
          </cell>
          <cell r="AC641">
            <v>22111.26</v>
          </cell>
          <cell r="AD641">
            <v>69150.709999999992</v>
          </cell>
          <cell r="AE641">
            <v>19700.98</v>
          </cell>
          <cell r="AF641">
            <v>43486.51</v>
          </cell>
          <cell r="AG641">
            <v>33130.199999999997</v>
          </cell>
          <cell r="AH641">
            <v>96317.69</v>
          </cell>
          <cell r="AI641">
            <v>307965.47000000003</v>
          </cell>
          <cell r="AJ641">
            <v>0</v>
          </cell>
        </row>
        <row r="642">
          <cell r="C642">
            <v>2100</v>
          </cell>
          <cell r="D642" t="str">
            <v>****</v>
          </cell>
          <cell r="E642" t="str">
            <v>F57120E</v>
          </cell>
          <cell r="F642" t="str">
            <v>MAINTENANCE OF OVERHEAD LINES</v>
          </cell>
          <cell r="G642">
            <v>700569.09</v>
          </cell>
          <cell r="J642">
            <v>700569.09</v>
          </cell>
          <cell r="L642">
            <v>74388.5</v>
          </cell>
          <cell r="N642">
            <v>74388.5</v>
          </cell>
          <cell r="P642">
            <v>774957.59</v>
          </cell>
          <cell r="S642">
            <v>74388.5</v>
          </cell>
          <cell r="T642">
            <v>37468.79</v>
          </cell>
          <cell r="U642">
            <v>39502.42</v>
          </cell>
          <cell r="V642">
            <v>151359.71000000002</v>
          </cell>
          <cell r="W642">
            <v>5206.74</v>
          </cell>
          <cell r="X642">
            <v>110604.59</v>
          </cell>
          <cell r="Y642">
            <v>102918.78</v>
          </cell>
          <cell r="Z642">
            <v>218730.11</v>
          </cell>
          <cell r="AA642">
            <v>11805.04</v>
          </cell>
          <cell r="AB642">
            <v>71811.14</v>
          </cell>
          <cell r="AC642">
            <v>13992.01</v>
          </cell>
          <cell r="AD642">
            <v>97608.189999999988</v>
          </cell>
          <cell r="AE642">
            <v>70784.39</v>
          </cell>
          <cell r="AF642">
            <v>81911.210000000006</v>
          </cell>
          <cell r="AG642">
            <v>80175.48</v>
          </cell>
          <cell r="AH642">
            <v>232871.08000000002</v>
          </cell>
          <cell r="AI642">
            <v>700569.09</v>
          </cell>
          <cell r="AJ642">
            <v>0</v>
          </cell>
        </row>
        <row r="643">
          <cell r="C643">
            <v>2100</v>
          </cell>
          <cell r="D643" t="str">
            <v>****</v>
          </cell>
          <cell r="E643" t="str">
            <v>F57130E</v>
          </cell>
          <cell r="F643" t="str">
            <v>MAINTENANCE OF OVERHEAD LINES</v>
          </cell>
          <cell r="G643">
            <v>1022761.8100000002</v>
          </cell>
          <cell r="J643">
            <v>1022761.8100000002</v>
          </cell>
          <cell r="L643">
            <v>93888.639999999999</v>
          </cell>
          <cell r="N643">
            <v>93888.639999999999</v>
          </cell>
          <cell r="P643">
            <v>1116650.4500000002</v>
          </cell>
          <cell r="S643">
            <v>93888.639999999999</v>
          </cell>
          <cell r="T643">
            <v>73884.63</v>
          </cell>
          <cell r="U643">
            <v>96827.87</v>
          </cell>
          <cell r="V643">
            <v>264601.14</v>
          </cell>
          <cell r="W643">
            <v>105441.7</v>
          </cell>
          <cell r="X643">
            <v>81147.839999999997</v>
          </cell>
          <cell r="Y643">
            <v>75958.649999999994</v>
          </cell>
          <cell r="Z643">
            <v>262548.18999999994</v>
          </cell>
          <cell r="AA643">
            <v>86148.7</v>
          </cell>
          <cell r="AB643">
            <v>94037.91</v>
          </cell>
          <cell r="AC643">
            <v>71231.67</v>
          </cell>
          <cell r="AD643">
            <v>251418.27999999997</v>
          </cell>
          <cell r="AE643">
            <v>102205.65</v>
          </cell>
          <cell r="AF643">
            <v>63770.54</v>
          </cell>
          <cell r="AG643">
            <v>78218.009999999995</v>
          </cell>
          <cell r="AH643">
            <v>244194.2</v>
          </cell>
          <cell r="AI643">
            <v>1022761.8100000002</v>
          </cell>
          <cell r="AJ643">
            <v>0</v>
          </cell>
        </row>
        <row r="644">
          <cell r="C644">
            <v>2100</v>
          </cell>
          <cell r="D644" t="str">
            <v>****</v>
          </cell>
          <cell r="E644" t="str">
            <v>F57170E</v>
          </cell>
          <cell r="F644" t="str">
            <v>MAINTENANCE OF OVERHEAD LINES</v>
          </cell>
          <cell r="G644">
            <v>18230.560000000001</v>
          </cell>
          <cell r="J644">
            <v>18230.560000000001</v>
          </cell>
          <cell r="L644">
            <v>0</v>
          </cell>
          <cell r="N644">
            <v>0</v>
          </cell>
          <cell r="P644">
            <v>18230.560000000001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2187.6</v>
          </cell>
          <cell r="X644">
            <v>12697.84</v>
          </cell>
          <cell r="Y644">
            <v>3225.22</v>
          </cell>
          <cell r="Z644">
            <v>18110.66</v>
          </cell>
          <cell r="AA644">
            <v>0</v>
          </cell>
          <cell r="AB644">
            <v>119.9</v>
          </cell>
          <cell r="AC644">
            <v>0</v>
          </cell>
          <cell r="AD644">
            <v>119.9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18230.560000000001</v>
          </cell>
          <cell r="AJ644">
            <v>0</v>
          </cell>
        </row>
        <row r="645">
          <cell r="C645">
            <v>2100</v>
          </cell>
          <cell r="D645" t="str">
            <v>****</v>
          </cell>
          <cell r="E645" t="str">
            <v>F57180E</v>
          </cell>
          <cell r="F645" t="str">
            <v>MAINTENANCE OF OVERHEAD LINES</v>
          </cell>
          <cell r="G645">
            <v>685.47</v>
          </cell>
          <cell r="J645">
            <v>685.47</v>
          </cell>
          <cell r="L645">
            <v>0</v>
          </cell>
          <cell r="N645">
            <v>0</v>
          </cell>
          <cell r="P645">
            <v>685.47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685.47</v>
          </cell>
          <cell r="AG645">
            <v>0</v>
          </cell>
          <cell r="AH645">
            <v>685.47</v>
          </cell>
          <cell r="AI645">
            <v>685.47</v>
          </cell>
          <cell r="AJ645">
            <v>0</v>
          </cell>
        </row>
        <row r="646">
          <cell r="C646">
            <v>2100</v>
          </cell>
          <cell r="D646" t="str">
            <v>****</v>
          </cell>
          <cell r="E646" t="str">
            <v>F57190E</v>
          </cell>
          <cell r="F646" t="str">
            <v>MAINTENANCE OF OVERHEAD LINES</v>
          </cell>
          <cell r="G646">
            <v>77255.44</v>
          </cell>
          <cell r="J646">
            <v>77255.44</v>
          </cell>
          <cell r="L646">
            <v>15795.38</v>
          </cell>
          <cell r="N646">
            <v>15795.38</v>
          </cell>
          <cell r="P646">
            <v>93050.82</v>
          </cell>
          <cell r="S646">
            <v>15795.38</v>
          </cell>
          <cell r="T646">
            <v>8972.91</v>
          </cell>
          <cell r="U646">
            <v>6122.83</v>
          </cell>
          <cell r="V646">
            <v>30891.120000000003</v>
          </cell>
          <cell r="W646">
            <v>12135.86</v>
          </cell>
          <cell r="X646">
            <v>9148.7900000000009</v>
          </cell>
          <cell r="Y646">
            <v>4128.41</v>
          </cell>
          <cell r="Z646">
            <v>25413.06</v>
          </cell>
          <cell r="AA646">
            <v>3643.1</v>
          </cell>
          <cell r="AB646">
            <v>6766.16</v>
          </cell>
          <cell r="AC646">
            <v>2321.5500000000002</v>
          </cell>
          <cell r="AD646">
            <v>12730.810000000001</v>
          </cell>
          <cell r="AE646">
            <v>2587.81</v>
          </cell>
          <cell r="AF646">
            <v>730.8</v>
          </cell>
          <cell r="AG646">
            <v>4901.84</v>
          </cell>
          <cell r="AH646">
            <v>8220.4500000000007</v>
          </cell>
          <cell r="AI646">
            <v>77255.44</v>
          </cell>
          <cell r="AJ646">
            <v>0</v>
          </cell>
        </row>
        <row r="647">
          <cell r="C647">
            <v>2100</v>
          </cell>
          <cell r="D647" t="str">
            <v>****</v>
          </cell>
          <cell r="E647" t="str">
            <v>F57200E</v>
          </cell>
          <cell r="F647" t="str">
            <v>MAINTENANCE OF UNDERGROUND LINES</v>
          </cell>
          <cell r="G647">
            <v>11401.41</v>
          </cell>
          <cell r="J647">
            <v>11401.41</v>
          </cell>
          <cell r="L647">
            <v>558.36</v>
          </cell>
          <cell r="N647">
            <v>558.36</v>
          </cell>
          <cell r="P647">
            <v>11959.77</v>
          </cell>
          <cell r="S647">
            <v>558.36</v>
          </cell>
          <cell r="T647">
            <v>1760.67</v>
          </cell>
          <cell r="U647">
            <v>515.78</v>
          </cell>
          <cell r="V647">
            <v>2834.8100000000004</v>
          </cell>
          <cell r="W647">
            <v>207.46</v>
          </cell>
          <cell r="X647">
            <v>3099.48</v>
          </cell>
          <cell r="Y647">
            <v>306.14</v>
          </cell>
          <cell r="Z647">
            <v>3613.08</v>
          </cell>
          <cell r="AA647">
            <v>702.29</v>
          </cell>
          <cell r="AB647">
            <v>296.14999999999998</v>
          </cell>
          <cell r="AC647">
            <v>740.01</v>
          </cell>
          <cell r="AD647">
            <v>1738.4499999999998</v>
          </cell>
          <cell r="AE647">
            <v>448.3</v>
          </cell>
          <cell r="AF647">
            <v>1392.25</v>
          </cell>
          <cell r="AG647">
            <v>1374.52</v>
          </cell>
          <cell r="AH647">
            <v>3215.0699999999997</v>
          </cell>
          <cell r="AI647">
            <v>11401.41</v>
          </cell>
          <cell r="AJ647">
            <v>0</v>
          </cell>
        </row>
        <row r="648">
          <cell r="C648">
            <v>2100</v>
          </cell>
          <cell r="D648" t="str">
            <v>****</v>
          </cell>
          <cell r="E648" t="str">
            <v>F57300E</v>
          </cell>
          <cell r="F648" t="str">
            <v>MAINTENANCE OF MISCELLANEOUS TRANSMISSI</v>
          </cell>
          <cell r="G648">
            <v>23433.790000000005</v>
          </cell>
          <cell r="J648">
            <v>23433.790000000005</v>
          </cell>
          <cell r="L648">
            <v>5.28</v>
          </cell>
          <cell r="N648">
            <v>5.28</v>
          </cell>
          <cell r="P648">
            <v>23439.070000000003</v>
          </cell>
          <cell r="S648">
            <v>5.28</v>
          </cell>
          <cell r="T648">
            <v>3164.11</v>
          </cell>
          <cell r="U648">
            <v>-2214.5500000000002</v>
          </cell>
          <cell r="V648">
            <v>954.84000000000015</v>
          </cell>
          <cell r="W648">
            <v>7455.2</v>
          </cell>
          <cell r="X648">
            <v>0</v>
          </cell>
          <cell r="Y648">
            <v>2344.2399999999998</v>
          </cell>
          <cell r="Z648">
            <v>9799.4399999999987</v>
          </cell>
          <cell r="AA648">
            <v>8047.53</v>
          </cell>
          <cell r="AB648">
            <v>890.58</v>
          </cell>
          <cell r="AC648">
            <v>0.75</v>
          </cell>
          <cell r="AD648">
            <v>8938.86</v>
          </cell>
          <cell r="AE648">
            <v>50.07</v>
          </cell>
          <cell r="AF648">
            <v>2386.9499999999998</v>
          </cell>
          <cell r="AG648">
            <v>1303.6300000000001</v>
          </cell>
          <cell r="AH648">
            <v>3740.65</v>
          </cell>
          <cell r="AI648">
            <v>23433.790000000005</v>
          </cell>
          <cell r="AJ648">
            <v>0</v>
          </cell>
        </row>
        <row r="649">
          <cell r="E649" t="str">
            <v xml:space="preserve">     Electric Transmission Maintenance</v>
          </cell>
          <cell r="G649">
            <v>6583817.8799999999</v>
          </cell>
          <cell r="H649">
            <v>0</v>
          </cell>
          <cell r="J649">
            <v>6583817.8799999999</v>
          </cell>
          <cell r="L649">
            <v>501032.28</v>
          </cell>
          <cell r="M649">
            <v>0</v>
          </cell>
          <cell r="N649">
            <v>501032.28</v>
          </cell>
          <cell r="P649">
            <v>7084850.1600000001</v>
          </cell>
          <cell r="S649">
            <v>501032.28</v>
          </cell>
          <cell r="T649">
            <v>508913.43999999989</v>
          </cell>
          <cell r="U649">
            <v>454397.69000000006</v>
          </cell>
          <cell r="V649">
            <v>1464343.4100000004</v>
          </cell>
          <cell r="W649">
            <v>585684.48999999987</v>
          </cell>
          <cell r="X649">
            <v>633819.64</v>
          </cell>
          <cell r="Y649">
            <v>488692.46</v>
          </cell>
          <cell r="Z649">
            <v>1708196.59</v>
          </cell>
          <cell r="AA649">
            <v>499040.89999999997</v>
          </cell>
          <cell r="AB649">
            <v>695257.83000000007</v>
          </cell>
          <cell r="AC649">
            <v>359794.26</v>
          </cell>
          <cell r="AD649">
            <v>1554092.99</v>
          </cell>
          <cell r="AE649">
            <v>611191.58000000007</v>
          </cell>
          <cell r="AF649">
            <v>595121.87</v>
          </cell>
          <cell r="AG649">
            <v>650871.44000000006</v>
          </cell>
          <cell r="AH649">
            <v>1857184.8899999997</v>
          </cell>
          <cell r="AI649">
            <v>6583817.8799999999</v>
          </cell>
          <cell r="AJ649">
            <v>0</v>
          </cell>
        </row>
        <row r="651">
          <cell r="C651">
            <v>2100</v>
          </cell>
          <cell r="D651" t="str">
            <v>****</v>
          </cell>
          <cell r="E651" t="str">
            <v>F59000E</v>
          </cell>
          <cell r="F651" t="str">
            <v>MAINTENANCE SUPERVISION AND ENGINEERING</v>
          </cell>
          <cell r="G651">
            <v>315869.08</v>
          </cell>
          <cell r="J651">
            <v>315869.08</v>
          </cell>
          <cell r="L651">
            <v>22222.95</v>
          </cell>
          <cell r="N651">
            <v>22222.95</v>
          </cell>
          <cell r="P651">
            <v>338092.03</v>
          </cell>
          <cell r="S651">
            <v>22222.95</v>
          </cell>
          <cell r="T651">
            <v>22975.43</v>
          </cell>
          <cell r="U651">
            <v>25855.59</v>
          </cell>
          <cell r="V651">
            <v>71053.97</v>
          </cell>
          <cell r="W651">
            <v>31792.42</v>
          </cell>
          <cell r="X651">
            <v>23794.53</v>
          </cell>
          <cell r="Y651">
            <v>26560.21</v>
          </cell>
          <cell r="Z651">
            <v>82147.16</v>
          </cell>
          <cell r="AA651">
            <v>27411.32</v>
          </cell>
          <cell r="AB651">
            <v>24361.32</v>
          </cell>
          <cell r="AC651">
            <v>23407.279999999999</v>
          </cell>
          <cell r="AD651">
            <v>75179.92</v>
          </cell>
          <cell r="AE651">
            <v>22195.66</v>
          </cell>
          <cell r="AF651">
            <v>23047.8</v>
          </cell>
          <cell r="AG651">
            <v>42244.57</v>
          </cell>
          <cell r="AH651">
            <v>87488.03</v>
          </cell>
          <cell r="AI651">
            <v>315869.08</v>
          </cell>
          <cell r="AJ651">
            <v>0</v>
          </cell>
        </row>
        <row r="652">
          <cell r="C652">
            <v>2100</v>
          </cell>
          <cell r="D652" t="str">
            <v>****</v>
          </cell>
          <cell r="E652" t="str">
            <v>F59010E</v>
          </cell>
          <cell r="F652" t="str">
            <v>MAINTENANCE SUPERVISION AND ENGINEERING</v>
          </cell>
          <cell r="G652">
            <v>388017.82</v>
          </cell>
          <cell r="J652">
            <v>388017.82</v>
          </cell>
          <cell r="L652">
            <v>7246.61</v>
          </cell>
          <cell r="N652">
            <v>7246.61</v>
          </cell>
          <cell r="P652">
            <v>395264.43</v>
          </cell>
          <cell r="S652">
            <v>7246.61</v>
          </cell>
          <cell r="T652">
            <v>4388.8599999999997</v>
          </cell>
          <cell r="U652">
            <v>32268.68</v>
          </cell>
          <cell r="V652">
            <v>43904.15</v>
          </cell>
          <cell r="W652">
            <v>115440.95</v>
          </cell>
          <cell r="X652">
            <v>98995.64</v>
          </cell>
          <cell r="Y652">
            <v>46834.25</v>
          </cell>
          <cell r="Z652">
            <v>261270.84</v>
          </cell>
          <cell r="AA652">
            <v>57226.5</v>
          </cell>
          <cell r="AB652">
            <v>8245.85</v>
          </cell>
          <cell r="AC652">
            <v>4341.53</v>
          </cell>
          <cell r="AD652">
            <v>69813.88</v>
          </cell>
          <cell r="AE652">
            <v>4680.57</v>
          </cell>
          <cell r="AF652">
            <v>4953.5200000000004</v>
          </cell>
          <cell r="AG652">
            <v>3394.86</v>
          </cell>
          <cell r="AH652">
            <v>13028.95</v>
          </cell>
          <cell r="AI652">
            <v>388017.82</v>
          </cell>
          <cell r="AJ652">
            <v>0</v>
          </cell>
        </row>
        <row r="653">
          <cell r="C653">
            <v>2100</v>
          </cell>
          <cell r="D653" t="str">
            <v>****</v>
          </cell>
          <cell r="E653" t="str">
            <v>F59020E</v>
          </cell>
          <cell r="F653" t="str">
            <v>MAINTENANCE SUPERVISION AND ENGINEERING</v>
          </cell>
          <cell r="G653">
            <v>0</v>
          </cell>
          <cell r="J653">
            <v>0</v>
          </cell>
          <cell r="L653">
            <v>0</v>
          </cell>
          <cell r="N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</row>
        <row r="654">
          <cell r="C654">
            <v>2100</v>
          </cell>
          <cell r="D654" t="str">
            <v>****</v>
          </cell>
          <cell r="E654" t="str">
            <v>F59100E</v>
          </cell>
          <cell r="F654" t="str">
            <v>MAINTENANCE OF STRUCTURES</v>
          </cell>
          <cell r="G654">
            <v>131237.6</v>
          </cell>
          <cell r="J654">
            <v>131237.6</v>
          </cell>
          <cell r="L654">
            <v>7625.77</v>
          </cell>
          <cell r="N654">
            <v>7625.77</v>
          </cell>
          <cell r="P654">
            <v>138863.37</v>
          </cell>
          <cell r="S654">
            <v>7625.77</v>
          </cell>
          <cell r="T654">
            <v>7371.13</v>
          </cell>
          <cell r="U654">
            <v>1609.07</v>
          </cell>
          <cell r="V654">
            <v>16605.97</v>
          </cell>
          <cell r="W654">
            <v>6357.43</v>
          </cell>
          <cell r="X654">
            <v>4446.79</v>
          </cell>
          <cell r="Y654">
            <v>3878.67</v>
          </cell>
          <cell r="Z654">
            <v>14682.890000000001</v>
          </cell>
          <cell r="AA654">
            <v>5572.92</v>
          </cell>
          <cell r="AB654">
            <v>66368.100000000006</v>
          </cell>
          <cell r="AC654">
            <v>22022.59</v>
          </cell>
          <cell r="AD654">
            <v>93963.61</v>
          </cell>
          <cell r="AE654">
            <v>-8789.48</v>
          </cell>
          <cell r="AF654">
            <v>4949.1000000000004</v>
          </cell>
          <cell r="AG654">
            <v>9825.51</v>
          </cell>
          <cell r="AH654">
            <v>5985.130000000001</v>
          </cell>
          <cell r="AI654">
            <v>131237.6</v>
          </cell>
          <cell r="AJ654">
            <v>0</v>
          </cell>
        </row>
        <row r="655">
          <cell r="C655">
            <v>2100</v>
          </cell>
          <cell r="D655" t="str">
            <v>****</v>
          </cell>
          <cell r="E655" t="str">
            <v>F59200E</v>
          </cell>
          <cell r="F655" t="str">
            <v>MAINTENANCE OF STATION EQUIPMENT</v>
          </cell>
          <cell r="G655">
            <v>1426086.23</v>
          </cell>
          <cell r="J655">
            <v>1426086.23</v>
          </cell>
          <cell r="L655">
            <v>106486.79</v>
          </cell>
          <cell r="N655">
            <v>106486.79</v>
          </cell>
          <cell r="P655">
            <v>1532573.02</v>
          </cell>
          <cell r="S655">
            <v>106486.79</v>
          </cell>
          <cell r="T655">
            <v>127663.03999999999</v>
          </cell>
          <cell r="U655">
            <v>116879.84</v>
          </cell>
          <cell r="V655">
            <v>351029.67</v>
          </cell>
          <cell r="W655">
            <v>148993.34</v>
          </cell>
          <cell r="X655">
            <v>140280.31</v>
          </cell>
          <cell r="Y655">
            <v>90612.3</v>
          </cell>
          <cell r="Z655">
            <v>379885.95</v>
          </cell>
          <cell r="AA655">
            <v>98326.18</v>
          </cell>
          <cell r="AB655">
            <v>151668.41</v>
          </cell>
          <cell r="AC655">
            <v>174457.82</v>
          </cell>
          <cell r="AD655">
            <v>424452.41000000003</v>
          </cell>
          <cell r="AE655">
            <v>157585.26</v>
          </cell>
          <cell r="AF655">
            <v>97243.77</v>
          </cell>
          <cell r="AG655">
            <v>15889.17</v>
          </cell>
          <cell r="AH655">
            <v>270718.2</v>
          </cell>
          <cell r="AI655">
            <v>1426086.23</v>
          </cell>
          <cell r="AJ655">
            <v>0</v>
          </cell>
        </row>
        <row r="656">
          <cell r="C656">
            <v>2100</v>
          </cell>
          <cell r="D656" t="str">
            <v>****</v>
          </cell>
          <cell r="E656" t="str">
            <v>F59210E</v>
          </cell>
          <cell r="F656" t="str">
            <v>MAINTENANCE OF STATION EQUIPMENT</v>
          </cell>
          <cell r="G656">
            <v>1950148.73</v>
          </cell>
          <cell r="J656">
            <v>1950148.73</v>
          </cell>
          <cell r="L656">
            <v>115272.67</v>
          </cell>
          <cell r="N656">
            <v>115272.67</v>
          </cell>
          <cell r="P656">
            <v>2065421.4</v>
          </cell>
          <cell r="S656">
            <v>115272.67</v>
          </cell>
          <cell r="T656">
            <v>158926.98000000001</v>
          </cell>
          <cell r="U656">
            <v>187925.94</v>
          </cell>
          <cell r="V656">
            <v>462125.59</v>
          </cell>
          <cell r="W656">
            <v>297395.8</v>
          </cell>
          <cell r="X656">
            <v>233352.89</v>
          </cell>
          <cell r="Y656">
            <v>180323.84</v>
          </cell>
          <cell r="Z656">
            <v>711072.52999999991</v>
          </cell>
          <cell r="AA656">
            <v>132821.85999999999</v>
          </cell>
          <cell r="AB656">
            <v>114195.47</v>
          </cell>
          <cell r="AC656">
            <v>146297.34</v>
          </cell>
          <cell r="AD656">
            <v>393314.67</v>
          </cell>
          <cell r="AE656">
            <v>158615.92000000001</v>
          </cell>
          <cell r="AF656">
            <v>129531.55</v>
          </cell>
          <cell r="AG656">
            <v>95488.47</v>
          </cell>
          <cell r="AH656">
            <v>383635.94000000006</v>
          </cell>
          <cell r="AI656">
            <v>1950148.73</v>
          </cell>
          <cell r="AJ656">
            <v>0</v>
          </cell>
        </row>
        <row r="657">
          <cell r="C657">
            <v>2100</v>
          </cell>
          <cell r="D657" t="str">
            <v>****</v>
          </cell>
          <cell r="E657" t="str">
            <v>F59220E</v>
          </cell>
          <cell r="F657" t="str">
            <v>MAINTENANCE OF STATION EQUIPMENT</v>
          </cell>
          <cell r="G657">
            <v>86099.109999999986</v>
          </cell>
          <cell r="J657">
            <v>86099.109999999986</v>
          </cell>
          <cell r="L657">
            <v>9543.2099999999991</v>
          </cell>
          <cell r="N657">
            <v>9543.2099999999991</v>
          </cell>
          <cell r="P657">
            <v>95642.319999999978</v>
          </cell>
          <cell r="S657">
            <v>9543.2099999999991</v>
          </cell>
          <cell r="T657">
            <v>5398.67</v>
          </cell>
          <cell r="U657">
            <v>6722.47</v>
          </cell>
          <cell r="V657">
            <v>21664.35</v>
          </cell>
          <cell r="W657">
            <v>5992.23</v>
          </cell>
          <cell r="X657">
            <v>9963.74</v>
          </cell>
          <cell r="Y657">
            <v>13415.25</v>
          </cell>
          <cell r="Z657">
            <v>29371.22</v>
          </cell>
          <cell r="AA657">
            <v>4081.79</v>
          </cell>
          <cell r="AB657">
            <v>8094.73</v>
          </cell>
          <cell r="AC657">
            <v>8710.0499999999993</v>
          </cell>
          <cell r="AD657">
            <v>20886.57</v>
          </cell>
          <cell r="AE657">
            <v>7190.82</v>
          </cell>
          <cell r="AF657">
            <v>4064.39</v>
          </cell>
          <cell r="AG657">
            <v>2921.76</v>
          </cell>
          <cell r="AH657">
            <v>14176.97</v>
          </cell>
          <cell r="AI657">
            <v>86099.109999999986</v>
          </cell>
          <cell r="AJ657">
            <v>0</v>
          </cell>
        </row>
        <row r="658">
          <cell r="C658">
            <v>2100</v>
          </cell>
          <cell r="D658" t="str">
            <v>****</v>
          </cell>
          <cell r="E658" t="str">
            <v>F59290E</v>
          </cell>
          <cell r="F658" t="str">
            <v>MAINTENANCE OF STATION EQUIPMENT</v>
          </cell>
          <cell r="G658">
            <v>0</v>
          </cell>
          <cell r="J658">
            <v>0</v>
          </cell>
          <cell r="L658">
            <v>0</v>
          </cell>
          <cell r="N658">
            <v>0</v>
          </cell>
          <cell r="P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</row>
        <row r="659">
          <cell r="C659">
            <v>2100</v>
          </cell>
          <cell r="D659" t="str">
            <v>****</v>
          </cell>
          <cell r="E659" t="str">
            <v>F59300E</v>
          </cell>
          <cell r="F659" t="str">
            <v>MAINTENANCE OF OVERHEAD LINES</v>
          </cell>
          <cell r="G659">
            <v>3275279.1000000006</v>
          </cell>
          <cell r="J659">
            <v>3275279.1000000006</v>
          </cell>
          <cell r="L659">
            <v>217019.63</v>
          </cell>
          <cell r="N659">
            <v>217019.63</v>
          </cell>
          <cell r="P659">
            <v>3492298.7300000004</v>
          </cell>
          <cell r="S659">
            <v>217019.63</v>
          </cell>
          <cell r="T659">
            <v>343715.07</v>
          </cell>
          <cell r="U659">
            <v>657198.24</v>
          </cell>
          <cell r="V659">
            <v>1217932.94</v>
          </cell>
          <cell r="W659">
            <v>323203.40000000002</v>
          </cell>
          <cell r="X659">
            <v>483005.35</v>
          </cell>
          <cell r="Y659">
            <v>480013.7</v>
          </cell>
          <cell r="Z659">
            <v>1286222.45</v>
          </cell>
          <cell r="AA659">
            <v>-21697.439999999999</v>
          </cell>
          <cell r="AB659">
            <v>-75363.289999999994</v>
          </cell>
          <cell r="AC659">
            <v>266881.81</v>
          </cell>
          <cell r="AD659">
            <v>169821.08000000002</v>
          </cell>
          <cell r="AE659">
            <v>-448295.3</v>
          </cell>
          <cell r="AF659">
            <v>565711.79</v>
          </cell>
          <cell r="AG659">
            <v>483886.14</v>
          </cell>
          <cell r="AH659">
            <v>601302.63000000012</v>
          </cell>
          <cell r="AI659">
            <v>3275279.1000000006</v>
          </cell>
          <cell r="AJ659">
            <v>0</v>
          </cell>
        </row>
        <row r="660">
          <cell r="C660">
            <v>2100</v>
          </cell>
          <cell r="D660" t="str">
            <v>****</v>
          </cell>
          <cell r="E660" t="str">
            <v>F59310E</v>
          </cell>
          <cell r="F660" t="str">
            <v>MAINTENANCE OF OVERHEAD LINES</v>
          </cell>
          <cell r="G660">
            <v>1103129.55</v>
          </cell>
          <cell r="J660">
            <v>1103129.55</v>
          </cell>
          <cell r="L660">
            <v>114535.08</v>
          </cell>
          <cell r="N660">
            <v>114535.08</v>
          </cell>
          <cell r="P660">
            <v>1217664.6300000001</v>
          </cell>
          <cell r="S660">
            <v>114535.08</v>
          </cell>
          <cell r="T660">
            <v>77958.37</v>
          </cell>
          <cell r="U660">
            <v>115193.96</v>
          </cell>
          <cell r="V660">
            <v>307687.41000000003</v>
          </cell>
          <cell r="W660">
            <v>63483.7</v>
          </cell>
          <cell r="X660">
            <v>95196.54</v>
          </cell>
          <cell r="Y660">
            <v>133079.1</v>
          </cell>
          <cell r="Z660">
            <v>291759.33999999997</v>
          </cell>
          <cell r="AA660">
            <v>55432.84</v>
          </cell>
          <cell r="AB660">
            <v>101410.48</v>
          </cell>
          <cell r="AC660">
            <v>52450.87</v>
          </cell>
          <cell r="AD660">
            <v>209294.19</v>
          </cell>
          <cell r="AE660">
            <v>84725.88</v>
          </cell>
          <cell r="AF660">
            <v>111711.42</v>
          </cell>
          <cell r="AG660">
            <v>97951.31</v>
          </cell>
          <cell r="AH660">
            <v>294388.61</v>
          </cell>
          <cell r="AI660">
            <v>1103129.55</v>
          </cell>
          <cell r="AJ660">
            <v>0</v>
          </cell>
        </row>
        <row r="661">
          <cell r="C661">
            <v>2100</v>
          </cell>
          <cell r="D661" t="str">
            <v>****</v>
          </cell>
          <cell r="E661" t="str">
            <v>F59320E</v>
          </cell>
          <cell r="F661" t="str">
            <v>MAINTENANCE OF OVERHEAD LINES</v>
          </cell>
          <cell r="G661">
            <v>16840858.370000001</v>
          </cell>
          <cell r="J661">
            <v>16840858.370000001</v>
          </cell>
          <cell r="L661">
            <v>148819.09</v>
          </cell>
          <cell r="N661">
            <v>148819.09</v>
          </cell>
          <cell r="P661">
            <v>16989677.460000001</v>
          </cell>
          <cell r="S661">
            <v>148819.09</v>
          </cell>
          <cell r="T661">
            <v>1686743.54</v>
          </cell>
          <cell r="U661">
            <v>692063.38</v>
          </cell>
          <cell r="V661">
            <v>2527626.0100000002</v>
          </cell>
          <cell r="W661">
            <v>494746.8</v>
          </cell>
          <cell r="X661">
            <v>2204834.4700000002</v>
          </cell>
          <cell r="Y661">
            <v>2061563.19</v>
          </cell>
          <cell r="Z661">
            <v>4761144.46</v>
          </cell>
          <cell r="AA661">
            <v>1142851.55</v>
          </cell>
          <cell r="AB661">
            <v>1357771.42</v>
          </cell>
          <cell r="AC661">
            <v>386081.26</v>
          </cell>
          <cell r="AD661">
            <v>2886704.2299999995</v>
          </cell>
          <cell r="AE661">
            <v>1833776.88</v>
          </cell>
          <cell r="AF661">
            <v>1819336.28</v>
          </cell>
          <cell r="AG661">
            <v>3012270.51</v>
          </cell>
          <cell r="AH661">
            <v>6665383.6699999999</v>
          </cell>
          <cell r="AI661">
            <v>16840858.370000001</v>
          </cell>
          <cell r="AJ661">
            <v>0</v>
          </cell>
        </row>
        <row r="662">
          <cell r="C662">
            <v>2100</v>
          </cell>
          <cell r="D662" t="str">
            <v>****</v>
          </cell>
          <cell r="E662" t="str">
            <v>F59340E</v>
          </cell>
          <cell r="F662" t="str">
            <v>MAINTENANCE OF OVERHEAD LINES</v>
          </cell>
          <cell r="G662">
            <v>1461.5399999999997</v>
          </cell>
          <cell r="J662">
            <v>1461.5399999999997</v>
          </cell>
          <cell r="L662">
            <v>0</v>
          </cell>
          <cell r="N662">
            <v>0</v>
          </cell>
          <cell r="P662">
            <v>1461.5399999999997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1043.58</v>
          </cell>
          <cell r="Y662">
            <v>55.27</v>
          </cell>
          <cell r="Z662">
            <v>1098.8499999999999</v>
          </cell>
          <cell r="AA662">
            <v>119.6</v>
          </cell>
          <cell r="AB662">
            <v>0</v>
          </cell>
          <cell r="AC662">
            <v>145.80000000000001</v>
          </cell>
          <cell r="AD662">
            <v>265.39999999999998</v>
          </cell>
          <cell r="AE662">
            <v>0</v>
          </cell>
          <cell r="AF662">
            <v>0</v>
          </cell>
          <cell r="AG662">
            <v>97.29</v>
          </cell>
          <cell r="AH662">
            <v>97.29</v>
          </cell>
          <cell r="AI662">
            <v>1461.5399999999997</v>
          </cell>
          <cell r="AJ662">
            <v>0</v>
          </cell>
        </row>
        <row r="663">
          <cell r="C663">
            <v>2100</v>
          </cell>
          <cell r="D663" t="str">
            <v>****</v>
          </cell>
          <cell r="E663" t="str">
            <v>F59350E</v>
          </cell>
          <cell r="F663" t="str">
            <v>MAINTENANCE OF OVERHEAD LINES</v>
          </cell>
          <cell r="G663">
            <v>38834</v>
          </cell>
          <cell r="J663">
            <v>38834</v>
          </cell>
          <cell r="L663">
            <v>3121.65</v>
          </cell>
          <cell r="N663">
            <v>3121.65</v>
          </cell>
          <cell r="P663">
            <v>41955.65</v>
          </cell>
          <cell r="S663">
            <v>3121.65</v>
          </cell>
          <cell r="T663">
            <v>3550.99</v>
          </cell>
          <cell r="U663">
            <v>3287.4</v>
          </cell>
          <cell r="V663">
            <v>9960.0399999999991</v>
          </cell>
          <cell r="W663">
            <v>3897.27</v>
          </cell>
          <cell r="X663">
            <v>4116.0600000000004</v>
          </cell>
          <cell r="Y663">
            <v>-2031.29</v>
          </cell>
          <cell r="Z663">
            <v>5982.04</v>
          </cell>
          <cell r="AA663">
            <v>1082.52</v>
          </cell>
          <cell r="AB663">
            <v>6027.44</v>
          </cell>
          <cell r="AC663">
            <v>3891.55</v>
          </cell>
          <cell r="AD663">
            <v>11001.509999999998</v>
          </cell>
          <cell r="AE663">
            <v>5546.6</v>
          </cell>
          <cell r="AF663">
            <v>1804.83</v>
          </cell>
          <cell r="AG663">
            <v>4538.9799999999996</v>
          </cell>
          <cell r="AH663">
            <v>11890.41</v>
          </cell>
          <cell r="AI663">
            <v>38834</v>
          </cell>
          <cell r="AJ663">
            <v>0</v>
          </cell>
        </row>
        <row r="664">
          <cell r="C664">
            <v>2100</v>
          </cell>
          <cell r="D664" t="str">
            <v>****</v>
          </cell>
          <cell r="E664" t="str">
            <v>F59370E</v>
          </cell>
          <cell r="F664" t="str">
            <v>MAINTENANCE OF OVERHEAD LINES</v>
          </cell>
          <cell r="G664">
            <v>-6175.6699999999992</v>
          </cell>
          <cell r="J664">
            <v>-6175.6699999999992</v>
          </cell>
          <cell r="L664">
            <v>-202.36</v>
          </cell>
          <cell r="N664">
            <v>-202.36</v>
          </cell>
          <cell r="P664">
            <v>-6378.0299999999988</v>
          </cell>
          <cell r="S664">
            <v>-202.36</v>
          </cell>
          <cell r="T664">
            <v>-243.27</v>
          </cell>
          <cell r="U664">
            <v>-47.23</v>
          </cell>
          <cell r="V664">
            <v>-492.86</v>
          </cell>
          <cell r="W664">
            <v>-206.88</v>
          </cell>
          <cell r="X664">
            <v>-495.31</v>
          </cell>
          <cell r="Y664">
            <v>-210.26</v>
          </cell>
          <cell r="Z664">
            <v>-912.45</v>
          </cell>
          <cell r="AA664">
            <v>-2656.45</v>
          </cell>
          <cell r="AB664">
            <v>-1393.54</v>
          </cell>
          <cell r="AC664">
            <v>0</v>
          </cell>
          <cell r="AD664">
            <v>-4049.99</v>
          </cell>
          <cell r="AE664">
            <v>-670.37</v>
          </cell>
          <cell r="AF664">
            <v>0</v>
          </cell>
          <cell r="AG664">
            <v>-50</v>
          </cell>
          <cell r="AH664">
            <v>-720.37</v>
          </cell>
          <cell r="AI664">
            <v>-6175.6699999999992</v>
          </cell>
          <cell r="AJ664">
            <v>0</v>
          </cell>
        </row>
        <row r="665">
          <cell r="C665">
            <v>2100</v>
          </cell>
          <cell r="D665" t="str">
            <v>****</v>
          </cell>
          <cell r="E665" t="str">
            <v>F59390E</v>
          </cell>
          <cell r="F665" t="str">
            <v>MAINTENANCE OF OVERHEAD LINES</v>
          </cell>
          <cell r="G665">
            <v>2244464.7800000003</v>
          </cell>
          <cell r="J665">
            <v>2244464.7800000003</v>
          </cell>
          <cell r="L665">
            <v>216670.52</v>
          </cell>
          <cell r="N665">
            <v>216670.52</v>
          </cell>
          <cell r="P665">
            <v>2461135.3000000003</v>
          </cell>
          <cell r="S665">
            <v>216670.52</v>
          </cell>
          <cell r="T665">
            <v>189624.83</v>
          </cell>
          <cell r="U665">
            <v>186146.87</v>
          </cell>
          <cell r="V665">
            <v>592442.22</v>
          </cell>
          <cell r="W665">
            <v>233344.45</v>
          </cell>
          <cell r="X665">
            <v>244286.34</v>
          </cell>
          <cell r="Y665">
            <v>222864.83</v>
          </cell>
          <cell r="Z665">
            <v>700495.62</v>
          </cell>
          <cell r="AA665">
            <v>147384.76</v>
          </cell>
          <cell r="AB665">
            <v>141062.78</v>
          </cell>
          <cell r="AC665">
            <v>140739.35999999999</v>
          </cell>
          <cell r="AD665">
            <v>429186.9</v>
          </cell>
          <cell r="AE665">
            <v>168083.31</v>
          </cell>
          <cell r="AF665">
            <v>175212.76</v>
          </cell>
          <cell r="AG665">
            <v>179043.97</v>
          </cell>
          <cell r="AH665">
            <v>522340.04000000004</v>
          </cell>
          <cell r="AI665">
            <v>2244464.7800000003</v>
          </cell>
          <cell r="AJ665">
            <v>0</v>
          </cell>
        </row>
        <row r="666">
          <cell r="C666">
            <v>2100</v>
          </cell>
          <cell r="D666" t="str">
            <v>****</v>
          </cell>
          <cell r="E666" t="str">
            <v>F59400E</v>
          </cell>
          <cell r="F666" t="str">
            <v>MAINTENANCE OF UNDERGROUND LINES</v>
          </cell>
          <cell r="G666">
            <v>2844545.33</v>
          </cell>
          <cell r="J666">
            <v>2844545.33</v>
          </cell>
          <cell r="L666">
            <v>103035.25</v>
          </cell>
          <cell r="N666">
            <v>103035.25</v>
          </cell>
          <cell r="P666">
            <v>2947580.58</v>
          </cell>
          <cell r="S666">
            <v>103035.25</v>
          </cell>
          <cell r="T666">
            <v>209151.48</v>
          </cell>
          <cell r="U666">
            <v>320182.75</v>
          </cell>
          <cell r="V666">
            <v>632369.48</v>
          </cell>
          <cell r="W666">
            <v>206278.34</v>
          </cell>
          <cell r="X666">
            <v>153866.41</v>
          </cell>
          <cell r="Y666">
            <v>209270.09</v>
          </cell>
          <cell r="Z666">
            <v>569414.84</v>
          </cell>
          <cell r="AA666">
            <v>334690.34000000003</v>
          </cell>
          <cell r="AB666">
            <v>102160.86</v>
          </cell>
          <cell r="AC666">
            <v>248227.25</v>
          </cell>
          <cell r="AD666">
            <v>685078.45</v>
          </cell>
          <cell r="AE666">
            <v>424701.1</v>
          </cell>
          <cell r="AF666">
            <v>311043.15999999997</v>
          </cell>
          <cell r="AG666">
            <v>221938.3</v>
          </cell>
          <cell r="AH666">
            <v>957682.56</v>
          </cell>
          <cell r="AI666">
            <v>2844545.33</v>
          </cell>
          <cell r="AJ666">
            <v>0</v>
          </cell>
        </row>
        <row r="667">
          <cell r="C667">
            <v>2100</v>
          </cell>
          <cell r="D667" t="str">
            <v>****</v>
          </cell>
          <cell r="E667" t="str">
            <v>F59410E</v>
          </cell>
          <cell r="F667" t="str">
            <v>MAINTENANCE OF UNDERGROUND LINES</v>
          </cell>
          <cell r="G667">
            <v>757309.15000000014</v>
          </cell>
          <cell r="J667">
            <v>757309.15000000014</v>
          </cell>
          <cell r="L667">
            <v>68198.09</v>
          </cell>
          <cell r="N667">
            <v>68198.09</v>
          </cell>
          <cell r="P667">
            <v>825507.24000000011</v>
          </cell>
          <cell r="S667">
            <v>68198.09</v>
          </cell>
          <cell r="T667">
            <v>56888.88</v>
          </cell>
          <cell r="U667">
            <v>57505.24</v>
          </cell>
          <cell r="V667">
            <v>182592.21</v>
          </cell>
          <cell r="W667">
            <v>72852.850000000006</v>
          </cell>
          <cell r="X667">
            <v>81384.05</v>
          </cell>
          <cell r="Y667">
            <v>59745.440000000002</v>
          </cell>
          <cell r="Z667">
            <v>213982.34000000003</v>
          </cell>
          <cell r="AA667">
            <v>62449.72</v>
          </cell>
          <cell r="AB667">
            <v>69240.070000000007</v>
          </cell>
          <cell r="AC667">
            <v>48769.36</v>
          </cell>
          <cell r="AD667">
            <v>180459.15000000002</v>
          </cell>
          <cell r="AE667">
            <v>80578.350000000006</v>
          </cell>
          <cell r="AF667">
            <v>47887.67</v>
          </cell>
          <cell r="AG667">
            <v>51809.43</v>
          </cell>
          <cell r="AH667">
            <v>180275.45</v>
          </cell>
          <cell r="AI667">
            <v>757309.15000000014</v>
          </cell>
          <cell r="AJ667">
            <v>0</v>
          </cell>
        </row>
        <row r="668">
          <cell r="C668">
            <v>2100</v>
          </cell>
          <cell r="D668" t="str">
            <v>****</v>
          </cell>
          <cell r="E668" t="str">
            <v>F59420E</v>
          </cell>
          <cell r="F668" t="str">
            <v>MAINTENANCE OF UNDERGROUND LINES</v>
          </cell>
          <cell r="G668">
            <v>1585.44</v>
          </cell>
          <cell r="J668">
            <v>1585.44</v>
          </cell>
          <cell r="L668">
            <v>172.46</v>
          </cell>
          <cell r="N668">
            <v>172.46</v>
          </cell>
          <cell r="P668">
            <v>1757.9</v>
          </cell>
          <cell r="S668">
            <v>172.46</v>
          </cell>
          <cell r="T668">
            <v>253.79</v>
          </cell>
          <cell r="U668">
            <v>0</v>
          </cell>
          <cell r="V668">
            <v>426.25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100.8</v>
          </cell>
          <cell r="AC668">
            <v>0</v>
          </cell>
          <cell r="AD668">
            <v>100.8</v>
          </cell>
          <cell r="AE668">
            <v>930.89</v>
          </cell>
          <cell r="AF668">
            <v>127.5</v>
          </cell>
          <cell r="AG668">
            <v>0</v>
          </cell>
          <cell r="AH668">
            <v>1058.3899999999999</v>
          </cell>
          <cell r="AI668">
            <v>1585.44</v>
          </cell>
          <cell r="AJ668">
            <v>0</v>
          </cell>
        </row>
        <row r="669">
          <cell r="C669">
            <v>2100</v>
          </cell>
          <cell r="D669" t="str">
            <v>****</v>
          </cell>
          <cell r="E669" t="str">
            <v>F59430E</v>
          </cell>
          <cell r="F669" t="str">
            <v>MAINTENANCE OF UNDERGROUND LINES</v>
          </cell>
          <cell r="G669">
            <v>0</v>
          </cell>
          <cell r="J669">
            <v>0</v>
          </cell>
          <cell r="L669">
            <v>0</v>
          </cell>
          <cell r="N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C670">
            <v>2100</v>
          </cell>
          <cell r="D670" t="str">
            <v>****</v>
          </cell>
          <cell r="E670" t="str">
            <v>F59450E</v>
          </cell>
          <cell r="F670" t="str">
            <v>MAINTENANCE OF UNDERGROUND LINES</v>
          </cell>
          <cell r="G670">
            <v>7568.8400000000011</v>
          </cell>
          <cell r="J670">
            <v>7568.8400000000011</v>
          </cell>
          <cell r="L670">
            <v>806.78</v>
          </cell>
          <cell r="N670">
            <v>806.78</v>
          </cell>
          <cell r="P670">
            <v>8375.6200000000008</v>
          </cell>
          <cell r="S670">
            <v>806.78</v>
          </cell>
          <cell r="T670">
            <v>80.55</v>
          </cell>
          <cell r="U670">
            <v>-409</v>
          </cell>
          <cell r="V670">
            <v>478.32999999999993</v>
          </cell>
          <cell r="W670">
            <v>0</v>
          </cell>
          <cell r="X670">
            <v>591.91999999999996</v>
          </cell>
          <cell r="Y670">
            <v>700.13</v>
          </cell>
          <cell r="Z670">
            <v>1292.05</v>
          </cell>
          <cell r="AA670">
            <v>372.36</v>
          </cell>
          <cell r="AB670">
            <v>653.34</v>
          </cell>
          <cell r="AC670">
            <v>637.20000000000005</v>
          </cell>
          <cell r="AD670">
            <v>1662.9</v>
          </cell>
          <cell r="AE670">
            <v>2036.77</v>
          </cell>
          <cell r="AF670">
            <v>490.51</v>
          </cell>
          <cell r="AG670">
            <v>1608.28</v>
          </cell>
          <cell r="AH670">
            <v>4135.5599999999995</v>
          </cell>
          <cell r="AI670">
            <v>7568.8400000000011</v>
          </cell>
          <cell r="AJ670">
            <v>0</v>
          </cell>
        </row>
        <row r="671">
          <cell r="C671">
            <v>2100</v>
          </cell>
          <cell r="D671" t="str">
            <v>****</v>
          </cell>
          <cell r="E671" t="str">
            <v>F59460E</v>
          </cell>
          <cell r="F671" t="str">
            <v>MAINTENANCE OF UNDERGROUND LINES</v>
          </cell>
          <cell r="G671">
            <v>2285015.5699999998</v>
          </cell>
          <cell r="J671">
            <v>2285015.5699999998</v>
          </cell>
          <cell r="L671">
            <v>219603.43</v>
          </cell>
          <cell r="N671">
            <v>219603.43</v>
          </cell>
          <cell r="P671">
            <v>2504619</v>
          </cell>
          <cell r="S671">
            <v>219603.43</v>
          </cell>
          <cell r="T671">
            <v>177552.93</v>
          </cell>
          <cell r="U671">
            <v>168071.76</v>
          </cell>
          <cell r="V671">
            <v>565228.12</v>
          </cell>
          <cell r="W671">
            <v>200288.27</v>
          </cell>
          <cell r="X671">
            <v>166668.51</v>
          </cell>
          <cell r="Y671">
            <v>158622.06</v>
          </cell>
          <cell r="Z671">
            <v>525578.84000000008</v>
          </cell>
          <cell r="AA671">
            <v>223336.16</v>
          </cell>
          <cell r="AB671">
            <v>169831.98</v>
          </cell>
          <cell r="AC671">
            <v>197096.03</v>
          </cell>
          <cell r="AD671">
            <v>590264.17000000004</v>
          </cell>
          <cell r="AE671">
            <v>253131.82</v>
          </cell>
          <cell r="AF671">
            <v>166991.29999999999</v>
          </cell>
          <cell r="AG671">
            <v>183821.32</v>
          </cell>
          <cell r="AH671">
            <v>603944.43999999994</v>
          </cell>
          <cell r="AI671">
            <v>2285015.5699999998</v>
          </cell>
          <cell r="AJ671">
            <v>0</v>
          </cell>
        </row>
        <row r="672">
          <cell r="C672">
            <v>2100</v>
          </cell>
          <cell r="D672" t="str">
            <v>****</v>
          </cell>
          <cell r="E672" t="str">
            <v>F59500E</v>
          </cell>
          <cell r="F672" t="str">
            <v>MAINTENANCE OF LINE TRANSFORMERS</v>
          </cell>
          <cell r="G672">
            <v>37508.639999999999</v>
          </cell>
          <cell r="J672">
            <v>37508.639999999999</v>
          </cell>
          <cell r="L672">
            <v>1057.6099999999999</v>
          </cell>
          <cell r="N672">
            <v>1057.6099999999999</v>
          </cell>
          <cell r="P672">
            <v>38566.25</v>
          </cell>
          <cell r="S672">
            <v>1057.6099999999999</v>
          </cell>
          <cell r="T672">
            <v>6607.63</v>
          </cell>
          <cell r="U672">
            <v>3925</v>
          </cell>
          <cell r="V672">
            <v>11590.24</v>
          </cell>
          <cell r="W672">
            <v>5529.52</v>
          </cell>
          <cell r="X672">
            <v>-23881.99</v>
          </cell>
          <cell r="Y672">
            <v>2436.8000000000002</v>
          </cell>
          <cell r="Z672">
            <v>-15915.670000000002</v>
          </cell>
          <cell r="AA672">
            <v>12201.69</v>
          </cell>
          <cell r="AB672">
            <v>5294.03</v>
          </cell>
          <cell r="AC672">
            <v>10412.56</v>
          </cell>
          <cell r="AD672">
            <v>27908.28</v>
          </cell>
          <cell r="AE672">
            <v>5987.38</v>
          </cell>
          <cell r="AF672">
            <v>2767.12</v>
          </cell>
          <cell r="AG672">
            <v>5171.29</v>
          </cell>
          <cell r="AH672">
            <v>13925.79</v>
          </cell>
          <cell r="AI672">
            <v>37508.639999999999</v>
          </cell>
          <cell r="AJ672">
            <v>0</v>
          </cell>
        </row>
        <row r="673">
          <cell r="C673">
            <v>2100</v>
          </cell>
          <cell r="D673" t="str">
            <v>****</v>
          </cell>
          <cell r="E673" t="str">
            <v>F59510E</v>
          </cell>
          <cell r="F673" t="str">
            <v>MAINTENANCE OF LINE TRANSFORMERS</v>
          </cell>
          <cell r="G673">
            <v>110807.8</v>
          </cell>
          <cell r="J673">
            <v>110807.8</v>
          </cell>
          <cell r="L673">
            <v>11480.58</v>
          </cell>
          <cell r="N673">
            <v>11480.58</v>
          </cell>
          <cell r="P673">
            <v>122288.38</v>
          </cell>
          <cell r="S673">
            <v>11480.58</v>
          </cell>
          <cell r="T673">
            <v>9773.92</v>
          </cell>
          <cell r="U673">
            <v>4925.25</v>
          </cell>
          <cell r="V673">
            <v>26179.75</v>
          </cell>
          <cell r="W673">
            <v>17636.580000000002</v>
          </cell>
          <cell r="X673">
            <v>7325.38</v>
          </cell>
          <cell r="Y673">
            <v>5859.84</v>
          </cell>
          <cell r="Z673">
            <v>30821.800000000003</v>
          </cell>
          <cell r="AA673">
            <v>9298.7000000000007</v>
          </cell>
          <cell r="AB673">
            <v>9134.14</v>
          </cell>
          <cell r="AC673">
            <v>9383.34</v>
          </cell>
          <cell r="AD673">
            <v>27816.18</v>
          </cell>
          <cell r="AE673">
            <v>7889.66</v>
          </cell>
          <cell r="AF673">
            <v>13705.88</v>
          </cell>
          <cell r="AG673">
            <v>4394.53</v>
          </cell>
          <cell r="AH673">
            <v>25990.07</v>
          </cell>
          <cell r="AI673">
            <v>110807.8</v>
          </cell>
          <cell r="AJ673">
            <v>0</v>
          </cell>
        </row>
        <row r="674">
          <cell r="C674">
            <v>2100</v>
          </cell>
          <cell r="D674" t="str">
            <v>****</v>
          </cell>
          <cell r="E674" t="str">
            <v>F59520E</v>
          </cell>
          <cell r="F674" t="str">
            <v>MAINTENANCE OF LINE TRANSFORMERS</v>
          </cell>
          <cell r="G674">
            <v>27786.19</v>
          </cell>
          <cell r="J674">
            <v>27786.19</v>
          </cell>
          <cell r="L674">
            <v>488.66</v>
          </cell>
          <cell r="N674">
            <v>488.66</v>
          </cell>
          <cell r="P674">
            <v>28274.85</v>
          </cell>
          <cell r="S674">
            <v>488.66</v>
          </cell>
          <cell r="T674">
            <v>831.57</v>
          </cell>
          <cell r="U674">
            <v>3397.98</v>
          </cell>
          <cell r="V674">
            <v>4718.21</v>
          </cell>
          <cell r="W674">
            <v>574.35</v>
          </cell>
          <cell r="X674">
            <v>1839.85</v>
          </cell>
          <cell r="Y674">
            <v>1293.58</v>
          </cell>
          <cell r="Z674">
            <v>3707.7799999999997</v>
          </cell>
          <cell r="AA674">
            <v>2970.75</v>
          </cell>
          <cell r="AB674">
            <v>2516.63</v>
          </cell>
          <cell r="AC674">
            <v>3091.51</v>
          </cell>
          <cell r="AD674">
            <v>8578.89</v>
          </cell>
          <cell r="AE674">
            <v>5664.98</v>
          </cell>
          <cell r="AF674">
            <v>4518.2</v>
          </cell>
          <cell r="AG674">
            <v>598.13</v>
          </cell>
          <cell r="AH674">
            <v>10781.31</v>
          </cell>
          <cell r="AI674">
            <v>27786.19</v>
          </cell>
          <cell r="AJ674">
            <v>0</v>
          </cell>
        </row>
        <row r="675">
          <cell r="C675">
            <v>2100</v>
          </cell>
          <cell r="D675" t="str">
            <v>****</v>
          </cell>
          <cell r="E675" t="str">
            <v>F59550E</v>
          </cell>
          <cell r="F675" t="str">
            <v>MAINTENANCE OF LINE TRANSFORMERS</v>
          </cell>
          <cell r="G675">
            <v>68969.179999999993</v>
          </cell>
          <cell r="J675">
            <v>68969.179999999993</v>
          </cell>
          <cell r="L675">
            <v>7054.1</v>
          </cell>
          <cell r="N675">
            <v>7054.1</v>
          </cell>
          <cell r="P675">
            <v>76023.28</v>
          </cell>
          <cell r="S675">
            <v>7054.1</v>
          </cell>
          <cell r="T675">
            <v>6853.74</v>
          </cell>
          <cell r="U675">
            <v>4606.43</v>
          </cell>
          <cell r="V675">
            <v>18514.27</v>
          </cell>
          <cell r="W675">
            <v>2876.06</v>
          </cell>
          <cell r="X675">
            <v>6909.41</v>
          </cell>
          <cell r="Y675">
            <v>7150.3</v>
          </cell>
          <cell r="Z675">
            <v>16935.77</v>
          </cell>
          <cell r="AA675">
            <v>6435.92</v>
          </cell>
          <cell r="AB675">
            <v>4108.8900000000003</v>
          </cell>
          <cell r="AC675">
            <v>4031.91</v>
          </cell>
          <cell r="AD675">
            <v>14576.720000000001</v>
          </cell>
          <cell r="AE675">
            <v>3979.79</v>
          </cell>
          <cell r="AF675">
            <v>6136.07</v>
          </cell>
          <cell r="AG675">
            <v>8826.56</v>
          </cell>
          <cell r="AH675">
            <v>18942.419999999998</v>
          </cell>
          <cell r="AI675">
            <v>68969.179999999993</v>
          </cell>
          <cell r="AJ675">
            <v>0</v>
          </cell>
        </row>
        <row r="676">
          <cell r="C676">
            <v>2100</v>
          </cell>
          <cell r="D676" t="str">
            <v>****</v>
          </cell>
          <cell r="E676" t="str">
            <v>F59570E</v>
          </cell>
          <cell r="F676" t="str">
            <v>MAINTENANCE OF LINE TRANSFORMERS</v>
          </cell>
          <cell r="G676">
            <v>0</v>
          </cell>
          <cell r="J676">
            <v>0</v>
          </cell>
          <cell r="L676">
            <v>0</v>
          </cell>
          <cell r="N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</row>
        <row r="677">
          <cell r="C677">
            <v>2100</v>
          </cell>
          <cell r="D677" t="str">
            <v>****</v>
          </cell>
          <cell r="E677" t="str">
            <v>F59600E</v>
          </cell>
          <cell r="F677" t="str">
            <v>MAINTENANCE OF STREET LIGHTING AND SIGN</v>
          </cell>
          <cell r="G677">
            <v>57644.51999999999</v>
          </cell>
          <cell r="J677">
            <v>57644.51999999999</v>
          </cell>
          <cell r="L677">
            <v>7673.64</v>
          </cell>
          <cell r="N677">
            <v>7673.64</v>
          </cell>
          <cell r="P677">
            <v>65318.159999999989</v>
          </cell>
          <cell r="S677">
            <v>7673.64</v>
          </cell>
          <cell r="T677">
            <v>7523.93</v>
          </cell>
          <cell r="U677">
            <v>5065.8999999999996</v>
          </cell>
          <cell r="V677">
            <v>20263.47</v>
          </cell>
          <cell r="W677">
            <v>4743.29</v>
          </cell>
          <cell r="X677">
            <v>3182.24</v>
          </cell>
          <cell r="Y677">
            <v>2215.27</v>
          </cell>
          <cell r="Z677">
            <v>10140.799999999999</v>
          </cell>
          <cell r="AA677">
            <v>4413.01</v>
          </cell>
          <cell r="AB677">
            <v>7384.63</v>
          </cell>
          <cell r="AC677">
            <v>5724.66</v>
          </cell>
          <cell r="AD677">
            <v>17522.3</v>
          </cell>
          <cell r="AE677">
            <v>5683.29</v>
          </cell>
          <cell r="AF677">
            <v>-333.73</v>
          </cell>
          <cell r="AG677">
            <v>4368.3900000000003</v>
          </cell>
          <cell r="AH677">
            <v>9717.9500000000007</v>
          </cell>
          <cell r="AI677">
            <v>57644.51999999999</v>
          </cell>
          <cell r="AJ677">
            <v>0</v>
          </cell>
        </row>
        <row r="678">
          <cell r="C678">
            <v>2100</v>
          </cell>
          <cell r="D678" t="str">
            <v>****</v>
          </cell>
          <cell r="E678" t="str">
            <v>F59700E</v>
          </cell>
          <cell r="F678" t="str">
            <v>MAINTENANCE OF METERS</v>
          </cell>
          <cell r="G678">
            <v>446786.49999999994</v>
          </cell>
          <cell r="J678">
            <v>446786.49999999994</v>
          </cell>
          <cell r="L678">
            <v>34060.550000000003</v>
          </cell>
          <cell r="N678">
            <v>34060.550000000003</v>
          </cell>
          <cell r="P678">
            <v>480847.04999999993</v>
          </cell>
          <cell r="S678">
            <v>34060.550000000003</v>
          </cell>
          <cell r="T678">
            <v>46411.35</v>
          </cell>
          <cell r="U678">
            <v>31183.86</v>
          </cell>
          <cell r="V678">
            <v>111655.76</v>
          </cell>
          <cell r="W678">
            <v>35568.9</v>
          </cell>
          <cell r="X678">
            <v>22135.68</v>
          </cell>
          <cell r="Y678">
            <v>21644.39</v>
          </cell>
          <cell r="Z678">
            <v>79348.97</v>
          </cell>
          <cell r="AA678">
            <v>41641.9</v>
          </cell>
          <cell r="AB678">
            <v>42322.14</v>
          </cell>
          <cell r="AC678">
            <v>40562.82</v>
          </cell>
          <cell r="AD678">
            <v>124526.86000000002</v>
          </cell>
          <cell r="AE678">
            <v>42340.56</v>
          </cell>
          <cell r="AF678">
            <v>44163.37</v>
          </cell>
          <cell r="AG678">
            <v>44750.98</v>
          </cell>
          <cell r="AH678">
            <v>131254.91</v>
          </cell>
          <cell r="AI678">
            <v>446786.49999999994</v>
          </cell>
          <cell r="AJ678">
            <v>0</v>
          </cell>
        </row>
        <row r="679">
          <cell r="C679">
            <v>2100</v>
          </cell>
          <cell r="D679" t="str">
            <v>****</v>
          </cell>
          <cell r="E679" t="str">
            <v>F59800E</v>
          </cell>
          <cell r="F679" t="str">
            <v>MAINTENANCE OF MISCELLANEOUS DISTRIBUTI</v>
          </cell>
          <cell r="G679">
            <v>659525.80000000005</v>
          </cell>
          <cell r="J679">
            <v>659525.80000000005</v>
          </cell>
          <cell r="L679">
            <v>40295.65</v>
          </cell>
          <cell r="N679">
            <v>40295.65</v>
          </cell>
          <cell r="P679">
            <v>699821.45000000007</v>
          </cell>
          <cell r="S679">
            <v>40295.65</v>
          </cell>
          <cell r="T679">
            <v>47870.61</v>
          </cell>
          <cell r="U679">
            <v>55154.400000000001</v>
          </cell>
          <cell r="V679">
            <v>143320.66</v>
          </cell>
          <cell r="W679">
            <v>139098.89000000001</v>
          </cell>
          <cell r="X679">
            <v>70107.42</v>
          </cell>
          <cell r="Y679">
            <v>34488.910000000003</v>
          </cell>
          <cell r="Z679">
            <v>243695.22</v>
          </cell>
          <cell r="AA679">
            <v>52294.98</v>
          </cell>
          <cell r="AB679">
            <v>35204.660000000003</v>
          </cell>
          <cell r="AC679">
            <v>45754.98</v>
          </cell>
          <cell r="AD679">
            <v>133254.62000000002</v>
          </cell>
          <cell r="AE679">
            <v>56084.67</v>
          </cell>
          <cell r="AF679">
            <v>41793.82</v>
          </cell>
          <cell r="AG679">
            <v>41376.81</v>
          </cell>
          <cell r="AH679">
            <v>139255.29999999999</v>
          </cell>
          <cell r="AI679">
            <v>659525.80000000005</v>
          </cell>
          <cell r="AJ679">
            <v>0</v>
          </cell>
        </row>
        <row r="680">
          <cell r="E680" t="str">
            <v xml:space="preserve">     Electric Distribution Maintenance</v>
          </cell>
          <cell r="G680">
            <v>35100363.199999996</v>
          </cell>
          <cell r="H680">
            <v>0</v>
          </cell>
          <cell r="J680">
            <v>35100363.199999996</v>
          </cell>
          <cell r="L680">
            <v>1462288.41</v>
          </cell>
          <cell r="M680">
            <v>0</v>
          </cell>
          <cell r="N680">
            <v>1462288.41</v>
          </cell>
          <cell r="P680">
            <v>36562651.609999992</v>
          </cell>
          <cell r="S680">
            <v>1462288.41</v>
          </cell>
          <cell r="T680">
            <v>3197874.02</v>
          </cell>
          <cell r="U680">
            <v>2678713.7799999998</v>
          </cell>
          <cell r="V680">
            <v>7338876.209999999</v>
          </cell>
          <cell r="W680">
            <v>2409887.9600000004</v>
          </cell>
          <cell r="X680">
            <v>4032949.8100000005</v>
          </cell>
          <cell r="Y680">
            <v>3760385.8699999996</v>
          </cell>
          <cell r="Z680">
            <v>10203223.640000001</v>
          </cell>
          <cell r="AA680">
            <v>2398063.48</v>
          </cell>
          <cell r="AB680">
            <v>2350401.3400000003</v>
          </cell>
          <cell r="AC680">
            <v>1843118.88</v>
          </cell>
          <cell r="AD680">
            <v>6591583.7000000002</v>
          </cell>
          <cell r="AE680">
            <v>2873655.0100000002</v>
          </cell>
          <cell r="AF680">
            <v>3576858.0799999996</v>
          </cell>
          <cell r="AG680">
            <v>4516166.5599999996</v>
          </cell>
          <cell r="AH680">
            <v>10966679.65</v>
          </cell>
          <cell r="AI680">
            <v>35100363.199999996</v>
          </cell>
          <cell r="AJ680">
            <v>0</v>
          </cell>
        </row>
        <row r="682">
          <cell r="E682" t="str">
            <v xml:space="preserve">     Electric Maintenance</v>
          </cell>
          <cell r="G682">
            <v>71271959.170000002</v>
          </cell>
          <cell r="H682">
            <v>0</v>
          </cell>
          <cell r="J682">
            <v>71271959.170000002</v>
          </cell>
          <cell r="L682">
            <v>4157445.4000000004</v>
          </cell>
          <cell r="M682">
            <v>0</v>
          </cell>
          <cell r="N682">
            <v>4157445.4000000004</v>
          </cell>
          <cell r="P682">
            <v>75429404.570000008</v>
          </cell>
          <cell r="S682">
            <v>4157445.4000000004</v>
          </cell>
          <cell r="T682">
            <v>4372511.05</v>
          </cell>
          <cell r="U682">
            <v>5623119.5899999999</v>
          </cell>
          <cell r="V682">
            <v>14153076.039999999</v>
          </cell>
          <cell r="W682">
            <v>5715456.4400000004</v>
          </cell>
          <cell r="X682">
            <v>9693185.1999999993</v>
          </cell>
          <cell r="Y682">
            <v>10738282.649999999</v>
          </cell>
          <cell r="Z682">
            <v>26146924.289999999</v>
          </cell>
          <cell r="AA682">
            <v>4547198.41</v>
          </cell>
          <cell r="AB682">
            <v>4693690.58</v>
          </cell>
          <cell r="AC682">
            <v>6120628.8200000003</v>
          </cell>
          <cell r="AD682">
            <v>15361517.809999999</v>
          </cell>
          <cell r="AE682">
            <v>4981989.32</v>
          </cell>
          <cell r="AF682">
            <v>2372672.2199999997</v>
          </cell>
          <cell r="AG682">
            <v>8255779.4899999993</v>
          </cell>
          <cell r="AH682">
            <v>15610441.030000001</v>
          </cell>
          <cell r="AI682">
            <v>71271959.170000002</v>
          </cell>
          <cell r="AJ682">
            <v>0</v>
          </cell>
        </row>
        <row r="684">
          <cell r="D684" t="str">
            <v>E</v>
          </cell>
          <cell r="E684" t="str">
            <v>F83000C</v>
          </cell>
          <cell r="F684" t="str">
            <v>MAINTENANCE SUPERVISION AND ENGINEERING</v>
          </cell>
          <cell r="G684">
            <v>-5.999999999994543E-2</v>
          </cell>
          <cell r="H684">
            <v>5.999999999994543E-2</v>
          </cell>
          <cell r="J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1333.31</v>
          </cell>
          <cell r="AG684">
            <v>-1333.37</v>
          </cell>
          <cell r="AH684">
            <v>-5.999999999994543E-2</v>
          </cell>
          <cell r="AI684">
            <v>-5.999999999994543E-2</v>
          </cell>
          <cell r="AJ684">
            <v>0</v>
          </cell>
        </row>
        <row r="685">
          <cell r="J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-1333.31</v>
          </cell>
          <cell r="AG685">
            <v>1333.37</v>
          </cell>
          <cell r="AH685">
            <v>5.999999999994543E-2</v>
          </cell>
          <cell r="AI685">
            <v>5.999999999994543E-2</v>
          </cell>
          <cell r="AJ685">
            <v>0</v>
          </cell>
        </row>
        <row r="686">
          <cell r="D686" t="str">
            <v>E</v>
          </cell>
          <cell r="E686" t="str">
            <v>F83000G</v>
          </cell>
          <cell r="F686" t="str">
            <v>MAINTENANCE SUPERVISION AND ENGINEERING</v>
          </cell>
          <cell r="G686">
            <v>0</v>
          </cell>
          <cell r="H686">
            <v>0</v>
          </cell>
          <cell r="J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J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</row>
        <row r="688">
          <cell r="D688" t="str">
            <v>E</v>
          </cell>
          <cell r="E688" t="str">
            <v>F83100C</v>
          </cell>
          <cell r="F688" t="str">
            <v>MAINTENANCE OF STRUCTURES AND IMPROVEME</v>
          </cell>
          <cell r="G688">
            <v>-1398.8200000000006</v>
          </cell>
          <cell r="H688">
            <v>1398.8200000000006</v>
          </cell>
          <cell r="J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2485.92</v>
          </cell>
          <cell r="AB688">
            <v>483.19</v>
          </cell>
          <cell r="AC688">
            <v>0</v>
          </cell>
          <cell r="AD688">
            <v>2969.11</v>
          </cell>
          <cell r="AE688">
            <v>0</v>
          </cell>
          <cell r="AF688">
            <v>2630.29</v>
          </cell>
          <cell r="AG688">
            <v>-6998.22</v>
          </cell>
          <cell r="AH688">
            <v>-4367.93</v>
          </cell>
          <cell r="AI688">
            <v>-1398.8200000000006</v>
          </cell>
          <cell r="AJ688">
            <v>0</v>
          </cell>
        </row>
        <row r="689">
          <cell r="J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-2485.92</v>
          </cell>
          <cell r="AB689">
            <v>-483.19</v>
          </cell>
          <cell r="AC689">
            <v>0</v>
          </cell>
          <cell r="AD689">
            <v>-2969.11</v>
          </cell>
          <cell r="AE689">
            <v>0</v>
          </cell>
          <cell r="AF689">
            <v>-2630.29</v>
          </cell>
          <cell r="AG689">
            <v>6998.22</v>
          </cell>
          <cell r="AH689">
            <v>4367.93</v>
          </cell>
          <cell r="AI689">
            <v>1398.8200000000006</v>
          </cell>
          <cell r="AJ689">
            <v>0</v>
          </cell>
        </row>
        <row r="690">
          <cell r="D690" t="str">
            <v>E</v>
          </cell>
          <cell r="E690" t="str">
            <v>F83100G</v>
          </cell>
          <cell r="F690" t="str">
            <v>MAINTENANCE OF STRUCTURES AND IMPROVEME</v>
          </cell>
          <cell r="G690">
            <v>0</v>
          </cell>
          <cell r="H690">
            <v>0</v>
          </cell>
          <cell r="J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</row>
        <row r="691">
          <cell r="J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</row>
        <row r="692">
          <cell r="C692">
            <v>2100</v>
          </cell>
          <cell r="D692" t="str">
            <v>E</v>
          </cell>
          <cell r="E692" t="str">
            <v>F83200G</v>
          </cell>
          <cell r="F692" t="str">
            <v>MAINTENANCE OF RESERVOIRS AND WELLS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  <cell r="P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</row>
        <row r="693">
          <cell r="J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</row>
        <row r="694">
          <cell r="C694">
            <v>2100</v>
          </cell>
          <cell r="D694" t="str">
            <v>E</v>
          </cell>
          <cell r="E694" t="str">
            <v>F83500C</v>
          </cell>
          <cell r="F694" t="str">
            <v>MAINTENANCE OF MEASURING AND REGULATING</v>
          </cell>
          <cell r="G694">
            <v>-49150.51</v>
          </cell>
          <cell r="H694">
            <v>49150.51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-49150.51</v>
          </cell>
          <cell r="AH694">
            <v>-49150.51</v>
          </cell>
          <cell r="AI694">
            <v>-49150.51</v>
          </cell>
          <cell r="AJ694">
            <v>0</v>
          </cell>
        </row>
        <row r="695">
          <cell r="J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49150.51</v>
          </cell>
          <cell r="AH695">
            <v>49150.51</v>
          </cell>
          <cell r="AI695">
            <v>49150.51</v>
          </cell>
          <cell r="AJ695">
            <v>0</v>
          </cell>
        </row>
        <row r="696">
          <cell r="C696">
            <v>2100</v>
          </cell>
          <cell r="D696" t="str">
            <v>E</v>
          </cell>
          <cell r="E696" t="str">
            <v>F83500G</v>
          </cell>
          <cell r="F696" t="str">
            <v>MAINTENANCE OF MEASURING AND REGULATING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</row>
        <row r="697">
          <cell r="J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C698">
            <v>2100</v>
          </cell>
          <cell r="D698" t="str">
            <v>E</v>
          </cell>
          <cell r="E698" t="str">
            <v>F83700G</v>
          </cell>
          <cell r="F698" t="str">
            <v>MAINTENANCE OF OTHER EQUIPMENT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J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</row>
        <row r="700">
          <cell r="C700">
            <v>2100</v>
          </cell>
          <cell r="D700" t="str">
            <v>E</v>
          </cell>
          <cell r="E700" t="str">
            <v>F84310G</v>
          </cell>
          <cell r="F700" t="str">
            <v>MAINTENANCE SUPERVISION AND ENGINEERING</v>
          </cell>
          <cell r="G700">
            <v>0</v>
          </cell>
          <cell r="H700">
            <v>-5.999999999994543E-2</v>
          </cell>
          <cell r="J700">
            <v>-5.999999999994543E-2</v>
          </cell>
          <cell r="L700">
            <v>0</v>
          </cell>
          <cell r="N700">
            <v>0</v>
          </cell>
          <cell r="P700">
            <v>-5.999999999994543E-2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</row>
        <row r="701">
          <cell r="J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1333.31</v>
          </cell>
          <cell r="AG701">
            <v>-1333.37</v>
          </cell>
          <cell r="AH701">
            <v>-5.999999999994543E-2</v>
          </cell>
          <cell r="AI701">
            <v>-5.999999999994543E-2</v>
          </cell>
          <cell r="AJ701">
            <v>0</v>
          </cell>
        </row>
        <row r="702">
          <cell r="C702">
            <v>2100</v>
          </cell>
          <cell r="D702" t="str">
            <v>E</v>
          </cell>
          <cell r="E702" t="str">
            <v>F84320G</v>
          </cell>
          <cell r="F702" t="str">
            <v>MAINTENANCE OF STRUCTURES AND IMPROVEME</v>
          </cell>
          <cell r="G702">
            <v>0</v>
          </cell>
          <cell r="H702">
            <v>-1398.8200000000006</v>
          </cell>
          <cell r="J702">
            <v>-1398.8200000000006</v>
          </cell>
          <cell r="L702">
            <v>0</v>
          </cell>
          <cell r="N702">
            <v>0</v>
          </cell>
          <cell r="P702">
            <v>-1398.8200000000006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</row>
        <row r="703">
          <cell r="J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2485.92</v>
          </cell>
          <cell r="AB703">
            <v>483.19</v>
          </cell>
          <cell r="AC703">
            <v>0</v>
          </cell>
          <cell r="AD703">
            <v>2969.11</v>
          </cell>
          <cell r="AE703">
            <v>0</v>
          </cell>
          <cell r="AF703">
            <v>2630.29</v>
          </cell>
          <cell r="AG703">
            <v>-6998.22</v>
          </cell>
          <cell r="AH703">
            <v>-4367.93</v>
          </cell>
          <cell r="AI703">
            <v>-1398.8200000000006</v>
          </cell>
          <cell r="AJ703">
            <v>0</v>
          </cell>
        </row>
        <row r="704">
          <cell r="C704">
            <v>2100</v>
          </cell>
          <cell r="D704" t="str">
            <v>****</v>
          </cell>
          <cell r="E704" t="str">
            <v>F84330G</v>
          </cell>
          <cell r="F704" t="str">
            <v>MAINTENANCE OF GAS HOLDERS</v>
          </cell>
          <cell r="G704">
            <v>39.46</v>
          </cell>
          <cell r="J704">
            <v>39.46</v>
          </cell>
          <cell r="L704">
            <v>0</v>
          </cell>
          <cell r="N704">
            <v>0</v>
          </cell>
          <cell r="P704">
            <v>39.46</v>
          </cell>
          <cell r="S704">
            <v>0</v>
          </cell>
          <cell r="T704">
            <v>0</v>
          </cell>
          <cell r="U704">
            <v>39.46</v>
          </cell>
          <cell r="V704">
            <v>39.46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39.46</v>
          </cell>
          <cell r="AJ704">
            <v>0</v>
          </cell>
        </row>
        <row r="705">
          <cell r="C705">
            <v>2100</v>
          </cell>
          <cell r="D705" t="str">
            <v>****</v>
          </cell>
          <cell r="E705" t="str">
            <v>F84370G</v>
          </cell>
          <cell r="F705" t="str">
            <v>MAINTENANCE OF COMPRESSOR EQUIPMENT</v>
          </cell>
          <cell r="G705">
            <v>0</v>
          </cell>
          <cell r="J705">
            <v>0</v>
          </cell>
          <cell r="L705">
            <v>0</v>
          </cell>
          <cell r="N705">
            <v>0</v>
          </cell>
          <cell r="P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</row>
        <row r="706">
          <cell r="C706">
            <v>2100</v>
          </cell>
          <cell r="D706" t="str">
            <v>E</v>
          </cell>
          <cell r="E706" t="str">
            <v>F84380G</v>
          </cell>
          <cell r="F706" t="str">
            <v>MAINTENANCE OF MEASURING AND REGULATING</v>
          </cell>
          <cell r="G706">
            <v>0</v>
          </cell>
          <cell r="H706">
            <v>-49150.51</v>
          </cell>
          <cell r="J706">
            <v>-49150.51</v>
          </cell>
          <cell r="L706">
            <v>0</v>
          </cell>
          <cell r="N706">
            <v>0</v>
          </cell>
          <cell r="P706">
            <v>-49150.51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J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-49150.51</v>
          </cell>
          <cell r="AH707">
            <v>-49150.51</v>
          </cell>
          <cell r="AI707">
            <v>-49150.51</v>
          </cell>
          <cell r="AJ707">
            <v>0</v>
          </cell>
        </row>
        <row r="708">
          <cell r="C708">
            <v>2100</v>
          </cell>
          <cell r="D708" t="str">
            <v>E</v>
          </cell>
          <cell r="E708" t="str">
            <v>F84390G</v>
          </cell>
          <cell r="F708" t="str">
            <v>MAINTENANCE OF OTHER EQUIPMENT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N708">
            <v>0</v>
          </cell>
          <cell r="P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</row>
        <row r="709">
          <cell r="J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E710" t="str">
            <v xml:space="preserve">     Gas Storage Maintenance</v>
          </cell>
          <cell r="G710">
            <v>-50509.93</v>
          </cell>
          <cell r="H710">
            <v>0</v>
          </cell>
          <cell r="J710">
            <v>-50509.93</v>
          </cell>
          <cell r="L710">
            <v>0</v>
          </cell>
          <cell r="M710">
            <v>0</v>
          </cell>
          <cell r="N710">
            <v>0</v>
          </cell>
          <cell r="P710">
            <v>-50509.93</v>
          </cell>
          <cell r="S710">
            <v>0</v>
          </cell>
          <cell r="T710">
            <v>0</v>
          </cell>
          <cell r="U710">
            <v>39.46</v>
          </cell>
          <cell r="V710">
            <v>39.46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2485.92</v>
          </cell>
          <cell r="AB710">
            <v>483.19</v>
          </cell>
          <cell r="AC710">
            <v>0</v>
          </cell>
          <cell r="AD710">
            <v>2969.11</v>
          </cell>
          <cell r="AE710">
            <v>0</v>
          </cell>
          <cell r="AF710">
            <v>3963.6</v>
          </cell>
          <cell r="AG710">
            <v>-57482.100000000006</v>
          </cell>
          <cell r="AH710">
            <v>-53518.5</v>
          </cell>
          <cell r="AI710">
            <v>-50509.93</v>
          </cell>
          <cell r="AJ710">
            <v>0</v>
          </cell>
        </row>
        <row r="712">
          <cell r="C712">
            <v>2100</v>
          </cell>
          <cell r="D712" t="str">
            <v>****</v>
          </cell>
          <cell r="E712" t="str">
            <v>F86100G</v>
          </cell>
          <cell r="F712" t="str">
            <v>MAINTENANCE SUPERVISION AND ENGINEERING</v>
          </cell>
          <cell r="G712">
            <v>4006.5200000000004</v>
          </cell>
          <cell r="J712">
            <v>4006.5200000000004</v>
          </cell>
          <cell r="L712">
            <v>129.66</v>
          </cell>
          <cell r="N712">
            <v>129.66</v>
          </cell>
          <cell r="P712">
            <v>4136.18</v>
          </cell>
          <cell r="S712">
            <v>129.66</v>
          </cell>
          <cell r="T712">
            <v>273.20999999999998</v>
          </cell>
          <cell r="U712">
            <v>287.45</v>
          </cell>
          <cell r="V712">
            <v>690.31999999999994</v>
          </cell>
          <cell r="W712">
            <v>359.6</v>
          </cell>
          <cell r="X712">
            <v>366.98</v>
          </cell>
          <cell r="Y712">
            <v>362.49</v>
          </cell>
          <cell r="Z712">
            <v>1089.0700000000002</v>
          </cell>
          <cell r="AA712">
            <v>414.61</v>
          </cell>
          <cell r="AB712">
            <v>318.75</v>
          </cell>
          <cell r="AC712">
            <v>290.33</v>
          </cell>
          <cell r="AD712">
            <v>1023.69</v>
          </cell>
          <cell r="AE712">
            <v>324.88</v>
          </cell>
          <cell r="AF712">
            <v>307.47000000000003</v>
          </cell>
          <cell r="AG712">
            <v>571.09</v>
          </cell>
          <cell r="AH712">
            <v>1203.44</v>
          </cell>
          <cell r="AI712">
            <v>4006.5200000000004</v>
          </cell>
          <cell r="AJ712">
            <v>0</v>
          </cell>
        </row>
        <row r="713">
          <cell r="C713">
            <v>2100</v>
          </cell>
          <cell r="D713" t="str">
            <v>****</v>
          </cell>
          <cell r="E713" t="str">
            <v>F86110G</v>
          </cell>
          <cell r="F713" t="str">
            <v>MAINTENANCE SUPERVISION AND ENGINEERING</v>
          </cell>
          <cell r="G713">
            <v>77197.01999999999</v>
          </cell>
          <cell r="J713">
            <v>77197.01999999999</v>
          </cell>
          <cell r="L713">
            <v>7054.11</v>
          </cell>
          <cell r="N713">
            <v>7054.11</v>
          </cell>
          <cell r="P713">
            <v>84251.12999999999</v>
          </cell>
          <cell r="S713">
            <v>7054.11</v>
          </cell>
          <cell r="T713">
            <v>6707.58</v>
          </cell>
          <cell r="U713">
            <v>6963.17</v>
          </cell>
          <cell r="V713">
            <v>20724.86</v>
          </cell>
          <cell r="W713">
            <v>7761.26</v>
          </cell>
          <cell r="X713">
            <v>6521.98</v>
          </cell>
          <cell r="Y713">
            <v>5272.34</v>
          </cell>
          <cell r="Z713">
            <v>19555.580000000002</v>
          </cell>
          <cell r="AA713">
            <v>2128.61</v>
          </cell>
          <cell r="AB713">
            <v>6231.92</v>
          </cell>
          <cell r="AC713">
            <v>6019.91</v>
          </cell>
          <cell r="AD713">
            <v>14380.44</v>
          </cell>
          <cell r="AE713">
            <v>9093.84</v>
          </cell>
          <cell r="AF713">
            <v>6440.51</v>
          </cell>
          <cell r="AG713">
            <v>7001.79</v>
          </cell>
          <cell r="AH713">
            <v>22536.14</v>
          </cell>
          <cell r="AI713">
            <v>77197.01999999999</v>
          </cell>
          <cell r="AJ713">
            <v>0</v>
          </cell>
        </row>
        <row r="714">
          <cell r="C714">
            <v>2100</v>
          </cell>
          <cell r="D714" t="str">
            <v>****</v>
          </cell>
          <cell r="E714" t="str">
            <v>F86120G</v>
          </cell>
          <cell r="F714" t="str">
            <v>MAINTENANCE SUPERVISION AND ENGINEERING</v>
          </cell>
          <cell r="G714">
            <v>3334.2999999999997</v>
          </cell>
          <cell r="J714">
            <v>3334.2999999999997</v>
          </cell>
          <cell r="L714">
            <v>73.97</v>
          </cell>
          <cell r="N714">
            <v>73.97</v>
          </cell>
          <cell r="P714">
            <v>3408.2699999999995</v>
          </cell>
          <cell r="S714">
            <v>73.97</v>
          </cell>
          <cell r="T714">
            <v>73.97</v>
          </cell>
          <cell r="U714">
            <v>78.7</v>
          </cell>
          <cell r="V714">
            <v>226.64</v>
          </cell>
          <cell r="W714">
            <v>928.64</v>
          </cell>
          <cell r="X714">
            <v>888.8</v>
          </cell>
          <cell r="Y714">
            <v>836.75</v>
          </cell>
          <cell r="Z714">
            <v>2654.19</v>
          </cell>
          <cell r="AA714">
            <v>85.8</v>
          </cell>
          <cell r="AB714">
            <v>63.47</v>
          </cell>
          <cell r="AC714">
            <v>60.7</v>
          </cell>
          <cell r="AD714">
            <v>209.96999999999997</v>
          </cell>
          <cell r="AE714">
            <v>104.9</v>
          </cell>
          <cell r="AF714">
            <v>71.400000000000006</v>
          </cell>
          <cell r="AG714">
            <v>67.2</v>
          </cell>
          <cell r="AH714">
            <v>243.5</v>
          </cell>
          <cell r="AI714">
            <v>3334.2999999999997</v>
          </cell>
          <cell r="AJ714">
            <v>0</v>
          </cell>
        </row>
        <row r="715">
          <cell r="C715">
            <v>2100</v>
          </cell>
          <cell r="D715" t="str">
            <v>****</v>
          </cell>
          <cell r="E715" t="str">
            <v>F86200G</v>
          </cell>
          <cell r="F715" t="str">
            <v>MAINTENANCE OF STRUCTURES AND IMPROVEME</v>
          </cell>
          <cell r="G715">
            <v>0</v>
          </cell>
          <cell r="J715">
            <v>0</v>
          </cell>
          <cell r="L715">
            <v>0</v>
          </cell>
          <cell r="N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C716">
            <v>2100</v>
          </cell>
          <cell r="D716" t="str">
            <v>****</v>
          </cell>
          <cell r="E716" t="str">
            <v>F86300G</v>
          </cell>
          <cell r="F716" t="str">
            <v>MAINTENANCE OF MAINS</v>
          </cell>
          <cell r="G716">
            <v>16471.719999999998</v>
          </cell>
          <cell r="J716">
            <v>16471.719999999998</v>
          </cell>
          <cell r="L716">
            <v>-194.41</v>
          </cell>
          <cell r="N716">
            <v>-194.41</v>
          </cell>
          <cell r="P716">
            <v>16277.309999999998</v>
          </cell>
          <cell r="S716">
            <v>-194.41</v>
          </cell>
          <cell r="T716">
            <v>1965.78</v>
          </cell>
          <cell r="U716">
            <v>400.35</v>
          </cell>
          <cell r="V716">
            <v>2171.7199999999998</v>
          </cell>
          <cell r="W716">
            <v>119.38</v>
          </cell>
          <cell r="X716">
            <v>163.86</v>
          </cell>
          <cell r="Y716">
            <v>335</v>
          </cell>
          <cell r="Z716">
            <v>618.24</v>
          </cell>
          <cell r="AA716">
            <v>8333.8799999999992</v>
          </cell>
          <cell r="AB716">
            <v>951.14</v>
          </cell>
          <cell r="AC716">
            <v>52.98</v>
          </cell>
          <cell r="AD716">
            <v>9337.9999999999982</v>
          </cell>
          <cell r="AE716">
            <v>597.22</v>
          </cell>
          <cell r="AF716">
            <v>946.69</v>
          </cell>
          <cell r="AG716">
            <v>2799.85</v>
          </cell>
          <cell r="AH716">
            <v>4343.76</v>
          </cell>
          <cell r="AI716">
            <v>16471.719999999998</v>
          </cell>
          <cell r="AJ716">
            <v>0</v>
          </cell>
        </row>
        <row r="717">
          <cell r="C717">
            <v>2101</v>
          </cell>
          <cell r="D717" t="str">
            <v>****</v>
          </cell>
          <cell r="E717" t="str">
            <v>F86310G</v>
          </cell>
          <cell r="F717" t="str">
            <v>MAINTENANCE OF MAINS</v>
          </cell>
          <cell r="G717">
            <v>99671.99</v>
          </cell>
          <cell r="J717">
            <v>99671.99</v>
          </cell>
          <cell r="L717">
            <v>4493.53</v>
          </cell>
          <cell r="N717">
            <v>4493.53</v>
          </cell>
          <cell r="P717">
            <v>104165.52</v>
          </cell>
          <cell r="S717">
            <v>4493.53</v>
          </cell>
          <cell r="T717">
            <v>5241.21</v>
          </cell>
          <cell r="U717">
            <v>3899.81</v>
          </cell>
          <cell r="V717">
            <v>13634.55</v>
          </cell>
          <cell r="W717">
            <v>7786.02</v>
          </cell>
          <cell r="X717">
            <v>4456.47</v>
          </cell>
          <cell r="Y717">
            <v>5188.0200000000004</v>
          </cell>
          <cell r="Z717">
            <v>17430.510000000002</v>
          </cell>
          <cell r="AA717">
            <v>5612.56</v>
          </cell>
          <cell r="AB717">
            <v>14615.7</v>
          </cell>
          <cell r="AC717">
            <v>8730.84</v>
          </cell>
          <cell r="AD717">
            <v>28959.100000000002</v>
          </cell>
          <cell r="AE717">
            <v>11119.88</v>
          </cell>
          <cell r="AF717">
            <v>15831.72</v>
          </cell>
          <cell r="AG717">
            <v>12696.23</v>
          </cell>
          <cell r="AH717">
            <v>39647.83</v>
          </cell>
          <cell r="AI717">
            <v>99671.99</v>
          </cell>
          <cell r="AJ717">
            <v>0</v>
          </cell>
        </row>
        <row r="718">
          <cell r="C718">
            <v>2100</v>
          </cell>
          <cell r="D718" t="str">
            <v>****</v>
          </cell>
          <cell r="E718" t="str">
            <v>F86400G</v>
          </cell>
          <cell r="F718" t="str">
            <v>MAINTENANCE OF COMPRESSOR STATION EQUIP</v>
          </cell>
          <cell r="G718">
            <v>598940.5</v>
          </cell>
          <cell r="J718">
            <v>598940.5</v>
          </cell>
          <cell r="L718">
            <v>34378.879999999997</v>
          </cell>
          <cell r="N718">
            <v>34378.879999999997</v>
          </cell>
          <cell r="P718">
            <v>633319.38</v>
          </cell>
          <cell r="S718">
            <v>34378.879999999997</v>
          </cell>
          <cell r="T718">
            <v>45763.89</v>
          </cell>
          <cell r="U718">
            <v>25786.68</v>
          </cell>
          <cell r="V718">
            <v>105929.44999999998</v>
          </cell>
          <cell r="W718">
            <v>65872.509999999995</v>
          </cell>
          <cell r="X718">
            <v>89823.83</v>
          </cell>
          <cell r="Y718">
            <v>79957.63</v>
          </cell>
          <cell r="Z718">
            <v>235653.97</v>
          </cell>
          <cell r="AA718">
            <v>64307.27</v>
          </cell>
          <cell r="AB718">
            <v>33495.07</v>
          </cell>
          <cell r="AC718">
            <v>59180.44</v>
          </cell>
          <cell r="AD718">
            <v>156982.78</v>
          </cell>
          <cell r="AE718">
            <v>31449.23</v>
          </cell>
          <cell r="AF718">
            <v>21411</v>
          </cell>
          <cell r="AG718">
            <v>47514.07</v>
          </cell>
          <cell r="AH718">
            <v>100374.29999999999</v>
          </cell>
          <cell r="AI718">
            <v>598940.5</v>
          </cell>
          <cell r="AJ718">
            <v>0</v>
          </cell>
        </row>
        <row r="719">
          <cell r="C719">
            <v>2100</v>
          </cell>
          <cell r="D719" t="str">
            <v>****</v>
          </cell>
          <cell r="E719" t="str">
            <v>F86410G</v>
          </cell>
          <cell r="F719" t="str">
            <v>MAINTENANCE OF COMPRESSOR STATION EQUIP</v>
          </cell>
          <cell r="G719">
            <v>101967.75</v>
          </cell>
          <cell r="J719">
            <v>101967.75</v>
          </cell>
          <cell r="L719">
            <v>5694.59</v>
          </cell>
          <cell r="N719">
            <v>5694.59</v>
          </cell>
          <cell r="P719">
            <v>107662.34</v>
          </cell>
          <cell r="S719">
            <v>5694.59</v>
          </cell>
          <cell r="T719">
            <v>5758.92</v>
          </cell>
          <cell r="U719">
            <v>6704.85</v>
          </cell>
          <cell r="V719">
            <v>18158.36</v>
          </cell>
          <cell r="W719">
            <v>17372.48</v>
          </cell>
          <cell r="X719">
            <v>11897.35</v>
          </cell>
          <cell r="Y719">
            <v>9107.77</v>
          </cell>
          <cell r="Z719">
            <v>38377.600000000006</v>
          </cell>
          <cell r="AA719">
            <v>7581.59</v>
          </cell>
          <cell r="AB719">
            <v>7972.3</v>
          </cell>
          <cell r="AC719">
            <v>8494.68</v>
          </cell>
          <cell r="AD719">
            <v>24048.57</v>
          </cell>
          <cell r="AE719">
            <v>9674</v>
          </cell>
          <cell r="AF719">
            <v>5567.11</v>
          </cell>
          <cell r="AG719">
            <v>6142.11</v>
          </cell>
          <cell r="AH719">
            <v>21383.22</v>
          </cell>
          <cell r="AI719">
            <v>101967.75</v>
          </cell>
          <cell r="AJ719">
            <v>0</v>
          </cell>
        </row>
        <row r="720">
          <cell r="C720">
            <v>2100</v>
          </cell>
          <cell r="D720" t="str">
            <v>****</v>
          </cell>
          <cell r="E720" t="str">
            <v>F86420G</v>
          </cell>
          <cell r="F720" t="str">
            <v>MAINTENANCE OF COMPRESSOR STATION EQUIP</v>
          </cell>
          <cell r="G720">
            <v>29519.340000000004</v>
          </cell>
          <cell r="J720">
            <v>29519.340000000004</v>
          </cell>
          <cell r="L720">
            <v>1868.63</v>
          </cell>
          <cell r="N720">
            <v>1868.63</v>
          </cell>
          <cell r="P720">
            <v>31387.970000000005</v>
          </cell>
          <cell r="S720">
            <v>1868.63</v>
          </cell>
          <cell r="T720">
            <v>2294.8000000000002</v>
          </cell>
          <cell r="U720">
            <v>1244.8599999999999</v>
          </cell>
          <cell r="V720">
            <v>5408.29</v>
          </cell>
          <cell r="W720">
            <v>2589.12</v>
          </cell>
          <cell r="X720">
            <v>6673.18</v>
          </cell>
          <cell r="Y720">
            <v>5689.38</v>
          </cell>
          <cell r="Z720">
            <v>14951.68</v>
          </cell>
          <cell r="AA720">
            <v>1284.3800000000001</v>
          </cell>
          <cell r="AB720">
            <v>1365.92</v>
          </cell>
          <cell r="AC720">
            <v>1038.0899999999999</v>
          </cell>
          <cell r="AD720">
            <v>3688.3900000000003</v>
          </cell>
          <cell r="AE720">
            <v>2287.14</v>
          </cell>
          <cell r="AF720">
            <v>1392.06</v>
          </cell>
          <cell r="AG720">
            <v>1791.78</v>
          </cell>
          <cell r="AH720">
            <v>5470.98</v>
          </cell>
          <cell r="AI720">
            <v>29519.340000000004</v>
          </cell>
          <cell r="AJ720">
            <v>0</v>
          </cell>
        </row>
        <row r="721">
          <cell r="C721">
            <v>2100</v>
          </cell>
          <cell r="D721" t="str">
            <v>****</v>
          </cell>
          <cell r="E721" t="str">
            <v>F86500G</v>
          </cell>
          <cell r="F721" t="str">
            <v>MAINTENANCE OF MEASURING AND REG. STATI</v>
          </cell>
          <cell r="G721">
            <v>119583.02</v>
          </cell>
          <cell r="J721">
            <v>119583.02</v>
          </cell>
          <cell r="L721">
            <v>2178.13</v>
          </cell>
          <cell r="N721">
            <v>2178.13</v>
          </cell>
          <cell r="P721">
            <v>121761.15000000001</v>
          </cell>
          <cell r="S721">
            <v>2178.13</v>
          </cell>
          <cell r="T721">
            <v>2877.72</v>
          </cell>
          <cell r="U721">
            <v>2822.68</v>
          </cell>
          <cell r="V721">
            <v>7878.5300000000007</v>
          </cell>
          <cell r="W721">
            <v>2565.7399999999998</v>
          </cell>
          <cell r="X721">
            <v>17342.18</v>
          </cell>
          <cell r="Y721">
            <v>14418.11</v>
          </cell>
          <cell r="Z721">
            <v>34326.03</v>
          </cell>
          <cell r="AA721">
            <v>4980.32</v>
          </cell>
          <cell r="AB721">
            <v>6690.3</v>
          </cell>
          <cell r="AC721">
            <v>3941.62</v>
          </cell>
          <cell r="AD721">
            <v>15612.239999999998</v>
          </cell>
          <cell r="AE721">
            <v>15991.5</v>
          </cell>
          <cell r="AF721">
            <v>8672.94</v>
          </cell>
          <cell r="AG721">
            <v>37101.78</v>
          </cell>
          <cell r="AH721">
            <v>61766.22</v>
          </cell>
          <cell r="AI721">
            <v>119583.02</v>
          </cell>
          <cell r="AJ721">
            <v>0</v>
          </cell>
        </row>
        <row r="722">
          <cell r="C722">
            <v>2100</v>
          </cell>
          <cell r="D722" t="str">
            <v>****</v>
          </cell>
          <cell r="E722" t="str">
            <v>F86700G</v>
          </cell>
          <cell r="F722" t="str">
            <v>MAINTENANCE OF OTHER EQUIPMENT</v>
          </cell>
          <cell r="G722">
            <v>24917.17</v>
          </cell>
          <cell r="J722">
            <v>24917.17</v>
          </cell>
          <cell r="L722">
            <v>1429.34</v>
          </cell>
          <cell r="N722">
            <v>1429.34</v>
          </cell>
          <cell r="P722">
            <v>26346.51</v>
          </cell>
          <cell r="S722">
            <v>1429.34</v>
          </cell>
          <cell r="T722">
            <v>980.06</v>
          </cell>
          <cell r="U722">
            <v>1341.97</v>
          </cell>
          <cell r="V722">
            <v>3751.37</v>
          </cell>
          <cell r="W722">
            <v>1720</v>
          </cell>
          <cell r="X722">
            <v>0</v>
          </cell>
          <cell r="Y722">
            <v>2614.6</v>
          </cell>
          <cell r="Z722">
            <v>4334.6000000000004</v>
          </cell>
          <cell r="AA722">
            <v>0</v>
          </cell>
          <cell r="AB722">
            <v>2517.0500000000002</v>
          </cell>
          <cell r="AC722">
            <v>-1376.19</v>
          </cell>
          <cell r="AD722">
            <v>1140.8600000000001</v>
          </cell>
          <cell r="AE722">
            <v>1720</v>
          </cell>
          <cell r="AF722">
            <v>11751.38</v>
          </cell>
          <cell r="AG722">
            <v>2218.96</v>
          </cell>
          <cell r="AH722">
            <v>15690.34</v>
          </cell>
          <cell r="AI722">
            <v>24917.17</v>
          </cell>
          <cell r="AJ722">
            <v>0</v>
          </cell>
        </row>
        <row r="723">
          <cell r="E723" t="str">
            <v xml:space="preserve">     Gas Transmission Maintenance</v>
          </cell>
          <cell r="G723">
            <v>1075609.3299999998</v>
          </cell>
          <cell r="H723">
            <v>0</v>
          </cell>
          <cell r="J723">
            <v>1075609.3299999998</v>
          </cell>
          <cell r="L723">
            <v>57106.429999999993</v>
          </cell>
          <cell r="M723">
            <v>0</v>
          </cell>
          <cell r="N723">
            <v>57106.429999999993</v>
          </cell>
          <cell r="P723">
            <v>1132715.7599999998</v>
          </cell>
          <cell r="S723">
            <v>57106.429999999993</v>
          </cell>
          <cell r="T723">
            <v>71937.14</v>
          </cell>
          <cell r="U723">
            <v>49530.520000000004</v>
          </cell>
          <cell r="V723">
            <v>178574.08999999997</v>
          </cell>
          <cell r="W723">
            <v>107074.75</v>
          </cell>
          <cell r="X723">
            <v>138134.63</v>
          </cell>
          <cell r="Y723">
            <v>123782.09000000003</v>
          </cell>
          <cell r="Z723">
            <v>368991.47</v>
          </cell>
          <cell r="AA723">
            <v>94729.01999999999</v>
          </cell>
          <cell r="AB723">
            <v>74221.62000000001</v>
          </cell>
          <cell r="AC723">
            <v>86433.4</v>
          </cell>
          <cell r="AD723">
            <v>255384.03999999998</v>
          </cell>
          <cell r="AE723">
            <v>82362.59</v>
          </cell>
          <cell r="AF723">
            <v>72392.28</v>
          </cell>
          <cell r="AG723">
            <v>117904.86</v>
          </cell>
          <cell r="AH723">
            <v>272659.73</v>
          </cell>
          <cell r="AI723">
            <v>1075609.3299999998</v>
          </cell>
          <cell r="AJ723">
            <v>0</v>
          </cell>
        </row>
        <row r="725">
          <cell r="C725">
            <v>2100</v>
          </cell>
          <cell r="D725" t="str">
            <v>****</v>
          </cell>
          <cell r="E725" t="str">
            <v>F88500G</v>
          </cell>
          <cell r="F725" t="str">
            <v>MAINTENANCE SUPERVISION AND ENGINEERING</v>
          </cell>
          <cell r="G725">
            <v>4313.54</v>
          </cell>
          <cell r="J725">
            <v>4313.54</v>
          </cell>
          <cell r="L725">
            <v>-118</v>
          </cell>
          <cell r="N725">
            <v>-118</v>
          </cell>
          <cell r="P725">
            <v>4195.54</v>
          </cell>
          <cell r="S725">
            <v>-118</v>
          </cell>
          <cell r="T725">
            <v>0</v>
          </cell>
          <cell r="U725">
            <v>0</v>
          </cell>
          <cell r="V725">
            <v>-118</v>
          </cell>
          <cell r="W725">
            <v>0</v>
          </cell>
          <cell r="X725">
            <v>680.28</v>
          </cell>
          <cell r="Y725">
            <v>3004.79</v>
          </cell>
          <cell r="Z725">
            <v>3685.0699999999997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746.47</v>
          </cell>
          <cell r="AH725">
            <v>746.47</v>
          </cell>
          <cell r="AI725">
            <v>4313.54</v>
          </cell>
          <cell r="AJ725">
            <v>0</v>
          </cell>
        </row>
        <row r="726">
          <cell r="C726">
            <v>2100</v>
          </cell>
          <cell r="D726" t="str">
            <v>****</v>
          </cell>
          <cell r="E726" t="str">
            <v>F88510G</v>
          </cell>
          <cell r="F726" t="str">
            <v>MAINT SUPERVISION AN</v>
          </cell>
          <cell r="G726">
            <v>50639.61</v>
          </cell>
          <cell r="J726">
            <v>50639.61</v>
          </cell>
          <cell r="L726">
            <v>3016.5</v>
          </cell>
          <cell r="N726">
            <v>3016.5</v>
          </cell>
          <cell r="P726">
            <v>53656.11</v>
          </cell>
          <cell r="S726">
            <v>3016.5</v>
          </cell>
          <cell r="T726">
            <v>3534.46</v>
          </cell>
          <cell r="U726">
            <v>3707.03</v>
          </cell>
          <cell r="V726">
            <v>10257.99</v>
          </cell>
          <cell r="W726">
            <v>8155.85</v>
          </cell>
          <cell r="X726">
            <v>7571.58</v>
          </cell>
          <cell r="Y726">
            <v>6837.29</v>
          </cell>
          <cell r="Z726">
            <v>22564.720000000001</v>
          </cell>
          <cell r="AA726">
            <v>2693.28</v>
          </cell>
          <cell r="AB726">
            <v>2565.04</v>
          </cell>
          <cell r="AC726">
            <v>2658.75</v>
          </cell>
          <cell r="AD726">
            <v>7917.07</v>
          </cell>
          <cell r="AE726">
            <v>3885.76</v>
          </cell>
          <cell r="AF726">
            <v>2550.04</v>
          </cell>
          <cell r="AG726">
            <v>3464.03</v>
          </cell>
          <cell r="AH726">
            <v>9899.83</v>
          </cell>
          <cell r="AI726">
            <v>50639.61</v>
          </cell>
          <cell r="AJ726">
            <v>0</v>
          </cell>
        </row>
        <row r="727">
          <cell r="C727">
            <v>2100</v>
          </cell>
          <cell r="D727" t="str">
            <v>****</v>
          </cell>
          <cell r="E727" t="str">
            <v>F88520G</v>
          </cell>
          <cell r="F727" t="str">
            <v>MAINT SUPERVISION AN</v>
          </cell>
          <cell r="G727">
            <v>32252.71</v>
          </cell>
          <cell r="J727">
            <v>32252.71</v>
          </cell>
          <cell r="L727">
            <v>3465.06</v>
          </cell>
          <cell r="N727">
            <v>3465.06</v>
          </cell>
          <cell r="P727">
            <v>35717.769999999997</v>
          </cell>
          <cell r="S727">
            <v>3465.06</v>
          </cell>
          <cell r="T727">
            <v>2612.3200000000002</v>
          </cell>
          <cell r="U727">
            <v>2281.37</v>
          </cell>
          <cell r="V727">
            <v>8358.75</v>
          </cell>
          <cell r="W727">
            <v>3588.66</v>
          </cell>
          <cell r="X727">
            <v>3115.04</v>
          </cell>
          <cell r="Y727">
            <v>2303.5700000000002</v>
          </cell>
          <cell r="Z727">
            <v>9007.27</v>
          </cell>
          <cell r="AA727">
            <v>2500.6799999999998</v>
          </cell>
          <cell r="AB727">
            <v>2036.88</v>
          </cell>
          <cell r="AC727">
            <v>2186.35</v>
          </cell>
          <cell r="AD727">
            <v>6723.91</v>
          </cell>
          <cell r="AE727">
            <v>2822.24</v>
          </cell>
          <cell r="AF727">
            <v>2443.36</v>
          </cell>
          <cell r="AG727">
            <v>2897.18</v>
          </cell>
          <cell r="AH727">
            <v>8162.7800000000007</v>
          </cell>
          <cell r="AI727">
            <v>32252.71</v>
          </cell>
          <cell r="AJ727">
            <v>0</v>
          </cell>
        </row>
        <row r="728">
          <cell r="C728">
            <v>2100</v>
          </cell>
          <cell r="D728" t="str">
            <v>****</v>
          </cell>
          <cell r="E728" t="str">
            <v>F88600G</v>
          </cell>
          <cell r="F728" t="str">
            <v>MAINTENANCE OF STRUCTURES AND IMPROVEME</v>
          </cell>
          <cell r="G728">
            <v>0</v>
          </cell>
          <cell r="J728">
            <v>0</v>
          </cell>
          <cell r="L728">
            <v>0</v>
          </cell>
          <cell r="N728">
            <v>0</v>
          </cell>
          <cell r="P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</row>
        <row r="729">
          <cell r="C729">
            <v>2100</v>
          </cell>
          <cell r="D729" t="str">
            <v>****</v>
          </cell>
          <cell r="E729" t="str">
            <v>F88700G</v>
          </cell>
          <cell r="F729" t="str">
            <v>MAINTENANCE OF MAINS</v>
          </cell>
          <cell r="G729">
            <v>344933.19999999995</v>
          </cell>
          <cell r="J729">
            <v>344933.19999999995</v>
          </cell>
          <cell r="L729">
            <v>7579.26</v>
          </cell>
          <cell r="N729">
            <v>7579.26</v>
          </cell>
          <cell r="P729">
            <v>352512.45999999996</v>
          </cell>
          <cell r="S729">
            <v>7579.26</v>
          </cell>
          <cell r="T729">
            <v>44011.28</v>
          </cell>
          <cell r="U729">
            <v>29776.39</v>
          </cell>
          <cell r="V729">
            <v>81366.929999999993</v>
          </cell>
          <cell r="W729">
            <v>21358.44</v>
          </cell>
          <cell r="X729">
            <v>17467.080000000002</v>
          </cell>
          <cell r="Y729">
            <v>49629.18</v>
          </cell>
          <cell r="Z729">
            <v>88454.700000000012</v>
          </cell>
          <cell r="AA729">
            <v>45101.57</v>
          </cell>
          <cell r="AB729">
            <v>-13216.26</v>
          </cell>
          <cell r="AC729">
            <v>16748.84</v>
          </cell>
          <cell r="AD729">
            <v>48634.149999999994</v>
          </cell>
          <cell r="AE729">
            <v>34258.69</v>
          </cell>
          <cell r="AF729">
            <v>66127.25</v>
          </cell>
          <cell r="AG729">
            <v>26091.48</v>
          </cell>
          <cell r="AH729">
            <v>126477.42</v>
          </cell>
          <cell r="AI729">
            <v>344933.19999999995</v>
          </cell>
          <cell r="AJ729">
            <v>0</v>
          </cell>
        </row>
        <row r="730">
          <cell r="C730">
            <v>2100</v>
          </cell>
          <cell r="D730" t="str">
            <v>****</v>
          </cell>
          <cell r="E730" t="str">
            <v>F88710G</v>
          </cell>
          <cell r="F730" t="str">
            <v>MAINT OF MAINS</v>
          </cell>
          <cell r="G730">
            <v>236932.27999999997</v>
          </cell>
          <cell r="J730">
            <v>236932.27999999997</v>
          </cell>
          <cell r="L730">
            <v>22130.720000000001</v>
          </cell>
          <cell r="N730">
            <v>22130.720000000001</v>
          </cell>
          <cell r="P730">
            <v>259062.99999999997</v>
          </cell>
          <cell r="S730">
            <v>22130.720000000001</v>
          </cell>
          <cell r="T730">
            <v>12608.41</v>
          </cell>
          <cell r="U730">
            <v>11027</v>
          </cell>
          <cell r="V730">
            <v>45766.130000000005</v>
          </cell>
          <cell r="W730">
            <v>12766</v>
          </cell>
          <cell r="X730">
            <v>21502.98</v>
          </cell>
          <cell r="Y730">
            <v>35685.339999999997</v>
          </cell>
          <cell r="Z730">
            <v>69954.319999999992</v>
          </cell>
          <cell r="AA730">
            <v>15172.44</v>
          </cell>
          <cell r="AB730">
            <v>24980.36</v>
          </cell>
          <cell r="AC730">
            <v>20554.75</v>
          </cell>
          <cell r="AD730">
            <v>60707.55</v>
          </cell>
          <cell r="AE730">
            <v>27719.17</v>
          </cell>
          <cell r="AF730">
            <v>15872.83</v>
          </cell>
          <cell r="AG730">
            <v>16912.28</v>
          </cell>
          <cell r="AH730">
            <v>60504.28</v>
          </cell>
          <cell r="AI730">
            <v>236932.27999999997</v>
          </cell>
          <cell r="AJ730">
            <v>0</v>
          </cell>
        </row>
        <row r="731">
          <cell r="C731">
            <v>2100</v>
          </cell>
          <cell r="D731" t="str">
            <v>****</v>
          </cell>
          <cell r="E731" t="str">
            <v>F88720G</v>
          </cell>
          <cell r="F731" t="str">
            <v>MAINT OF MAINS</v>
          </cell>
          <cell r="G731">
            <v>351161.41000000003</v>
          </cell>
          <cell r="J731">
            <v>351161.41000000003</v>
          </cell>
          <cell r="L731">
            <v>25691.33</v>
          </cell>
          <cell r="N731">
            <v>25691.33</v>
          </cell>
          <cell r="P731">
            <v>376852.74000000005</v>
          </cell>
          <cell r="S731">
            <v>25691.33</v>
          </cell>
          <cell r="T731">
            <v>37062.400000000001</v>
          </cell>
          <cell r="U731">
            <v>35337.56</v>
          </cell>
          <cell r="V731">
            <v>98091.290000000008</v>
          </cell>
          <cell r="W731">
            <v>37178.800000000003</v>
          </cell>
          <cell r="X731">
            <v>14361.69</v>
          </cell>
          <cell r="Y731">
            <v>35192.6</v>
          </cell>
          <cell r="Z731">
            <v>86733.09</v>
          </cell>
          <cell r="AA731">
            <v>30957.62</v>
          </cell>
          <cell r="AB731">
            <v>26679.73</v>
          </cell>
          <cell r="AC731">
            <v>20489.04</v>
          </cell>
          <cell r="AD731">
            <v>78126.39</v>
          </cell>
          <cell r="AE731">
            <v>52590.41</v>
          </cell>
          <cell r="AF731">
            <v>22204.86</v>
          </cell>
          <cell r="AG731">
            <v>13415.37</v>
          </cell>
          <cell r="AH731">
            <v>88210.64</v>
          </cell>
          <cell r="AI731">
            <v>351161.41000000003</v>
          </cell>
          <cell r="AJ731">
            <v>0</v>
          </cell>
        </row>
        <row r="732">
          <cell r="C732">
            <v>2100</v>
          </cell>
          <cell r="D732" t="str">
            <v>****</v>
          </cell>
          <cell r="E732" t="str">
            <v>F88730G</v>
          </cell>
          <cell r="F732" t="str">
            <v>MAINT OF MAINS</v>
          </cell>
          <cell r="G732">
            <v>735412.11</v>
          </cell>
          <cell r="J732">
            <v>735412.11</v>
          </cell>
          <cell r="L732">
            <v>56891.35</v>
          </cell>
          <cell r="N732">
            <v>56891.35</v>
          </cell>
          <cell r="P732">
            <v>792303.46</v>
          </cell>
          <cell r="S732">
            <v>56891.35</v>
          </cell>
          <cell r="T732">
            <v>52189.440000000002</v>
          </cell>
          <cell r="U732">
            <v>50873.46</v>
          </cell>
          <cell r="V732">
            <v>159954.25</v>
          </cell>
          <cell r="W732">
            <v>67304.58</v>
          </cell>
          <cell r="X732">
            <v>78373.960000000006</v>
          </cell>
          <cell r="Y732">
            <v>99151.31</v>
          </cell>
          <cell r="Z732">
            <v>244829.85</v>
          </cell>
          <cell r="AA732">
            <v>54414.49</v>
          </cell>
          <cell r="AB732">
            <v>67320.460000000006</v>
          </cell>
          <cell r="AC732">
            <v>35888.82</v>
          </cell>
          <cell r="AD732">
            <v>157623.77000000002</v>
          </cell>
          <cell r="AE732">
            <v>59666.13</v>
          </cell>
          <cell r="AF732">
            <v>54486.76</v>
          </cell>
          <cell r="AG732">
            <v>58851.35</v>
          </cell>
          <cell r="AH732">
            <v>173004.24</v>
          </cell>
          <cell r="AI732">
            <v>735412.11</v>
          </cell>
          <cell r="AJ732">
            <v>0</v>
          </cell>
        </row>
        <row r="733">
          <cell r="C733">
            <v>2100</v>
          </cell>
          <cell r="D733" t="str">
            <v>****</v>
          </cell>
          <cell r="E733" t="str">
            <v>F88740G</v>
          </cell>
          <cell r="F733" t="str">
            <v>MAINT OF MAINS</v>
          </cell>
          <cell r="G733">
            <v>228752.5</v>
          </cell>
          <cell r="J733">
            <v>228752.5</v>
          </cell>
          <cell r="L733">
            <v>19641.54</v>
          </cell>
          <cell r="N733">
            <v>19641.54</v>
          </cell>
          <cell r="P733">
            <v>248394.04</v>
          </cell>
          <cell r="S733">
            <v>19641.54</v>
          </cell>
          <cell r="T733">
            <v>17477.830000000002</v>
          </cell>
          <cell r="U733">
            <v>18040.919999999998</v>
          </cell>
          <cell r="V733">
            <v>55160.29</v>
          </cell>
          <cell r="W733">
            <v>25192.58</v>
          </cell>
          <cell r="X733">
            <v>2057.15</v>
          </cell>
          <cell r="Y733">
            <v>33452.49</v>
          </cell>
          <cell r="Z733">
            <v>60702.22</v>
          </cell>
          <cell r="AA733">
            <v>21914.81</v>
          </cell>
          <cell r="AB733">
            <v>65517.27</v>
          </cell>
          <cell r="AC733">
            <v>-24294.61</v>
          </cell>
          <cell r="AD733">
            <v>63137.47</v>
          </cell>
          <cell r="AE733">
            <v>19485.98</v>
          </cell>
          <cell r="AF733">
            <v>14126.15</v>
          </cell>
          <cell r="AG733">
            <v>16140.39</v>
          </cell>
          <cell r="AH733">
            <v>49752.52</v>
          </cell>
          <cell r="AI733">
            <v>228752.5</v>
          </cell>
          <cell r="AJ733">
            <v>0</v>
          </cell>
        </row>
        <row r="734">
          <cell r="E734" t="str">
            <v>F88750G</v>
          </cell>
          <cell r="F734" t="str">
            <v>MAINT OF MAINS</v>
          </cell>
          <cell r="G734">
            <v>746.74</v>
          </cell>
          <cell r="J734">
            <v>746.74</v>
          </cell>
          <cell r="L734">
            <v>0</v>
          </cell>
          <cell r="N734">
            <v>0</v>
          </cell>
          <cell r="P734">
            <v>746.74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746.74</v>
          </cell>
          <cell r="AH734">
            <v>746.74</v>
          </cell>
          <cell r="AI734">
            <v>746.74</v>
          </cell>
          <cell r="AJ734">
            <v>0</v>
          </cell>
        </row>
        <row r="735">
          <cell r="C735">
            <v>2100</v>
          </cell>
          <cell r="D735" t="str">
            <v>****</v>
          </cell>
          <cell r="E735" t="str">
            <v>F88760G</v>
          </cell>
          <cell r="F735" t="str">
            <v>MAINT OF MAINS</v>
          </cell>
          <cell r="G735">
            <v>0</v>
          </cell>
          <cell r="J735">
            <v>0</v>
          </cell>
          <cell r="L735">
            <v>0</v>
          </cell>
          <cell r="N735">
            <v>0</v>
          </cell>
          <cell r="P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</row>
        <row r="736">
          <cell r="C736">
            <v>2100</v>
          </cell>
          <cell r="D736" t="str">
            <v>****</v>
          </cell>
          <cell r="E736" t="str">
            <v>F88800G</v>
          </cell>
          <cell r="F736" t="str">
            <v xml:space="preserve">MAINTENANCE OF COMPRESSOR STATION EQUIPMENT </v>
          </cell>
          <cell r="G736">
            <v>107.76</v>
          </cell>
          <cell r="J736">
            <v>107.76</v>
          </cell>
          <cell r="L736">
            <v>0</v>
          </cell>
          <cell r="N736">
            <v>0</v>
          </cell>
          <cell r="P736">
            <v>107.76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107.76</v>
          </cell>
          <cell r="Z736">
            <v>107.76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107.76</v>
          </cell>
          <cell r="AJ736">
            <v>0</v>
          </cell>
        </row>
        <row r="737">
          <cell r="C737">
            <v>2100</v>
          </cell>
          <cell r="D737" t="str">
            <v>****</v>
          </cell>
          <cell r="E737" t="str">
            <v>F88900G</v>
          </cell>
          <cell r="F737" t="str">
            <v>MAINTENANCE OF MEAS. AND REG. STA. EQUI</v>
          </cell>
          <cell r="G737">
            <v>41480.999999999993</v>
          </cell>
          <cell r="J737">
            <v>41480.999999999993</v>
          </cell>
          <cell r="L737">
            <v>1588.66</v>
          </cell>
          <cell r="M737">
            <v>0</v>
          </cell>
          <cell r="N737">
            <v>1588.66</v>
          </cell>
          <cell r="P737">
            <v>43069.659999999996</v>
          </cell>
          <cell r="S737">
            <v>1588.66</v>
          </cell>
          <cell r="T737">
            <v>2458.17</v>
          </cell>
          <cell r="U737">
            <v>1395.81</v>
          </cell>
          <cell r="V737">
            <v>5442.6399999999994</v>
          </cell>
          <cell r="W737">
            <v>3945.04</v>
          </cell>
          <cell r="X737">
            <v>4392.58</v>
          </cell>
          <cell r="Y737">
            <v>3921.43</v>
          </cell>
          <cell r="Z737">
            <v>12259.05</v>
          </cell>
          <cell r="AA737">
            <v>1589.26</v>
          </cell>
          <cell r="AB737">
            <v>3406.44</v>
          </cell>
          <cell r="AC737">
            <v>2773.96</v>
          </cell>
          <cell r="AD737">
            <v>7769.66</v>
          </cell>
          <cell r="AE737">
            <v>11537.25</v>
          </cell>
          <cell r="AF737">
            <v>2942.73</v>
          </cell>
          <cell r="AG737">
            <v>1529.67</v>
          </cell>
          <cell r="AH737">
            <v>16009.65</v>
          </cell>
          <cell r="AI737">
            <v>41480.999999999993</v>
          </cell>
          <cell r="AJ737">
            <v>0</v>
          </cell>
        </row>
        <row r="738">
          <cell r="C738">
            <v>2100</v>
          </cell>
          <cell r="D738" t="str">
            <v>****</v>
          </cell>
          <cell r="E738" t="str">
            <v>F89200G</v>
          </cell>
          <cell r="F738" t="str">
            <v>MAINTENANCE OF SERVICES</v>
          </cell>
          <cell r="G738">
            <v>394520.64999999997</v>
          </cell>
          <cell r="J738">
            <v>394520.64999999997</v>
          </cell>
          <cell r="L738">
            <v>31238.080000000002</v>
          </cell>
          <cell r="N738">
            <v>31238.080000000002</v>
          </cell>
          <cell r="P738">
            <v>425758.73</v>
          </cell>
          <cell r="S738">
            <v>31238.080000000002</v>
          </cell>
          <cell r="T738">
            <v>26663.65</v>
          </cell>
          <cell r="U738">
            <v>27270.55</v>
          </cell>
          <cell r="V738">
            <v>85172.28</v>
          </cell>
          <cell r="W738">
            <v>37470.769999999997</v>
          </cell>
          <cell r="X738">
            <v>36850.51</v>
          </cell>
          <cell r="Y738">
            <v>34004.07</v>
          </cell>
          <cell r="Z738">
            <v>108325.35</v>
          </cell>
          <cell r="AA738">
            <v>43177.43</v>
          </cell>
          <cell r="AB738">
            <v>20399.05</v>
          </cell>
          <cell r="AC738">
            <v>23194.67</v>
          </cell>
          <cell r="AD738">
            <v>86771.15</v>
          </cell>
          <cell r="AE738">
            <v>44188.87</v>
          </cell>
          <cell r="AF738">
            <v>37165.61</v>
          </cell>
          <cell r="AG738">
            <v>32897.39</v>
          </cell>
          <cell r="AH738">
            <v>114251.87000000001</v>
          </cell>
          <cell r="AI738">
            <v>394520.64999999997</v>
          </cell>
          <cell r="AJ738">
            <v>0</v>
          </cell>
        </row>
        <row r="739">
          <cell r="C739">
            <v>2100</v>
          </cell>
          <cell r="D739" t="str">
            <v>****</v>
          </cell>
          <cell r="E739" t="str">
            <v>F89210G</v>
          </cell>
          <cell r="F739" t="str">
            <v>MAINT OF SERVICES</v>
          </cell>
          <cell r="G739">
            <v>27858.1</v>
          </cell>
          <cell r="J739">
            <v>27858.1</v>
          </cell>
          <cell r="L739">
            <v>2722.18</v>
          </cell>
          <cell r="N739">
            <v>2722.18</v>
          </cell>
          <cell r="P739">
            <v>30580.28</v>
          </cell>
          <cell r="S739">
            <v>2722.18</v>
          </cell>
          <cell r="T739">
            <v>3480.24</v>
          </cell>
          <cell r="U739">
            <v>481.32</v>
          </cell>
          <cell r="V739">
            <v>6683.74</v>
          </cell>
          <cell r="W739">
            <v>1451.45</v>
          </cell>
          <cell r="X739">
            <v>466.2</v>
          </cell>
          <cell r="Y739">
            <v>228.5</v>
          </cell>
          <cell r="Z739">
            <v>2146.15</v>
          </cell>
          <cell r="AA739">
            <v>5617.84</v>
          </cell>
          <cell r="AB739">
            <v>2610.1</v>
          </cell>
          <cell r="AC739">
            <v>2767.8</v>
          </cell>
          <cell r="AD739">
            <v>10995.740000000002</v>
          </cell>
          <cell r="AE739">
            <v>3837.59</v>
          </cell>
          <cell r="AF739">
            <v>2468.92</v>
          </cell>
          <cell r="AG739">
            <v>1725.96</v>
          </cell>
          <cell r="AH739">
            <v>8032.47</v>
          </cell>
          <cell r="AI739">
            <v>27858.1</v>
          </cell>
          <cell r="AJ739">
            <v>0</v>
          </cell>
        </row>
        <row r="740">
          <cell r="C740">
            <v>2100</v>
          </cell>
          <cell r="D740" t="str">
            <v>****</v>
          </cell>
          <cell r="E740" t="str">
            <v>F89220G</v>
          </cell>
          <cell r="F740" t="str">
            <v>MAINT OF SERVICES</v>
          </cell>
          <cell r="G740">
            <v>8129.29</v>
          </cell>
          <cell r="J740">
            <v>8129.29</v>
          </cell>
          <cell r="L740">
            <v>487.23</v>
          </cell>
          <cell r="N740">
            <v>487.23</v>
          </cell>
          <cell r="P740">
            <v>8616.52</v>
          </cell>
          <cell r="S740">
            <v>487.23</v>
          </cell>
          <cell r="T740">
            <v>0</v>
          </cell>
          <cell r="U740">
            <v>0</v>
          </cell>
          <cell r="V740">
            <v>487.23</v>
          </cell>
          <cell r="W740">
            <v>257.76</v>
          </cell>
          <cell r="X740">
            <v>305.62</v>
          </cell>
          <cell r="Y740">
            <v>2447.92</v>
          </cell>
          <cell r="Z740">
            <v>3011.3</v>
          </cell>
          <cell r="AA740">
            <v>585.66999999999996</v>
          </cell>
          <cell r="AB740">
            <v>147.09</v>
          </cell>
          <cell r="AC740">
            <v>290</v>
          </cell>
          <cell r="AD740">
            <v>1022.76</v>
          </cell>
          <cell r="AE740">
            <v>1740.4</v>
          </cell>
          <cell r="AF740">
            <v>67.69</v>
          </cell>
          <cell r="AG740">
            <v>1799.91</v>
          </cell>
          <cell r="AH740">
            <v>3608</v>
          </cell>
          <cell r="AI740">
            <v>8129.29</v>
          </cell>
          <cell r="AJ740">
            <v>0</v>
          </cell>
        </row>
        <row r="741">
          <cell r="C741">
            <v>2100</v>
          </cell>
          <cell r="D741" t="str">
            <v>****</v>
          </cell>
          <cell r="E741" t="str">
            <v>F89230G</v>
          </cell>
          <cell r="F741" t="str">
            <v>MAINT OF SERVICES</v>
          </cell>
          <cell r="G741">
            <v>36398.49</v>
          </cell>
          <cell r="J741">
            <v>36398.49</v>
          </cell>
          <cell r="L741">
            <v>6427.44</v>
          </cell>
          <cell r="N741">
            <v>6427.44</v>
          </cell>
          <cell r="P741">
            <v>42825.93</v>
          </cell>
          <cell r="S741">
            <v>6427.44</v>
          </cell>
          <cell r="T741">
            <v>2185.65</v>
          </cell>
          <cell r="U741">
            <v>1072.06</v>
          </cell>
          <cell r="V741">
            <v>9685.15</v>
          </cell>
          <cell r="W741">
            <v>2406.79</v>
          </cell>
          <cell r="X741">
            <v>1300.96</v>
          </cell>
          <cell r="Y741">
            <v>2496.5500000000002</v>
          </cell>
          <cell r="Z741">
            <v>6204.3</v>
          </cell>
          <cell r="AA741">
            <v>3095.82</v>
          </cell>
          <cell r="AB741">
            <v>3079.32</v>
          </cell>
          <cell r="AC741">
            <v>4078.65</v>
          </cell>
          <cell r="AD741">
            <v>10253.790000000001</v>
          </cell>
          <cell r="AE741">
            <v>2476.29</v>
          </cell>
          <cell r="AF741">
            <v>2838.76</v>
          </cell>
          <cell r="AG741">
            <v>4940.2</v>
          </cell>
          <cell r="AH741">
            <v>10255.25</v>
          </cell>
          <cell r="AI741">
            <v>36398.49</v>
          </cell>
          <cell r="AJ741">
            <v>0</v>
          </cell>
        </row>
        <row r="742">
          <cell r="C742">
            <v>2100</v>
          </cell>
          <cell r="D742" t="str">
            <v>****</v>
          </cell>
          <cell r="E742" t="str">
            <v>F89300G</v>
          </cell>
          <cell r="F742" t="str">
            <v>MAINTENANCE OF METERS AND HOUSE REGULAT</v>
          </cell>
          <cell r="G742">
            <v>180547.13999999998</v>
          </cell>
          <cell r="J742">
            <v>180547.13999999998</v>
          </cell>
          <cell r="L742">
            <v>-2163.31</v>
          </cell>
          <cell r="N742">
            <v>-2163.31</v>
          </cell>
          <cell r="P742">
            <v>178383.83</v>
          </cell>
          <cell r="S742">
            <v>-2163.31</v>
          </cell>
          <cell r="T742">
            <v>5782.15</v>
          </cell>
          <cell r="U742">
            <v>3280.26</v>
          </cell>
          <cell r="V742">
            <v>6899.1</v>
          </cell>
          <cell r="W742">
            <v>52887.12</v>
          </cell>
          <cell r="X742">
            <v>38318.959999999999</v>
          </cell>
          <cell r="Y742">
            <v>967.68</v>
          </cell>
          <cell r="Z742">
            <v>92173.759999999995</v>
          </cell>
          <cell r="AA742">
            <v>1135.3499999999999</v>
          </cell>
          <cell r="AB742">
            <v>38397.68</v>
          </cell>
          <cell r="AC742">
            <v>10852.27</v>
          </cell>
          <cell r="AD742">
            <v>50385.3</v>
          </cell>
          <cell r="AE742">
            <v>594.73</v>
          </cell>
          <cell r="AF742">
            <v>13337.31</v>
          </cell>
          <cell r="AG742">
            <v>17156.939999999999</v>
          </cell>
          <cell r="AH742">
            <v>31088.979999999996</v>
          </cell>
          <cell r="AI742">
            <v>180547.13999999998</v>
          </cell>
          <cell r="AJ742">
            <v>0</v>
          </cell>
        </row>
        <row r="743">
          <cell r="C743">
            <v>2100</v>
          </cell>
          <cell r="D743" t="str">
            <v>****</v>
          </cell>
          <cell r="E743" t="str">
            <v>F89310G</v>
          </cell>
          <cell r="F743" t="str">
            <v>MAINT OF METERS AND</v>
          </cell>
          <cell r="G743">
            <v>165403.71000000002</v>
          </cell>
          <cell r="J743">
            <v>165403.71000000002</v>
          </cell>
          <cell r="L743">
            <v>19235.27</v>
          </cell>
          <cell r="N743">
            <v>19235.27</v>
          </cell>
          <cell r="P743">
            <v>184638.98</v>
          </cell>
          <cell r="S743">
            <v>19235.27</v>
          </cell>
          <cell r="T743">
            <v>9507.01</v>
          </cell>
          <cell r="U743">
            <v>10152.92</v>
          </cell>
          <cell r="V743">
            <v>38895.199999999997</v>
          </cell>
          <cell r="W743">
            <v>28074.36</v>
          </cell>
          <cell r="X743">
            <v>21887.279999999999</v>
          </cell>
          <cell r="Y743">
            <v>12457.72</v>
          </cell>
          <cell r="Z743">
            <v>62419.360000000001</v>
          </cell>
          <cell r="AA743">
            <v>13577.14</v>
          </cell>
          <cell r="AB743">
            <v>10986.19</v>
          </cell>
          <cell r="AC743">
            <v>7264.9</v>
          </cell>
          <cell r="AD743">
            <v>31828.230000000003</v>
          </cell>
          <cell r="AE743">
            <v>14775.78</v>
          </cell>
          <cell r="AF743">
            <v>10108.51</v>
          </cell>
          <cell r="AG743">
            <v>7376.63</v>
          </cell>
          <cell r="AH743">
            <v>32260.920000000002</v>
          </cell>
          <cell r="AI743">
            <v>165403.71000000002</v>
          </cell>
          <cell r="AJ743">
            <v>0</v>
          </cell>
        </row>
        <row r="744">
          <cell r="C744">
            <v>2100</v>
          </cell>
          <cell r="D744" t="str">
            <v>****</v>
          </cell>
          <cell r="E744" t="str">
            <v>F89320G</v>
          </cell>
          <cell r="F744" t="str">
            <v>MAINT OF METERS AND</v>
          </cell>
          <cell r="G744">
            <v>426243.82000000007</v>
          </cell>
          <cell r="J744">
            <v>426243.82000000007</v>
          </cell>
          <cell r="L744">
            <v>39054.85</v>
          </cell>
          <cell r="N744">
            <v>39054.85</v>
          </cell>
          <cell r="P744">
            <v>465298.67000000004</v>
          </cell>
          <cell r="S744">
            <v>39054.85</v>
          </cell>
          <cell r="T744">
            <v>40106.980000000003</v>
          </cell>
          <cell r="U744">
            <v>36896.78</v>
          </cell>
          <cell r="V744">
            <v>116058.61</v>
          </cell>
          <cell r="W744">
            <v>44464.77</v>
          </cell>
          <cell r="X744">
            <v>36963.949999999997</v>
          </cell>
          <cell r="Y744">
            <v>33067.480000000003</v>
          </cell>
          <cell r="Z744">
            <v>114496.20000000001</v>
          </cell>
          <cell r="AA744">
            <v>33057.03</v>
          </cell>
          <cell r="AB744">
            <v>42596.59</v>
          </cell>
          <cell r="AC744">
            <v>26815</v>
          </cell>
          <cell r="AD744">
            <v>102468.62</v>
          </cell>
          <cell r="AE744">
            <v>32642.87</v>
          </cell>
          <cell r="AF744">
            <v>31187.03</v>
          </cell>
          <cell r="AG744">
            <v>29390.49</v>
          </cell>
          <cell r="AH744">
            <v>93220.39</v>
          </cell>
          <cell r="AI744">
            <v>426243.82000000007</v>
          </cell>
          <cell r="AJ744">
            <v>0</v>
          </cell>
        </row>
        <row r="745">
          <cell r="C745">
            <v>2100</v>
          </cell>
          <cell r="D745" t="str">
            <v>****</v>
          </cell>
          <cell r="E745" t="str">
            <v>F89400G</v>
          </cell>
          <cell r="F745" t="str">
            <v>MAINTENANCE OF OTHER EQUIPMENT</v>
          </cell>
          <cell r="G745">
            <v>409660.69</v>
          </cell>
          <cell r="J745">
            <v>409660.69</v>
          </cell>
          <cell r="L745">
            <v>12304.55</v>
          </cell>
          <cell r="M745">
            <v>0</v>
          </cell>
          <cell r="N745">
            <v>12304.55</v>
          </cell>
          <cell r="P745">
            <v>421965.24</v>
          </cell>
          <cell r="S745">
            <v>12304.55</v>
          </cell>
          <cell r="T745">
            <v>18189.349999999999</v>
          </cell>
          <cell r="U745">
            <v>12014.8</v>
          </cell>
          <cell r="V745">
            <v>42508.7</v>
          </cell>
          <cell r="W745">
            <v>13957.37</v>
          </cell>
          <cell r="X745">
            <v>11959.99</v>
          </cell>
          <cell r="Y745">
            <v>10288.700000000001</v>
          </cell>
          <cell r="Z745">
            <v>36206.06</v>
          </cell>
          <cell r="AA745">
            <v>45068.79</v>
          </cell>
          <cell r="AB745">
            <v>42248.01</v>
          </cell>
          <cell r="AC745">
            <v>50580.24</v>
          </cell>
          <cell r="AD745">
            <v>137897.04</v>
          </cell>
          <cell r="AE745">
            <v>72937.679999999993</v>
          </cell>
          <cell r="AF745">
            <v>69061.570000000007</v>
          </cell>
          <cell r="AG745">
            <v>51049.64</v>
          </cell>
          <cell r="AH745">
            <v>193048.89</v>
          </cell>
          <cell r="AI745">
            <v>409660.69</v>
          </cell>
          <cell r="AJ745">
            <v>0</v>
          </cell>
        </row>
        <row r="746">
          <cell r="C746">
            <v>2100</v>
          </cell>
          <cell r="D746" t="str">
            <v>****</v>
          </cell>
          <cell r="E746" t="str">
            <v>F89430G</v>
          </cell>
          <cell r="F746" t="str">
            <v>GDM MAINTENANCE OF CNG FUELING STATION</v>
          </cell>
          <cell r="G746">
            <v>72088.450000000012</v>
          </cell>
          <cell r="J746">
            <v>72088.450000000012</v>
          </cell>
          <cell r="S746">
            <v>12034.76</v>
          </cell>
          <cell r="T746">
            <v>18495.57</v>
          </cell>
          <cell r="U746">
            <v>10904.8</v>
          </cell>
          <cell r="V746">
            <v>41435.130000000005</v>
          </cell>
          <cell r="W746">
            <v>10094.83</v>
          </cell>
          <cell r="X746">
            <v>10960.49</v>
          </cell>
          <cell r="Y746">
            <v>9598</v>
          </cell>
          <cell r="Z746">
            <v>30653.32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72088.450000000012</v>
          </cell>
          <cell r="AJ746">
            <v>0</v>
          </cell>
        </row>
        <row r="747">
          <cell r="E747" t="str">
            <v xml:space="preserve">     Gas Distribution Maintenance</v>
          </cell>
          <cell r="G747">
            <v>3747583.2000000007</v>
          </cell>
          <cell r="H747">
            <v>0</v>
          </cell>
          <cell r="J747">
            <v>3747583.2000000007</v>
          </cell>
          <cell r="L747">
            <v>249192.71</v>
          </cell>
          <cell r="M747">
            <v>0</v>
          </cell>
          <cell r="N747">
            <v>249192.71</v>
          </cell>
          <cell r="P747">
            <v>3996775.9100000006</v>
          </cell>
          <cell r="S747">
            <v>261227.47</v>
          </cell>
          <cell r="T747">
            <v>296364.91000000003</v>
          </cell>
          <cell r="U747">
            <v>254513.02999999997</v>
          </cell>
          <cell r="V747">
            <v>812105.4099999998</v>
          </cell>
          <cell r="W747">
            <v>370555.1700000001</v>
          </cell>
          <cell r="X747">
            <v>308536.3</v>
          </cell>
          <cell r="Y747">
            <v>374842.37999999995</v>
          </cell>
          <cell r="Z747">
            <v>1053933.8500000003</v>
          </cell>
          <cell r="AA747">
            <v>319659.22000000003</v>
          </cell>
          <cell r="AB747">
            <v>339753.95</v>
          </cell>
          <cell r="AC747">
            <v>202849.43</v>
          </cell>
          <cell r="AD747">
            <v>862262.60000000009</v>
          </cell>
          <cell r="AE747">
            <v>385159.83999999997</v>
          </cell>
          <cell r="AF747">
            <v>346989.38000000006</v>
          </cell>
          <cell r="AG747">
            <v>287132.12</v>
          </cell>
          <cell r="AH747">
            <v>1019281.34</v>
          </cell>
          <cell r="AI747">
            <v>3747583.2000000007</v>
          </cell>
          <cell r="AJ747">
            <v>0</v>
          </cell>
        </row>
        <row r="749">
          <cell r="E749" t="str">
            <v xml:space="preserve">     Gas Maintenance</v>
          </cell>
          <cell r="G749">
            <v>4772682.6000000006</v>
          </cell>
          <cell r="H749">
            <v>0</v>
          </cell>
          <cell r="J749">
            <v>4772682.6000000006</v>
          </cell>
          <cell r="L749">
            <v>306299.14</v>
          </cell>
          <cell r="M749">
            <v>0</v>
          </cell>
          <cell r="N749">
            <v>306299.14</v>
          </cell>
          <cell r="P749">
            <v>5078981.74</v>
          </cell>
          <cell r="S749">
            <v>318333.90000000002</v>
          </cell>
          <cell r="T749">
            <v>368302.05000000005</v>
          </cell>
          <cell r="U749">
            <v>304083.00999999995</v>
          </cell>
          <cell r="V749">
            <v>990718.95999999973</v>
          </cell>
          <cell r="W749">
            <v>477629.9200000001</v>
          </cell>
          <cell r="X749">
            <v>446670.93</v>
          </cell>
          <cell r="Y749">
            <v>498624.47</v>
          </cell>
          <cell r="Z749">
            <v>1422925.3200000003</v>
          </cell>
          <cell r="AA749">
            <v>416874.16000000003</v>
          </cell>
          <cell r="AB749">
            <v>414458.76</v>
          </cell>
          <cell r="AC749">
            <v>289282.82999999996</v>
          </cell>
          <cell r="AD749">
            <v>1120615.75</v>
          </cell>
          <cell r="AE749">
            <v>467522.42999999993</v>
          </cell>
          <cell r="AF749">
            <v>423345.26000000007</v>
          </cell>
          <cell r="AG749">
            <v>347554.88</v>
          </cell>
          <cell r="AH749">
            <v>1238422.5699999998</v>
          </cell>
          <cell r="AI749">
            <v>4772682.6000000006</v>
          </cell>
          <cell r="AJ749">
            <v>0</v>
          </cell>
        </row>
        <row r="751">
          <cell r="D751" t="str">
            <v>I</v>
          </cell>
          <cell r="E751" t="str">
            <v>F93500C</v>
          </cell>
          <cell r="F751" t="str">
            <v>MAINTENANCE OF GENERAL PLANT</v>
          </cell>
          <cell r="G751">
            <v>0</v>
          </cell>
          <cell r="H751">
            <v>0</v>
          </cell>
          <cell r="J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</row>
        <row r="752"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</row>
        <row r="753">
          <cell r="C753">
            <v>2100</v>
          </cell>
          <cell r="D753" t="str">
            <v>I</v>
          </cell>
          <cell r="E753" t="str">
            <v>F93500E</v>
          </cell>
          <cell r="F753" t="str">
            <v>MAINTENANCE OF GENERAL PLANT</v>
          </cell>
          <cell r="G753">
            <v>16941833.93</v>
          </cell>
          <cell r="H753">
            <v>0</v>
          </cell>
          <cell r="I753">
            <v>0.75621000000000005</v>
          </cell>
          <cell r="J753">
            <v>16941833.93</v>
          </cell>
          <cell r="L753">
            <v>1299148.3500000001</v>
          </cell>
          <cell r="N753">
            <v>1299148.3500000001</v>
          </cell>
          <cell r="P753">
            <v>18240982.280000001</v>
          </cell>
          <cell r="S753">
            <v>1299148.3500000001</v>
          </cell>
          <cell r="T753">
            <v>1360678.26</v>
          </cell>
          <cell r="U753">
            <v>1358309.23</v>
          </cell>
          <cell r="V753">
            <v>4018135.8400000003</v>
          </cell>
          <cell r="W753">
            <v>398971.72</v>
          </cell>
          <cell r="X753">
            <v>525603.29</v>
          </cell>
          <cell r="Y753">
            <v>2778776.35</v>
          </cell>
          <cell r="Z753">
            <v>3703351.3600000003</v>
          </cell>
          <cell r="AA753">
            <v>1411411.35</v>
          </cell>
          <cell r="AB753">
            <v>1428052.35</v>
          </cell>
          <cell r="AC753">
            <v>1448844.57</v>
          </cell>
          <cell r="AD753">
            <v>4288308.2700000005</v>
          </cell>
          <cell r="AE753">
            <v>1623473.19</v>
          </cell>
          <cell r="AF753">
            <v>1473771.57</v>
          </cell>
          <cell r="AG753">
            <v>1834793.7</v>
          </cell>
          <cell r="AH753">
            <v>4932038.46</v>
          </cell>
          <cell r="AI753">
            <v>16941833.93</v>
          </cell>
          <cell r="AJ753">
            <v>0</v>
          </cell>
        </row>
        <row r="754">
          <cell r="C754">
            <v>2100</v>
          </cell>
          <cell r="D754" t="str">
            <v>P</v>
          </cell>
          <cell r="E754" t="str">
            <v>F93500E</v>
          </cell>
          <cell r="F754" t="str">
            <v>MAINTENANCE OF GENERAL PLANT</v>
          </cell>
          <cell r="H754">
            <v>22635.98</v>
          </cell>
          <cell r="J754">
            <v>22635.98</v>
          </cell>
          <cell r="L754">
            <v>1299148.3500000001</v>
          </cell>
          <cell r="N754">
            <v>1299148.3500000001</v>
          </cell>
          <cell r="P754">
            <v>1321784.33</v>
          </cell>
          <cell r="V754">
            <v>0</v>
          </cell>
          <cell r="Z754">
            <v>0</v>
          </cell>
          <cell r="AD754">
            <v>0</v>
          </cell>
          <cell r="AF754">
            <v>22635.98</v>
          </cell>
          <cell r="AH754">
            <v>22635.98</v>
          </cell>
          <cell r="AI754">
            <v>22635.98</v>
          </cell>
          <cell r="AJ754">
            <v>0</v>
          </cell>
        </row>
        <row r="755"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</row>
        <row r="756">
          <cell r="C756">
            <v>2100</v>
          </cell>
          <cell r="D756" t="str">
            <v>I</v>
          </cell>
          <cell r="E756" t="str">
            <v>F93500G</v>
          </cell>
          <cell r="F756" t="str">
            <v>MAINTENANCE OF GENERAL PLANT</v>
          </cell>
          <cell r="G756">
            <v>5202742.1100000003</v>
          </cell>
          <cell r="H756">
            <v>0</v>
          </cell>
          <cell r="I756">
            <v>0.24379000000000001</v>
          </cell>
          <cell r="J756">
            <v>5202742.1100000003</v>
          </cell>
          <cell r="L756">
            <v>377861.27</v>
          </cell>
          <cell r="N756">
            <v>377861.27</v>
          </cell>
          <cell r="P756">
            <v>5580603.3800000008</v>
          </cell>
          <cell r="S756">
            <v>377861.27</v>
          </cell>
          <cell r="T756">
            <v>417158.66</v>
          </cell>
          <cell r="U756">
            <v>440620.13</v>
          </cell>
          <cell r="V756">
            <v>1235640.06</v>
          </cell>
          <cell r="W756">
            <v>85123.91</v>
          </cell>
          <cell r="X756">
            <v>145397.9</v>
          </cell>
          <cell r="Y756">
            <v>926702.66</v>
          </cell>
          <cell r="Z756">
            <v>1157224.47</v>
          </cell>
          <cell r="AA756">
            <v>450789.71</v>
          </cell>
          <cell r="AB756">
            <v>456375.15</v>
          </cell>
          <cell r="AC756">
            <v>409993.53</v>
          </cell>
          <cell r="AD756">
            <v>1317158.3900000001</v>
          </cell>
          <cell r="AE756">
            <v>476717.07</v>
          </cell>
          <cell r="AF756">
            <v>474697.47</v>
          </cell>
          <cell r="AG756">
            <v>541304.65</v>
          </cell>
          <cell r="AH756">
            <v>1492719.19</v>
          </cell>
          <cell r="AI756">
            <v>5202742.1100000003</v>
          </cell>
          <cell r="AJ756">
            <v>0</v>
          </cell>
        </row>
        <row r="757">
          <cell r="C757">
            <v>2100</v>
          </cell>
          <cell r="D757" t="str">
            <v>P</v>
          </cell>
          <cell r="E757" t="str">
            <v>F93500G</v>
          </cell>
          <cell r="F757" t="str">
            <v>MAINTENANCE OF GENERAL PLANT</v>
          </cell>
          <cell r="H757">
            <v>-22635.98</v>
          </cell>
          <cell r="J757">
            <v>-22635.98</v>
          </cell>
          <cell r="L757">
            <v>377861.27</v>
          </cell>
          <cell r="N757">
            <v>377861.27</v>
          </cell>
          <cell r="P757">
            <v>355225.29000000004</v>
          </cell>
          <cell r="V757">
            <v>0</v>
          </cell>
          <cell r="Z757">
            <v>0</v>
          </cell>
          <cell r="AD757">
            <v>0</v>
          </cell>
          <cell r="AF757">
            <v>-22635.98</v>
          </cell>
          <cell r="AH757">
            <v>-22635.98</v>
          </cell>
          <cell r="AI757">
            <v>-22635.98</v>
          </cell>
          <cell r="AJ757">
            <v>0</v>
          </cell>
        </row>
        <row r="758"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</row>
        <row r="759">
          <cell r="C759">
            <v>2100</v>
          </cell>
          <cell r="D759" t="str">
            <v>****</v>
          </cell>
          <cell r="E759" t="str">
            <v>F9350AE</v>
          </cell>
          <cell r="F759" t="str">
            <v>MAINTENANCE OF GENERAL PLANT-SEMPRA CHARGES</v>
          </cell>
          <cell r="G759">
            <v>23086769.489999998</v>
          </cell>
          <cell r="J759">
            <v>23086769.489999998</v>
          </cell>
          <cell r="L759">
            <v>2627499.42</v>
          </cell>
          <cell r="N759">
            <v>2627499.42</v>
          </cell>
          <cell r="P759">
            <v>25714268.909999996</v>
          </cell>
          <cell r="S759">
            <v>2627499.42</v>
          </cell>
          <cell r="T759">
            <v>2459762.69</v>
          </cell>
          <cell r="U759">
            <v>2282544.2799999998</v>
          </cell>
          <cell r="V759">
            <v>7369806.3899999987</v>
          </cell>
          <cell r="W759">
            <v>783266.63</v>
          </cell>
          <cell r="X759">
            <v>1194159.54</v>
          </cell>
          <cell r="Y759">
            <v>822021.15</v>
          </cell>
          <cell r="Z759">
            <v>2799447.32</v>
          </cell>
          <cell r="AA759">
            <v>1984624.65</v>
          </cell>
          <cell r="AB759">
            <v>1807331.31</v>
          </cell>
          <cell r="AC759">
            <v>1872531.17</v>
          </cell>
          <cell r="AD759">
            <v>5664487.1299999999</v>
          </cell>
          <cell r="AE759">
            <v>2561779.7200000002</v>
          </cell>
          <cell r="AF759">
            <v>2784217.34</v>
          </cell>
          <cell r="AG759">
            <v>1907031.59</v>
          </cell>
          <cell r="AH759">
            <v>7253028.6500000004</v>
          </cell>
          <cell r="AI759">
            <v>23086769.489999998</v>
          </cell>
          <cell r="AJ759">
            <v>0</v>
          </cell>
        </row>
        <row r="760">
          <cell r="C760">
            <v>2100</v>
          </cell>
          <cell r="D760" t="str">
            <v>****</v>
          </cell>
          <cell r="E760" t="str">
            <v>F9350AG</v>
          </cell>
          <cell r="F760" t="str">
            <v>MAINTENANCE OF GENERAL PLANT-SEMPRA CHARGES</v>
          </cell>
          <cell r="G760">
            <v>7393465.0699999994</v>
          </cell>
          <cell r="J760">
            <v>7393465.0699999994</v>
          </cell>
          <cell r="L760">
            <v>838584.24</v>
          </cell>
          <cell r="N760">
            <v>838584.24</v>
          </cell>
          <cell r="P760">
            <v>8232049.3099999996</v>
          </cell>
          <cell r="S760">
            <v>838584.24</v>
          </cell>
          <cell r="T760">
            <v>785050.02</v>
          </cell>
          <cell r="U760">
            <v>728489.54</v>
          </cell>
          <cell r="V760">
            <v>2352123.7999999998</v>
          </cell>
          <cell r="W760">
            <v>249984.86</v>
          </cell>
          <cell r="X760">
            <v>405205.66</v>
          </cell>
          <cell r="Y760">
            <v>263437.42</v>
          </cell>
          <cell r="Z760">
            <v>918627.94</v>
          </cell>
          <cell r="AA760">
            <v>633406.54</v>
          </cell>
          <cell r="AB760">
            <v>576822.26</v>
          </cell>
          <cell r="AC760">
            <v>597631.06000000006</v>
          </cell>
          <cell r="AD760">
            <v>1807859.86</v>
          </cell>
          <cell r="AE760">
            <v>817609.38</v>
          </cell>
          <cell r="AF760">
            <v>888601.96</v>
          </cell>
          <cell r="AG760">
            <v>608642.13</v>
          </cell>
          <cell r="AH760">
            <v>2314853.4699999997</v>
          </cell>
          <cell r="AI760">
            <v>7393465.0699999994</v>
          </cell>
          <cell r="AJ760">
            <v>0</v>
          </cell>
        </row>
        <row r="761">
          <cell r="C761">
            <v>2100</v>
          </cell>
          <cell r="D761" t="str">
            <v>****</v>
          </cell>
          <cell r="E761" t="str">
            <v>F93510E</v>
          </cell>
          <cell r="F761" t="str">
            <v>MAINT OF GENERAL PLA</v>
          </cell>
          <cell r="G761">
            <v>1489232.8199999998</v>
          </cell>
          <cell r="J761">
            <v>1489232.8199999998</v>
          </cell>
          <cell r="L761">
            <v>126817.3</v>
          </cell>
          <cell r="N761">
            <v>126817.3</v>
          </cell>
          <cell r="P761">
            <v>1616050.1199999999</v>
          </cell>
          <cell r="S761">
            <v>126817.3</v>
          </cell>
          <cell r="T761">
            <v>104970.43</v>
          </cell>
          <cell r="U761">
            <v>74641.48</v>
          </cell>
          <cell r="V761">
            <v>306429.20999999996</v>
          </cell>
          <cell r="W761">
            <v>163993.38</v>
          </cell>
          <cell r="X761">
            <v>264498.37</v>
          </cell>
          <cell r="Y761">
            <v>200009.22</v>
          </cell>
          <cell r="Z761">
            <v>628500.97</v>
          </cell>
          <cell r="AA761">
            <v>87790.25</v>
          </cell>
          <cell r="AB761">
            <v>77312.73</v>
          </cell>
          <cell r="AC761">
            <v>56477.75</v>
          </cell>
          <cell r="AD761">
            <v>221580.72999999998</v>
          </cell>
          <cell r="AE761">
            <v>82303.95</v>
          </cell>
          <cell r="AF761">
            <v>103855.23</v>
          </cell>
          <cell r="AG761">
            <v>146562.73000000001</v>
          </cell>
          <cell r="AH761">
            <v>332721.91000000003</v>
          </cell>
          <cell r="AI761">
            <v>1489232.8199999998</v>
          </cell>
          <cell r="AJ761">
            <v>0</v>
          </cell>
        </row>
        <row r="762">
          <cell r="C762">
            <v>2100</v>
          </cell>
          <cell r="D762" t="str">
            <v>****</v>
          </cell>
          <cell r="E762" t="str">
            <v>F93510G</v>
          </cell>
          <cell r="F762" t="str">
            <v>MAINT OF GENERAL PLA</v>
          </cell>
          <cell r="G762">
            <v>531681.66999999993</v>
          </cell>
          <cell r="J762">
            <v>531681.66999999993</v>
          </cell>
          <cell r="L762">
            <v>45768.28</v>
          </cell>
          <cell r="N762">
            <v>45768.28</v>
          </cell>
          <cell r="P762">
            <v>577449.94999999995</v>
          </cell>
          <cell r="S762">
            <v>45768.28</v>
          </cell>
          <cell r="T762">
            <v>39990.94</v>
          </cell>
          <cell r="U762">
            <v>28293.83</v>
          </cell>
          <cell r="V762">
            <v>114053.05</v>
          </cell>
          <cell r="W762">
            <v>63476.42</v>
          </cell>
          <cell r="X762">
            <v>90520.62</v>
          </cell>
          <cell r="Y762">
            <v>66291.240000000005</v>
          </cell>
          <cell r="Z762">
            <v>220288.27999999997</v>
          </cell>
          <cell r="AA762">
            <v>34254.300000000003</v>
          </cell>
          <cell r="AB762">
            <v>29855.47</v>
          </cell>
          <cell r="AC762">
            <v>21213.48</v>
          </cell>
          <cell r="AD762">
            <v>85323.25</v>
          </cell>
          <cell r="AE762">
            <v>31942.98</v>
          </cell>
          <cell r="AF762">
            <v>31160.36</v>
          </cell>
          <cell r="AG762">
            <v>48913.75</v>
          </cell>
          <cell r="AH762">
            <v>112017.09</v>
          </cell>
          <cell r="AI762">
            <v>531681.66999999993</v>
          </cell>
          <cell r="AJ762">
            <v>0</v>
          </cell>
        </row>
        <row r="763">
          <cell r="E763" t="str">
            <v xml:space="preserve">     General Maintenance</v>
          </cell>
          <cell r="G763">
            <v>54645725.090000004</v>
          </cell>
          <cell r="H763">
            <v>0</v>
          </cell>
          <cell r="J763">
            <v>54645725.090000004</v>
          </cell>
          <cell r="L763">
            <v>6992688.4800000004</v>
          </cell>
          <cell r="M763">
            <v>0</v>
          </cell>
          <cell r="N763">
            <v>6992688.4800000004</v>
          </cell>
          <cell r="P763">
            <v>61638413.570000008</v>
          </cell>
          <cell r="S763">
            <v>5315678.8600000003</v>
          </cell>
          <cell r="T763">
            <v>5167610.9999999991</v>
          </cell>
          <cell r="U763">
            <v>4912898.49</v>
          </cell>
          <cell r="V763">
            <v>15396188.350000001</v>
          </cell>
          <cell r="W763">
            <v>1744816.92</v>
          </cell>
          <cell r="X763">
            <v>2625385.3800000004</v>
          </cell>
          <cell r="Y763">
            <v>5057238.04</v>
          </cell>
          <cell r="Z763">
            <v>9427440.3399999999</v>
          </cell>
          <cell r="AA763">
            <v>4602276.8</v>
          </cell>
          <cell r="AB763">
            <v>4375749.2700000005</v>
          </cell>
          <cell r="AC763">
            <v>4406691.5600000005</v>
          </cell>
          <cell r="AD763">
            <v>13384717.629999999</v>
          </cell>
          <cell r="AE763">
            <v>5593826.290000001</v>
          </cell>
          <cell r="AF763">
            <v>5756303.9300000006</v>
          </cell>
          <cell r="AG763">
            <v>5087248.5500000007</v>
          </cell>
          <cell r="AH763">
            <v>16437378.77</v>
          </cell>
          <cell r="AI763">
            <v>54645725.090000004</v>
          </cell>
          <cell r="AJ763">
            <v>0</v>
          </cell>
        </row>
        <row r="765">
          <cell r="E765" t="str">
            <v xml:space="preserve">     Maintenance</v>
          </cell>
          <cell r="G765">
            <v>130690366.86</v>
          </cell>
          <cell r="H765">
            <v>0</v>
          </cell>
          <cell r="J765">
            <v>130690366.86</v>
          </cell>
          <cell r="L765">
            <v>11456433.02</v>
          </cell>
          <cell r="M765">
            <v>0</v>
          </cell>
          <cell r="N765">
            <v>11456433.02</v>
          </cell>
          <cell r="P765">
            <v>142146799.88</v>
          </cell>
          <cell r="S765">
            <v>9791458.1600000001</v>
          </cell>
          <cell r="T765">
            <v>9908424.0999999978</v>
          </cell>
          <cell r="U765">
            <v>10840101.09</v>
          </cell>
          <cell r="V765">
            <v>30539983.350000001</v>
          </cell>
          <cell r="W765">
            <v>7937903.2800000003</v>
          </cell>
          <cell r="X765">
            <v>12765241.51</v>
          </cell>
          <cell r="Y765">
            <v>16294145.16</v>
          </cell>
          <cell r="Z765">
            <v>36997289.950000003</v>
          </cell>
          <cell r="AA765">
            <v>9566349.370000001</v>
          </cell>
          <cell r="AB765">
            <v>9483898.6099999994</v>
          </cell>
          <cell r="AC765">
            <v>10816603.210000001</v>
          </cell>
          <cell r="AD765">
            <v>29866851.189999998</v>
          </cell>
          <cell r="AE765">
            <v>11043338.040000001</v>
          </cell>
          <cell r="AF765">
            <v>8552321.4100000001</v>
          </cell>
          <cell r="AG765">
            <v>13690582.92</v>
          </cell>
          <cell r="AH765">
            <v>33286242.370000001</v>
          </cell>
          <cell r="AI765">
            <v>130690366.86</v>
          </cell>
          <cell r="AJ765">
            <v>0</v>
          </cell>
        </row>
        <row r="767">
          <cell r="E767" t="str">
            <v xml:space="preserve">    Total Expenses Before Depre and Taxes</v>
          </cell>
          <cell r="G767">
            <v>840970735.40999985</v>
          </cell>
          <cell r="H767">
            <v>151429375.44999999</v>
          </cell>
          <cell r="J767">
            <v>992400110.8599999</v>
          </cell>
          <cell r="L767">
            <v>78002052</v>
          </cell>
          <cell r="M767" t="e">
            <v>#REF!</v>
          </cell>
          <cell r="N767" t="e">
            <v>#REF!</v>
          </cell>
          <cell r="P767" t="e">
            <v>#REF!</v>
          </cell>
          <cell r="S767">
            <v>78167442.399999991</v>
          </cell>
          <cell r="T767">
            <v>86933402.98999998</v>
          </cell>
          <cell r="U767">
            <v>78234288.769999996</v>
          </cell>
          <cell r="V767">
            <v>243335134.16</v>
          </cell>
          <cell r="W767">
            <v>103485203.64000002</v>
          </cell>
          <cell r="X767">
            <v>98935631.75999999</v>
          </cell>
          <cell r="Y767">
            <v>75228392.359999999</v>
          </cell>
          <cell r="Z767">
            <v>277649227.75999999</v>
          </cell>
          <cell r="AA767">
            <v>125504526.41999999</v>
          </cell>
          <cell r="AB767">
            <v>60946947.159999996</v>
          </cell>
          <cell r="AC767">
            <v>-14490380.770000003</v>
          </cell>
          <cell r="AD767">
            <v>171961092.81</v>
          </cell>
          <cell r="AE767">
            <v>90202621.010000005</v>
          </cell>
          <cell r="AF767">
            <v>103687865.74000002</v>
          </cell>
          <cell r="AG767">
            <v>105564169.38000004</v>
          </cell>
          <cell r="AH767">
            <v>299454656.13000005</v>
          </cell>
          <cell r="AI767">
            <v>992400110.8599999</v>
          </cell>
          <cell r="AJ767">
            <v>0</v>
          </cell>
        </row>
        <row r="769">
          <cell r="C769">
            <v>2100</v>
          </cell>
          <cell r="D769" t="str">
            <v>F</v>
          </cell>
          <cell r="E769" t="str">
            <v>F40300C</v>
          </cell>
          <cell r="F769" t="str">
            <v>DEPRECIATION EXPENSE</v>
          </cell>
          <cell r="G769">
            <v>16133930.669999998</v>
          </cell>
          <cell r="H769">
            <v>-16133930.669999998</v>
          </cell>
          <cell r="J769">
            <v>0</v>
          </cell>
          <cell r="L769">
            <v>1188384.08</v>
          </cell>
          <cell r="N769">
            <v>1188384.08</v>
          </cell>
          <cell r="P769">
            <v>1188384.08</v>
          </cell>
          <cell r="S769">
            <v>1188384.08</v>
          </cell>
          <cell r="T769">
            <v>1191078.1299999999</v>
          </cell>
          <cell r="U769">
            <v>1193426</v>
          </cell>
          <cell r="V769">
            <v>3572888.21</v>
          </cell>
          <cell r="W769">
            <v>1851555.46</v>
          </cell>
          <cell r="X769">
            <v>1854611.1</v>
          </cell>
          <cell r="Y769">
            <v>1829899.57</v>
          </cell>
          <cell r="Z769">
            <v>5536066.1299999999</v>
          </cell>
          <cell r="AA769">
            <v>1150324.6299999999</v>
          </cell>
          <cell r="AB769">
            <v>1169128.19</v>
          </cell>
          <cell r="AC769">
            <v>1174398.29</v>
          </cell>
          <cell r="AD769">
            <v>3493851.11</v>
          </cell>
          <cell r="AE769">
            <v>1173941.8799999999</v>
          </cell>
          <cell r="AF769">
            <v>1175616.3899999999</v>
          </cell>
          <cell r="AG769">
            <v>1181566.95</v>
          </cell>
          <cell r="AH769">
            <v>3531125.2199999997</v>
          </cell>
          <cell r="AI769">
            <v>16133930.669999998</v>
          </cell>
          <cell r="AJ769">
            <v>0</v>
          </cell>
        </row>
        <row r="770">
          <cell r="E770" t="str">
            <v>F4030ZC</v>
          </cell>
          <cell r="F770" t="str">
            <v>DEPRECIATION EXPENSE</v>
          </cell>
          <cell r="U770">
            <v>-3572888.21</v>
          </cell>
          <cell r="V770">
            <v>-3572888.21</v>
          </cell>
          <cell r="Y770">
            <v>-5536066.1299999999</v>
          </cell>
          <cell r="Z770">
            <v>-5536066.1299999999</v>
          </cell>
          <cell r="AC770">
            <v>-3493851.11</v>
          </cell>
          <cell r="AD770">
            <v>-3493851.11</v>
          </cell>
          <cell r="AG770">
            <v>-3531125.22</v>
          </cell>
          <cell r="AH770">
            <v>-3531125.22</v>
          </cell>
          <cell r="AI770">
            <v>-16133930.67</v>
          </cell>
          <cell r="AJ770">
            <v>0</v>
          </cell>
        </row>
        <row r="771">
          <cell r="C771">
            <v>2100</v>
          </cell>
          <cell r="D771" t="str">
            <v>F</v>
          </cell>
          <cell r="E771" t="str">
            <v>F40300E</v>
          </cell>
          <cell r="F771" t="str">
            <v>DEPRECIATION EXPENSE</v>
          </cell>
          <cell r="G771">
            <v>152698525.81</v>
          </cell>
          <cell r="H771">
            <v>12132615.779999999</v>
          </cell>
          <cell r="J771">
            <v>164831141.59</v>
          </cell>
          <cell r="L771">
            <v>12765330.02</v>
          </cell>
          <cell r="N771">
            <v>12765330.02</v>
          </cell>
          <cell r="P771">
            <v>177596471.61000001</v>
          </cell>
          <cell r="S771">
            <v>12765330.02</v>
          </cell>
          <cell r="T771">
            <v>12797108.220000001</v>
          </cell>
          <cell r="U771">
            <v>12862060.82</v>
          </cell>
          <cell r="V771">
            <v>38424499.060000002</v>
          </cell>
          <cell r="W771">
            <v>12907976.039999999</v>
          </cell>
          <cell r="X771">
            <v>12990332.82</v>
          </cell>
          <cell r="Y771">
            <v>13051270.039999999</v>
          </cell>
          <cell r="Z771">
            <v>38949578.899999999</v>
          </cell>
          <cell r="AA771">
            <v>12400735.65</v>
          </cell>
          <cell r="AB771">
            <v>12118797.18</v>
          </cell>
          <cell r="AC771">
            <v>12859936</v>
          </cell>
          <cell r="AD771">
            <v>37379468.829999998</v>
          </cell>
          <cell r="AE771">
            <v>12893829.17</v>
          </cell>
          <cell r="AF771">
            <v>12339025.710000001</v>
          </cell>
          <cell r="AG771">
            <v>12712124.140000001</v>
          </cell>
          <cell r="AH771">
            <v>37944979.020000003</v>
          </cell>
          <cell r="AI771">
            <v>152698525.81</v>
          </cell>
          <cell r="AJ771">
            <v>0</v>
          </cell>
        </row>
        <row r="772">
          <cell r="E772" t="str">
            <v>F4030ZE</v>
          </cell>
          <cell r="F772" t="str">
            <v>DEPRECIATION EXPENSE</v>
          </cell>
          <cell r="U772">
            <v>2681784.92</v>
          </cell>
          <cell r="V772">
            <v>2681784.92</v>
          </cell>
          <cell r="Y772">
            <v>4170236.84</v>
          </cell>
          <cell r="Z772">
            <v>4170236.84</v>
          </cell>
          <cell r="AC772">
            <v>2632863.41</v>
          </cell>
          <cell r="AD772">
            <v>2632863.41</v>
          </cell>
          <cell r="AG772">
            <v>2647730.61</v>
          </cell>
          <cell r="AH772">
            <v>2647730.61</v>
          </cell>
          <cell r="AI772">
            <v>12132615.779999999</v>
          </cell>
          <cell r="AJ772">
            <v>0</v>
          </cell>
        </row>
        <row r="773">
          <cell r="C773">
            <v>2100</v>
          </cell>
          <cell r="D773" t="str">
            <v>F</v>
          </cell>
          <cell r="E773" t="str">
            <v>F40300G</v>
          </cell>
          <cell r="F773" t="str">
            <v>DEPRECIATION EXPENSE</v>
          </cell>
          <cell r="G773">
            <v>33953263.039999992</v>
          </cell>
          <cell r="H773">
            <v>4001314.89</v>
          </cell>
          <cell r="J773">
            <v>37954577.929999992</v>
          </cell>
          <cell r="L773">
            <v>2838042.07</v>
          </cell>
          <cell r="N773">
            <v>2838042.07</v>
          </cell>
          <cell r="P773">
            <v>40792619.999999993</v>
          </cell>
          <cell r="S773">
            <v>2838042.07</v>
          </cell>
          <cell r="T773">
            <v>2841777.14</v>
          </cell>
          <cell r="U773">
            <v>2845903.01</v>
          </cell>
          <cell r="V773">
            <v>8525722.2199999988</v>
          </cell>
          <cell r="W773">
            <v>2851694.28</v>
          </cell>
          <cell r="X773">
            <v>2856871.26</v>
          </cell>
          <cell r="Y773">
            <v>2860448.79</v>
          </cell>
          <cell r="Z773">
            <v>8569014.3299999982</v>
          </cell>
          <cell r="AA773">
            <v>2794763.42</v>
          </cell>
          <cell r="AB773">
            <v>2799986.63</v>
          </cell>
          <cell r="AC773">
            <v>2805543.17</v>
          </cell>
          <cell r="AD773">
            <v>8400293.2199999988</v>
          </cell>
          <cell r="AE773">
            <v>2811245.62</v>
          </cell>
          <cell r="AF773">
            <v>2817715.4</v>
          </cell>
          <cell r="AG773">
            <v>2829272.25</v>
          </cell>
          <cell r="AH773">
            <v>8458233.2699999996</v>
          </cell>
          <cell r="AI773">
            <v>33953263.039999992</v>
          </cell>
          <cell r="AJ773">
            <v>0</v>
          </cell>
        </row>
        <row r="774">
          <cell r="E774" t="str">
            <v>F4030ZG</v>
          </cell>
          <cell r="F774" t="str">
            <v>DEPRECIATION EXPENSE</v>
          </cell>
          <cell r="U774">
            <v>891103.29</v>
          </cell>
          <cell r="V774">
            <v>891103.29</v>
          </cell>
          <cell r="Y774">
            <v>1365829.29</v>
          </cell>
          <cell r="Z774">
            <v>1365829.29</v>
          </cell>
          <cell r="AC774">
            <v>860987.7</v>
          </cell>
          <cell r="AD774">
            <v>860987.7</v>
          </cell>
          <cell r="AG774">
            <v>883394.61</v>
          </cell>
          <cell r="AH774">
            <v>883394.61</v>
          </cell>
          <cell r="AI774">
            <v>4001314.89</v>
          </cell>
          <cell r="AJ774">
            <v>0</v>
          </cell>
        </row>
        <row r="775">
          <cell r="C775">
            <v>2100</v>
          </cell>
          <cell r="D775" t="str">
            <v>F</v>
          </cell>
          <cell r="E775" t="str">
            <v>F40400C</v>
          </cell>
          <cell r="F775" t="str">
            <v>AMORTIZATION OF LIMITED-TERM INVESTMENT</v>
          </cell>
          <cell r="G775">
            <v>9330420.379999999</v>
          </cell>
          <cell r="H775">
            <v>-9330420.379999999</v>
          </cell>
          <cell r="J775">
            <v>0</v>
          </cell>
          <cell r="L775">
            <v>661468.28</v>
          </cell>
          <cell r="N775">
            <v>661468.28</v>
          </cell>
          <cell r="P775">
            <v>661468.28</v>
          </cell>
          <cell r="S775">
            <v>661468.28</v>
          </cell>
          <cell r="T775">
            <v>661468.31000000006</v>
          </cell>
          <cell r="U775">
            <v>661283.59</v>
          </cell>
          <cell r="V775">
            <v>1984220.1800000002</v>
          </cell>
          <cell r="W775">
            <v>1373046.59</v>
          </cell>
          <cell r="X775">
            <v>1374947.43</v>
          </cell>
          <cell r="Y775">
            <v>1371419.38</v>
          </cell>
          <cell r="Z775">
            <v>4119413.4</v>
          </cell>
          <cell r="AA775">
            <v>544457</v>
          </cell>
          <cell r="AB775">
            <v>487956.76</v>
          </cell>
          <cell r="AC775">
            <v>487956.76</v>
          </cell>
          <cell r="AD775">
            <v>1520370.52</v>
          </cell>
          <cell r="AE775">
            <v>485926.17</v>
          </cell>
          <cell r="AF775">
            <v>566359.52</v>
          </cell>
          <cell r="AG775">
            <v>654130.59</v>
          </cell>
          <cell r="AH775">
            <v>1706416.2799999998</v>
          </cell>
          <cell r="AI775">
            <v>9330420.379999999</v>
          </cell>
          <cell r="AJ775">
            <v>0</v>
          </cell>
        </row>
        <row r="776">
          <cell r="E776" t="str">
            <v>F4040ZC</v>
          </cell>
          <cell r="F776" t="str">
            <v>AMORTIZATION OF LIMITED-TERM INVESTMENT</v>
          </cell>
          <cell r="U776">
            <v>-1984220.18</v>
          </cell>
          <cell r="V776">
            <v>-1984220.18</v>
          </cell>
          <cell r="Y776">
            <v>-4119413.4</v>
          </cell>
          <cell r="Z776">
            <v>-4119413.4</v>
          </cell>
          <cell r="AC776">
            <v>-1520370.52</v>
          </cell>
          <cell r="AD776">
            <v>-1520370.52</v>
          </cell>
          <cell r="AG776">
            <v>-1706416.28</v>
          </cell>
          <cell r="AH776">
            <v>-1706416.28</v>
          </cell>
          <cell r="AI776">
            <v>-9330420.379999999</v>
          </cell>
          <cell r="AJ776">
            <v>0</v>
          </cell>
        </row>
        <row r="777">
          <cell r="C777">
            <v>2100</v>
          </cell>
          <cell r="D777" t="str">
            <v>F</v>
          </cell>
          <cell r="E777" t="str">
            <v>F40400E</v>
          </cell>
          <cell r="F777" t="str">
            <v>AMORTIZATION OF LIMITED-TERM INVESTMENT</v>
          </cell>
          <cell r="G777">
            <v>2259261.4399999995</v>
          </cell>
          <cell r="H777">
            <v>7087578.0800000001</v>
          </cell>
          <cell r="J777">
            <v>9346839.5199999996</v>
          </cell>
          <cell r="L777">
            <v>191353.05</v>
          </cell>
          <cell r="N777">
            <v>191353.05</v>
          </cell>
          <cell r="P777">
            <v>9538192.5700000003</v>
          </cell>
          <cell r="S777">
            <v>191353.05</v>
          </cell>
          <cell r="T777">
            <v>191353.06</v>
          </cell>
          <cell r="U777">
            <v>191353.04</v>
          </cell>
          <cell r="V777">
            <v>574059.15</v>
          </cell>
          <cell r="W777">
            <v>210122.31</v>
          </cell>
          <cell r="X777">
            <v>210122.34</v>
          </cell>
          <cell r="Y777">
            <v>210122.36</v>
          </cell>
          <cell r="Z777">
            <v>630367.01</v>
          </cell>
          <cell r="AA777">
            <v>115126.28</v>
          </cell>
          <cell r="AB777">
            <v>185562.61</v>
          </cell>
          <cell r="AC777">
            <v>186678.7</v>
          </cell>
          <cell r="AD777">
            <v>487367.59</v>
          </cell>
          <cell r="AE777">
            <v>186888.75</v>
          </cell>
          <cell r="AF777">
            <v>189225.91</v>
          </cell>
          <cell r="AG777">
            <v>191353.03</v>
          </cell>
          <cell r="AH777">
            <v>567467.69000000006</v>
          </cell>
          <cell r="AI777">
            <v>2259261.4399999995</v>
          </cell>
          <cell r="AJ777">
            <v>0</v>
          </cell>
        </row>
        <row r="778">
          <cell r="E778" t="str">
            <v>F4040ZE</v>
          </cell>
          <cell r="F778" t="str">
            <v>AMORTIZATION OF LIMITED-TERM INVESTMENT</v>
          </cell>
          <cell r="U778">
            <v>1501393.13</v>
          </cell>
          <cell r="V778">
            <v>1501393.13</v>
          </cell>
          <cell r="Y778">
            <v>3122017.6</v>
          </cell>
          <cell r="Z778">
            <v>3122017.6</v>
          </cell>
          <cell r="AC778">
            <v>1171452.8500000001</v>
          </cell>
          <cell r="AD778">
            <v>1171452.8500000001</v>
          </cell>
          <cell r="AG778">
            <v>1292714.5</v>
          </cell>
          <cell r="AH778">
            <v>1292714.5</v>
          </cell>
          <cell r="AI778">
            <v>7087578.0800000001</v>
          </cell>
          <cell r="AJ778">
            <v>0</v>
          </cell>
        </row>
        <row r="779">
          <cell r="C779">
            <v>2100</v>
          </cell>
          <cell r="D779" t="str">
            <v>F</v>
          </cell>
          <cell r="E779" t="str">
            <v>F40400G</v>
          </cell>
          <cell r="F779" t="str">
            <v>AMORTIZATION OF LIMITED-TERM INVESTMENT</v>
          </cell>
          <cell r="G779">
            <v>44868.219999999994</v>
          </cell>
          <cell r="H779">
            <v>2242842.2999999998</v>
          </cell>
          <cell r="J779">
            <v>2287710.52</v>
          </cell>
          <cell r="L779">
            <v>3750.78</v>
          </cell>
          <cell r="N779">
            <v>3750.78</v>
          </cell>
          <cell r="P779">
            <v>2291461.2999999998</v>
          </cell>
          <cell r="S779">
            <v>3750.78</v>
          </cell>
          <cell r="T779">
            <v>3750.78</v>
          </cell>
          <cell r="U779">
            <v>3750.79</v>
          </cell>
          <cell r="V779">
            <v>11252.35</v>
          </cell>
          <cell r="W779">
            <v>3750.78</v>
          </cell>
          <cell r="X779">
            <v>3750.78</v>
          </cell>
          <cell r="Y779">
            <v>3750.78</v>
          </cell>
          <cell r="Z779">
            <v>11252.34</v>
          </cell>
          <cell r="AA779">
            <v>3633.19</v>
          </cell>
          <cell r="AB779">
            <v>3692.54</v>
          </cell>
          <cell r="AC779">
            <v>3763.63</v>
          </cell>
          <cell r="AD779">
            <v>11089.36</v>
          </cell>
          <cell r="AE779">
            <v>3772.6</v>
          </cell>
          <cell r="AF779">
            <v>3750.78</v>
          </cell>
          <cell r="AG779">
            <v>3750.79</v>
          </cell>
          <cell r="AH779">
            <v>11274.17</v>
          </cell>
          <cell r="AI779">
            <v>44868.219999999994</v>
          </cell>
          <cell r="AJ779">
            <v>0</v>
          </cell>
        </row>
        <row r="780">
          <cell r="E780" t="str">
            <v>F4040ZG</v>
          </cell>
          <cell r="F780" t="str">
            <v>AMORTIZATION OF LIMITED-TERM INVESTMENT</v>
          </cell>
          <cell r="U780">
            <v>482827.05</v>
          </cell>
          <cell r="V780">
            <v>482827.05</v>
          </cell>
          <cell r="Y780">
            <v>997395.8</v>
          </cell>
          <cell r="Z780">
            <v>997395.8</v>
          </cell>
          <cell r="AC780">
            <v>348917.67</v>
          </cell>
          <cell r="AD780">
            <v>348917.67</v>
          </cell>
          <cell r="AG780">
            <v>413701.78</v>
          </cell>
          <cell r="AH780">
            <v>413701.78</v>
          </cell>
          <cell r="AI780">
            <v>2242842.2999999998</v>
          </cell>
          <cell r="AJ780">
            <v>0</v>
          </cell>
        </row>
        <row r="781">
          <cell r="D781" t="str">
            <v>F</v>
          </cell>
          <cell r="E781" t="str">
            <v>F40500C</v>
          </cell>
          <cell r="F781" t="str">
            <v>AMORTIZATION OF OTHER PLANT</v>
          </cell>
          <cell r="G781">
            <v>0</v>
          </cell>
          <cell r="J781">
            <v>0</v>
          </cell>
          <cell r="L781">
            <v>0</v>
          </cell>
          <cell r="N781">
            <v>0</v>
          </cell>
          <cell r="P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E782" t="str">
            <v>F4050ZC</v>
          </cell>
          <cell r="F782" t="str">
            <v>AMORTIZATION OF OTHER PLANT</v>
          </cell>
          <cell r="V782">
            <v>0</v>
          </cell>
          <cell r="Z782">
            <v>0</v>
          </cell>
          <cell r="AD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C783">
            <v>2100</v>
          </cell>
          <cell r="D783" t="str">
            <v>F</v>
          </cell>
          <cell r="E783" t="str">
            <v>F40500E</v>
          </cell>
          <cell r="F783" t="str">
            <v>AMORTIZATION OF OTHER PLANT</v>
          </cell>
          <cell r="G783">
            <v>1676757.4400000002</v>
          </cell>
          <cell r="J783">
            <v>1676757.4400000002</v>
          </cell>
          <cell r="L783">
            <v>138548.51</v>
          </cell>
          <cell r="N783">
            <v>138548.51</v>
          </cell>
          <cell r="P783">
            <v>1815305.9500000002</v>
          </cell>
          <cell r="S783">
            <v>138548.51</v>
          </cell>
          <cell r="T783">
            <v>138906.66</v>
          </cell>
          <cell r="U783">
            <v>139346.18</v>
          </cell>
          <cell r="V783">
            <v>416801.35000000003</v>
          </cell>
          <cell r="W783">
            <v>140212.26999999999</v>
          </cell>
          <cell r="X783">
            <v>141069.56</v>
          </cell>
          <cell r="Y783">
            <v>141670.04999999999</v>
          </cell>
          <cell r="Z783">
            <v>422951.87999999995</v>
          </cell>
          <cell r="AA783">
            <v>138686.54999999999</v>
          </cell>
          <cell r="AB783">
            <v>139098.6</v>
          </cell>
          <cell r="AC783">
            <v>137201.47</v>
          </cell>
          <cell r="AD783">
            <v>414986.62</v>
          </cell>
          <cell r="AE783">
            <v>142130.59</v>
          </cell>
          <cell r="AF783">
            <v>139402.49</v>
          </cell>
          <cell r="AG783">
            <v>140484.51</v>
          </cell>
          <cell r="AH783">
            <v>422017.58999999997</v>
          </cell>
          <cell r="AI783">
            <v>1676757.4400000002</v>
          </cell>
          <cell r="AJ783">
            <v>0</v>
          </cell>
        </row>
        <row r="784">
          <cell r="E784" t="str">
            <v>F4050ZE</v>
          </cell>
          <cell r="F784" t="str">
            <v>AMORTIZATION OF OTHER PLANT</v>
          </cell>
          <cell r="V784">
            <v>0</v>
          </cell>
          <cell r="Z784">
            <v>0</v>
          </cell>
          <cell r="AD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C785">
            <v>2100</v>
          </cell>
          <cell r="D785" t="str">
            <v>F</v>
          </cell>
          <cell r="E785" t="str">
            <v>F40500G</v>
          </cell>
          <cell r="F785" t="str">
            <v>AMORTIZATION OF OTHER PLANT</v>
          </cell>
          <cell r="G785">
            <v>282150.55</v>
          </cell>
          <cell r="J785">
            <v>282150.55</v>
          </cell>
          <cell r="L785">
            <v>23626.560000000001</v>
          </cell>
          <cell r="N785">
            <v>23626.560000000001</v>
          </cell>
          <cell r="P785">
            <v>305777.11</v>
          </cell>
          <cell r="S785">
            <v>23626.560000000001</v>
          </cell>
          <cell r="T785">
            <v>23635.01</v>
          </cell>
          <cell r="U785">
            <v>23647.68</v>
          </cell>
          <cell r="V785">
            <v>70909.25</v>
          </cell>
          <cell r="W785">
            <v>23697.95</v>
          </cell>
          <cell r="X785">
            <v>23156.2</v>
          </cell>
          <cell r="Y785">
            <v>22369.97</v>
          </cell>
          <cell r="Z785">
            <v>69224.12</v>
          </cell>
          <cell r="AA785">
            <v>23628.28</v>
          </cell>
          <cell r="AB785">
            <v>23601.71</v>
          </cell>
          <cell r="AC785">
            <v>23535.1</v>
          </cell>
          <cell r="AD785">
            <v>70765.09</v>
          </cell>
          <cell r="AE785">
            <v>23565.68</v>
          </cell>
          <cell r="AF785">
            <v>23736.01</v>
          </cell>
          <cell r="AG785">
            <v>23950.400000000001</v>
          </cell>
          <cell r="AH785">
            <v>71252.09</v>
          </cell>
          <cell r="AI785">
            <v>282150.55</v>
          </cell>
          <cell r="AJ785">
            <v>0</v>
          </cell>
        </row>
        <row r="786">
          <cell r="E786" t="str">
            <v>F4050ZG</v>
          </cell>
          <cell r="F786" t="str">
            <v>AMORTIZATION OF OTHER PLANT</v>
          </cell>
          <cell r="V786">
            <v>0</v>
          </cell>
          <cell r="Z786">
            <v>0</v>
          </cell>
          <cell r="AD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C787">
            <v>2100</v>
          </cell>
          <cell r="D787" t="str">
            <v>****</v>
          </cell>
          <cell r="E787" t="str">
            <v>F40600C</v>
          </cell>
          <cell r="F787" t="str">
            <v>AMORT. OF UTILITY PLANT ACQ. ADJ.</v>
          </cell>
          <cell r="G787">
            <v>15744</v>
          </cell>
          <cell r="J787">
            <v>15744</v>
          </cell>
          <cell r="L787">
            <v>1312</v>
          </cell>
          <cell r="N787">
            <v>1312</v>
          </cell>
          <cell r="P787">
            <v>17056</v>
          </cell>
          <cell r="S787">
            <v>1312</v>
          </cell>
          <cell r="T787">
            <v>1312</v>
          </cell>
          <cell r="U787">
            <v>1312</v>
          </cell>
          <cell r="V787">
            <v>3936</v>
          </cell>
          <cell r="W787">
            <v>1312</v>
          </cell>
          <cell r="X787">
            <v>1312</v>
          </cell>
          <cell r="Y787">
            <v>1312</v>
          </cell>
          <cell r="Z787">
            <v>3936</v>
          </cell>
          <cell r="AA787">
            <v>1312</v>
          </cell>
          <cell r="AB787">
            <v>1312</v>
          </cell>
          <cell r="AC787">
            <v>1312</v>
          </cell>
          <cell r="AD787">
            <v>3936</v>
          </cell>
          <cell r="AE787">
            <v>0</v>
          </cell>
          <cell r="AF787">
            <v>2624</v>
          </cell>
          <cell r="AG787">
            <v>1312</v>
          </cell>
          <cell r="AH787">
            <v>3936</v>
          </cell>
          <cell r="AI787">
            <v>15744</v>
          </cell>
          <cell r="AJ787">
            <v>0</v>
          </cell>
        </row>
        <row r="788">
          <cell r="C788">
            <v>2100</v>
          </cell>
          <cell r="D788" t="str">
            <v>****</v>
          </cell>
          <cell r="E788" t="str">
            <v>F40700E</v>
          </cell>
          <cell r="F788" t="str">
            <v>AMORT. OF PROP LOSSES  UNREC PLANT AND REG STUDY C</v>
          </cell>
          <cell r="G788">
            <v>5.0599999999999996</v>
          </cell>
          <cell r="J788">
            <v>5.0599999999999996</v>
          </cell>
          <cell r="S788">
            <v>2.5299999999999998</v>
          </cell>
          <cell r="T788">
            <v>0</v>
          </cell>
          <cell r="U788">
            <v>0</v>
          </cell>
          <cell r="V788">
            <v>2.5299999999999998</v>
          </cell>
          <cell r="W788">
            <v>2.5299999999999998</v>
          </cell>
          <cell r="X788">
            <v>0</v>
          </cell>
          <cell r="Y788">
            <v>0</v>
          </cell>
          <cell r="Z788">
            <v>2.5299999999999998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5.0599999999999996</v>
          </cell>
          <cell r="AJ788">
            <v>0</v>
          </cell>
        </row>
        <row r="789">
          <cell r="D789" t="str">
            <v>Z</v>
          </cell>
          <cell r="E789" t="str">
            <v>F40700E</v>
          </cell>
          <cell r="H789">
            <v>-5.0599999999999996</v>
          </cell>
          <cell r="J789">
            <v>-5.0599999999999996</v>
          </cell>
          <cell r="S789">
            <v>-2.5299999999999998</v>
          </cell>
          <cell r="V789">
            <v>-2.5299999999999998</v>
          </cell>
          <cell r="W789">
            <v>-2.5299999999999998</v>
          </cell>
          <cell r="Z789">
            <v>-2.5299999999999998</v>
          </cell>
          <cell r="AD789">
            <v>0</v>
          </cell>
          <cell r="AH789">
            <v>0</v>
          </cell>
          <cell r="AI789">
            <v>-5.0599999999999996</v>
          </cell>
          <cell r="AJ789">
            <v>0</v>
          </cell>
        </row>
        <row r="790">
          <cell r="C790">
            <v>2100</v>
          </cell>
          <cell r="D790" t="str">
            <v>****</v>
          </cell>
          <cell r="E790" t="str">
            <v>F40710C</v>
          </cell>
          <cell r="F790" t="str">
            <v>AMORT. OF PROP LOSSES  UNREC PLANT AND</v>
          </cell>
          <cell r="G790">
            <v>0</v>
          </cell>
          <cell r="J790">
            <v>0</v>
          </cell>
          <cell r="L790">
            <v>0</v>
          </cell>
          <cell r="N790">
            <v>0</v>
          </cell>
          <cell r="P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</row>
        <row r="791">
          <cell r="C791">
            <v>2100</v>
          </cell>
          <cell r="D791" t="str">
            <v>****</v>
          </cell>
          <cell r="E791" t="str">
            <v>F40730E</v>
          </cell>
          <cell r="F791" t="str">
            <v>REGULATORY DEBITS</v>
          </cell>
          <cell r="G791">
            <v>0</v>
          </cell>
          <cell r="J791">
            <v>0</v>
          </cell>
          <cell r="L791">
            <v>0</v>
          </cell>
          <cell r="N791">
            <v>0</v>
          </cell>
          <cell r="P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</row>
        <row r="792">
          <cell r="E792" t="str">
            <v xml:space="preserve">  Depreciation and Amortization</v>
          </cell>
          <cell r="G792">
            <v>216394926.60999998</v>
          </cell>
          <cell r="H792">
            <v>-5.0599999972060319</v>
          </cell>
          <cell r="J792">
            <v>216394921.55000001</v>
          </cell>
          <cell r="L792">
            <v>17811815.350000001</v>
          </cell>
          <cell r="M792">
            <v>0</v>
          </cell>
          <cell r="N792">
            <v>17811815.350000001</v>
          </cell>
          <cell r="P792">
            <v>234206736.90000001</v>
          </cell>
          <cell r="S792">
            <v>17811815.350000001</v>
          </cell>
          <cell r="T792">
            <v>17850389.310000002</v>
          </cell>
          <cell r="U792">
            <v>17922083.109999996</v>
          </cell>
          <cell r="V792">
            <v>53584287.770000003</v>
          </cell>
          <cell r="W792">
            <v>19363367.68</v>
          </cell>
          <cell r="X792">
            <v>19456173.489999998</v>
          </cell>
          <cell r="Y792">
            <v>19492262.939999998</v>
          </cell>
          <cell r="Z792">
            <v>58311804.109999992</v>
          </cell>
          <cell r="AA792">
            <v>17172667.000000007</v>
          </cell>
          <cell r="AB792">
            <v>16929136.219999999</v>
          </cell>
          <cell r="AC792">
            <v>17680325.120000005</v>
          </cell>
          <cell r="AD792">
            <v>51782128.340000004</v>
          </cell>
          <cell r="AE792">
            <v>17721300.460000005</v>
          </cell>
          <cell r="AF792">
            <v>17257456.210000005</v>
          </cell>
          <cell r="AG792">
            <v>17737944.66</v>
          </cell>
          <cell r="AH792">
            <v>52716701.330000013</v>
          </cell>
          <cell r="AI792">
            <v>216394921.55000001</v>
          </cell>
          <cell r="AJ792">
            <v>0</v>
          </cell>
        </row>
        <row r="794">
          <cell r="E794" t="str">
            <v xml:space="preserve">  Taxes:</v>
          </cell>
        </row>
        <row r="795">
          <cell r="C795">
            <v>2100</v>
          </cell>
          <cell r="D795" t="str">
            <v>****</v>
          </cell>
          <cell r="E795" t="str">
            <v>F40811E</v>
          </cell>
          <cell r="F795" t="str">
            <v>PROPERTY TAXES ELEC</v>
          </cell>
          <cell r="G795">
            <v>0</v>
          </cell>
          <cell r="J795">
            <v>0</v>
          </cell>
          <cell r="L795">
            <v>0</v>
          </cell>
          <cell r="M795">
            <v>2423807.41</v>
          </cell>
          <cell r="N795">
            <v>2423807.41</v>
          </cell>
          <cell r="P795">
            <v>2423807.41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</row>
        <row r="796">
          <cell r="C796">
            <v>2100</v>
          </cell>
          <cell r="D796" t="str">
            <v>****</v>
          </cell>
          <cell r="E796" t="str">
            <v>F40811G</v>
          </cell>
          <cell r="F796" t="str">
            <v>PROPERTY TAXES GAS</v>
          </cell>
          <cell r="G796">
            <v>0</v>
          </cell>
          <cell r="J796">
            <v>0</v>
          </cell>
          <cell r="L796">
            <v>0</v>
          </cell>
          <cell r="N796">
            <v>0</v>
          </cell>
          <cell r="P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E797" t="str">
            <v>F40830E</v>
          </cell>
          <cell r="F797" t="str">
            <v>TAXES OTHER THAN INCOME TAXES-PROPERTY</v>
          </cell>
          <cell r="G797">
            <v>22679590.269999996</v>
          </cell>
          <cell r="J797">
            <v>22679590.269999996</v>
          </cell>
          <cell r="M797" t="e">
            <v>#REF!</v>
          </cell>
          <cell r="N797" t="e">
            <v>#REF!</v>
          </cell>
          <cell r="P797" t="e">
            <v>#REF!</v>
          </cell>
          <cell r="S797">
            <v>1868336.51</v>
          </cell>
          <cell r="T797">
            <v>1877601.87</v>
          </cell>
          <cell r="U797">
            <v>1878306.25</v>
          </cell>
          <cell r="V797">
            <v>5624244.6299999999</v>
          </cell>
          <cell r="W797">
            <v>1877958.75</v>
          </cell>
          <cell r="X797">
            <v>1867600.79</v>
          </cell>
          <cell r="Y797">
            <v>1925012.64</v>
          </cell>
          <cell r="Z797">
            <v>5670572.1799999997</v>
          </cell>
          <cell r="AA797">
            <v>1839537.01</v>
          </cell>
          <cell r="AB797">
            <v>1842231.8</v>
          </cell>
          <cell r="AC797">
            <v>1851451.81</v>
          </cell>
          <cell r="AD797">
            <v>5533220.6200000001</v>
          </cell>
          <cell r="AE797">
            <v>1850103.58</v>
          </cell>
          <cell r="AF797">
            <v>1850103.58</v>
          </cell>
          <cell r="AG797">
            <v>2151345.6800000002</v>
          </cell>
          <cell r="AH797">
            <v>5851552.8399999999</v>
          </cell>
          <cell r="AI797">
            <v>22679590.269999996</v>
          </cell>
          <cell r="AJ797">
            <v>0</v>
          </cell>
        </row>
        <row r="798">
          <cell r="E798" t="str">
            <v>F40830G</v>
          </cell>
          <cell r="F798" t="str">
            <v>TAXES OTHER THAN INCOME TAXES-PROPERTY</v>
          </cell>
          <cell r="G798">
            <v>6748427.8100000005</v>
          </cell>
          <cell r="J798">
            <v>6748427.8100000005</v>
          </cell>
          <cell r="M798" t="e">
            <v>#REF!</v>
          </cell>
          <cell r="N798" t="e">
            <v>#REF!</v>
          </cell>
          <cell r="P798" t="e">
            <v>#REF!</v>
          </cell>
          <cell r="S798">
            <v>568949.78</v>
          </cell>
          <cell r="T798">
            <v>570892.17000000004</v>
          </cell>
          <cell r="U798">
            <v>570892.17000000004</v>
          </cell>
          <cell r="V798">
            <v>1710734.12</v>
          </cell>
          <cell r="W798">
            <v>574658.16</v>
          </cell>
          <cell r="X798">
            <v>572737.47</v>
          </cell>
          <cell r="Y798">
            <v>574658.56999999995</v>
          </cell>
          <cell r="Z798">
            <v>1722054.1999999997</v>
          </cell>
          <cell r="AA798">
            <v>581668.05000000005</v>
          </cell>
          <cell r="AB798">
            <v>583058</v>
          </cell>
          <cell r="AC798">
            <v>583300.04</v>
          </cell>
          <cell r="AD798">
            <v>1748026.09</v>
          </cell>
          <cell r="AE798">
            <v>583058</v>
          </cell>
          <cell r="AF798">
            <v>583058</v>
          </cell>
          <cell r="AG798">
            <v>401497.4</v>
          </cell>
          <cell r="AH798">
            <v>1567613.4</v>
          </cell>
          <cell r="AI798">
            <v>6748427.8100000005</v>
          </cell>
          <cell r="AJ798">
            <v>0</v>
          </cell>
        </row>
        <row r="799">
          <cell r="E799" t="str">
            <v xml:space="preserve"> Property</v>
          </cell>
          <cell r="G799">
            <v>29428018.079999998</v>
          </cell>
          <cell r="H799">
            <v>0</v>
          </cell>
          <cell r="J799">
            <v>29428018.079999998</v>
          </cell>
          <cell r="L799">
            <v>0</v>
          </cell>
          <cell r="M799" t="e">
            <v>#REF!</v>
          </cell>
          <cell r="N799" t="e">
            <v>#REF!</v>
          </cell>
          <cell r="P799" t="e">
            <v>#REF!</v>
          </cell>
          <cell r="S799">
            <v>2437286.29</v>
          </cell>
          <cell r="T799">
            <v>2448494.04</v>
          </cell>
          <cell r="U799">
            <v>2449198.42</v>
          </cell>
          <cell r="V799">
            <v>7334978.75</v>
          </cell>
          <cell r="W799">
            <v>2452616.91</v>
          </cell>
          <cell r="X799">
            <v>2440338.2599999998</v>
          </cell>
          <cell r="Y799">
            <v>2499671.21</v>
          </cell>
          <cell r="Z799">
            <v>7392626.379999999</v>
          </cell>
          <cell r="AA799">
            <v>2421205.06</v>
          </cell>
          <cell r="AB799">
            <v>2425289.7999999998</v>
          </cell>
          <cell r="AC799">
            <v>2434751.85</v>
          </cell>
          <cell r="AD799">
            <v>7281246.71</v>
          </cell>
          <cell r="AE799">
            <v>2433161.58</v>
          </cell>
          <cell r="AF799">
            <v>2433161.58</v>
          </cell>
          <cell r="AG799">
            <v>2552843.08</v>
          </cell>
          <cell r="AH799">
            <v>7419166.2400000002</v>
          </cell>
          <cell r="AI799">
            <v>29428018.079999998</v>
          </cell>
          <cell r="AJ799">
            <v>0</v>
          </cell>
        </row>
        <row r="801">
          <cell r="C801">
            <v>2100</v>
          </cell>
          <cell r="D801" t="str">
            <v>****</v>
          </cell>
          <cell r="E801" t="str">
            <v>F40910E</v>
          </cell>
          <cell r="F801" t="str">
            <v>INCOME TAXES - FEDERAL (409.1)</v>
          </cell>
          <cell r="G801">
            <v>125334599.83</v>
          </cell>
          <cell r="J801">
            <v>125334599.83</v>
          </cell>
          <cell r="L801">
            <v>21373000</v>
          </cell>
          <cell r="N801">
            <v>21373000</v>
          </cell>
          <cell r="P801">
            <v>146707599.82999998</v>
          </cell>
          <cell r="S801">
            <v>21373000</v>
          </cell>
          <cell r="T801">
            <v>21058000</v>
          </cell>
          <cell r="U801">
            <v>-5605000</v>
          </cell>
          <cell r="V801">
            <v>36826000</v>
          </cell>
          <cell r="W801">
            <v>27976000</v>
          </cell>
          <cell r="X801">
            <v>11472000</v>
          </cell>
          <cell r="Y801">
            <v>-15674000</v>
          </cell>
          <cell r="Z801">
            <v>23774000</v>
          </cell>
          <cell r="AA801">
            <v>6346000</v>
          </cell>
          <cell r="AB801">
            <v>14311000</v>
          </cell>
          <cell r="AC801">
            <v>36762000</v>
          </cell>
          <cell r="AD801">
            <v>57419000</v>
          </cell>
          <cell r="AE801">
            <v>6860000</v>
          </cell>
          <cell r="AF801">
            <v>10448000</v>
          </cell>
          <cell r="AG801">
            <v>-9992400.1699999999</v>
          </cell>
          <cell r="AH801">
            <v>7315599.8300000001</v>
          </cell>
          <cell r="AI801">
            <v>125334599.83</v>
          </cell>
          <cell r="AJ801">
            <v>0</v>
          </cell>
        </row>
        <row r="802">
          <cell r="C802">
            <v>2100</v>
          </cell>
          <cell r="D802" t="str">
            <v>****</v>
          </cell>
          <cell r="E802" t="str">
            <v>F40910G</v>
          </cell>
          <cell r="F802" t="str">
            <v>INCOME TAXES - FEDERAL (409.1)</v>
          </cell>
          <cell r="G802">
            <v>-3644000</v>
          </cell>
          <cell r="J802">
            <v>-3644000</v>
          </cell>
          <cell r="L802">
            <v>2799000</v>
          </cell>
          <cell r="N802">
            <v>2799000</v>
          </cell>
          <cell r="P802">
            <v>-845000</v>
          </cell>
          <cell r="S802">
            <v>2799000</v>
          </cell>
          <cell r="T802">
            <v>2949000</v>
          </cell>
          <cell r="U802">
            <v>-914000</v>
          </cell>
          <cell r="V802">
            <v>4834000</v>
          </cell>
          <cell r="W802">
            <v>3777000</v>
          </cell>
          <cell r="X802">
            <v>163000</v>
          </cell>
          <cell r="Y802">
            <v>-2468000</v>
          </cell>
          <cell r="Z802">
            <v>1472000</v>
          </cell>
          <cell r="AA802">
            <v>2471000</v>
          </cell>
          <cell r="AB802">
            <v>1260000</v>
          </cell>
          <cell r="AC802">
            <v>1565000</v>
          </cell>
          <cell r="AD802">
            <v>5296000</v>
          </cell>
          <cell r="AE802">
            <v>1167000</v>
          </cell>
          <cell r="AF802">
            <v>788000</v>
          </cell>
          <cell r="AG802">
            <v>-17201000</v>
          </cell>
          <cell r="AH802">
            <v>-15246000</v>
          </cell>
          <cell r="AI802">
            <v>-3644000</v>
          </cell>
          <cell r="AJ802">
            <v>0</v>
          </cell>
        </row>
        <row r="803">
          <cell r="C803">
            <v>2100</v>
          </cell>
          <cell r="D803" t="str">
            <v>****</v>
          </cell>
          <cell r="E803" t="str">
            <v>F41010E</v>
          </cell>
          <cell r="F803" t="str">
            <v>PROVISION FOR DEFERRED INCOME TAXES FED</v>
          </cell>
          <cell r="G803">
            <v>181007400.17000002</v>
          </cell>
          <cell r="J803">
            <v>181007400.17000002</v>
          </cell>
          <cell r="L803">
            <v>3122000</v>
          </cell>
          <cell r="N803">
            <v>3122000</v>
          </cell>
          <cell r="P803">
            <v>184129400.17000002</v>
          </cell>
          <cell r="S803">
            <v>3122000</v>
          </cell>
          <cell r="T803">
            <v>3291000</v>
          </cell>
          <cell r="U803">
            <v>22302000</v>
          </cell>
          <cell r="V803">
            <v>28715000</v>
          </cell>
          <cell r="W803">
            <v>17497000</v>
          </cell>
          <cell r="X803">
            <v>4223000</v>
          </cell>
          <cell r="Y803">
            <v>58251000</v>
          </cell>
          <cell r="Z803">
            <v>79971000</v>
          </cell>
          <cell r="AA803">
            <v>2611000</v>
          </cell>
          <cell r="AB803">
            <v>-2519000</v>
          </cell>
          <cell r="AC803">
            <v>-22245000</v>
          </cell>
          <cell r="AD803">
            <v>-22153000</v>
          </cell>
          <cell r="AE803">
            <v>1233000</v>
          </cell>
          <cell r="AF803">
            <v>833000</v>
          </cell>
          <cell r="AG803">
            <v>92408400.170000002</v>
          </cell>
          <cell r="AH803">
            <v>94474400.170000002</v>
          </cell>
          <cell r="AI803">
            <v>181007400.17000002</v>
          </cell>
          <cell r="AJ803">
            <v>0</v>
          </cell>
        </row>
        <row r="804">
          <cell r="C804">
            <v>2100</v>
          </cell>
          <cell r="D804" t="str">
            <v>****</v>
          </cell>
          <cell r="E804" t="str">
            <v>F41010G</v>
          </cell>
          <cell r="F804" t="str">
            <v>PROVISION FOR DEFERRED INCOME TAXES FED</v>
          </cell>
          <cell r="G804">
            <v>28351000</v>
          </cell>
          <cell r="J804">
            <v>28351000</v>
          </cell>
          <cell r="L804">
            <v>51000</v>
          </cell>
          <cell r="N804">
            <v>51000</v>
          </cell>
          <cell r="P804">
            <v>28402000</v>
          </cell>
          <cell r="S804">
            <v>51000</v>
          </cell>
          <cell r="T804">
            <v>54000</v>
          </cell>
          <cell r="U804">
            <v>3260000</v>
          </cell>
          <cell r="V804">
            <v>3365000</v>
          </cell>
          <cell r="W804">
            <v>12000</v>
          </cell>
          <cell r="X804">
            <v>113000</v>
          </cell>
          <cell r="Y804">
            <v>3024000</v>
          </cell>
          <cell r="Z804">
            <v>3149000</v>
          </cell>
          <cell r="AA804">
            <v>16000</v>
          </cell>
          <cell r="AB804">
            <v>8000</v>
          </cell>
          <cell r="AC804">
            <v>10000</v>
          </cell>
          <cell r="AD804">
            <v>34000</v>
          </cell>
          <cell r="AE804">
            <v>7000</v>
          </cell>
          <cell r="AF804">
            <v>5000</v>
          </cell>
          <cell r="AG804">
            <v>21791000</v>
          </cell>
          <cell r="AH804">
            <v>21803000</v>
          </cell>
          <cell r="AI804">
            <v>28351000</v>
          </cell>
          <cell r="AJ804">
            <v>0</v>
          </cell>
        </row>
        <row r="805">
          <cell r="C805">
            <v>2100</v>
          </cell>
          <cell r="D805" t="str">
            <v>****</v>
          </cell>
          <cell r="E805" t="str">
            <v>F41110E</v>
          </cell>
          <cell r="F805" t="str">
            <v>(LESS) PROVISION FOR DEFERRED INCOME TA</v>
          </cell>
          <cell r="G805">
            <v>-246354000</v>
          </cell>
          <cell r="J805">
            <v>-246354000</v>
          </cell>
          <cell r="L805">
            <v>-10002000</v>
          </cell>
          <cell r="N805">
            <v>-10002000</v>
          </cell>
          <cell r="P805">
            <v>-256356000</v>
          </cell>
          <cell r="S805">
            <v>-10002000</v>
          </cell>
          <cell r="T805">
            <v>-10538000</v>
          </cell>
          <cell r="U805">
            <v>-12936000</v>
          </cell>
          <cell r="V805">
            <v>-33476000</v>
          </cell>
          <cell r="W805">
            <v>-39863000</v>
          </cell>
          <cell r="X805">
            <v>-9134000</v>
          </cell>
          <cell r="Y805">
            <v>-61225000</v>
          </cell>
          <cell r="Z805">
            <v>-110222000</v>
          </cell>
          <cell r="AA805">
            <v>-3148000</v>
          </cell>
          <cell r="AB805">
            <v>-1604000</v>
          </cell>
          <cell r="AC805">
            <v>-1996000</v>
          </cell>
          <cell r="AD805">
            <v>-6748000</v>
          </cell>
          <cell r="AE805">
            <v>-1487000</v>
          </cell>
          <cell r="AF805">
            <v>-1003000</v>
          </cell>
          <cell r="AG805">
            <v>-93418000</v>
          </cell>
          <cell r="AH805">
            <v>-95908000</v>
          </cell>
          <cell r="AI805">
            <v>-246354000</v>
          </cell>
          <cell r="AJ805">
            <v>0</v>
          </cell>
        </row>
        <row r="806">
          <cell r="C806">
            <v>2100</v>
          </cell>
          <cell r="D806" t="str">
            <v>****</v>
          </cell>
          <cell r="E806" t="str">
            <v>F41110G</v>
          </cell>
          <cell r="F806" t="str">
            <v>(LESS) PROVISION FOR DEFERRED INCOME TA</v>
          </cell>
          <cell r="G806">
            <v>-11225000</v>
          </cell>
          <cell r="J806">
            <v>-11225000</v>
          </cell>
          <cell r="L806">
            <v>-645000</v>
          </cell>
          <cell r="N806">
            <v>-645000</v>
          </cell>
          <cell r="P806">
            <v>-11870000</v>
          </cell>
          <cell r="S806">
            <v>-645000</v>
          </cell>
          <cell r="T806">
            <v>-679000</v>
          </cell>
          <cell r="U806">
            <v>-33000</v>
          </cell>
          <cell r="V806">
            <v>-1357000</v>
          </cell>
          <cell r="W806">
            <v>-3135000</v>
          </cell>
          <cell r="X806">
            <v>-397000</v>
          </cell>
          <cell r="Y806">
            <v>-79000</v>
          </cell>
          <cell r="Z806">
            <v>-3611000</v>
          </cell>
          <cell r="AA806">
            <v>-459000</v>
          </cell>
          <cell r="AB806">
            <v>-235000</v>
          </cell>
          <cell r="AC806">
            <v>-290000</v>
          </cell>
          <cell r="AD806">
            <v>-984000</v>
          </cell>
          <cell r="AE806">
            <v>-219000</v>
          </cell>
          <cell r="AF806">
            <v>-147000</v>
          </cell>
          <cell r="AG806">
            <v>-4907000</v>
          </cell>
          <cell r="AH806">
            <v>-5273000</v>
          </cell>
          <cell r="AI806">
            <v>-11225000</v>
          </cell>
          <cell r="AJ806">
            <v>0</v>
          </cell>
        </row>
        <row r="807">
          <cell r="C807">
            <v>2100</v>
          </cell>
          <cell r="D807" t="str">
            <v>****</v>
          </cell>
          <cell r="E807" t="str">
            <v>F41140E</v>
          </cell>
          <cell r="F807" t="str">
            <v>INVESTMENT TAX CREDIT ADJ. - FED ELECTR</v>
          </cell>
          <cell r="G807">
            <v>-2135000</v>
          </cell>
          <cell r="J807">
            <v>-2135000</v>
          </cell>
          <cell r="L807">
            <v>-215000</v>
          </cell>
          <cell r="N807">
            <v>-215000</v>
          </cell>
          <cell r="P807">
            <v>-2350000</v>
          </cell>
          <cell r="S807">
            <v>-215000</v>
          </cell>
          <cell r="T807">
            <v>-226000</v>
          </cell>
          <cell r="U807">
            <v>-226000</v>
          </cell>
          <cell r="V807">
            <v>-667000</v>
          </cell>
          <cell r="W807">
            <v>-55000</v>
          </cell>
          <cell r="X807">
            <v>-184000</v>
          </cell>
          <cell r="Y807">
            <v>-59000</v>
          </cell>
          <cell r="Z807">
            <v>-298000</v>
          </cell>
          <cell r="AA807">
            <v>-327000</v>
          </cell>
          <cell r="AB807">
            <v>-167000</v>
          </cell>
          <cell r="AC807">
            <v>-207000</v>
          </cell>
          <cell r="AD807">
            <v>-701000</v>
          </cell>
          <cell r="AE807">
            <v>-154000</v>
          </cell>
          <cell r="AF807">
            <v>-104000</v>
          </cell>
          <cell r="AG807">
            <v>-211000</v>
          </cell>
          <cell r="AH807">
            <v>-469000</v>
          </cell>
          <cell r="AI807">
            <v>-2135000</v>
          </cell>
          <cell r="AJ807">
            <v>0</v>
          </cell>
        </row>
        <row r="808">
          <cell r="C808">
            <v>2100</v>
          </cell>
          <cell r="D808" t="str">
            <v>****</v>
          </cell>
          <cell r="E808" t="str">
            <v>F41140G</v>
          </cell>
          <cell r="F808" t="str">
            <v>INVESTMENT TAX CREDIT ADJ. - FED GAS</v>
          </cell>
          <cell r="G808">
            <v>-582000</v>
          </cell>
          <cell r="J808">
            <v>-582000</v>
          </cell>
          <cell r="L808">
            <v>-59000</v>
          </cell>
          <cell r="N808">
            <v>-59000</v>
          </cell>
          <cell r="P808">
            <v>-641000</v>
          </cell>
          <cell r="S808">
            <v>-59000</v>
          </cell>
          <cell r="T808">
            <v>-61000</v>
          </cell>
          <cell r="U808">
            <v>-62000</v>
          </cell>
          <cell r="V808">
            <v>-182000</v>
          </cell>
          <cell r="W808">
            <v>-15000</v>
          </cell>
          <cell r="X808">
            <v>-50000</v>
          </cell>
          <cell r="Y808">
            <v>-16000</v>
          </cell>
          <cell r="Z808">
            <v>-81000</v>
          </cell>
          <cell r="AA808">
            <v>-89000</v>
          </cell>
          <cell r="AB808">
            <v>-46000</v>
          </cell>
          <cell r="AC808">
            <v>-56000</v>
          </cell>
          <cell r="AD808">
            <v>-191000</v>
          </cell>
          <cell r="AE808">
            <v>-42000</v>
          </cell>
          <cell r="AF808">
            <v>-28000</v>
          </cell>
          <cell r="AG808">
            <v>-58000</v>
          </cell>
          <cell r="AH808">
            <v>-128000</v>
          </cell>
          <cell r="AI808">
            <v>-582000</v>
          </cell>
          <cell r="AJ808">
            <v>0</v>
          </cell>
        </row>
        <row r="809">
          <cell r="E809" t="str">
            <v xml:space="preserve">    Federal Income</v>
          </cell>
          <cell r="G809">
            <v>70753000</v>
          </cell>
          <cell r="H809">
            <v>0</v>
          </cell>
          <cell r="J809">
            <v>70753000</v>
          </cell>
          <cell r="L809">
            <v>16424000</v>
          </cell>
          <cell r="M809">
            <v>0</v>
          </cell>
          <cell r="N809">
            <v>16424000</v>
          </cell>
          <cell r="P809">
            <v>87177000</v>
          </cell>
          <cell r="S809">
            <v>16424000</v>
          </cell>
          <cell r="T809">
            <v>15848000</v>
          </cell>
          <cell r="U809">
            <v>5786000</v>
          </cell>
          <cell r="V809">
            <v>38058000</v>
          </cell>
          <cell r="W809">
            <v>6194000</v>
          </cell>
          <cell r="X809">
            <v>6206000</v>
          </cell>
          <cell r="Y809">
            <v>-18246000</v>
          </cell>
          <cell r="Z809">
            <v>-5846000</v>
          </cell>
          <cell r="AA809">
            <v>7421000</v>
          </cell>
          <cell r="AB809">
            <v>11008000</v>
          </cell>
          <cell r="AC809">
            <v>13543000</v>
          </cell>
          <cell r="AD809">
            <v>31972000</v>
          </cell>
          <cell r="AE809">
            <v>7365000</v>
          </cell>
          <cell r="AF809">
            <v>10792000</v>
          </cell>
          <cell r="AG809">
            <v>-11588000</v>
          </cell>
          <cell r="AH809">
            <v>6569000</v>
          </cell>
          <cell r="AI809">
            <v>70753000</v>
          </cell>
          <cell r="AJ809">
            <v>0</v>
          </cell>
        </row>
        <row r="811">
          <cell r="C811">
            <v>2100</v>
          </cell>
          <cell r="D811" t="str">
            <v>****</v>
          </cell>
          <cell r="E811" t="str">
            <v>F40911E</v>
          </cell>
          <cell r="F811" t="str">
            <v>STATE INCOME TAXES ELEC</v>
          </cell>
          <cell r="G811">
            <v>38321562.539999999</v>
          </cell>
          <cell r="J811">
            <v>38321562.539999999</v>
          </cell>
          <cell r="L811">
            <v>5081000</v>
          </cell>
          <cell r="N811">
            <v>5081000</v>
          </cell>
          <cell r="P811">
            <v>43402562.539999999</v>
          </cell>
          <cell r="S811">
            <v>5081000</v>
          </cell>
          <cell r="T811">
            <v>5353000</v>
          </cell>
          <cell r="U811">
            <v>1237000</v>
          </cell>
          <cell r="V811">
            <v>11671000</v>
          </cell>
          <cell r="W811">
            <v>7417000</v>
          </cell>
          <cell r="X811">
            <v>4431000</v>
          </cell>
          <cell r="Y811">
            <v>-3667000</v>
          </cell>
          <cell r="Z811">
            <v>8181000</v>
          </cell>
          <cell r="AA811">
            <v>3909000</v>
          </cell>
          <cell r="AB811">
            <v>2965000</v>
          </cell>
          <cell r="AC811">
            <v>8512000</v>
          </cell>
          <cell r="AD811">
            <v>15386000</v>
          </cell>
          <cell r="AE811">
            <v>1846000</v>
          </cell>
          <cell r="AF811">
            <v>1246000</v>
          </cell>
          <cell r="AG811">
            <v>-8437.4599999999991</v>
          </cell>
          <cell r="AH811">
            <v>3083562.54</v>
          </cell>
          <cell r="AI811">
            <v>38321562.539999999</v>
          </cell>
          <cell r="AJ811">
            <v>0</v>
          </cell>
        </row>
        <row r="812">
          <cell r="C812">
            <v>2100</v>
          </cell>
          <cell r="D812" t="str">
            <v>****</v>
          </cell>
          <cell r="E812" t="str">
            <v>F40911G</v>
          </cell>
          <cell r="F812" t="str">
            <v>STATE INCOME TAXES GAS</v>
          </cell>
          <cell r="G812">
            <v>846000</v>
          </cell>
          <cell r="J812">
            <v>846000</v>
          </cell>
          <cell r="L812">
            <v>623000</v>
          </cell>
          <cell r="N812">
            <v>623000</v>
          </cell>
          <cell r="P812">
            <v>1469000</v>
          </cell>
          <cell r="S812">
            <v>623000</v>
          </cell>
          <cell r="T812">
            <v>657000</v>
          </cell>
          <cell r="U812">
            <v>-95000</v>
          </cell>
          <cell r="V812">
            <v>1185000</v>
          </cell>
          <cell r="W812">
            <v>1092000</v>
          </cell>
          <cell r="X812">
            <v>68000</v>
          </cell>
          <cell r="Y812">
            <v>-648000</v>
          </cell>
          <cell r="Z812">
            <v>512000</v>
          </cell>
          <cell r="AA812">
            <v>560000</v>
          </cell>
          <cell r="AB812">
            <v>286000</v>
          </cell>
          <cell r="AC812">
            <v>355000</v>
          </cell>
          <cell r="AD812">
            <v>1201000</v>
          </cell>
          <cell r="AE812">
            <v>264000</v>
          </cell>
          <cell r="AF812">
            <v>179000</v>
          </cell>
          <cell r="AG812">
            <v>-2495000</v>
          </cell>
          <cell r="AH812">
            <v>-2052000</v>
          </cell>
          <cell r="AI812">
            <v>846000</v>
          </cell>
          <cell r="AJ812">
            <v>0</v>
          </cell>
        </row>
        <row r="813">
          <cell r="C813">
            <v>2100</v>
          </cell>
          <cell r="D813" t="str">
            <v>****</v>
          </cell>
          <cell r="E813" t="str">
            <v>F41011E</v>
          </cell>
          <cell r="F813" t="str">
            <v>PROVISION FOR DEFERRED INCOME TAXES STA</v>
          </cell>
          <cell r="G813">
            <v>31268437.460000001</v>
          </cell>
          <cell r="J813">
            <v>31268437.460000001</v>
          </cell>
          <cell r="L813">
            <v>0</v>
          </cell>
          <cell r="N813">
            <v>0</v>
          </cell>
          <cell r="P813">
            <v>31268437.460000001</v>
          </cell>
          <cell r="S813">
            <v>0</v>
          </cell>
          <cell r="T813">
            <v>0</v>
          </cell>
          <cell r="U813">
            <v>4330000</v>
          </cell>
          <cell r="V813">
            <v>4330000</v>
          </cell>
          <cell r="W813">
            <v>2840000</v>
          </cell>
          <cell r="X813">
            <v>0</v>
          </cell>
          <cell r="Y813">
            <v>14634000</v>
          </cell>
          <cell r="Z813">
            <v>17474000</v>
          </cell>
          <cell r="AA813">
            <v>0</v>
          </cell>
          <cell r="AB813">
            <v>-972000</v>
          </cell>
          <cell r="AC813">
            <v>-6036000</v>
          </cell>
          <cell r="AD813">
            <v>-7008000</v>
          </cell>
          <cell r="AE813">
            <v>0</v>
          </cell>
          <cell r="AF813">
            <v>0</v>
          </cell>
          <cell r="AG813">
            <v>16472437.460000001</v>
          </cell>
          <cell r="AH813">
            <v>16472437.460000001</v>
          </cell>
          <cell r="AI813">
            <v>31268437.460000001</v>
          </cell>
          <cell r="AJ813">
            <v>0</v>
          </cell>
        </row>
        <row r="814">
          <cell r="C814">
            <v>2100</v>
          </cell>
          <cell r="D814" t="str">
            <v>****</v>
          </cell>
          <cell r="E814" t="str">
            <v>F41011G</v>
          </cell>
          <cell r="F814" t="str">
            <v>PROVISION FOR DEFERRED INCOME TAXES STA</v>
          </cell>
          <cell r="G814">
            <v>4396000</v>
          </cell>
          <cell r="J814">
            <v>4396000</v>
          </cell>
          <cell r="L814">
            <v>40000</v>
          </cell>
          <cell r="N814">
            <v>40000</v>
          </cell>
          <cell r="P814">
            <v>4436000</v>
          </cell>
          <cell r="S814">
            <v>40000</v>
          </cell>
          <cell r="T814">
            <v>42000</v>
          </cell>
          <cell r="U814">
            <v>677000</v>
          </cell>
          <cell r="V814">
            <v>759000</v>
          </cell>
          <cell r="W814">
            <v>0</v>
          </cell>
          <cell r="X814">
            <v>2000</v>
          </cell>
          <cell r="Y814">
            <v>792000</v>
          </cell>
          <cell r="Z814">
            <v>794000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2843000</v>
          </cell>
          <cell r="AH814">
            <v>2843000</v>
          </cell>
          <cell r="AI814">
            <v>4396000</v>
          </cell>
          <cell r="AJ814">
            <v>0</v>
          </cell>
        </row>
        <row r="815">
          <cell r="C815">
            <v>2100</v>
          </cell>
          <cell r="D815" t="str">
            <v>****</v>
          </cell>
          <cell r="E815" t="str">
            <v>F41112E</v>
          </cell>
          <cell r="F815" t="str">
            <v>(LESS) PROVISION FOR DEFERRED INCOME TA</v>
          </cell>
          <cell r="G815">
            <v>-57100000</v>
          </cell>
          <cell r="J815">
            <v>-57100000</v>
          </cell>
          <cell r="L815">
            <v>-2504000</v>
          </cell>
          <cell r="N815">
            <v>-2504000</v>
          </cell>
          <cell r="P815">
            <v>-59604000</v>
          </cell>
          <cell r="S815">
            <v>-2504000</v>
          </cell>
          <cell r="T815">
            <v>-2636000</v>
          </cell>
          <cell r="U815">
            <v>-2850000</v>
          </cell>
          <cell r="V815">
            <v>-7990000</v>
          </cell>
          <cell r="W815">
            <v>-10453000</v>
          </cell>
          <cell r="X815">
            <v>-2363000</v>
          </cell>
          <cell r="Y815">
            <v>-9127000</v>
          </cell>
          <cell r="Z815">
            <v>-21943000</v>
          </cell>
          <cell r="AA815">
            <v>-908000</v>
          </cell>
          <cell r="AB815">
            <v>-463000</v>
          </cell>
          <cell r="AC815">
            <v>-576000</v>
          </cell>
          <cell r="AD815">
            <v>-1947000</v>
          </cell>
          <cell r="AE815">
            <v>-428000</v>
          </cell>
          <cell r="AF815">
            <v>-290000</v>
          </cell>
          <cell r="AG815">
            <v>-24502000</v>
          </cell>
          <cell r="AH815">
            <v>-25220000</v>
          </cell>
          <cell r="AI815">
            <v>-57100000</v>
          </cell>
          <cell r="AJ815">
            <v>0</v>
          </cell>
        </row>
        <row r="816">
          <cell r="C816">
            <v>2100</v>
          </cell>
          <cell r="D816" t="str">
            <v>****</v>
          </cell>
          <cell r="E816" t="str">
            <v>F41112G</v>
          </cell>
          <cell r="F816" t="str">
            <v>(LESS) PROVISION FOR DEFERRED INCOME TA</v>
          </cell>
          <cell r="G816">
            <v>-2610000</v>
          </cell>
          <cell r="J816">
            <v>-2610000</v>
          </cell>
          <cell r="L816">
            <v>-114000</v>
          </cell>
          <cell r="N816">
            <v>-114000</v>
          </cell>
          <cell r="P816">
            <v>-2724000</v>
          </cell>
          <cell r="S816">
            <v>-114000</v>
          </cell>
          <cell r="T816">
            <v>-120000</v>
          </cell>
          <cell r="U816">
            <v>-3000</v>
          </cell>
          <cell r="V816">
            <v>-237000</v>
          </cell>
          <cell r="W816">
            <v>-918000</v>
          </cell>
          <cell r="X816">
            <v>-103000</v>
          </cell>
          <cell r="Y816">
            <v>-24000</v>
          </cell>
          <cell r="Z816">
            <v>-1045000</v>
          </cell>
          <cell r="AA816">
            <v>-108000</v>
          </cell>
          <cell r="AB816">
            <v>-55000</v>
          </cell>
          <cell r="AC816">
            <v>-69000</v>
          </cell>
          <cell r="AD816">
            <v>-232000</v>
          </cell>
          <cell r="AE816">
            <v>-51000</v>
          </cell>
          <cell r="AF816">
            <v>-35000</v>
          </cell>
          <cell r="AG816">
            <v>-1010000</v>
          </cell>
          <cell r="AH816">
            <v>-1096000</v>
          </cell>
          <cell r="AI816">
            <v>-2610000</v>
          </cell>
          <cell r="AJ816">
            <v>0</v>
          </cell>
        </row>
        <row r="817">
          <cell r="E817" t="str">
            <v xml:space="preserve">    State Franchise</v>
          </cell>
          <cell r="G817">
            <v>15122000</v>
          </cell>
          <cell r="H817">
            <v>0</v>
          </cell>
          <cell r="J817">
            <v>15122000</v>
          </cell>
          <cell r="L817">
            <v>3126000</v>
          </cell>
          <cell r="M817">
            <v>0</v>
          </cell>
          <cell r="N817">
            <v>3126000</v>
          </cell>
          <cell r="P817">
            <v>18248000</v>
          </cell>
          <cell r="S817">
            <v>3126000</v>
          </cell>
          <cell r="T817">
            <v>3296000</v>
          </cell>
          <cell r="U817">
            <v>3296000</v>
          </cell>
          <cell r="V817">
            <v>9718000</v>
          </cell>
          <cell r="W817">
            <v>-22000</v>
          </cell>
          <cell r="X817">
            <v>2035000</v>
          </cell>
          <cell r="Y817">
            <v>1960000</v>
          </cell>
          <cell r="Z817">
            <v>3973000</v>
          </cell>
          <cell r="AA817">
            <v>3453000</v>
          </cell>
          <cell r="AB817">
            <v>1761000</v>
          </cell>
          <cell r="AC817">
            <v>2186000</v>
          </cell>
          <cell r="AD817">
            <v>7400000</v>
          </cell>
          <cell r="AE817">
            <v>1631000</v>
          </cell>
          <cell r="AF817">
            <v>1100000</v>
          </cell>
          <cell r="AG817">
            <v>-8700000</v>
          </cell>
          <cell r="AH817">
            <v>-5969000</v>
          </cell>
          <cell r="AI817">
            <v>15122000</v>
          </cell>
          <cell r="AJ817">
            <v>0</v>
          </cell>
        </row>
        <row r="819">
          <cell r="C819">
            <v>2100</v>
          </cell>
          <cell r="D819" t="str">
            <v>G</v>
          </cell>
          <cell r="E819" t="str">
            <v>F40810C</v>
          </cell>
          <cell r="F819" t="str">
            <v>TAXES OTHER THAN INCOME TAXES</v>
          </cell>
          <cell r="G819">
            <v>7354584.5499999998</v>
          </cell>
          <cell r="H819">
            <v>-7355258.0599999996</v>
          </cell>
          <cell r="J819">
            <v>-673.50999999977648</v>
          </cell>
          <cell r="L819">
            <v>600105.23</v>
          </cell>
          <cell r="M819">
            <v>-2059351.3</v>
          </cell>
          <cell r="N819">
            <v>-1459246.07</v>
          </cell>
          <cell r="P819">
            <v>-1459919.5799999998</v>
          </cell>
          <cell r="S819">
            <v>600105.23</v>
          </cell>
          <cell r="T819">
            <v>565866.71</v>
          </cell>
          <cell r="U819">
            <v>576400.68000000005</v>
          </cell>
          <cell r="V819">
            <v>1742372.62</v>
          </cell>
          <cell r="W819">
            <v>752169.6</v>
          </cell>
          <cell r="X819">
            <v>604692.14</v>
          </cell>
          <cell r="Y819">
            <v>593316.13</v>
          </cell>
          <cell r="Z819">
            <v>1950177.87</v>
          </cell>
          <cell r="AA819">
            <v>650176.17000000004</v>
          </cell>
          <cell r="AB819">
            <v>535561.97</v>
          </cell>
          <cell r="AC819">
            <v>533564.76</v>
          </cell>
          <cell r="AD819">
            <v>1719302.9000000001</v>
          </cell>
          <cell r="AE819">
            <v>694766.62</v>
          </cell>
          <cell r="AF819">
            <v>548476.88</v>
          </cell>
          <cell r="AG819">
            <v>699487.66</v>
          </cell>
          <cell r="AH819">
            <v>1942731.1600000001</v>
          </cell>
          <cell r="AI819">
            <v>7354584.5499999998</v>
          </cell>
          <cell r="AJ819">
            <v>0</v>
          </cell>
        </row>
        <row r="820">
          <cell r="D820" t="str">
            <v>O</v>
          </cell>
          <cell r="E820" t="str">
            <v>F40810C</v>
          </cell>
          <cell r="F820" t="str">
            <v>TAXES OTHER THAN INCOME TAXES</v>
          </cell>
          <cell r="H820">
            <v>673.51</v>
          </cell>
          <cell r="J820">
            <v>673.51</v>
          </cell>
          <cell r="V820">
            <v>0</v>
          </cell>
          <cell r="Z820">
            <v>0</v>
          </cell>
          <cell r="AD820">
            <v>0</v>
          </cell>
          <cell r="AF820">
            <v>673.51</v>
          </cell>
          <cell r="AH820">
            <v>673.51</v>
          </cell>
          <cell r="AI820">
            <v>673.51</v>
          </cell>
          <cell r="AJ820">
            <v>0</v>
          </cell>
        </row>
        <row r="821">
          <cell r="S821">
            <v>-600105.23</v>
          </cell>
          <cell r="T821">
            <v>-565866.71</v>
          </cell>
          <cell r="U821">
            <v>-576400.68000000005</v>
          </cell>
          <cell r="V821">
            <v>-1742372.62</v>
          </cell>
          <cell r="W821">
            <v>-752169.6</v>
          </cell>
          <cell r="X821">
            <v>-604692.14</v>
          </cell>
          <cell r="Y821">
            <v>-593316.13</v>
          </cell>
          <cell r="Z821">
            <v>-1950177.87</v>
          </cell>
          <cell r="AA821">
            <v>-650176.17000000004</v>
          </cell>
          <cell r="AB821">
            <v>-535561.97</v>
          </cell>
          <cell r="AC821">
            <v>-533564.76</v>
          </cell>
          <cell r="AD821">
            <v>-1719302.9000000001</v>
          </cell>
          <cell r="AE821">
            <v>-694766.62</v>
          </cell>
          <cell r="AF821">
            <v>-549150.39</v>
          </cell>
          <cell r="AG821">
            <v>-699487.66</v>
          </cell>
          <cell r="AH821">
            <v>-1943404.67</v>
          </cell>
          <cell r="AI821">
            <v>-7355258.0599999996</v>
          </cell>
          <cell r="AJ821">
            <v>0</v>
          </cell>
        </row>
        <row r="822">
          <cell r="C822">
            <v>2100</v>
          </cell>
          <cell r="D822" t="str">
            <v>G</v>
          </cell>
          <cell r="E822" t="str">
            <v>F40810E</v>
          </cell>
          <cell r="F822" t="str">
            <v>TAXES OTHER THAN INCOME TAXES</v>
          </cell>
          <cell r="G822">
            <v>0</v>
          </cell>
          <cell r="H822">
            <v>5229882.6909823995</v>
          </cell>
          <cell r="I822">
            <v>0.71104000000000001</v>
          </cell>
          <cell r="J822">
            <v>5229882.6909823995</v>
          </cell>
          <cell r="L822">
            <v>0</v>
          </cell>
          <cell r="N822">
            <v>0</v>
          </cell>
          <cell r="P822">
            <v>5229882.6909823995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</row>
        <row r="823">
          <cell r="S823">
            <v>426698.82273919997</v>
          </cell>
          <cell r="T823">
            <v>402353.86547839997</v>
          </cell>
          <cell r="U823">
            <v>409843.93950720003</v>
          </cell>
          <cell r="V823">
            <v>1238896.6277247998</v>
          </cell>
          <cell r="W823">
            <v>534822.67238400003</v>
          </cell>
          <cell r="X823">
            <v>429960.29922560003</v>
          </cell>
          <cell r="Y823">
            <v>421871.50107519998</v>
          </cell>
          <cell r="Z823">
            <v>1386654.4726848002</v>
          </cell>
          <cell r="AA823">
            <v>462301.26391680003</v>
          </cell>
          <cell r="AB823">
            <v>380805.98314879998</v>
          </cell>
          <cell r="AC823">
            <v>379385.88695040002</v>
          </cell>
          <cell r="AD823">
            <v>1222493.134016</v>
          </cell>
          <cell r="AE823">
            <v>494006.85748479998</v>
          </cell>
          <cell r="AF823">
            <v>390467.89330560004</v>
          </cell>
          <cell r="AG823">
            <v>497363.70576640003</v>
          </cell>
          <cell r="AH823">
            <v>1381838.4565568001</v>
          </cell>
          <cell r="AI823">
            <v>5229882.6909824004</v>
          </cell>
          <cell r="AJ823">
            <v>0</v>
          </cell>
        </row>
        <row r="824">
          <cell r="C824">
            <v>2100</v>
          </cell>
          <cell r="D824" t="str">
            <v>G</v>
          </cell>
          <cell r="E824" t="str">
            <v>F40810G</v>
          </cell>
          <cell r="F824" t="str">
            <v>TAXES OTHER THAN INCOME TAXES</v>
          </cell>
          <cell r="G824">
            <v>0</v>
          </cell>
          <cell r="H824">
            <v>2125375.3690175996</v>
          </cell>
          <cell r="I824">
            <v>0.28895999999999999</v>
          </cell>
          <cell r="J824">
            <v>2125375.3690175996</v>
          </cell>
          <cell r="L824">
            <v>0</v>
          </cell>
          <cell r="N824">
            <v>0</v>
          </cell>
          <cell r="P824">
            <v>2125375.3690175996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</row>
        <row r="825">
          <cell r="S825">
            <v>173406.40726079998</v>
          </cell>
          <cell r="T825">
            <v>163512.8445216</v>
          </cell>
          <cell r="U825">
            <v>166556.74049280002</v>
          </cell>
          <cell r="V825">
            <v>503475.99227519997</v>
          </cell>
          <cell r="W825">
            <v>217346.927616</v>
          </cell>
          <cell r="X825">
            <v>174731.84077440001</v>
          </cell>
          <cell r="Y825">
            <v>171444.6289248</v>
          </cell>
          <cell r="Z825">
            <v>563523.39731519995</v>
          </cell>
          <cell r="AA825">
            <v>187874.90608320001</v>
          </cell>
          <cell r="AB825">
            <v>154755.9868512</v>
          </cell>
          <cell r="AC825">
            <v>154178.87304959999</v>
          </cell>
          <cell r="AD825">
            <v>496809.765984</v>
          </cell>
          <cell r="AE825">
            <v>200759.76251519998</v>
          </cell>
          <cell r="AF825">
            <v>158682.4966944</v>
          </cell>
          <cell r="AG825">
            <v>202123.9542336</v>
          </cell>
          <cell r="AH825">
            <v>561566.21344319999</v>
          </cell>
          <cell r="AI825">
            <v>2125375.3690176001</v>
          </cell>
          <cell r="AJ825">
            <v>0</v>
          </cell>
        </row>
        <row r="826">
          <cell r="E826" t="str">
            <v>F40840E</v>
          </cell>
          <cell r="F826" t="str">
            <v>TAXES OTHER THAN INCOME TAXES-OTHER ELE</v>
          </cell>
          <cell r="G826">
            <v>0</v>
          </cell>
          <cell r="J826">
            <v>0</v>
          </cell>
          <cell r="M826" t="e">
            <v>#REF!</v>
          </cell>
          <cell r="N826" t="e">
            <v>#REF!</v>
          </cell>
          <cell r="P826" t="e">
            <v>#REF!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E827" t="str">
            <v>F40840G</v>
          </cell>
          <cell r="F827" t="str">
            <v>TAXES OTHER THAN INCOME TAXES-OTHER GAS</v>
          </cell>
          <cell r="G827">
            <v>0</v>
          </cell>
          <cell r="J827">
            <v>0</v>
          </cell>
          <cell r="M827" t="e">
            <v>#REF!</v>
          </cell>
          <cell r="N827" t="e">
            <v>#REF!</v>
          </cell>
          <cell r="P827" t="e">
            <v>#REF!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</row>
        <row r="828">
          <cell r="E828" t="str">
            <v xml:space="preserve">    Other</v>
          </cell>
          <cell r="G828">
            <v>7354584.5499999998</v>
          </cell>
          <cell r="H828">
            <v>673.50999999931082</v>
          </cell>
          <cell r="J828">
            <v>7355258.0599999987</v>
          </cell>
          <cell r="L828">
            <v>600105.23</v>
          </cell>
          <cell r="M828" t="e">
            <v>#REF!</v>
          </cell>
          <cell r="N828" t="e">
            <v>#REF!</v>
          </cell>
          <cell r="P828" t="e">
            <v>#REF!</v>
          </cell>
          <cell r="S828">
            <v>600105.23</v>
          </cell>
          <cell r="T828">
            <v>565866.71</v>
          </cell>
          <cell r="U828">
            <v>576400.68000000005</v>
          </cell>
          <cell r="V828">
            <v>1742372.62</v>
          </cell>
          <cell r="W828">
            <v>752169.60000000009</v>
          </cell>
          <cell r="X828">
            <v>604692.14</v>
          </cell>
          <cell r="Y828">
            <v>593316.13</v>
          </cell>
          <cell r="Z828">
            <v>1950177.87</v>
          </cell>
          <cell r="AA828">
            <v>650176.17000000004</v>
          </cell>
          <cell r="AB828">
            <v>535561.97</v>
          </cell>
          <cell r="AC828">
            <v>533564.76</v>
          </cell>
          <cell r="AD828">
            <v>1719302.9</v>
          </cell>
          <cell r="AE828">
            <v>694766.62</v>
          </cell>
          <cell r="AF828">
            <v>549150.39</v>
          </cell>
          <cell r="AG828">
            <v>699487.66</v>
          </cell>
          <cell r="AH828">
            <v>1943404.6700000004</v>
          </cell>
          <cell r="AI828">
            <v>7355258.0600000005</v>
          </cell>
          <cell r="AJ828">
            <v>0</v>
          </cell>
        </row>
        <row r="829">
          <cell r="V829">
            <v>0</v>
          </cell>
        </row>
        <row r="830">
          <cell r="E830" t="str">
            <v xml:space="preserve">      Total Taxes</v>
          </cell>
          <cell r="G830">
            <v>122657602.63</v>
          </cell>
          <cell r="H830">
            <v>673.50999999931082</v>
          </cell>
          <cell r="J830">
            <v>122658276.14</v>
          </cell>
          <cell r="L830">
            <v>20150105.23</v>
          </cell>
          <cell r="M830" t="e">
            <v>#REF!</v>
          </cell>
          <cell r="N830" t="e">
            <v>#REF!</v>
          </cell>
          <cell r="P830" t="e">
            <v>#REF!</v>
          </cell>
          <cell r="S830">
            <v>22587391.52</v>
          </cell>
          <cell r="T830">
            <v>22158360.75</v>
          </cell>
          <cell r="U830">
            <v>12107599.1</v>
          </cell>
          <cell r="V830">
            <v>56853351.369999997</v>
          </cell>
          <cell r="W830">
            <v>9376786.5099999998</v>
          </cell>
          <cell r="X830">
            <v>11286030.4</v>
          </cell>
          <cell r="Y830">
            <v>-13193012.659999998</v>
          </cell>
          <cell r="Z830">
            <v>7469804.2499999991</v>
          </cell>
          <cell r="AA830">
            <v>13945381.23</v>
          </cell>
          <cell r="AB830">
            <v>15729851.770000001</v>
          </cell>
          <cell r="AC830">
            <v>18697316.610000003</v>
          </cell>
          <cell r="AD830">
            <v>48372549.609999999</v>
          </cell>
          <cell r="AE830">
            <v>12123928.199999999</v>
          </cell>
          <cell r="AF830">
            <v>14874311.970000001</v>
          </cell>
          <cell r="AG830">
            <v>-17035669.260000002</v>
          </cell>
          <cell r="AH830">
            <v>9962570.9100000001</v>
          </cell>
          <cell r="AI830">
            <v>122658276.14</v>
          </cell>
          <cell r="AJ830">
            <v>0</v>
          </cell>
        </row>
        <row r="831">
          <cell r="V831">
            <v>0</v>
          </cell>
        </row>
        <row r="832">
          <cell r="E832" t="str">
            <v xml:space="preserve">        Total Operating Expenses</v>
          </cell>
          <cell r="G832">
            <v>1180023264.6499999</v>
          </cell>
          <cell r="H832">
            <v>151430043.89999998</v>
          </cell>
          <cell r="J832">
            <v>1331453308.55</v>
          </cell>
          <cell r="L832">
            <v>115963972.58</v>
          </cell>
          <cell r="M832" t="e">
            <v>#REF!</v>
          </cell>
          <cell r="N832" t="e">
            <v>#REF!</v>
          </cell>
          <cell r="P832" t="e">
            <v>#REF!</v>
          </cell>
          <cell r="S832">
            <v>118566649.27</v>
          </cell>
          <cell r="T832">
            <v>126942153.04999998</v>
          </cell>
          <cell r="U832">
            <v>108263970.97999999</v>
          </cell>
          <cell r="V832">
            <v>353772773.29999995</v>
          </cell>
          <cell r="W832">
            <v>132225357.83000003</v>
          </cell>
          <cell r="X832">
            <v>129677835.64999999</v>
          </cell>
          <cell r="Y832">
            <v>81527642.640000001</v>
          </cell>
          <cell r="Z832">
            <v>343430836.12</v>
          </cell>
          <cell r="AA832">
            <v>156622574.64999998</v>
          </cell>
          <cell r="AB832">
            <v>93605935.149999991</v>
          </cell>
          <cell r="AC832">
            <v>21887260.960000005</v>
          </cell>
          <cell r="AD832">
            <v>272115770.75999999</v>
          </cell>
          <cell r="AE832">
            <v>120047849.67000002</v>
          </cell>
          <cell r="AF832">
            <v>135819633.92000005</v>
          </cell>
          <cell r="AG832">
            <v>106266444.78000003</v>
          </cell>
          <cell r="AH832">
            <v>362133928.37000006</v>
          </cell>
          <cell r="AI832">
            <v>1331453308.55</v>
          </cell>
          <cell r="AJ832">
            <v>0</v>
          </cell>
        </row>
        <row r="833">
          <cell r="V833">
            <v>0</v>
          </cell>
        </row>
        <row r="834">
          <cell r="E834" t="str">
            <v>Operating Income</v>
          </cell>
          <cell r="G834">
            <v>-226628633.56000018</v>
          </cell>
          <cell r="H834">
            <v>1526794.0699999928</v>
          </cell>
          <cell r="J834">
            <v>-225101839.49000001</v>
          </cell>
          <cell r="L834">
            <v>-29646747.259999976</v>
          </cell>
          <cell r="M834" t="e">
            <v>#REF!</v>
          </cell>
          <cell r="N834" t="e">
            <v>#REF!</v>
          </cell>
          <cell r="P834" t="e">
            <v>#REF!</v>
          </cell>
          <cell r="S834">
            <v>-27044070.569999978</v>
          </cell>
          <cell r="T834">
            <v>-27463938.440000027</v>
          </cell>
          <cell r="U834">
            <v>-14624103.25</v>
          </cell>
          <cell r="V834">
            <v>-69132112.260000005</v>
          </cell>
          <cell r="W834">
            <v>-12478541.849999979</v>
          </cell>
          <cell r="X834">
            <v>-9693136.0000000149</v>
          </cell>
          <cell r="Y834">
            <v>-45561625.409999982</v>
          </cell>
          <cell r="Z834">
            <v>-67733303.25999999</v>
          </cell>
          <cell r="AA834">
            <v>-17865918.320000052</v>
          </cell>
          <cell r="AB834">
            <v>-19543770.240000024</v>
          </cell>
          <cell r="AC834">
            <v>-23432968.999999996</v>
          </cell>
          <cell r="AD834">
            <v>-60842657.559999943</v>
          </cell>
          <cell r="AE834">
            <v>-16143333.5</v>
          </cell>
          <cell r="AF834">
            <v>-16225934.769999951</v>
          </cell>
          <cell r="AG834">
            <v>4975501.8600000292</v>
          </cell>
          <cell r="AH834">
            <v>-27393766.409999907</v>
          </cell>
          <cell r="AI834">
            <v>-225101839.49000001</v>
          </cell>
          <cell r="AJ834">
            <v>0</v>
          </cell>
        </row>
        <row r="835">
          <cell r="V835">
            <v>0</v>
          </cell>
        </row>
        <row r="836">
          <cell r="V836">
            <v>0</v>
          </cell>
        </row>
        <row r="837">
          <cell r="E837" t="str">
            <v>Operating Income per Books</v>
          </cell>
          <cell r="G837">
            <v>-225043586.65000001</v>
          </cell>
          <cell r="J837">
            <v>-225043586.65000001</v>
          </cell>
          <cell r="L837">
            <v>-184214678.83000001</v>
          </cell>
          <cell r="N837">
            <v>-184214678.83000001</v>
          </cell>
          <cell r="P837">
            <v>-409258265.48000002</v>
          </cell>
          <cell r="S837">
            <v>-27045145.57</v>
          </cell>
          <cell r="T837">
            <v>-27465463.789999999</v>
          </cell>
          <cell r="U837">
            <v>-14621460.9</v>
          </cell>
          <cell r="V837">
            <v>-69132070.260000005</v>
          </cell>
          <cell r="W837">
            <v>-12477503.17</v>
          </cell>
          <cell r="X837">
            <v>-9692331.2400000002</v>
          </cell>
          <cell r="Y837">
            <v>-45562175.170000002</v>
          </cell>
          <cell r="Z837">
            <v>-67732009.579999998</v>
          </cell>
          <cell r="AA837">
            <v>-17866122.949999999</v>
          </cell>
          <cell r="AB837">
            <v>-19506459.989999998</v>
          </cell>
          <cell r="AC837">
            <v>-23433141.07</v>
          </cell>
          <cell r="AD837">
            <v>-60805724.009999998</v>
          </cell>
          <cell r="AE837">
            <v>-16142583.5</v>
          </cell>
          <cell r="AF837">
            <v>-16229035.32</v>
          </cell>
          <cell r="AG837">
            <v>4997836.0199999996</v>
          </cell>
          <cell r="AH837">
            <v>-27373782.800000001</v>
          </cell>
          <cell r="AI837">
            <v>-225043586.64999998</v>
          </cell>
          <cell r="AJ837">
            <v>0</v>
          </cell>
        </row>
        <row r="838">
          <cell r="V838">
            <v>0</v>
          </cell>
          <cell r="AD838">
            <v>0</v>
          </cell>
          <cell r="AH838">
            <v>0</v>
          </cell>
          <cell r="AI838">
            <v>0</v>
          </cell>
        </row>
        <row r="839">
          <cell r="E839" t="str">
            <v>Difference</v>
          </cell>
          <cell r="G839">
            <v>-1585046.9100001752</v>
          </cell>
          <cell r="H839">
            <v>-1526794.0700001717</v>
          </cell>
          <cell r="J839">
            <v>-58252.840000003576</v>
          </cell>
          <cell r="L839">
            <v>154567931.57000005</v>
          </cell>
          <cell r="M839" t="e">
            <v>#REF!</v>
          </cell>
          <cell r="N839" t="e">
            <v>#REF!</v>
          </cell>
          <cell r="P839" t="e">
            <v>#REF!</v>
          </cell>
          <cell r="S839">
            <v>1075.0000000223517</v>
          </cell>
          <cell r="T839">
            <v>1525.3499999716878</v>
          </cell>
          <cell r="U839">
            <v>-2642.3499999996275</v>
          </cell>
          <cell r="V839">
            <v>-42.000000005587935</v>
          </cell>
          <cell r="W839">
            <v>-1038.6799999792129</v>
          </cell>
          <cell r="X839">
            <v>-804.76000001467764</v>
          </cell>
          <cell r="Y839">
            <v>549.76000002026558</v>
          </cell>
          <cell r="Z839">
            <v>-1293.6799999736249</v>
          </cell>
          <cell r="AA839">
            <v>204.62999994680285</v>
          </cell>
          <cell r="AB839">
            <v>-37310.250000026077</v>
          </cell>
          <cell r="AC839">
            <v>172.07000000402331</v>
          </cell>
          <cell r="AD839">
            <v>-36933.550000075251</v>
          </cell>
          <cell r="AE839">
            <v>-750</v>
          </cell>
          <cell r="AF839">
            <v>3100.5500000491738</v>
          </cell>
          <cell r="AG839">
            <v>-22334.159999970347</v>
          </cell>
          <cell r="AH839">
            <v>-19983.609999921173</v>
          </cell>
          <cell r="AI839">
            <v>-58252.839999975637</v>
          </cell>
          <cell r="AJ839">
            <v>0</v>
          </cell>
        </row>
        <row r="840">
          <cell r="V840">
            <v>0</v>
          </cell>
          <cell r="AD840">
            <v>0</v>
          </cell>
          <cell r="AH840">
            <v>0</v>
          </cell>
        </row>
        <row r="841">
          <cell r="E841" t="str">
            <v>Reconcilling Items:</v>
          </cell>
          <cell r="V841">
            <v>0</v>
          </cell>
          <cell r="AD841">
            <v>0</v>
          </cell>
          <cell r="AH841">
            <v>0</v>
          </cell>
        </row>
        <row r="842"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Z842">
            <v>0</v>
          </cell>
          <cell r="AD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F843" t="str">
            <v>Capitalized Donations - 921.01C to 426.1</v>
          </cell>
          <cell r="J843">
            <v>7502.62</v>
          </cell>
          <cell r="S843">
            <v>1000</v>
          </cell>
          <cell r="T843">
            <v>2500</v>
          </cell>
          <cell r="U843">
            <v>0</v>
          </cell>
          <cell r="V843">
            <v>3500</v>
          </cell>
          <cell r="W843">
            <v>0</v>
          </cell>
          <cell r="X843">
            <v>0</v>
          </cell>
          <cell r="Y843">
            <v>500</v>
          </cell>
          <cell r="Z843">
            <v>500</v>
          </cell>
          <cell r="AA843">
            <v>230</v>
          </cell>
          <cell r="AB843">
            <v>-750</v>
          </cell>
          <cell r="AC843">
            <v>172.07</v>
          </cell>
          <cell r="AD843">
            <v>-347.93</v>
          </cell>
          <cell r="AE843">
            <v>0</v>
          </cell>
          <cell r="AF843">
            <v>3100.55</v>
          </cell>
          <cell r="AG843">
            <v>750</v>
          </cell>
          <cell r="AH843">
            <v>3850.55</v>
          </cell>
          <cell r="AI843">
            <v>7502.6200000000008</v>
          </cell>
          <cell r="AJ843">
            <v>0</v>
          </cell>
        </row>
        <row r="844">
          <cell r="E844" t="str">
            <v>NonOperating items in Operating Natural Accounts</v>
          </cell>
          <cell r="V844">
            <v>0</v>
          </cell>
          <cell r="Z844">
            <v>0</v>
          </cell>
          <cell r="AD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D845" t="str">
            <v>N</v>
          </cell>
          <cell r="F845" t="str">
            <v>F40820C</v>
          </cell>
          <cell r="J845">
            <v>0</v>
          </cell>
          <cell r="V845">
            <v>0</v>
          </cell>
          <cell r="Z845">
            <v>0</v>
          </cell>
          <cell r="AD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D846" t="str">
            <v>N</v>
          </cell>
          <cell r="F846" t="str">
            <v>F41700C</v>
          </cell>
          <cell r="J846">
            <v>-19607.310000000001</v>
          </cell>
          <cell r="S846">
            <v>155</v>
          </cell>
          <cell r="V846">
            <v>155</v>
          </cell>
          <cell r="X846">
            <v>-440.7</v>
          </cell>
          <cell r="Z846">
            <v>-440.7</v>
          </cell>
          <cell r="AB846">
            <v>-19166.61</v>
          </cell>
          <cell r="AD846">
            <v>-19166.61</v>
          </cell>
          <cell r="AG846">
            <v>-155</v>
          </cell>
          <cell r="AH846">
            <v>-155</v>
          </cell>
          <cell r="AI846">
            <v>-19607.310000000001</v>
          </cell>
          <cell r="AJ846">
            <v>0</v>
          </cell>
        </row>
        <row r="847">
          <cell r="D847" t="str">
            <v>N</v>
          </cell>
          <cell r="F847" t="str">
            <v>F41800C</v>
          </cell>
          <cell r="J847">
            <v>-111.62</v>
          </cell>
          <cell r="S847">
            <v>-80</v>
          </cell>
          <cell r="V847">
            <v>-80</v>
          </cell>
          <cell r="Z847">
            <v>0</v>
          </cell>
          <cell r="AA847">
            <v>-31.62</v>
          </cell>
          <cell r="AD847">
            <v>-31.62</v>
          </cell>
          <cell r="AH847">
            <v>0</v>
          </cell>
          <cell r="AI847">
            <v>-111.62</v>
          </cell>
          <cell r="AJ847">
            <v>0</v>
          </cell>
        </row>
        <row r="848">
          <cell r="D848" t="str">
            <v>N</v>
          </cell>
          <cell r="F848" t="str">
            <v>F42610C</v>
          </cell>
          <cell r="J848">
            <v>-4888.49</v>
          </cell>
          <cell r="T848">
            <v>-974.65</v>
          </cell>
          <cell r="U848">
            <v>-2625.57</v>
          </cell>
          <cell r="V848">
            <v>-3600.2200000000003</v>
          </cell>
          <cell r="W848">
            <v>-812.55</v>
          </cell>
          <cell r="X848">
            <v>-364.06</v>
          </cell>
          <cell r="Y848">
            <v>-192.90999999999997</v>
          </cell>
          <cell r="Z848">
            <v>-1369.52</v>
          </cell>
          <cell r="AA848">
            <v>6.25</v>
          </cell>
          <cell r="AB848">
            <v>825</v>
          </cell>
          <cell r="AD848">
            <v>831.25</v>
          </cell>
          <cell r="AE848">
            <v>-750</v>
          </cell>
          <cell r="AH848">
            <v>-750</v>
          </cell>
          <cell r="AI848">
            <v>-4888.4900000000007</v>
          </cell>
          <cell r="AJ848">
            <v>0</v>
          </cell>
        </row>
        <row r="849">
          <cell r="D849" t="str">
            <v>N</v>
          </cell>
          <cell r="F849" t="str">
            <v>F42630C</v>
          </cell>
          <cell r="J849">
            <v>-18842.25</v>
          </cell>
          <cell r="V849">
            <v>0</v>
          </cell>
          <cell r="W849">
            <v>-226.13</v>
          </cell>
          <cell r="Y849">
            <v>226.13</v>
          </cell>
          <cell r="Z849">
            <v>0</v>
          </cell>
          <cell r="AB849">
            <v>-18218.64</v>
          </cell>
          <cell r="AD849">
            <v>-18218.64</v>
          </cell>
          <cell r="AG849">
            <v>-623.61</v>
          </cell>
          <cell r="AH849">
            <v>-623.61</v>
          </cell>
          <cell r="AI849">
            <v>-18842.25</v>
          </cell>
          <cell r="AJ849">
            <v>0</v>
          </cell>
        </row>
        <row r="850">
          <cell r="D850" t="str">
            <v>N</v>
          </cell>
          <cell r="F850" t="str">
            <v>F42110C</v>
          </cell>
          <cell r="J850">
            <v>0</v>
          </cell>
          <cell r="V850">
            <v>0</v>
          </cell>
          <cell r="Z850">
            <v>0</v>
          </cell>
          <cell r="AD850">
            <v>0</v>
          </cell>
          <cell r="AH850">
            <v>0</v>
          </cell>
          <cell r="AI850">
            <v>0</v>
          </cell>
          <cell r="AJ850">
            <v>0</v>
          </cell>
        </row>
        <row r="851">
          <cell r="D851" t="str">
            <v>N</v>
          </cell>
          <cell r="F851" t="str">
            <v>F42640C</v>
          </cell>
          <cell r="J851">
            <v>-22305.79</v>
          </cell>
          <cell r="U851">
            <v>-16.779999999999998</v>
          </cell>
          <cell r="V851">
            <v>-16.779999999999998</v>
          </cell>
          <cell r="Y851">
            <v>16.54</v>
          </cell>
          <cell r="Z851">
            <v>16.54</v>
          </cell>
          <cell r="AD851">
            <v>0</v>
          </cell>
          <cell r="AG851">
            <v>-22305.55</v>
          </cell>
          <cell r="AH851">
            <v>-22305.55</v>
          </cell>
          <cell r="AI851">
            <v>-22305.79</v>
          </cell>
          <cell r="AJ851">
            <v>0</v>
          </cell>
        </row>
        <row r="852">
          <cell r="D852" t="str">
            <v>N</v>
          </cell>
          <cell r="F852" t="str">
            <v>F42650C</v>
          </cell>
          <cell r="J852">
            <v>0</v>
          </cell>
          <cell r="V852">
            <v>0</v>
          </cell>
          <cell r="Z852">
            <v>0</v>
          </cell>
          <cell r="AD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J853">
            <v>-58252.840000000004</v>
          </cell>
          <cell r="S853">
            <v>1075</v>
          </cell>
          <cell r="T853">
            <v>1525.35</v>
          </cell>
          <cell r="U853">
            <v>-2642.3500000000004</v>
          </cell>
          <cell r="V853">
            <v>-42.000000000000455</v>
          </cell>
          <cell r="W853">
            <v>-1038.6799999999998</v>
          </cell>
          <cell r="X853">
            <v>-804.76</v>
          </cell>
          <cell r="Y853">
            <v>549.76</v>
          </cell>
          <cell r="Z853">
            <v>-1293.6799999999998</v>
          </cell>
          <cell r="AA853">
            <v>204.63</v>
          </cell>
          <cell r="AB853">
            <v>-37310.25</v>
          </cell>
          <cell r="AC853">
            <v>172.07</v>
          </cell>
          <cell r="AD853">
            <v>-36933.550000000003</v>
          </cell>
          <cell r="AE853">
            <v>-750</v>
          </cell>
          <cell r="AF853">
            <v>3100.55</v>
          </cell>
          <cell r="AG853">
            <v>-22334.16</v>
          </cell>
          <cell r="AH853">
            <v>-19983.61</v>
          </cell>
          <cell r="AI853">
            <v>-58252.84</v>
          </cell>
          <cell r="AJ853">
            <v>0</v>
          </cell>
        </row>
        <row r="855">
          <cell r="E855" t="str">
            <v>Net Difference</v>
          </cell>
          <cell r="J855">
            <v>-3.5724951885640621E-9</v>
          </cell>
          <cell r="S855">
            <v>2.2351741790771484E-8</v>
          </cell>
          <cell r="T855">
            <v>-2.831211531884037E-8</v>
          </cell>
          <cell r="U855">
            <v>3.7289282772690058E-10</v>
          </cell>
          <cell r="V855">
            <v>-5.5874807003419846E-9</v>
          </cell>
          <cell r="W855">
            <v>2.0786956156371161E-8</v>
          </cell>
          <cell r="X855">
            <v>-1.4677652870886959E-8</v>
          </cell>
          <cell r="Y855">
            <v>2.026558831857983E-8</v>
          </cell>
          <cell r="Z855">
            <v>2.6374891604064032E-8</v>
          </cell>
          <cell r="AA855">
            <v>-5.3197140914562624E-8</v>
          </cell>
          <cell r="AB855">
            <v>-2.6077032089233398E-8</v>
          </cell>
          <cell r="AC855">
            <v>4.0233203435491305E-9</v>
          </cell>
          <cell r="AD855">
            <v>-7.5250852660246892E-8</v>
          </cell>
          <cell r="AE855">
            <v>0</v>
          </cell>
          <cell r="AF855">
            <v>4.9173650040756911E-8</v>
          </cell>
          <cell r="AG855">
            <v>2.9653165256604552E-8</v>
          </cell>
          <cell r="AH855">
            <v>7.8826815297361463E-8</v>
          </cell>
          <cell r="AI855">
            <v>2.4363373540836619E-8</v>
          </cell>
          <cell r="AJ855">
            <v>2.7935868729400681E-8</v>
          </cell>
        </row>
        <row r="857">
          <cell r="J857">
            <v>-263901.62000000715</v>
          </cell>
          <cell r="S857">
            <v>116.8</v>
          </cell>
          <cell r="T857">
            <v>-30050.78</v>
          </cell>
          <cell r="U857">
            <v>-8337.07</v>
          </cell>
          <cell r="W857">
            <v>-421608.56</v>
          </cell>
          <cell r="X857">
            <v>83402.649999999994</v>
          </cell>
          <cell r="Y857">
            <v>-78960.639999999999</v>
          </cell>
          <cell r="AA857">
            <v>-45684.990000032929</v>
          </cell>
          <cell r="AB857">
            <v>-46485.900000032037</v>
          </cell>
          <cell r="AC857">
            <v>-41651.849999963939</v>
          </cell>
          <cell r="AE857">
            <v>-42011.40000000596</v>
          </cell>
          <cell r="AF857">
            <v>-29685.289999972283</v>
          </cell>
          <cell r="AG857">
            <v>397055.41</v>
          </cell>
        </row>
        <row r="860">
          <cell r="E860" t="str">
            <v>Other Income Credits:</v>
          </cell>
        </row>
        <row r="861">
          <cell r="C861">
            <v>2100</v>
          </cell>
          <cell r="D861" t="str">
            <v>****</v>
          </cell>
          <cell r="E861" t="str">
            <v>F41910C</v>
          </cell>
          <cell r="F861" t="str">
            <v>ALLOWANCE FOR OTHER FUNDS USED DURING C</v>
          </cell>
          <cell r="G861">
            <v>-8878034.5899999999</v>
          </cell>
          <cell r="H861">
            <v>7396.9900000000007</v>
          </cell>
          <cell r="J861">
            <v>-8870637.5999999996</v>
          </cell>
          <cell r="L861">
            <v>-645506.14</v>
          </cell>
          <cell r="M861">
            <v>86146.77</v>
          </cell>
          <cell r="N861">
            <v>-559359.37</v>
          </cell>
          <cell r="P861">
            <v>-9429996.9699999988</v>
          </cell>
          <cell r="S861">
            <v>-645506.14</v>
          </cell>
          <cell r="T861">
            <v>-760065.82</v>
          </cell>
          <cell r="U861">
            <v>-700394.49</v>
          </cell>
          <cell r="V861">
            <v>-2105966.4500000002</v>
          </cell>
          <cell r="W861">
            <v>-775414.04</v>
          </cell>
          <cell r="X861">
            <v>-1071137.1499999999</v>
          </cell>
          <cell r="Y861">
            <v>-1094149.1100000001</v>
          </cell>
          <cell r="Z861">
            <v>-2940700.3</v>
          </cell>
          <cell r="AA861">
            <v>-614436.31999999995</v>
          </cell>
          <cell r="AB861">
            <v>-637927.13</v>
          </cell>
          <cell r="AC861">
            <v>-606674.64</v>
          </cell>
          <cell r="AD861">
            <v>-1859038.0899999999</v>
          </cell>
          <cell r="AE861">
            <v>-682010.36</v>
          </cell>
          <cell r="AF861">
            <v>-713615.7</v>
          </cell>
          <cell r="AG861">
            <v>-576703.68999999994</v>
          </cell>
          <cell r="AH861">
            <v>-1972329.75</v>
          </cell>
          <cell r="AI861">
            <v>-8878034.5899999999</v>
          </cell>
          <cell r="AJ861">
            <v>0</v>
          </cell>
        </row>
        <row r="862">
          <cell r="D862" t="str">
            <v>M</v>
          </cell>
          <cell r="S862">
            <v>-209.69</v>
          </cell>
          <cell r="T862">
            <v>0</v>
          </cell>
          <cell r="U862">
            <v>20.55</v>
          </cell>
          <cell r="V862">
            <v>-189.14</v>
          </cell>
          <cell r="W862">
            <v>594.03</v>
          </cell>
          <cell r="Z862">
            <v>594.03</v>
          </cell>
          <cell r="AA862">
            <v>54.37</v>
          </cell>
          <cell r="AB862">
            <v>-3267.7</v>
          </cell>
          <cell r="AC862">
            <v>0</v>
          </cell>
          <cell r="AD862">
            <v>-3213.33</v>
          </cell>
          <cell r="AE862">
            <v>45.72</v>
          </cell>
          <cell r="AF862">
            <v>8311.74</v>
          </cell>
          <cell r="AG862">
            <v>1847.97</v>
          </cell>
          <cell r="AH862">
            <v>10205.429999999998</v>
          </cell>
          <cell r="AI862">
            <v>7396.9900000000007</v>
          </cell>
          <cell r="AJ862">
            <v>0</v>
          </cell>
        </row>
        <row r="863">
          <cell r="E863" t="str">
            <v xml:space="preserve">  Allowance for Other Funds Used During Const</v>
          </cell>
          <cell r="G863">
            <v>-8878034.5899999999</v>
          </cell>
          <cell r="H863">
            <v>7396.9900000000007</v>
          </cell>
          <cell r="J863">
            <v>-8870637.5999999996</v>
          </cell>
          <cell r="L863">
            <v>-645506.14</v>
          </cell>
          <cell r="M863">
            <v>86146.77</v>
          </cell>
          <cell r="N863">
            <v>-559359.37</v>
          </cell>
          <cell r="P863">
            <v>-9429996.9699999988</v>
          </cell>
          <cell r="S863">
            <v>-645715.82999999996</v>
          </cell>
          <cell r="T863">
            <v>-760065.82</v>
          </cell>
          <cell r="U863">
            <v>-700373.94</v>
          </cell>
          <cell r="V863">
            <v>-2106155.59</v>
          </cell>
          <cell r="W863">
            <v>-774820.01</v>
          </cell>
          <cell r="X863">
            <v>-1071137.1499999999</v>
          </cell>
          <cell r="Y863">
            <v>-1094149.1100000001</v>
          </cell>
          <cell r="Z863">
            <v>-2940106.27</v>
          </cell>
          <cell r="AA863">
            <v>-614381.94999999995</v>
          </cell>
          <cell r="AB863">
            <v>-641194.82999999996</v>
          </cell>
          <cell r="AC863">
            <v>-606674.64</v>
          </cell>
          <cell r="AD863">
            <v>-1862251.42</v>
          </cell>
          <cell r="AE863">
            <v>-681964.64</v>
          </cell>
          <cell r="AF863">
            <v>-705303.96</v>
          </cell>
          <cell r="AG863">
            <v>-574855.72</v>
          </cell>
          <cell r="AH863">
            <v>-1962124.32</v>
          </cell>
          <cell r="AI863">
            <v>-8870637.5999999996</v>
          </cell>
          <cell r="AJ863">
            <v>0</v>
          </cell>
        </row>
        <row r="864">
          <cell r="V864">
            <v>0</v>
          </cell>
        </row>
        <row r="865">
          <cell r="C865">
            <v>2100</v>
          </cell>
          <cell r="D865" t="str">
            <v>****</v>
          </cell>
          <cell r="E865" t="str">
            <v>F40820C</v>
          </cell>
          <cell r="F865" t="str">
            <v>TAXES OTHER THAN INCOME TAXES</v>
          </cell>
          <cell r="G865">
            <v>0</v>
          </cell>
          <cell r="J865">
            <v>0</v>
          </cell>
          <cell r="L865">
            <v>0</v>
          </cell>
          <cell r="M865">
            <v>-100630.42</v>
          </cell>
          <cell r="N865">
            <v>-100630.42</v>
          </cell>
          <cell r="P865">
            <v>-100630.42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</row>
        <row r="866">
          <cell r="C866">
            <v>2100</v>
          </cell>
          <cell r="D866" t="str">
            <v>****</v>
          </cell>
          <cell r="E866" t="str">
            <v>F41700C</v>
          </cell>
          <cell r="F866" t="str">
            <v>REVENUES FROM NONUTILITY OPERATIONS</v>
          </cell>
          <cell r="G866">
            <v>19607.310000000001</v>
          </cell>
          <cell r="J866">
            <v>19607.310000000001</v>
          </cell>
          <cell r="L866">
            <v>-155</v>
          </cell>
          <cell r="N866">
            <v>-155</v>
          </cell>
          <cell r="P866">
            <v>19452.310000000001</v>
          </cell>
          <cell r="S866">
            <v>-155</v>
          </cell>
          <cell r="T866">
            <v>0</v>
          </cell>
          <cell r="U866">
            <v>0</v>
          </cell>
          <cell r="V866">
            <v>-155</v>
          </cell>
          <cell r="W866">
            <v>0</v>
          </cell>
          <cell r="X866">
            <v>440.7</v>
          </cell>
          <cell r="Y866">
            <v>0</v>
          </cell>
          <cell r="Z866">
            <v>440.7</v>
          </cell>
          <cell r="AA866">
            <v>0</v>
          </cell>
          <cell r="AB866">
            <v>19166.61</v>
          </cell>
          <cell r="AC866">
            <v>0</v>
          </cell>
          <cell r="AD866">
            <v>19166.61</v>
          </cell>
          <cell r="AE866">
            <v>0</v>
          </cell>
          <cell r="AF866">
            <v>0</v>
          </cell>
          <cell r="AG866">
            <v>155</v>
          </cell>
          <cell r="AH866">
            <v>155</v>
          </cell>
          <cell r="AI866">
            <v>19607.310000000001</v>
          </cell>
          <cell r="AJ866">
            <v>0</v>
          </cell>
        </row>
        <row r="867">
          <cell r="C867">
            <v>2100</v>
          </cell>
          <cell r="D867" t="str">
            <v>****</v>
          </cell>
          <cell r="E867" t="str">
            <v>F41710C</v>
          </cell>
          <cell r="F867" t="str">
            <v>EXPENSES OF NONUTILITY OPERATIONS</v>
          </cell>
          <cell r="G867">
            <v>284358.28999999998</v>
          </cell>
          <cell r="J867">
            <v>284358.28999999998</v>
          </cell>
          <cell r="L867">
            <v>34002.68</v>
          </cell>
          <cell r="N867">
            <v>34002.68</v>
          </cell>
          <cell r="P867">
            <v>318360.96999999997</v>
          </cell>
          <cell r="S867">
            <v>34002.68</v>
          </cell>
          <cell r="T867">
            <v>39763.57</v>
          </cell>
          <cell r="U867">
            <v>-135752.07999999999</v>
          </cell>
          <cell r="V867">
            <v>-61985.829999999987</v>
          </cell>
          <cell r="W867">
            <v>39763.57</v>
          </cell>
          <cell r="X867">
            <v>34002.68</v>
          </cell>
          <cell r="Y867">
            <v>39763.57</v>
          </cell>
          <cell r="Z867">
            <v>113529.82</v>
          </cell>
          <cell r="AA867">
            <v>34475.79</v>
          </cell>
          <cell r="AB867">
            <v>40243.730000000003</v>
          </cell>
          <cell r="AC867">
            <v>40243.74</v>
          </cell>
          <cell r="AD867">
            <v>114963.26000000001</v>
          </cell>
          <cell r="AE867">
            <v>40243.730000000003</v>
          </cell>
          <cell r="AF867">
            <v>40243.74</v>
          </cell>
          <cell r="AG867">
            <v>37363.57</v>
          </cell>
          <cell r="AH867">
            <v>117851.04000000001</v>
          </cell>
          <cell r="AI867">
            <v>284358.28999999998</v>
          </cell>
          <cell r="AJ867">
            <v>0</v>
          </cell>
        </row>
        <row r="868">
          <cell r="C868">
            <v>2100</v>
          </cell>
          <cell r="D868" t="str">
            <v>****</v>
          </cell>
          <cell r="E868" t="str">
            <v>F41800C</v>
          </cell>
          <cell r="F868" t="str">
            <v>NONOPERATING RENTAL INCOME</v>
          </cell>
          <cell r="G868">
            <v>-330302.26999999996</v>
          </cell>
          <cell r="J868">
            <v>-330302.26999999996</v>
          </cell>
          <cell r="L868">
            <v>-17001.990000000002</v>
          </cell>
          <cell r="M868">
            <v>-2217.7600000000002</v>
          </cell>
          <cell r="N868">
            <v>-19219.75</v>
          </cell>
          <cell r="P868">
            <v>-349522.01999999996</v>
          </cell>
          <cell r="S868">
            <v>-17001.990000000002</v>
          </cell>
          <cell r="T868">
            <v>-22625.99</v>
          </cell>
          <cell r="U868">
            <v>-17081.990000000002</v>
          </cell>
          <cell r="V868">
            <v>-56709.97</v>
          </cell>
          <cell r="W868">
            <v>-17683.810000000001</v>
          </cell>
          <cell r="X868">
            <v>-17382.900000000001</v>
          </cell>
          <cell r="Y868">
            <v>-17382.900000000001</v>
          </cell>
          <cell r="Z868">
            <v>-52449.610000000008</v>
          </cell>
          <cell r="AA868">
            <v>-335774.79</v>
          </cell>
          <cell r="AB868">
            <v>-17781.990000000002</v>
          </cell>
          <cell r="AC868">
            <v>-19181.990000000002</v>
          </cell>
          <cell r="AD868">
            <v>-372738.76999999996</v>
          </cell>
          <cell r="AE868">
            <v>39274.74</v>
          </cell>
          <cell r="AF868">
            <v>129403.33</v>
          </cell>
          <cell r="AG868">
            <v>-17081.990000000002</v>
          </cell>
          <cell r="AH868">
            <v>151596.08000000002</v>
          </cell>
          <cell r="AI868">
            <v>-330302.26999999996</v>
          </cell>
          <cell r="AJ868">
            <v>0</v>
          </cell>
        </row>
        <row r="869">
          <cell r="C869">
            <v>2100</v>
          </cell>
          <cell r="D869" t="str">
            <v>****</v>
          </cell>
          <cell r="E869" t="str">
            <v>F41900C</v>
          </cell>
          <cell r="F869" t="str">
            <v>INTEREST AND DIVIDEND INCOME</v>
          </cell>
          <cell r="G869">
            <v>-25649632.710000001</v>
          </cell>
          <cell r="J869">
            <v>-25649632.710000001</v>
          </cell>
          <cell r="L869">
            <v>-1401813.07</v>
          </cell>
          <cell r="N869">
            <v>-1401813.07</v>
          </cell>
          <cell r="P869">
            <v>-27051445.780000001</v>
          </cell>
          <cell r="S869">
            <v>-1401813.07</v>
          </cell>
          <cell r="T869">
            <v>-1283190.23</v>
          </cell>
          <cell r="U869">
            <v>-1456315.8</v>
          </cell>
          <cell r="V869">
            <v>-4141319.0999999996</v>
          </cell>
          <cell r="W869">
            <v>-1374488.4</v>
          </cell>
          <cell r="X869">
            <v>-1434604.14</v>
          </cell>
          <cell r="Y869">
            <v>-1470165.77</v>
          </cell>
          <cell r="Z869">
            <v>-4279258.3100000005</v>
          </cell>
          <cell r="AA869">
            <v>-3283195.11</v>
          </cell>
          <cell r="AB869">
            <v>-3336708.96</v>
          </cell>
          <cell r="AC869">
            <v>-3348927.22</v>
          </cell>
          <cell r="AD869">
            <v>-9968831.290000001</v>
          </cell>
          <cell r="AE869">
            <v>-2788382.15</v>
          </cell>
          <cell r="AF869">
            <v>-2723470.78</v>
          </cell>
          <cell r="AG869">
            <v>-1748371.08</v>
          </cell>
          <cell r="AH869">
            <v>-7260224.0099999998</v>
          </cell>
          <cell r="AI869">
            <v>-25649632.710000001</v>
          </cell>
          <cell r="AJ869">
            <v>0</v>
          </cell>
        </row>
        <row r="870">
          <cell r="C870">
            <v>2100</v>
          </cell>
          <cell r="D870" t="str">
            <v>****</v>
          </cell>
          <cell r="E870" t="str">
            <v>F42100C</v>
          </cell>
          <cell r="F870" t="str">
            <v>MISCELLANEOUS NONOPERATING INCOME</v>
          </cell>
          <cell r="G870">
            <v>-7675504.6600000001</v>
          </cell>
          <cell r="H870">
            <v>219197.89</v>
          </cell>
          <cell r="J870">
            <v>-7456306.7700000005</v>
          </cell>
          <cell r="L870">
            <v>-122841.84</v>
          </cell>
          <cell r="M870">
            <v>2792107.29</v>
          </cell>
          <cell r="N870">
            <v>2669265.4500000002</v>
          </cell>
          <cell r="P870">
            <v>-4787041.32</v>
          </cell>
          <cell r="S870">
            <v>-122841.84</v>
          </cell>
          <cell r="T870">
            <v>-175005.3</v>
          </cell>
          <cell r="U870">
            <v>-388810.38</v>
          </cell>
          <cell r="V870">
            <v>-686657.52</v>
          </cell>
          <cell r="W870">
            <v>-427637.93</v>
          </cell>
          <cell r="X870">
            <v>-227773.76</v>
          </cell>
          <cell r="Y870">
            <v>-195128.64</v>
          </cell>
          <cell r="Z870">
            <v>-850540.33</v>
          </cell>
          <cell r="AA870">
            <v>-17121.8</v>
          </cell>
          <cell r="AB870">
            <v>-55079.4</v>
          </cell>
          <cell r="AC870">
            <v>83242.600000000006</v>
          </cell>
          <cell r="AD870">
            <v>11041.400000000009</v>
          </cell>
          <cell r="AE870">
            <v>-389693.05</v>
          </cell>
          <cell r="AF870">
            <v>-133399.87</v>
          </cell>
          <cell r="AG870">
            <v>-5626255.29</v>
          </cell>
          <cell r="AH870">
            <v>-6149348.21</v>
          </cell>
          <cell r="AI870">
            <v>-7675504.6600000001</v>
          </cell>
          <cell r="AJ870">
            <v>0</v>
          </cell>
        </row>
        <row r="871">
          <cell r="D871" t="str">
            <v>B</v>
          </cell>
          <cell r="E871" t="str">
            <v>F42100C</v>
          </cell>
          <cell r="V871">
            <v>0</v>
          </cell>
          <cell r="Z871">
            <v>0</v>
          </cell>
          <cell r="AD871">
            <v>0</v>
          </cell>
          <cell r="AE871">
            <v>219197.89</v>
          </cell>
          <cell r="AH871">
            <v>219197.89</v>
          </cell>
          <cell r="AI871">
            <v>219197.89</v>
          </cell>
          <cell r="AJ871">
            <v>0</v>
          </cell>
        </row>
        <row r="872">
          <cell r="E872" t="str">
            <v>F42110C</v>
          </cell>
          <cell r="F872" t="str">
            <v>GAIN ON DISPOSITION OF PROPERTY</v>
          </cell>
          <cell r="G872">
            <v>-18844693.940000001</v>
          </cell>
          <cell r="H872">
            <v>-219197.89</v>
          </cell>
          <cell r="J872">
            <v>-19063891.830000002</v>
          </cell>
          <cell r="M872">
            <v>-2827181.92</v>
          </cell>
          <cell r="N872">
            <v>-2827181.92</v>
          </cell>
          <cell r="P872">
            <v>-21891073.75</v>
          </cell>
          <cell r="S872">
            <v>941.35</v>
          </cell>
          <cell r="T872">
            <v>0</v>
          </cell>
          <cell r="U872">
            <v>2751.62</v>
          </cell>
          <cell r="V872">
            <v>3692.97</v>
          </cell>
          <cell r="W872">
            <v>0</v>
          </cell>
          <cell r="X872">
            <v>-15615.97</v>
          </cell>
          <cell r="Y872">
            <v>0</v>
          </cell>
          <cell r="Z872">
            <v>-15615.97</v>
          </cell>
          <cell r="AA872">
            <v>3304.4</v>
          </cell>
          <cell r="AB872">
            <v>0</v>
          </cell>
          <cell r="AC872">
            <v>0</v>
          </cell>
          <cell r="AD872">
            <v>3304.4</v>
          </cell>
          <cell r="AE872">
            <v>0</v>
          </cell>
          <cell r="AF872">
            <v>-18803398.059999999</v>
          </cell>
          <cell r="AG872">
            <v>-32677.279999999999</v>
          </cell>
          <cell r="AH872">
            <v>-18836075.34</v>
          </cell>
          <cell r="AI872">
            <v>-18844693.940000001</v>
          </cell>
          <cell r="AJ872">
            <v>0</v>
          </cell>
        </row>
        <row r="873">
          <cell r="D873" t="str">
            <v>B</v>
          </cell>
          <cell r="E873" t="str">
            <v>F42110C</v>
          </cell>
          <cell r="V873">
            <v>0</v>
          </cell>
          <cell r="Z873">
            <v>0</v>
          </cell>
          <cell r="AD873">
            <v>0</v>
          </cell>
          <cell r="AE873">
            <v>-219197.89</v>
          </cell>
          <cell r="AH873">
            <v>-219197.89</v>
          </cell>
          <cell r="AI873">
            <v>-219197.89</v>
          </cell>
          <cell r="AJ873">
            <v>0</v>
          </cell>
        </row>
        <row r="874">
          <cell r="C874">
            <v>2100</v>
          </cell>
          <cell r="D874" t="str">
            <v>****</v>
          </cell>
          <cell r="E874" t="str">
            <v>F42120C</v>
          </cell>
          <cell r="F874" t="str">
            <v>LOSS ON DISPOSITION OF PROPERTY</v>
          </cell>
          <cell r="G874">
            <v>16966.900000000001</v>
          </cell>
          <cell r="J874">
            <v>16966.900000000001</v>
          </cell>
          <cell r="M874">
            <v>35074.629999999997</v>
          </cell>
          <cell r="N874">
            <v>35074.629999999997</v>
          </cell>
          <cell r="P874">
            <v>52041.53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16966.900000000001</v>
          </cell>
          <cell r="AH874">
            <v>16966.900000000001</v>
          </cell>
          <cell r="AI874">
            <v>16966.900000000001</v>
          </cell>
          <cell r="AJ874">
            <v>0</v>
          </cell>
        </row>
        <row r="875">
          <cell r="C875">
            <v>2100</v>
          </cell>
          <cell r="D875" t="str">
            <v>****</v>
          </cell>
          <cell r="E875" t="str">
            <v>F42610C</v>
          </cell>
          <cell r="F875" t="str">
            <v>DONATIONS</v>
          </cell>
          <cell r="G875">
            <v>2422943.4800000004</v>
          </cell>
          <cell r="J875">
            <v>2422943.4800000004</v>
          </cell>
          <cell r="L875">
            <v>258951.5</v>
          </cell>
          <cell r="M875">
            <v>-276802.44</v>
          </cell>
          <cell r="N875">
            <v>-17850.940000000002</v>
          </cell>
          <cell r="P875">
            <v>2405092.5400000005</v>
          </cell>
          <cell r="S875">
            <v>258951.5</v>
          </cell>
          <cell r="T875">
            <v>115353.65</v>
          </cell>
          <cell r="U875">
            <v>269401.45</v>
          </cell>
          <cell r="V875">
            <v>643706.60000000009</v>
          </cell>
          <cell r="W875">
            <v>149404.79999999999</v>
          </cell>
          <cell r="X875">
            <v>164772.06</v>
          </cell>
          <cell r="Y875">
            <v>102153.91</v>
          </cell>
          <cell r="Z875">
            <v>416330.77</v>
          </cell>
          <cell r="AA875">
            <v>17522.39</v>
          </cell>
          <cell r="AB875">
            <v>17901.37</v>
          </cell>
          <cell r="AC875">
            <v>146070.35999999999</v>
          </cell>
          <cell r="AD875">
            <v>181494.12</v>
          </cell>
          <cell r="AE875">
            <v>17169.98</v>
          </cell>
          <cell r="AF875">
            <v>573592</v>
          </cell>
          <cell r="AG875">
            <v>590650.01</v>
          </cell>
          <cell r="AH875">
            <v>1181411.99</v>
          </cell>
          <cell r="AI875">
            <v>2422943.4800000004</v>
          </cell>
          <cell r="AJ875">
            <v>0</v>
          </cell>
        </row>
        <row r="876">
          <cell r="D876" t="str">
            <v>C</v>
          </cell>
          <cell r="E876" t="str">
            <v>F4261ZC</v>
          </cell>
          <cell r="F876" t="str">
            <v>DONATIONS</v>
          </cell>
          <cell r="J876">
            <v>0</v>
          </cell>
          <cell r="V876">
            <v>0</v>
          </cell>
          <cell r="Z876">
            <v>0</v>
          </cell>
          <cell r="AD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C877">
            <v>2100</v>
          </cell>
          <cell r="D877" t="str">
            <v>****</v>
          </cell>
          <cell r="E877" t="str">
            <v>F42620C</v>
          </cell>
          <cell r="F877" t="str">
            <v>LIFE INSURANCE</v>
          </cell>
          <cell r="G877">
            <v>-1570341</v>
          </cell>
          <cell r="J877">
            <v>-1570341</v>
          </cell>
          <cell r="L877">
            <v>-129031</v>
          </cell>
          <cell r="N877">
            <v>-129031</v>
          </cell>
          <cell r="P877">
            <v>-1699372</v>
          </cell>
          <cell r="S877">
            <v>-129031</v>
          </cell>
          <cell r="T877">
            <v>-129031</v>
          </cell>
          <cell r="U877">
            <v>-129031</v>
          </cell>
          <cell r="V877">
            <v>-387093</v>
          </cell>
          <cell r="W877">
            <v>-129031</v>
          </cell>
          <cell r="X877">
            <v>-129031</v>
          </cell>
          <cell r="Y877">
            <v>-151000</v>
          </cell>
          <cell r="Z877">
            <v>-409062</v>
          </cell>
          <cell r="AA877">
            <v>-129031</v>
          </cell>
          <cell r="AB877">
            <v>-129031</v>
          </cell>
          <cell r="AC877">
            <v>-129031</v>
          </cell>
          <cell r="AD877">
            <v>-387093</v>
          </cell>
          <cell r="AE877">
            <v>-129031</v>
          </cell>
          <cell r="AF877">
            <v>-129031</v>
          </cell>
          <cell r="AG877">
            <v>-129031</v>
          </cell>
          <cell r="AH877">
            <v>-387093</v>
          </cell>
          <cell r="AI877">
            <v>-1570341</v>
          </cell>
          <cell r="AJ877">
            <v>0</v>
          </cell>
        </row>
        <row r="878">
          <cell r="C878">
            <v>2100</v>
          </cell>
          <cell r="D878" t="str">
            <v>****</v>
          </cell>
          <cell r="E878" t="str">
            <v>F42630C</v>
          </cell>
          <cell r="F878" t="str">
            <v>PENALTIES</v>
          </cell>
          <cell r="G878">
            <v>32107.620000000003</v>
          </cell>
          <cell r="J878">
            <v>32107.620000000003</v>
          </cell>
          <cell r="L878">
            <v>0</v>
          </cell>
          <cell r="M878">
            <v>-9357.5499999999993</v>
          </cell>
          <cell r="N878">
            <v>-9357.5499999999993</v>
          </cell>
          <cell r="P878">
            <v>22750.070000000003</v>
          </cell>
          <cell r="S878">
            <v>0</v>
          </cell>
          <cell r="T878">
            <v>0</v>
          </cell>
          <cell r="U878">
            <v>12930.37</v>
          </cell>
          <cell r="V878">
            <v>12930.37</v>
          </cell>
          <cell r="W878">
            <v>226.13</v>
          </cell>
          <cell r="X878">
            <v>0</v>
          </cell>
          <cell r="Y878">
            <v>108.87</v>
          </cell>
          <cell r="Z878">
            <v>335</v>
          </cell>
          <cell r="AA878">
            <v>0</v>
          </cell>
          <cell r="AB878">
            <v>18218.64</v>
          </cell>
          <cell r="AC878">
            <v>0</v>
          </cell>
          <cell r="AD878">
            <v>18218.64</v>
          </cell>
          <cell r="AE878">
            <v>0</v>
          </cell>
          <cell r="AF878">
            <v>0</v>
          </cell>
          <cell r="AG878">
            <v>623.61</v>
          </cell>
          <cell r="AH878">
            <v>623.61</v>
          </cell>
          <cell r="AI878">
            <v>32107.620000000003</v>
          </cell>
          <cell r="AJ878">
            <v>0</v>
          </cell>
        </row>
        <row r="879">
          <cell r="C879">
            <v>2100</v>
          </cell>
          <cell r="D879" t="str">
            <v>****</v>
          </cell>
          <cell r="E879" t="str">
            <v>F42640C</v>
          </cell>
          <cell r="F879" t="str">
            <v>EXPENDITURES FOR CIVIC  POLITICAL AND R</v>
          </cell>
          <cell r="G879">
            <v>257175.7</v>
          </cell>
          <cell r="J879">
            <v>257175.7</v>
          </cell>
          <cell r="L879">
            <v>67101.100000000006</v>
          </cell>
          <cell r="N879">
            <v>67101.100000000006</v>
          </cell>
          <cell r="P879">
            <v>324276.80000000005</v>
          </cell>
          <cell r="S879">
            <v>67101.100000000006</v>
          </cell>
          <cell r="T879">
            <v>55414.31</v>
          </cell>
          <cell r="U879">
            <v>61581.53</v>
          </cell>
          <cell r="V879">
            <v>184096.94</v>
          </cell>
          <cell r="W879">
            <v>13763.45</v>
          </cell>
          <cell r="X879">
            <v>12026.3</v>
          </cell>
          <cell r="Y879">
            <v>-16.54</v>
          </cell>
          <cell r="Z879">
            <v>25773.21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47305.55</v>
          </cell>
          <cell r="AH879">
            <v>47305.55</v>
          </cell>
          <cell r="AI879">
            <v>257175.7</v>
          </cell>
          <cell r="AJ879">
            <v>0</v>
          </cell>
        </row>
        <row r="880">
          <cell r="C880">
            <v>2100</v>
          </cell>
          <cell r="D880" t="str">
            <v>****</v>
          </cell>
          <cell r="E880" t="str">
            <v>F42650C</v>
          </cell>
          <cell r="F880" t="str">
            <v>OTHER DEDUCTIONS</v>
          </cell>
          <cell r="G880">
            <v>-22720339</v>
          </cell>
          <cell r="J880">
            <v>-22720339</v>
          </cell>
          <cell r="L880">
            <v>0</v>
          </cell>
          <cell r="M880">
            <v>7132.59</v>
          </cell>
          <cell r="N880">
            <v>7132.59</v>
          </cell>
          <cell r="P880">
            <v>-22713206.41</v>
          </cell>
          <cell r="S880">
            <v>0</v>
          </cell>
          <cell r="T880">
            <v>0</v>
          </cell>
          <cell r="U880">
            <v>-103290</v>
          </cell>
          <cell r="V880">
            <v>-103290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-109300</v>
          </cell>
          <cell r="AD880">
            <v>-109300</v>
          </cell>
          <cell r="AE880">
            <v>2300</v>
          </cell>
          <cell r="AF880">
            <v>1651951</v>
          </cell>
          <cell r="AG880">
            <v>-24162000</v>
          </cell>
          <cell r="AH880">
            <v>-22507749</v>
          </cell>
          <cell r="AI880">
            <v>-22720339</v>
          </cell>
          <cell r="AJ880">
            <v>0</v>
          </cell>
        </row>
        <row r="881">
          <cell r="E881" t="str">
            <v xml:space="preserve">  Other-Net</v>
          </cell>
          <cell r="G881">
            <v>-73757654.280000001</v>
          </cell>
          <cell r="H881">
            <v>0</v>
          </cell>
          <cell r="J881">
            <v>-73757654.280000001</v>
          </cell>
          <cell r="L881">
            <v>-1310787.6200000001</v>
          </cell>
          <cell r="M881">
            <v>-381875.58</v>
          </cell>
          <cell r="N881">
            <v>-1692663.2000000002</v>
          </cell>
          <cell r="P881">
            <v>-75450317.480000004</v>
          </cell>
          <cell r="S881">
            <v>-1309846.27</v>
          </cell>
          <cell r="T881">
            <v>-1399320.99</v>
          </cell>
          <cell r="U881">
            <v>-1883616.2799999998</v>
          </cell>
          <cell r="V881">
            <v>-4592783.5399999991</v>
          </cell>
          <cell r="W881">
            <v>-1745683.19</v>
          </cell>
          <cell r="X881">
            <v>-1613166.0299999998</v>
          </cell>
          <cell r="Y881">
            <v>-1691667.5000000002</v>
          </cell>
          <cell r="Z881">
            <v>-5050516.72</v>
          </cell>
          <cell r="AA881">
            <v>-3709820.1199999996</v>
          </cell>
          <cell r="AB881">
            <v>-3443070.9999999995</v>
          </cell>
          <cell r="AC881">
            <v>-3336883.5100000002</v>
          </cell>
          <cell r="AD881">
            <v>-10489774.630000001</v>
          </cell>
          <cell r="AE881">
            <v>-3208117.7499999995</v>
          </cell>
          <cell r="AF881">
            <v>-19394109.640000001</v>
          </cell>
          <cell r="AG881">
            <v>-31022352</v>
          </cell>
          <cell r="AH881">
            <v>-53624579.390000001</v>
          </cell>
          <cell r="AI881">
            <v>-73757654.280000001</v>
          </cell>
          <cell r="AJ881">
            <v>0</v>
          </cell>
        </row>
        <row r="883">
          <cell r="C883">
            <v>2100</v>
          </cell>
          <cell r="D883" t="str">
            <v>****</v>
          </cell>
          <cell r="E883" t="str">
            <v>F40920C</v>
          </cell>
          <cell r="F883" t="str">
            <v>TAXES ON NON OPERATING INCOME</v>
          </cell>
          <cell r="G883">
            <v>12701000</v>
          </cell>
          <cell r="J883">
            <v>12701000</v>
          </cell>
          <cell r="L883">
            <v>24000</v>
          </cell>
          <cell r="N883">
            <v>24000</v>
          </cell>
          <cell r="P883">
            <v>12725000</v>
          </cell>
          <cell r="S883">
            <v>24000</v>
          </cell>
          <cell r="T883">
            <v>34000</v>
          </cell>
          <cell r="U883">
            <v>-3406000</v>
          </cell>
          <cell r="V883">
            <v>-3348000</v>
          </cell>
          <cell r="W883">
            <v>943000</v>
          </cell>
          <cell r="X883">
            <v>-1617000</v>
          </cell>
          <cell r="Y883">
            <v>1302000</v>
          </cell>
          <cell r="Z883">
            <v>628000</v>
          </cell>
          <cell r="AA883">
            <v>1053000</v>
          </cell>
          <cell r="AB883">
            <v>784000</v>
          </cell>
          <cell r="AC883">
            <v>991000</v>
          </cell>
          <cell r="AD883">
            <v>2828000</v>
          </cell>
          <cell r="AE883">
            <v>587000</v>
          </cell>
          <cell r="AF883">
            <v>7597000</v>
          </cell>
          <cell r="AG883">
            <v>4409000</v>
          </cell>
          <cell r="AH883">
            <v>12593000</v>
          </cell>
          <cell r="AI883">
            <v>12701000</v>
          </cell>
          <cell r="AJ883">
            <v>0</v>
          </cell>
        </row>
        <row r="884">
          <cell r="C884">
            <v>2100</v>
          </cell>
          <cell r="D884" t="str">
            <v>****</v>
          </cell>
          <cell r="E884" t="str">
            <v>F41020C</v>
          </cell>
          <cell r="F884" t="str">
            <v>PROVISION FOR DEFERRED INC. TAXES NON O</v>
          </cell>
          <cell r="G884">
            <v>17203000</v>
          </cell>
          <cell r="J884">
            <v>17203000</v>
          </cell>
          <cell r="L884">
            <v>326000</v>
          </cell>
          <cell r="N884">
            <v>326000</v>
          </cell>
          <cell r="P884">
            <v>17529000</v>
          </cell>
          <cell r="S884">
            <v>326000</v>
          </cell>
          <cell r="T884">
            <v>342000</v>
          </cell>
          <cell r="U884">
            <v>345000</v>
          </cell>
          <cell r="V884">
            <v>1013000</v>
          </cell>
          <cell r="W884">
            <v>142000</v>
          </cell>
          <cell r="X884">
            <v>148000</v>
          </cell>
          <cell r="Y884">
            <v>1113000</v>
          </cell>
          <cell r="Z884">
            <v>1403000</v>
          </cell>
          <cell r="AA884">
            <v>105000</v>
          </cell>
          <cell r="AB884">
            <v>53000</v>
          </cell>
          <cell r="AC884">
            <v>66000</v>
          </cell>
          <cell r="AD884">
            <v>224000</v>
          </cell>
          <cell r="AE884">
            <v>49000</v>
          </cell>
          <cell r="AF884">
            <v>33000</v>
          </cell>
          <cell r="AG884">
            <v>14481000</v>
          </cell>
          <cell r="AH884">
            <v>14563000</v>
          </cell>
          <cell r="AI884">
            <v>17203000</v>
          </cell>
          <cell r="AJ884">
            <v>0</v>
          </cell>
        </row>
        <row r="885">
          <cell r="C885">
            <v>2100</v>
          </cell>
          <cell r="D885" t="str">
            <v>****</v>
          </cell>
          <cell r="E885" t="str">
            <v>F41120C</v>
          </cell>
          <cell r="F885" t="str">
            <v>(LESS) PROVISION FOR DEFERRED INCOME TA</v>
          </cell>
          <cell r="G885">
            <v>-16916000</v>
          </cell>
          <cell r="J885">
            <v>-16916000</v>
          </cell>
          <cell r="L885">
            <v>0</v>
          </cell>
          <cell r="N885">
            <v>0</v>
          </cell>
          <cell r="P885">
            <v>-16916000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-351000</v>
          </cell>
          <cell r="Y885">
            <v>0</v>
          </cell>
          <cell r="Z885">
            <v>-351000</v>
          </cell>
          <cell r="AA885">
            <v>-161000</v>
          </cell>
          <cell r="AB885">
            <v>-82000</v>
          </cell>
          <cell r="AC885">
            <v>-102000</v>
          </cell>
          <cell r="AD885">
            <v>-345000</v>
          </cell>
          <cell r="AE885">
            <v>-77000</v>
          </cell>
          <cell r="AF885">
            <v>-10466000</v>
          </cell>
          <cell r="AG885">
            <v>-5677000</v>
          </cell>
          <cell r="AH885">
            <v>-16220000</v>
          </cell>
          <cell r="AI885">
            <v>-16916000</v>
          </cell>
          <cell r="AJ885">
            <v>0</v>
          </cell>
        </row>
        <row r="886">
          <cell r="E886" t="str">
            <v xml:space="preserve">  Taxes on Non-Operating Income</v>
          </cell>
          <cell r="G886">
            <v>12988000</v>
          </cell>
          <cell r="H886">
            <v>0</v>
          </cell>
          <cell r="J886">
            <v>12988000</v>
          </cell>
          <cell r="L886">
            <v>350000</v>
          </cell>
          <cell r="M886">
            <v>0</v>
          </cell>
          <cell r="N886">
            <v>350000</v>
          </cell>
          <cell r="P886">
            <v>13338000</v>
          </cell>
          <cell r="S886">
            <v>350000</v>
          </cell>
          <cell r="T886">
            <v>376000</v>
          </cell>
          <cell r="U886">
            <v>-3061000</v>
          </cell>
          <cell r="V886">
            <v>-2335000</v>
          </cell>
          <cell r="W886">
            <v>1085000</v>
          </cell>
          <cell r="X886">
            <v>-1820000</v>
          </cell>
          <cell r="Y886">
            <v>2415000</v>
          </cell>
          <cell r="Z886">
            <v>1680000</v>
          </cell>
          <cell r="AA886">
            <v>997000</v>
          </cell>
          <cell r="AB886">
            <v>755000</v>
          </cell>
          <cell r="AC886">
            <v>955000</v>
          </cell>
          <cell r="AD886">
            <v>2707000</v>
          </cell>
          <cell r="AE886">
            <v>559000</v>
          </cell>
          <cell r="AF886">
            <v>-2836000</v>
          </cell>
          <cell r="AG886">
            <v>13213000</v>
          </cell>
          <cell r="AH886">
            <v>10936000</v>
          </cell>
          <cell r="AI886">
            <v>12988000</v>
          </cell>
          <cell r="AJ886">
            <v>0</v>
          </cell>
        </row>
        <row r="888">
          <cell r="E888" t="str">
            <v xml:space="preserve">    Total Other Income Credits</v>
          </cell>
          <cell r="G888">
            <v>-69647688.870000005</v>
          </cell>
          <cell r="H888">
            <v>7396.9900000000007</v>
          </cell>
          <cell r="J888">
            <v>-69640291.879999995</v>
          </cell>
          <cell r="L888">
            <v>-1606293.7600000002</v>
          </cell>
          <cell r="M888">
            <v>-295728.81</v>
          </cell>
          <cell r="N888">
            <v>-1902022.5700000003</v>
          </cell>
          <cell r="P888">
            <v>-71542314.449999988</v>
          </cell>
          <cell r="S888">
            <v>-1605562.1</v>
          </cell>
          <cell r="T888">
            <v>-1783386.81</v>
          </cell>
          <cell r="U888">
            <v>-5644990.2199999997</v>
          </cell>
          <cell r="V888">
            <v>-9033939.129999999</v>
          </cell>
          <cell r="W888">
            <v>-1435503.2000000002</v>
          </cell>
          <cell r="X888">
            <v>-4504303.18</v>
          </cell>
          <cell r="Y888">
            <v>-370816.61000000034</v>
          </cell>
          <cell r="Z888">
            <v>-6310622.9900000002</v>
          </cell>
          <cell r="AA888">
            <v>-3327202.0699999994</v>
          </cell>
          <cell r="AB888">
            <v>-3329265.8299999996</v>
          </cell>
          <cell r="AC888">
            <v>-2988558.1500000004</v>
          </cell>
          <cell r="AD888">
            <v>-9645026.0500000007</v>
          </cell>
          <cell r="AE888">
            <v>-3331082.3899999997</v>
          </cell>
          <cell r="AF888">
            <v>-22935413.600000001</v>
          </cell>
          <cell r="AG888">
            <v>-18384207.719999999</v>
          </cell>
          <cell r="AH888">
            <v>-44650703.710000001</v>
          </cell>
          <cell r="AI888">
            <v>-69640291.879999995</v>
          </cell>
          <cell r="AJ888">
            <v>0</v>
          </cell>
        </row>
        <row r="890">
          <cell r="E890" t="str">
            <v>Income Before Interest Charges</v>
          </cell>
          <cell r="G890">
            <v>-296276322.43000019</v>
          </cell>
          <cell r="H890">
            <v>1534191.0599999928</v>
          </cell>
          <cell r="J890">
            <v>-294742131.37</v>
          </cell>
          <cell r="L890">
            <v>-31253041.019999977</v>
          </cell>
          <cell r="M890" t="e">
            <v>#REF!</v>
          </cell>
          <cell r="N890" t="e">
            <v>#REF!</v>
          </cell>
          <cell r="P890" t="e">
            <v>#REF!</v>
          </cell>
          <cell r="S890">
            <v>-28649632.669999979</v>
          </cell>
          <cell r="T890">
            <v>-29247325.250000026</v>
          </cell>
          <cell r="U890">
            <v>-20269093.469999999</v>
          </cell>
          <cell r="V890">
            <v>-78166051.390000001</v>
          </cell>
          <cell r="W890">
            <v>-13914045.049999978</v>
          </cell>
          <cell r="X890">
            <v>-14197439.180000015</v>
          </cell>
          <cell r="Y890">
            <v>-45932442.019999981</v>
          </cell>
          <cell r="Z890">
            <v>-74043926.249999985</v>
          </cell>
          <cell r="AA890">
            <v>-21193120.390000053</v>
          </cell>
          <cell r="AB890">
            <v>-22873036.070000023</v>
          </cell>
          <cell r="AC890">
            <v>-26421527.149999999</v>
          </cell>
          <cell r="AD890">
            <v>-70487683.60999994</v>
          </cell>
          <cell r="AE890">
            <v>-19474415.890000001</v>
          </cell>
          <cell r="AF890">
            <v>-39161348.369999953</v>
          </cell>
          <cell r="AG890">
            <v>-13408705.85999997</v>
          </cell>
          <cell r="AH890">
            <v>-72044470.119999915</v>
          </cell>
          <cell r="AI890">
            <v>-294742131.37</v>
          </cell>
          <cell r="AJ890">
            <v>0</v>
          </cell>
        </row>
        <row r="892">
          <cell r="E892" t="str">
            <v>Interest Charges:</v>
          </cell>
        </row>
        <row r="893">
          <cell r="C893">
            <v>2100</v>
          </cell>
          <cell r="D893" t="str">
            <v>****</v>
          </cell>
          <cell r="E893" t="str">
            <v>F42700C</v>
          </cell>
          <cell r="F893" t="str">
            <v>INTEREST ON LONG-TERM DEBT</v>
          </cell>
          <cell r="G893">
            <v>55023756.789999992</v>
          </cell>
          <cell r="J893">
            <v>55023756.789999992</v>
          </cell>
          <cell r="L893">
            <v>4323270.25</v>
          </cell>
          <cell r="N893">
            <v>4323270.25</v>
          </cell>
          <cell r="P893">
            <v>59347027.039999992</v>
          </cell>
          <cell r="S893">
            <v>4323270.25</v>
          </cell>
          <cell r="T893">
            <v>4731833.1900000004</v>
          </cell>
          <cell r="U893">
            <v>4450273.7</v>
          </cell>
          <cell r="V893">
            <v>13505377.140000001</v>
          </cell>
          <cell r="W893">
            <v>4452923.16</v>
          </cell>
          <cell r="X893">
            <v>4709084.67</v>
          </cell>
          <cell r="Y893">
            <v>4222953.0199999996</v>
          </cell>
          <cell r="Z893">
            <v>13384960.85</v>
          </cell>
          <cell r="AA893">
            <v>4561376.0599999996</v>
          </cell>
          <cell r="AB893">
            <v>4564323.29</v>
          </cell>
          <cell r="AC893">
            <v>4779948</v>
          </cell>
          <cell r="AD893">
            <v>13905647.35</v>
          </cell>
          <cell r="AE893">
            <v>4825871.6900000004</v>
          </cell>
          <cell r="AF893">
            <v>4754688.08</v>
          </cell>
          <cell r="AG893">
            <v>4647211.68</v>
          </cell>
          <cell r="AH893">
            <v>14227771.449999999</v>
          </cell>
          <cell r="AI893">
            <v>55023756.789999992</v>
          </cell>
          <cell r="AJ893">
            <v>0</v>
          </cell>
        </row>
        <row r="894">
          <cell r="E894" t="str">
            <v xml:space="preserve">  Long-Term Debt</v>
          </cell>
          <cell r="G894">
            <v>55023756.789999992</v>
          </cell>
          <cell r="H894">
            <v>0</v>
          </cell>
          <cell r="J894">
            <v>55023756.789999992</v>
          </cell>
          <cell r="L894">
            <v>4323270.25</v>
          </cell>
          <cell r="M894">
            <v>0</v>
          </cell>
          <cell r="N894">
            <v>4323270.25</v>
          </cell>
          <cell r="P894">
            <v>59347027.039999992</v>
          </cell>
          <cell r="S894">
            <v>4323270.25</v>
          </cell>
          <cell r="T894">
            <v>4731833.1900000004</v>
          </cell>
          <cell r="U894">
            <v>4450273.7</v>
          </cell>
          <cell r="V894">
            <v>13505377.140000001</v>
          </cell>
          <cell r="W894">
            <v>4452923.16</v>
          </cell>
          <cell r="X894">
            <v>4709084.67</v>
          </cell>
          <cell r="Y894">
            <v>4222953.0199999996</v>
          </cell>
          <cell r="Z894">
            <v>13384960.85</v>
          </cell>
          <cell r="AA894">
            <v>4561376.0599999996</v>
          </cell>
          <cell r="AB894">
            <v>4564323.29</v>
          </cell>
          <cell r="AC894">
            <v>4779948</v>
          </cell>
          <cell r="AD894">
            <v>13905647.35</v>
          </cell>
          <cell r="AE894">
            <v>4825871.6900000004</v>
          </cell>
          <cell r="AF894">
            <v>4754688.08</v>
          </cell>
          <cell r="AG894">
            <v>4647211.68</v>
          </cell>
          <cell r="AH894">
            <v>14227771.449999999</v>
          </cell>
          <cell r="AI894">
            <v>55023756.789999992</v>
          </cell>
          <cell r="AJ894">
            <v>0</v>
          </cell>
        </row>
        <row r="896">
          <cell r="C896">
            <v>2100</v>
          </cell>
          <cell r="D896" t="str">
            <v>****</v>
          </cell>
          <cell r="E896" t="str">
            <v>F43000C</v>
          </cell>
          <cell r="F896" t="str">
            <v>INTEREST ON DEBT TO ASSOC. COMPANIES</v>
          </cell>
          <cell r="G896">
            <v>24854062.739999998</v>
          </cell>
          <cell r="J896">
            <v>24854062.739999998</v>
          </cell>
          <cell r="L896">
            <v>2031579.24</v>
          </cell>
          <cell r="N896">
            <v>2031579.24</v>
          </cell>
          <cell r="P896">
            <v>26885641.979999997</v>
          </cell>
          <cell r="S896">
            <v>2031579.24</v>
          </cell>
          <cell r="T896">
            <v>2031579.24</v>
          </cell>
          <cell r="U896">
            <v>2013939.77</v>
          </cell>
          <cell r="V896">
            <v>6077098.25</v>
          </cell>
          <cell r="W896">
            <v>1943692.17</v>
          </cell>
          <cell r="X896">
            <v>1943692.17</v>
          </cell>
          <cell r="Y896">
            <v>1867386.92</v>
          </cell>
          <cell r="Z896">
            <v>5754771.2599999998</v>
          </cell>
          <cell r="AA896">
            <v>2204539.1</v>
          </cell>
          <cell r="AB896">
            <v>2204539.1</v>
          </cell>
          <cell r="AC896">
            <v>2191011.6</v>
          </cell>
          <cell r="AD896">
            <v>6600089.8000000007</v>
          </cell>
          <cell r="AE896">
            <v>2123664.89</v>
          </cell>
          <cell r="AF896">
            <v>2123664.89</v>
          </cell>
          <cell r="AG896">
            <v>2174773.65</v>
          </cell>
          <cell r="AH896">
            <v>6422103.4299999997</v>
          </cell>
          <cell r="AI896">
            <v>24854062.739999998</v>
          </cell>
          <cell r="AJ896">
            <v>0</v>
          </cell>
        </row>
        <row r="897">
          <cell r="C897">
            <v>2100</v>
          </cell>
          <cell r="D897" t="str">
            <v>****</v>
          </cell>
          <cell r="E897" t="str">
            <v>F43100C</v>
          </cell>
          <cell r="F897" t="str">
            <v>OTHER INTEREST EXPENSE</v>
          </cell>
          <cell r="G897">
            <v>15930063.079999998</v>
          </cell>
          <cell r="J897">
            <v>15930063.079999998</v>
          </cell>
          <cell r="L897">
            <v>919556.13</v>
          </cell>
          <cell r="N897">
            <v>919556.13</v>
          </cell>
          <cell r="P897">
            <v>16849619.209999997</v>
          </cell>
          <cell r="S897">
            <v>919556.13</v>
          </cell>
          <cell r="T897">
            <v>1105837</v>
          </cell>
          <cell r="U897">
            <v>1088325.6399999999</v>
          </cell>
          <cell r="V897">
            <v>3113718.7699999996</v>
          </cell>
          <cell r="W897">
            <v>1064199.67</v>
          </cell>
          <cell r="X897">
            <v>1058272</v>
          </cell>
          <cell r="Y897">
            <v>848060.09</v>
          </cell>
          <cell r="Z897">
            <v>2970531.76</v>
          </cell>
          <cell r="AA897">
            <v>1724847.1</v>
          </cell>
          <cell r="AB897">
            <v>1765600</v>
          </cell>
          <cell r="AC897">
            <v>1736945</v>
          </cell>
          <cell r="AD897">
            <v>5227392.0999999996</v>
          </cell>
          <cell r="AE897">
            <v>2287400.8199999998</v>
          </cell>
          <cell r="AF897">
            <v>1220998.3400000001</v>
          </cell>
          <cell r="AG897">
            <v>1110021.29</v>
          </cell>
          <cell r="AH897">
            <v>4618420.45</v>
          </cell>
          <cell r="AI897">
            <v>15930063.079999998</v>
          </cell>
          <cell r="AJ897">
            <v>0</v>
          </cell>
        </row>
        <row r="898">
          <cell r="E898" t="str">
            <v xml:space="preserve">  Short-Term Debt and Other</v>
          </cell>
          <cell r="G898">
            <v>40784125.819999993</v>
          </cell>
          <cell r="H898">
            <v>0</v>
          </cell>
          <cell r="J898">
            <v>40784125.819999993</v>
          </cell>
          <cell r="L898">
            <v>2951135.37</v>
          </cell>
          <cell r="M898">
            <v>0</v>
          </cell>
          <cell r="N898">
            <v>2951135.37</v>
          </cell>
          <cell r="P898">
            <v>43735261.18999999</v>
          </cell>
          <cell r="S898">
            <v>2951135.37</v>
          </cell>
          <cell r="T898">
            <v>3137416.24</v>
          </cell>
          <cell r="U898">
            <v>3102265.41</v>
          </cell>
          <cell r="V898">
            <v>9190817.0199999996</v>
          </cell>
          <cell r="W898">
            <v>3007891.84</v>
          </cell>
          <cell r="X898">
            <v>3001964.17</v>
          </cell>
          <cell r="Y898">
            <v>2715447.01</v>
          </cell>
          <cell r="Z898">
            <v>8725303.0199999996</v>
          </cell>
          <cell r="AA898">
            <v>3929386.2</v>
          </cell>
          <cell r="AB898">
            <v>3970139.1</v>
          </cell>
          <cell r="AC898">
            <v>3927956.6</v>
          </cell>
          <cell r="AD898">
            <v>11827481.9</v>
          </cell>
          <cell r="AE898">
            <v>4411065.71</v>
          </cell>
          <cell r="AF898">
            <v>3344663.2300000004</v>
          </cell>
          <cell r="AG898">
            <v>3284794.94</v>
          </cell>
          <cell r="AH898">
            <v>11040523.879999999</v>
          </cell>
          <cell r="AI898">
            <v>40784125.819999993</v>
          </cell>
          <cell r="AJ898">
            <v>0</v>
          </cell>
        </row>
        <row r="900">
          <cell r="C900">
            <v>2100</v>
          </cell>
          <cell r="D900" t="str">
            <v>****</v>
          </cell>
          <cell r="E900" t="str">
            <v>F42800C</v>
          </cell>
          <cell r="F900" t="str">
            <v>AMORTIZATION OF DEBT DISC. AND EXPENSE</v>
          </cell>
          <cell r="G900">
            <v>696176.1</v>
          </cell>
          <cell r="J900">
            <v>696176.1</v>
          </cell>
          <cell r="L900">
            <v>58221.49</v>
          </cell>
          <cell r="N900">
            <v>58221.49</v>
          </cell>
          <cell r="P900">
            <v>754397.59</v>
          </cell>
          <cell r="S900">
            <v>58221.49</v>
          </cell>
          <cell r="T900">
            <v>58221.49</v>
          </cell>
          <cell r="U900">
            <v>58221.49</v>
          </cell>
          <cell r="V900">
            <v>174664.47</v>
          </cell>
          <cell r="W900">
            <v>58221.49</v>
          </cell>
          <cell r="X900">
            <v>58221.49</v>
          </cell>
          <cell r="Y900">
            <v>55739.71</v>
          </cell>
          <cell r="Z900">
            <v>172182.69</v>
          </cell>
          <cell r="AA900">
            <v>58221.49</v>
          </cell>
          <cell r="AB900">
            <v>58221.49</v>
          </cell>
          <cell r="AC900">
            <v>58221.49</v>
          </cell>
          <cell r="AD900">
            <v>174664.47</v>
          </cell>
          <cell r="AE900">
            <v>58221.49</v>
          </cell>
          <cell r="AF900">
            <v>58221.49</v>
          </cell>
          <cell r="AG900">
            <v>58221.49</v>
          </cell>
          <cell r="AH900">
            <v>174664.47</v>
          </cell>
          <cell r="AI900">
            <v>696176.1</v>
          </cell>
          <cell r="AJ900">
            <v>0</v>
          </cell>
        </row>
        <row r="901">
          <cell r="E901" t="str">
            <v>F42810C</v>
          </cell>
          <cell r="F901" t="str">
            <v>AMORTIZATION OF LOSS ON REACQUIRED DEBT</v>
          </cell>
          <cell r="G901">
            <v>4382691.9000000004</v>
          </cell>
          <cell r="J901">
            <v>4382691.9000000004</v>
          </cell>
          <cell r="L901">
            <v>363294.65</v>
          </cell>
          <cell r="N901">
            <v>363294.65</v>
          </cell>
          <cell r="P901">
            <v>4745986.5500000007</v>
          </cell>
          <cell r="S901">
            <v>363294.65</v>
          </cell>
          <cell r="T901">
            <v>363294.65</v>
          </cell>
          <cell r="U901">
            <v>363294.65</v>
          </cell>
          <cell r="V901">
            <v>1089883.9500000002</v>
          </cell>
          <cell r="W901">
            <v>363294.65</v>
          </cell>
          <cell r="X901">
            <v>363294.65</v>
          </cell>
          <cell r="Y901">
            <v>363294.64</v>
          </cell>
          <cell r="Z901">
            <v>1089883.94</v>
          </cell>
          <cell r="AA901">
            <v>374872.7</v>
          </cell>
          <cell r="AB901">
            <v>374872.71</v>
          </cell>
          <cell r="AC901">
            <v>363294.65</v>
          </cell>
          <cell r="AD901">
            <v>1113040.06</v>
          </cell>
          <cell r="AE901">
            <v>363294.65</v>
          </cell>
          <cell r="AF901">
            <v>363294.65</v>
          </cell>
          <cell r="AG901">
            <v>363294.65</v>
          </cell>
          <cell r="AH901">
            <v>1089883.9500000002</v>
          </cell>
          <cell r="AI901">
            <v>4382691.9000000004</v>
          </cell>
          <cell r="AJ901">
            <v>0</v>
          </cell>
        </row>
        <row r="902">
          <cell r="C902">
            <v>2100</v>
          </cell>
          <cell r="D902" t="str">
            <v>****</v>
          </cell>
          <cell r="E902" t="str">
            <v>F42900C</v>
          </cell>
          <cell r="F902" t="str">
            <v>(LESS) AMORT. OF PREMIUM ON DEBT - CRED</v>
          </cell>
          <cell r="G902">
            <v>-25273.08</v>
          </cell>
          <cell r="J902">
            <v>-25273.08</v>
          </cell>
          <cell r="L902">
            <v>-2106.09</v>
          </cell>
          <cell r="N902">
            <v>-2106.09</v>
          </cell>
          <cell r="P902">
            <v>-27379.170000000002</v>
          </cell>
          <cell r="S902">
            <v>-2106.09</v>
          </cell>
          <cell r="T902">
            <v>-2106.09</v>
          </cell>
          <cell r="U902">
            <v>-2106.09</v>
          </cell>
          <cell r="V902">
            <v>-6318.27</v>
          </cell>
          <cell r="W902">
            <v>-2106.09</v>
          </cell>
          <cell r="X902">
            <v>-2106.09</v>
          </cell>
          <cell r="Y902">
            <v>-2106.09</v>
          </cell>
          <cell r="Z902">
            <v>-6318.27</v>
          </cell>
          <cell r="AA902">
            <v>-2106.09</v>
          </cell>
          <cell r="AB902">
            <v>-2106.09</v>
          </cell>
          <cell r="AC902">
            <v>-2106.09</v>
          </cell>
          <cell r="AD902">
            <v>-6318.27</v>
          </cell>
          <cell r="AE902">
            <v>-2106.09</v>
          </cell>
          <cell r="AF902">
            <v>-2106.09</v>
          </cell>
          <cell r="AG902">
            <v>-2106.09</v>
          </cell>
          <cell r="AH902">
            <v>-6318.27</v>
          </cell>
          <cell r="AI902">
            <v>-25273.08</v>
          </cell>
          <cell r="AJ902">
            <v>0</v>
          </cell>
        </row>
        <row r="903">
          <cell r="E903" t="str">
            <v xml:space="preserve">  Amortization of Debt Discount and Expense</v>
          </cell>
          <cell r="G903">
            <v>5053594.92</v>
          </cell>
          <cell r="H903">
            <v>0</v>
          </cell>
          <cell r="J903">
            <v>5053594.92</v>
          </cell>
          <cell r="L903">
            <v>419410.05</v>
          </cell>
          <cell r="M903">
            <v>0</v>
          </cell>
          <cell r="N903">
            <v>419410.05</v>
          </cell>
          <cell r="P903">
            <v>5473004.9699999997</v>
          </cell>
          <cell r="S903">
            <v>419410.05</v>
          </cell>
          <cell r="T903">
            <v>419410.05</v>
          </cell>
          <cell r="U903">
            <v>419410.05</v>
          </cell>
          <cell r="V903">
            <v>1258230.1500000001</v>
          </cell>
          <cell r="W903">
            <v>419410.05</v>
          </cell>
          <cell r="X903">
            <v>419410.05</v>
          </cell>
          <cell r="Y903">
            <v>416928.26</v>
          </cell>
          <cell r="Z903">
            <v>1255748.3599999999</v>
          </cell>
          <cell r="AA903">
            <v>430988.1</v>
          </cell>
          <cell r="AB903">
            <v>430988.11</v>
          </cell>
          <cell r="AC903">
            <v>419410.05</v>
          </cell>
          <cell r="AD903">
            <v>1281386.26</v>
          </cell>
          <cell r="AE903">
            <v>419410.05</v>
          </cell>
          <cell r="AF903">
            <v>419410.05</v>
          </cell>
          <cell r="AG903">
            <v>419410.05</v>
          </cell>
          <cell r="AH903">
            <v>1258230.1500000001</v>
          </cell>
          <cell r="AI903">
            <v>5053594.92</v>
          </cell>
          <cell r="AJ903">
            <v>0</v>
          </cell>
        </row>
        <row r="905">
          <cell r="C905">
            <v>2100</v>
          </cell>
          <cell r="D905" t="str">
            <v>****</v>
          </cell>
          <cell r="E905" t="str">
            <v>F43200C</v>
          </cell>
          <cell r="F905" t="str">
            <v>(LESS) ALLOW FOR BORROWED FUNDS USED DU</v>
          </cell>
          <cell r="G905">
            <v>-3762123.05</v>
          </cell>
          <cell r="J905">
            <v>-3762123.05</v>
          </cell>
          <cell r="L905">
            <v>-288209.3</v>
          </cell>
          <cell r="N905">
            <v>-288209.3</v>
          </cell>
          <cell r="P905">
            <v>-4050332.3499999996</v>
          </cell>
          <cell r="S905">
            <v>-288209.3</v>
          </cell>
          <cell r="T905">
            <v>-331669.06</v>
          </cell>
          <cell r="U905">
            <v>-309246.84999999998</v>
          </cell>
          <cell r="V905">
            <v>-929125.21</v>
          </cell>
          <cell r="W905">
            <v>-338107.33</v>
          </cell>
          <cell r="X905">
            <v>-436020.79</v>
          </cell>
          <cell r="Y905">
            <v>-443008.96</v>
          </cell>
          <cell r="Z905">
            <v>-1217137.08</v>
          </cell>
          <cell r="AA905">
            <v>-272188.82</v>
          </cell>
          <cell r="AB905">
            <v>-277550.56</v>
          </cell>
          <cell r="AC905">
            <v>-257627.19</v>
          </cell>
          <cell r="AD905">
            <v>-807366.57000000007</v>
          </cell>
          <cell r="AE905">
            <v>-285647.67</v>
          </cell>
          <cell r="AF905">
            <v>-263973.86</v>
          </cell>
          <cell r="AG905">
            <v>-258872.66</v>
          </cell>
          <cell r="AH905">
            <v>-808494.19000000006</v>
          </cell>
          <cell r="AI905">
            <v>-3762123.05</v>
          </cell>
          <cell r="AJ905">
            <v>0</v>
          </cell>
        </row>
        <row r="906">
          <cell r="E906" t="str">
            <v xml:space="preserve">  Allowance for Borrowed Funds Used in Const</v>
          </cell>
          <cell r="G906">
            <v>-3762123.05</v>
          </cell>
          <cell r="H906">
            <v>0</v>
          </cell>
          <cell r="J906">
            <v>-3762123.05</v>
          </cell>
          <cell r="L906">
            <v>-288209.3</v>
          </cell>
          <cell r="M906">
            <v>0</v>
          </cell>
          <cell r="N906">
            <v>-288209.3</v>
          </cell>
          <cell r="P906">
            <v>-4050332.3499999996</v>
          </cell>
          <cell r="S906">
            <v>-288209.3</v>
          </cell>
          <cell r="T906">
            <v>-331669.06</v>
          </cell>
          <cell r="U906">
            <v>-309246.84999999998</v>
          </cell>
          <cell r="V906">
            <v>-929125.21</v>
          </cell>
          <cell r="W906">
            <v>-338107.33</v>
          </cell>
          <cell r="X906">
            <v>-436020.79</v>
          </cell>
          <cell r="Y906">
            <v>-443008.96</v>
          </cell>
          <cell r="Z906">
            <v>-1217137.08</v>
          </cell>
          <cell r="AA906">
            <v>-272188.82</v>
          </cell>
          <cell r="AB906">
            <v>-277550.56</v>
          </cell>
          <cell r="AC906">
            <v>-257627.19</v>
          </cell>
          <cell r="AD906">
            <v>-807366.57000000007</v>
          </cell>
          <cell r="AE906">
            <v>-285647.67</v>
          </cell>
          <cell r="AF906">
            <v>-263973.86</v>
          </cell>
          <cell r="AG906">
            <v>-258872.66</v>
          </cell>
          <cell r="AH906">
            <v>-808494.19000000006</v>
          </cell>
          <cell r="AI906">
            <v>-3762123.05</v>
          </cell>
          <cell r="AJ906">
            <v>0</v>
          </cell>
        </row>
        <row r="908">
          <cell r="E908" t="str">
            <v xml:space="preserve">    Total Interest Charges</v>
          </cell>
          <cell r="G908">
            <v>97099354.479999989</v>
          </cell>
          <cell r="H908">
            <v>0</v>
          </cell>
          <cell r="J908">
            <v>97099354.479999989</v>
          </cell>
          <cell r="L908">
            <v>7405606.3700000001</v>
          </cell>
          <cell r="M908">
            <v>0</v>
          </cell>
          <cell r="N908">
            <v>7405606.3700000001</v>
          </cell>
          <cell r="P908">
            <v>104504960.84999999</v>
          </cell>
          <cell r="S908">
            <v>7405606.3700000001</v>
          </cell>
          <cell r="T908">
            <v>7956990.4200000009</v>
          </cell>
          <cell r="U908">
            <v>7662702.3100000005</v>
          </cell>
          <cell r="V908">
            <v>23025299.099999998</v>
          </cell>
          <cell r="W908">
            <v>7542117.7199999997</v>
          </cell>
          <cell r="X908">
            <v>7694438.0999999996</v>
          </cell>
          <cell r="Y908">
            <v>6912319.3299999991</v>
          </cell>
          <cell r="Z908">
            <v>22148875.149999999</v>
          </cell>
          <cell r="AA908">
            <v>8649561.5399999991</v>
          </cell>
          <cell r="AB908">
            <v>8687899.9399999995</v>
          </cell>
          <cell r="AC908">
            <v>8869687.4600000009</v>
          </cell>
          <cell r="AD908">
            <v>26207148.940000001</v>
          </cell>
          <cell r="AE908">
            <v>9370699.7800000012</v>
          </cell>
          <cell r="AF908">
            <v>8254787.5000000009</v>
          </cell>
          <cell r="AG908">
            <v>8092544.0099999988</v>
          </cell>
          <cell r="AH908">
            <v>25718031.289999995</v>
          </cell>
          <cell r="AI908">
            <v>97099354.479999989</v>
          </cell>
          <cell r="AJ908">
            <v>0</v>
          </cell>
        </row>
        <row r="910">
          <cell r="E910" t="str">
            <v>Net Income (Before Preferred Div Requirement)</v>
          </cell>
          <cell r="G910">
            <v>-199176967.9500002</v>
          </cell>
          <cell r="H910">
            <v>1534191.0599999928</v>
          </cell>
          <cell r="J910">
            <v>-197642776.89000002</v>
          </cell>
          <cell r="L910">
            <v>-23847434.649999976</v>
          </cell>
          <cell r="M910" t="e">
            <v>#REF!</v>
          </cell>
          <cell r="N910" t="e">
            <v>#REF!</v>
          </cell>
          <cell r="P910" t="e">
            <v>#REF!</v>
          </cell>
          <cell r="S910">
            <v>-21244026.299999978</v>
          </cell>
          <cell r="T910">
            <v>-21290334.830000024</v>
          </cell>
          <cell r="U910">
            <v>-12606391.159999998</v>
          </cell>
          <cell r="V910">
            <v>-55140752.290000007</v>
          </cell>
          <cell r="W910">
            <v>-6371927.3299999787</v>
          </cell>
          <cell r="X910">
            <v>-6503001.080000015</v>
          </cell>
          <cell r="Y910">
            <v>-39020122.689999983</v>
          </cell>
          <cell r="Z910">
            <v>-51895051.099999987</v>
          </cell>
          <cell r="AA910">
            <v>-12543558.850000054</v>
          </cell>
          <cell r="AB910">
            <v>-14185136.130000023</v>
          </cell>
          <cell r="AC910">
            <v>-17551839.689999998</v>
          </cell>
          <cell r="AD910">
            <v>-44280534.669999942</v>
          </cell>
          <cell r="AE910">
            <v>-10103716.109999999</v>
          </cell>
          <cell r="AF910">
            <v>-30906560.869999953</v>
          </cell>
          <cell r="AG910">
            <v>-5316161.8499999708</v>
          </cell>
          <cell r="AH910">
            <v>-46326438.829999924</v>
          </cell>
          <cell r="AI910">
            <v>-197642776.89000002</v>
          </cell>
          <cell r="AJ910">
            <v>0</v>
          </cell>
        </row>
        <row r="912">
          <cell r="C912">
            <v>2100</v>
          </cell>
          <cell r="D912" t="str">
            <v>****</v>
          </cell>
          <cell r="E912" t="str">
            <v>F43701C</v>
          </cell>
          <cell r="F912" t="str">
            <v>DIVIDENDS DECLARED - PREFERRED STOCK (A</v>
          </cell>
          <cell r="G912">
            <v>0</v>
          </cell>
          <cell r="J912">
            <v>0</v>
          </cell>
          <cell r="L912">
            <v>0</v>
          </cell>
          <cell r="N912">
            <v>0</v>
          </cell>
          <cell r="P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E913" t="str">
            <v>F43700C</v>
          </cell>
          <cell r="F913" t="str">
            <v>DIVIDENDS DECLARED-PREFERRED STOCK (ACCOUNT 437)</v>
          </cell>
          <cell r="G913">
            <v>6582168.3600000022</v>
          </cell>
          <cell r="J913">
            <v>6582168.3600000022</v>
          </cell>
          <cell r="S913">
            <v>548514.03</v>
          </cell>
          <cell r="T913">
            <v>548514.03</v>
          </cell>
          <cell r="U913">
            <v>548514.03</v>
          </cell>
          <cell r="V913">
            <v>1645542.09</v>
          </cell>
          <cell r="W913">
            <v>548514.03</v>
          </cell>
          <cell r="X913">
            <v>548514.03</v>
          </cell>
          <cell r="Y913">
            <v>548514.03</v>
          </cell>
          <cell r="Z913">
            <v>1645542.09</v>
          </cell>
          <cell r="AA913">
            <v>548514.03</v>
          </cell>
          <cell r="AB913">
            <v>548514.03</v>
          </cell>
          <cell r="AC913">
            <v>548514.03</v>
          </cell>
          <cell r="AD913">
            <v>1645542.09</v>
          </cell>
          <cell r="AE913">
            <v>548514.03</v>
          </cell>
          <cell r="AF913">
            <v>548514.03</v>
          </cell>
          <cell r="AG913">
            <v>548514.03</v>
          </cell>
          <cell r="AH913">
            <v>1645542.09</v>
          </cell>
          <cell r="AI913">
            <v>6582168.3600000022</v>
          </cell>
          <cell r="AJ913">
            <v>0</v>
          </cell>
        </row>
        <row r="914">
          <cell r="E914" t="str">
            <v>Preferred Dividend Requirement</v>
          </cell>
          <cell r="G914">
            <v>6582168.3600000022</v>
          </cell>
          <cell r="H914">
            <v>0</v>
          </cell>
          <cell r="J914">
            <v>6582168.3600000022</v>
          </cell>
          <cell r="L914">
            <v>0</v>
          </cell>
          <cell r="M914">
            <v>0</v>
          </cell>
          <cell r="N914">
            <v>0</v>
          </cell>
          <cell r="P914">
            <v>6582168.3600000022</v>
          </cell>
          <cell r="S914">
            <v>548514.03</v>
          </cell>
          <cell r="T914">
            <v>548514.03</v>
          </cell>
          <cell r="U914">
            <v>548514.03</v>
          </cell>
          <cell r="V914">
            <v>1645542.09</v>
          </cell>
          <cell r="W914">
            <v>548514.03</v>
          </cell>
          <cell r="X914">
            <v>548514.03</v>
          </cell>
          <cell r="Y914">
            <v>548514.03</v>
          </cell>
          <cell r="Z914">
            <v>1645542.09</v>
          </cell>
          <cell r="AA914">
            <v>548514.03</v>
          </cell>
          <cell r="AB914">
            <v>548514.03</v>
          </cell>
          <cell r="AC914">
            <v>548514.03</v>
          </cell>
          <cell r="AD914">
            <v>1645542.09</v>
          </cell>
          <cell r="AE914">
            <v>548514.03</v>
          </cell>
          <cell r="AF914">
            <v>548514.03</v>
          </cell>
          <cell r="AG914">
            <v>548514.03</v>
          </cell>
          <cell r="AH914">
            <v>1645542.09</v>
          </cell>
          <cell r="AI914">
            <v>6582168.3600000022</v>
          </cell>
          <cell r="AJ914">
            <v>0</v>
          </cell>
        </row>
        <row r="916">
          <cell r="E916" t="str">
            <v>Net Income</v>
          </cell>
          <cell r="G916">
            <v>-192594799.59000018</v>
          </cell>
          <cell r="H916">
            <v>1534191.0599999928</v>
          </cell>
          <cell r="J916">
            <v>-191060608.53</v>
          </cell>
          <cell r="L916">
            <v>-23847434.649999976</v>
          </cell>
          <cell r="M916" t="e">
            <v>#REF!</v>
          </cell>
          <cell r="N916" t="e">
            <v>#REF!</v>
          </cell>
          <cell r="P916" t="e">
            <v>#REF!</v>
          </cell>
          <cell r="S916">
            <v>-20695512.269999977</v>
          </cell>
          <cell r="T916">
            <v>-20741820.800000023</v>
          </cell>
          <cell r="U916">
            <v>-12057877.129999999</v>
          </cell>
          <cell r="V916">
            <v>-53495210.200000003</v>
          </cell>
          <cell r="W916">
            <v>-5823413.2999999784</v>
          </cell>
          <cell r="X916">
            <v>-5954487.0500000147</v>
          </cell>
          <cell r="Y916">
            <v>-38471608.659999982</v>
          </cell>
          <cell r="Z916">
            <v>-50249509.009999983</v>
          </cell>
          <cell r="AA916">
            <v>-11995044.820000054</v>
          </cell>
          <cell r="AB916">
            <v>-13636622.100000024</v>
          </cell>
          <cell r="AC916">
            <v>-17003325.659999996</v>
          </cell>
          <cell r="AD916">
            <v>-42634992.579999939</v>
          </cell>
          <cell r="AE916">
            <v>-9555202.0800000001</v>
          </cell>
          <cell r="AF916">
            <v>-30358046.839999951</v>
          </cell>
          <cell r="AG916">
            <v>-4767647.8199999705</v>
          </cell>
          <cell r="AH916">
            <v>-44680896.73999992</v>
          </cell>
          <cell r="AI916">
            <v>-191060608.53</v>
          </cell>
          <cell r="AJ916">
            <v>0</v>
          </cell>
        </row>
        <row r="919">
          <cell r="E919" t="str">
            <v>Net Income Per Books</v>
          </cell>
          <cell r="G919">
            <v>-191060608.53</v>
          </cell>
          <cell r="J919">
            <v>-191060608.53</v>
          </cell>
          <cell r="L919">
            <v>-106795470.56</v>
          </cell>
          <cell r="N919">
            <v>-106795470.56</v>
          </cell>
          <cell r="S919">
            <v>-20695512.27</v>
          </cell>
          <cell r="T919">
            <v>-20741820.800000001</v>
          </cell>
          <cell r="U919">
            <v>-12057877.130000001</v>
          </cell>
          <cell r="V919">
            <v>-53495210.200000003</v>
          </cell>
          <cell r="W919">
            <v>-5823413.2999999998</v>
          </cell>
          <cell r="X919">
            <v>-5954487.0499999998</v>
          </cell>
          <cell r="Y919">
            <v>-38471608.659999996</v>
          </cell>
          <cell r="Z919">
            <v>-50249509.009999998</v>
          </cell>
          <cell r="AA919">
            <v>-11995044.82</v>
          </cell>
          <cell r="AB919">
            <v>-13636622.1</v>
          </cell>
          <cell r="AC919">
            <v>-17003325.66</v>
          </cell>
          <cell r="AD919">
            <v>-42634992.579999998</v>
          </cell>
          <cell r="AE919">
            <v>-9555202.0800000001</v>
          </cell>
          <cell r="AF919">
            <v>-30358046.84</v>
          </cell>
          <cell r="AG919">
            <v>-4767647.82</v>
          </cell>
          <cell r="AH919">
            <v>-44680896.740000002</v>
          </cell>
          <cell r="AI919">
            <v>-191060608.53</v>
          </cell>
          <cell r="AJ919">
            <v>0</v>
          </cell>
        </row>
        <row r="921">
          <cell r="E921" t="str">
            <v>Difference</v>
          </cell>
          <cell r="G921">
            <v>-1534191.0600001812</v>
          </cell>
          <cell r="H921">
            <v>-1534191.0600001812</v>
          </cell>
          <cell r="J921">
            <v>0</v>
          </cell>
          <cell r="L921">
            <v>82948035.910000026</v>
          </cell>
          <cell r="M921" t="e">
            <v>#REF!</v>
          </cell>
          <cell r="N921" t="e">
            <v>#REF!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2.1420419216156006E-8</v>
          </cell>
          <cell r="X921">
            <v>-1.4901161193847656E-8</v>
          </cell>
          <cell r="Y921">
            <v>0</v>
          </cell>
          <cell r="Z921">
            <v>6.5192580223083496E-9</v>
          </cell>
          <cell r="AA921">
            <v>-5.4016709327697754E-8</v>
          </cell>
          <cell r="AB921">
            <v>-2.4214386940002441E-8</v>
          </cell>
          <cell r="AC921">
            <v>0</v>
          </cell>
          <cell r="AD921">
            <v>-7.8231096267700195E-8</v>
          </cell>
          <cell r="AE921">
            <v>0</v>
          </cell>
          <cell r="AF921">
            <v>4.8428773880004883E-8</v>
          </cell>
          <cell r="AG921">
            <v>2.9802322387695313E-8</v>
          </cell>
          <cell r="AH921">
            <v>7.8231096267700195E-8</v>
          </cell>
          <cell r="AI921">
            <v>6.5192580223083496E-9</v>
          </cell>
          <cell r="AJ921">
            <v>0</v>
          </cell>
        </row>
        <row r="927">
          <cell r="J927">
            <v>-3.5724951885640621E-9</v>
          </cell>
          <cell r="S927">
            <v>2.2351741790771484E-8</v>
          </cell>
          <cell r="T927">
            <v>-2.831211531884037E-8</v>
          </cell>
          <cell r="U927">
            <v>3.7289282772690058E-10</v>
          </cell>
          <cell r="W927">
            <v>-6.3346305978484452E-10</v>
          </cell>
          <cell r="X927">
            <v>2.2350832296069711E-10</v>
          </cell>
          <cell r="Y927">
            <v>2.026558831857983E-8</v>
          </cell>
          <cell r="AA927">
            <v>8.1956841313512996E-10</v>
          </cell>
          <cell r="AB927">
            <v>-1.862645149230957E-9</v>
          </cell>
          <cell r="AC927">
            <v>4.0233203435491305E-9</v>
          </cell>
          <cell r="AE927">
            <v>0</v>
          </cell>
          <cell r="AF927">
            <v>7.4487616075202823E-10</v>
          </cell>
          <cell r="AG927">
            <v>-1.4915713109076023E-10</v>
          </cell>
        </row>
        <row r="930">
          <cell r="A930" t="str">
            <v>San Diego Gas &amp; Electric                 FERC - SDG&amp;E Balance Sheet &amp; Income Statement              Time 09.19.48     Date  03/06/00</v>
          </cell>
        </row>
        <row r="931">
          <cell r="A931" t="str">
            <v>San Diego                                                                                           RFBILA00/PMALIN   Page         4</v>
          </cell>
        </row>
        <row r="933">
          <cell r="A933" t="str">
            <v>Company code</v>
          </cell>
          <cell r="E933">
            <v>2100</v>
          </cell>
          <cell r="F933" t="str">
            <v>Business area</v>
          </cell>
          <cell r="G933" t="str">
            <v>****</v>
          </cell>
        </row>
        <row r="935">
          <cell r="B935" t="str">
            <v>C</v>
          </cell>
          <cell r="C935" t="str">
            <v>Comp</v>
          </cell>
          <cell r="D935" t="str">
            <v>Bus.</v>
          </cell>
          <cell r="E935" t="str">
            <v>Texts</v>
          </cell>
          <cell r="G935" t="str">
            <v>Reporting period</v>
          </cell>
        </row>
        <row r="936">
          <cell r="B936" t="str">
            <v>F</v>
          </cell>
          <cell r="C936" t="str">
            <v>code</v>
          </cell>
          <cell r="D936" t="str">
            <v>area</v>
          </cell>
          <cell r="G936" t="str">
            <v>(07.2001-06.2002)</v>
          </cell>
        </row>
        <row r="938">
          <cell r="E938" t="str">
            <v>Profit (Loss)</v>
          </cell>
          <cell r="J938">
            <v>0</v>
          </cell>
        </row>
        <row r="942">
          <cell r="A942" t="str">
            <v>San Diego Gas &amp; Electric                 FERC - SDG&amp;E Balance Sheet &amp; Income Statement              Time 09.19.48     Date  03/06/00</v>
          </cell>
        </row>
        <row r="943">
          <cell r="A943" t="str">
            <v>San Diego                                                                                           RFBILA00/PMALIN   Page         5</v>
          </cell>
        </row>
        <row r="945">
          <cell r="A945" t="str">
            <v>Company code</v>
          </cell>
          <cell r="E945">
            <v>2100</v>
          </cell>
          <cell r="F945" t="str">
            <v>Business area</v>
          </cell>
          <cell r="G945" t="str">
            <v>****</v>
          </cell>
        </row>
        <row r="947">
          <cell r="B947" t="str">
            <v>C</v>
          </cell>
          <cell r="C947" t="str">
            <v>Comp</v>
          </cell>
          <cell r="D947" t="str">
            <v>Bus.</v>
          </cell>
          <cell r="E947" t="str">
            <v>Texts</v>
          </cell>
          <cell r="G947" t="str">
            <v>Reporting period</v>
          </cell>
        </row>
        <row r="948">
          <cell r="B948" t="str">
            <v>F</v>
          </cell>
          <cell r="C948" t="str">
            <v>code</v>
          </cell>
          <cell r="D948" t="str">
            <v>area</v>
          </cell>
          <cell r="G948" t="str">
            <v>(04.2001-03.2002)</v>
          </cell>
        </row>
        <row r="950">
          <cell r="E950" t="str">
            <v>F29900C</v>
          </cell>
          <cell r="F950" t="str">
            <v>CLEARING ACCOUNT-ACCOUNTS PAYABLE</v>
          </cell>
          <cell r="G950">
            <v>-127245730.51000001</v>
          </cell>
          <cell r="J950">
            <v>-127245730.51000001</v>
          </cell>
          <cell r="L950">
            <v>-6552515.5300000003</v>
          </cell>
          <cell r="M950">
            <v>6552515.5300000003</v>
          </cell>
          <cell r="N950">
            <v>0</v>
          </cell>
          <cell r="P950">
            <v>-127245730.51000001</v>
          </cell>
          <cell r="S950">
            <v>-6552515.5300000003</v>
          </cell>
          <cell r="T950">
            <v>-7177169.79</v>
          </cell>
          <cell r="U950">
            <v>-12885052.300000001</v>
          </cell>
          <cell r="V950">
            <v>-26614737.620000001</v>
          </cell>
          <cell r="W950">
            <v>-23103397.059999999</v>
          </cell>
          <cell r="X950">
            <v>-6671205.9299999997</v>
          </cell>
          <cell r="Y950">
            <v>-6067574.21</v>
          </cell>
          <cell r="Z950">
            <v>-35842177.199999996</v>
          </cell>
          <cell r="AA950">
            <v>-10757391.289999999</v>
          </cell>
          <cell r="AB950">
            <v>-7828524.5099999998</v>
          </cell>
          <cell r="AC950">
            <v>-7252417.5</v>
          </cell>
          <cell r="AD950">
            <v>-25838333.299999997</v>
          </cell>
          <cell r="AE950">
            <v>-11399993.949999999</v>
          </cell>
          <cell r="AF950">
            <v>-10083357.130000001</v>
          </cell>
          <cell r="AG950">
            <v>-17467131.309999999</v>
          </cell>
          <cell r="AH950">
            <v>-38950482.390000001</v>
          </cell>
          <cell r="AI950">
            <v>-127245730.51000001</v>
          </cell>
          <cell r="AJ950">
            <v>0</v>
          </cell>
        </row>
        <row r="951">
          <cell r="E951" t="str">
            <v>F29910C</v>
          </cell>
          <cell r="F951" t="str">
            <v>CLEARING ACCOUNT-ACCOUNTS RECEIVABLE</v>
          </cell>
          <cell r="G951">
            <v>30266775.969999999</v>
          </cell>
          <cell r="J951">
            <v>30266775.969999999</v>
          </cell>
          <cell r="L951">
            <v>-752.22</v>
          </cell>
          <cell r="M951">
            <v>752.22</v>
          </cell>
          <cell r="N951">
            <v>0</v>
          </cell>
          <cell r="P951">
            <v>30266775.969999999</v>
          </cell>
          <cell r="S951">
            <v>-752.22</v>
          </cell>
          <cell r="T951">
            <v>299.73</v>
          </cell>
          <cell r="U951">
            <v>0</v>
          </cell>
          <cell r="V951">
            <v>-452.49</v>
          </cell>
          <cell r="W951">
            <v>8370555.5700000003</v>
          </cell>
          <cell r="X951">
            <v>9251939.0399999991</v>
          </cell>
          <cell r="Y951">
            <v>12994383.880000001</v>
          </cell>
          <cell r="Z951">
            <v>30616878.490000002</v>
          </cell>
          <cell r="AA951">
            <v>-152526.28</v>
          </cell>
          <cell r="AB951">
            <v>-269818.88</v>
          </cell>
          <cell r="AC951">
            <v>0</v>
          </cell>
          <cell r="AD951">
            <v>-422345.16000000003</v>
          </cell>
          <cell r="AE951">
            <v>0</v>
          </cell>
          <cell r="AF951">
            <v>72695.13</v>
          </cell>
          <cell r="AG951">
            <v>0</v>
          </cell>
          <cell r="AH951">
            <v>72695.13</v>
          </cell>
          <cell r="AI951">
            <v>30266775.969999999</v>
          </cell>
          <cell r="AJ951">
            <v>0</v>
          </cell>
        </row>
        <row r="952">
          <cell r="E952" t="str">
            <v>F29920C</v>
          </cell>
          <cell r="F952" t="str">
            <v>FI/CO-CLEAR ACCT</v>
          </cell>
          <cell r="G952">
            <v>125097085.32999998</v>
          </cell>
          <cell r="J952">
            <v>125097085.32999998</v>
          </cell>
          <cell r="L952">
            <v>6553941.2599999998</v>
          </cell>
          <cell r="M952">
            <v>-6553941.2599999998</v>
          </cell>
          <cell r="N952">
            <v>0</v>
          </cell>
          <cell r="P952">
            <v>125097085.32999998</v>
          </cell>
          <cell r="S952">
            <v>6553941.2599999998</v>
          </cell>
          <cell r="T952">
            <v>7209420.8399999999</v>
          </cell>
          <cell r="U952">
            <v>12893409.92</v>
          </cell>
          <cell r="V952">
            <v>26656772.02</v>
          </cell>
          <cell r="W952">
            <v>21971306.48</v>
          </cell>
          <cell r="X952">
            <v>6014718.5899999999</v>
          </cell>
          <cell r="Y952">
            <v>5104903.1500000004</v>
          </cell>
          <cell r="Z952">
            <v>33090928.219999999</v>
          </cell>
          <cell r="AA952">
            <v>10955886.710000001</v>
          </cell>
          <cell r="AB952">
            <v>8140811.6299999999</v>
          </cell>
          <cell r="AC952">
            <v>7294241.4199999999</v>
          </cell>
          <cell r="AD952">
            <v>26390939.759999998</v>
          </cell>
          <cell r="AE952">
            <v>11442051.07</v>
          </cell>
          <cell r="AF952">
            <v>10051759.58</v>
          </cell>
          <cell r="AG952">
            <v>17464634.68</v>
          </cell>
          <cell r="AH952">
            <v>38958445.329999998</v>
          </cell>
          <cell r="AI952">
            <v>125097085.32999998</v>
          </cell>
          <cell r="AJ952">
            <v>0</v>
          </cell>
        </row>
        <row r="953">
          <cell r="E953" t="str">
            <v>F29921C</v>
          </cell>
          <cell r="F953" t="str">
            <v>FI/CO-CLEAR ACCT</v>
          </cell>
          <cell r="G953">
            <v>-27447368.93</v>
          </cell>
          <cell r="J953">
            <v>-27447368.93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-6816262.4000000004</v>
          </cell>
          <cell r="X953">
            <v>-8678854.3499999996</v>
          </cell>
          <cell r="Y953">
            <v>-11952252.18</v>
          </cell>
          <cell r="Z953">
            <v>-27447368.93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-27447368.93</v>
          </cell>
          <cell r="AJ953">
            <v>0</v>
          </cell>
        </row>
        <row r="954">
          <cell r="F954" t="str">
            <v>Net total of clearing accounts</v>
          </cell>
          <cell r="G954">
            <v>670761.85999997705</v>
          </cell>
          <cell r="H954">
            <v>0</v>
          </cell>
          <cell r="J954">
            <v>670761.85999997705</v>
          </cell>
          <cell r="S954">
            <v>673.50999999977648</v>
          </cell>
          <cell r="T954">
            <v>32550.780000000261</v>
          </cell>
          <cell r="U954">
            <v>8357.6199999991804</v>
          </cell>
          <cell r="V954">
            <v>41581.910000000149</v>
          </cell>
          <cell r="W954">
            <v>422202.59000000171</v>
          </cell>
          <cell r="X954">
            <v>-83402.650000000373</v>
          </cell>
          <cell r="Y954">
            <v>79460.640000000596</v>
          </cell>
          <cell r="Z954">
            <v>418260.58000000566</v>
          </cell>
          <cell r="AA954">
            <v>45969.140000002459</v>
          </cell>
          <cell r="AB954">
            <v>42468.240000000224</v>
          </cell>
          <cell r="AC954">
            <v>41823.919999999925</v>
          </cell>
          <cell r="AD954">
            <v>130261.30000000075</v>
          </cell>
          <cell r="AE954">
            <v>42057.120000001043</v>
          </cell>
          <cell r="AF954">
            <v>41097.580000000075</v>
          </cell>
          <cell r="AG954">
            <v>-2496.6299999989569</v>
          </cell>
          <cell r="AH954">
            <v>80658.070000000298</v>
          </cell>
          <cell r="AI954">
            <v>670761.85999997705</v>
          </cell>
        </row>
        <row r="955">
          <cell r="F955" t="str">
            <v>AFUDC Adjustment</v>
          </cell>
          <cell r="J955">
            <v>-7396.9900000000007</v>
          </cell>
          <cell r="S955">
            <v>209.69</v>
          </cell>
          <cell r="T955">
            <v>0</v>
          </cell>
          <cell r="U955">
            <v>-20.55</v>
          </cell>
          <cell r="V955">
            <v>189.14</v>
          </cell>
          <cell r="W955">
            <v>-594.03</v>
          </cell>
          <cell r="X955">
            <v>0</v>
          </cell>
          <cell r="Y955">
            <v>0</v>
          </cell>
          <cell r="Z955">
            <v>-594.03</v>
          </cell>
          <cell r="AA955">
            <v>-54.37</v>
          </cell>
          <cell r="AB955">
            <v>3267.7</v>
          </cell>
          <cell r="AC955">
            <v>0</v>
          </cell>
          <cell r="AD955">
            <v>3213.33</v>
          </cell>
          <cell r="AE955">
            <v>-45.72</v>
          </cell>
          <cell r="AF955">
            <v>-8311.74</v>
          </cell>
          <cell r="AG955">
            <v>-1847.97</v>
          </cell>
          <cell r="AH955">
            <v>-10205.429999999998</v>
          </cell>
          <cell r="AI955">
            <v>-7396.9900000000007</v>
          </cell>
        </row>
        <row r="956">
          <cell r="F956" t="str">
            <v>Capitalized for FERC but O&amp;M for Natural</v>
          </cell>
          <cell r="J956">
            <v>-7502.62</v>
          </cell>
          <cell r="S956">
            <v>-1000</v>
          </cell>
          <cell r="T956">
            <v>-2500</v>
          </cell>
          <cell r="U956">
            <v>0</v>
          </cell>
          <cell r="V956">
            <v>-3500</v>
          </cell>
          <cell r="W956">
            <v>0</v>
          </cell>
          <cell r="X956">
            <v>0</v>
          </cell>
          <cell r="Y956">
            <v>-500</v>
          </cell>
          <cell r="Z956">
            <v>-500</v>
          </cell>
          <cell r="AA956">
            <v>-230</v>
          </cell>
          <cell r="AB956">
            <v>750</v>
          </cell>
          <cell r="AC956">
            <v>-172.07</v>
          </cell>
          <cell r="AD956">
            <v>347.93</v>
          </cell>
          <cell r="AE956">
            <v>0</v>
          </cell>
          <cell r="AF956">
            <v>-3100.55</v>
          </cell>
          <cell r="AG956">
            <v>-750</v>
          </cell>
          <cell r="AH956">
            <v>-3850.55</v>
          </cell>
          <cell r="AI956">
            <v>-7502.6200000000008</v>
          </cell>
        </row>
        <row r="957">
          <cell r="F957" t="str">
            <v>Net adjustment to 921</v>
          </cell>
          <cell r="J957">
            <v>-263901.62000000715</v>
          </cell>
          <cell r="S957">
            <v>116.8</v>
          </cell>
          <cell r="T957">
            <v>-30050.78</v>
          </cell>
          <cell r="U957">
            <v>-8337.07</v>
          </cell>
          <cell r="V957">
            <v>-38271.050000000003</v>
          </cell>
          <cell r="W957">
            <v>-421608.56</v>
          </cell>
          <cell r="X957">
            <v>83402.649999999994</v>
          </cell>
          <cell r="Y957">
            <v>-78960.639999999999</v>
          </cell>
          <cell r="Z957">
            <v>-417166.55000000005</v>
          </cell>
          <cell r="AA957">
            <v>-45684.990000032929</v>
          </cell>
          <cell r="AB957">
            <v>-46485.900000032037</v>
          </cell>
          <cell r="AC957">
            <v>-41651.849999963939</v>
          </cell>
          <cell r="AD957">
            <v>-133822.74000002892</v>
          </cell>
          <cell r="AE957">
            <v>-42011.40000000596</v>
          </cell>
          <cell r="AF957">
            <v>-29685.289999972283</v>
          </cell>
          <cell r="AG957">
            <v>397055.41</v>
          </cell>
          <cell r="AH957">
            <v>325358.72000002174</v>
          </cell>
          <cell r="AI957">
            <v>-263901.62000000715</v>
          </cell>
        </row>
        <row r="958">
          <cell r="F958" t="str">
            <v>Difference</v>
          </cell>
          <cell r="J958">
            <v>391960.62999996991</v>
          </cell>
          <cell r="S958">
            <v>-2.2346569039655151E-10</v>
          </cell>
          <cell r="T958">
            <v>2.6193447411060333E-10</v>
          </cell>
          <cell r="U958">
            <v>-8.1854523159563541E-10</v>
          </cell>
          <cell r="V958">
            <v>1.4551915228366852E-10</v>
          </cell>
          <cell r="W958">
            <v>1.6880221664905548E-9</v>
          </cell>
          <cell r="X958">
            <v>-3.7834979593753815E-10</v>
          </cell>
          <cell r="Y958">
            <v>5.9662852436304092E-10</v>
          </cell>
          <cell r="Z958">
            <v>5.5879354476928711E-9</v>
          </cell>
          <cell r="AA958">
            <v>-0.22000003047287464</v>
          </cell>
          <cell r="AB958">
            <v>3.9999968183110468E-2</v>
          </cell>
          <cell r="AC958">
            <v>3.5986886359751225E-8</v>
          </cell>
          <cell r="AD958">
            <v>-0.18000002819462679</v>
          </cell>
          <cell r="AE958">
            <v>-4.9185473471879959E-9</v>
          </cell>
          <cell r="AF958">
            <v>2.7794158086180687E-8</v>
          </cell>
          <cell r="AG958">
            <v>391960.81000000105</v>
          </cell>
          <cell r="AH958">
            <v>391960.81000002206</v>
          </cell>
          <cell r="AI958">
            <v>391960.62999996991</v>
          </cell>
        </row>
        <row r="964">
          <cell r="C964">
            <v>2100</v>
          </cell>
          <cell r="D964" t="str">
            <v>J</v>
          </cell>
          <cell r="E964" t="str">
            <v>F10000C</v>
          </cell>
          <cell r="F964" t="str">
            <v>PLANT IN SERVICE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0</v>
          </cell>
          <cell r="S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0</v>
          </cell>
          <cell r="AA964">
            <v>0</v>
          </cell>
          <cell r="AB964">
            <v>0</v>
          </cell>
          <cell r="AC964">
            <v>0</v>
          </cell>
          <cell r="AE964">
            <v>0</v>
          </cell>
          <cell r="AF964">
            <v>0</v>
          </cell>
          <cell r="AG964">
            <v>0</v>
          </cell>
          <cell r="AI964">
            <v>0</v>
          </cell>
          <cell r="AJ964">
            <v>0</v>
          </cell>
        </row>
        <row r="965">
          <cell r="D965" t="str">
            <v>J</v>
          </cell>
          <cell r="E965" t="str">
            <v>FERROR1</v>
          </cell>
          <cell r="F965" t="str">
            <v>FERC FLOW OF COSTS TRACE ERRORS</v>
          </cell>
          <cell r="G965">
            <v>-0.01</v>
          </cell>
          <cell r="H965">
            <v>0.01</v>
          </cell>
          <cell r="J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0</v>
          </cell>
          <cell r="S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-0.01</v>
          </cell>
          <cell r="AA965">
            <v>0</v>
          </cell>
          <cell r="AB965">
            <v>0</v>
          </cell>
          <cell r="AC965">
            <v>0</v>
          </cell>
          <cell r="AE965">
            <v>0</v>
          </cell>
          <cell r="AF965">
            <v>0</v>
          </cell>
          <cell r="AG965">
            <v>0</v>
          </cell>
          <cell r="AI965">
            <v>-0.01</v>
          </cell>
          <cell r="AJ965">
            <v>0</v>
          </cell>
        </row>
        <row r="966">
          <cell r="D966" t="str">
            <v>J</v>
          </cell>
          <cell r="E966" t="str">
            <v>FERA363</v>
          </cell>
          <cell r="F966" t="str">
            <v>FERC ERRORS - INDICATOR A363</v>
          </cell>
          <cell r="G966">
            <v>0</v>
          </cell>
          <cell r="H966">
            <v>0</v>
          </cell>
          <cell r="J966">
            <v>0</v>
          </cell>
          <cell r="S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0</v>
          </cell>
          <cell r="AA966">
            <v>0</v>
          </cell>
          <cell r="AB966">
            <v>0</v>
          </cell>
          <cell r="AC966">
            <v>0</v>
          </cell>
          <cell r="AE966">
            <v>0</v>
          </cell>
          <cell r="AF966">
            <v>0</v>
          </cell>
          <cell r="AG966">
            <v>0</v>
          </cell>
          <cell r="AI966">
            <v>0</v>
          </cell>
          <cell r="AJ966">
            <v>0</v>
          </cell>
        </row>
        <row r="967">
          <cell r="D967" t="str">
            <v>J</v>
          </cell>
          <cell r="E967" t="str">
            <v>FGMLABR</v>
          </cell>
          <cell r="F967" t="str">
            <v>FERC GEN MAP LABOR COST ELEMENTS</v>
          </cell>
          <cell r="G967">
            <v>0</v>
          </cell>
          <cell r="H967">
            <v>0</v>
          </cell>
          <cell r="J967">
            <v>0</v>
          </cell>
          <cell r="S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0</v>
          </cell>
          <cell r="AA967">
            <v>0</v>
          </cell>
          <cell r="AB967">
            <v>0</v>
          </cell>
          <cell r="AC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J967">
            <v>0</v>
          </cell>
        </row>
        <row r="968">
          <cell r="D968" t="str">
            <v>J</v>
          </cell>
          <cell r="E968" t="str">
            <v>FSCE17C</v>
          </cell>
          <cell r="F968" t="str">
            <v>FERC SEC CE 9101017 ADJUSTMENT</v>
          </cell>
          <cell r="G968">
            <v>0</v>
          </cell>
          <cell r="H968">
            <v>0</v>
          </cell>
          <cell r="J968">
            <v>0</v>
          </cell>
          <cell r="S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0</v>
          </cell>
          <cell r="AA968">
            <v>0</v>
          </cell>
          <cell r="AB968">
            <v>0</v>
          </cell>
          <cell r="AC968">
            <v>0</v>
          </cell>
          <cell r="AE968">
            <v>0</v>
          </cell>
          <cell r="AF968">
            <v>0</v>
          </cell>
          <cell r="AG968">
            <v>0</v>
          </cell>
          <cell r="AI968">
            <v>0</v>
          </cell>
          <cell r="AJ968">
            <v>0</v>
          </cell>
        </row>
        <row r="969">
          <cell r="D969" t="str">
            <v>J</v>
          </cell>
          <cell r="E969" t="str">
            <v>FSDBB01</v>
          </cell>
          <cell r="F969" t="str">
            <v>FERC FLOW OF COSTS TRACE ERRORS-EB19</v>
          </cell>
          <cell r="G969">
            <v>0</v>
          </cell>
          <cell r="H969">
            <v>0</v>
          </cell>
          <cell r="J969">
            <v>0</v>
          </cell>
          <cell r="S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AA969">
            <v>0</v>
          </cell>
          <cell r="AB969">
            <v>0</v>
          </cell>
          <cell r="AC969">
            <v>0</v>
          </cell>
          <cell r="AE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</row>
        <row r="970">
          <cell r="D970" t="str">
            <v>J</v>
          </cell>
          <cell r="E970" t="str">
            <v>FSDBB02</v>
          </cell>
          <cell r="F970" t="str">
            <v>FERC FLOW OF COSTS TRACE ERRORS-EB07</v>
          </cell>
          <cell r="G970">
            <v>0</v>
          </cell>
          <cell r="H970">
            <v>0</v>
          </cell>
          <cell r="J970">
            <v>0</v>
          </cell>
          <cell r="S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AA970">
            <v>0</v>
          </cell>
          <cell r="AB970">
            <v>0</v>
          </cell>
          <cell r="AC970">
            <v>0</v>
          </cell>
          <cell r="AE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</row>
        <row r="971">
          <cell r="D971" t="str">
            <v>J</v>
          </cell>
          <cell r="E971" t="str">
            <v>FSDBB03</v>
          </cell>
          <cell r="F971" t="str">
            <v>FERC FLOW OF COSTS TRACE ERRORS-EB14</v>
          </cell>
          <cell r="G971">
            <v>0</v>
          </cell>
          <cell r="H971">
            <v>0</v>
          </cell>
          <cell r="J971">
            <v>0</v>
          </cell>
          <cell r="S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AA971">
            <v>0</v>
          </cell>
          <cell r="AB971">
            <v>0</v>
          </cell>
          <cell r="AC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</row>
        <row r="972">
          <cell r="D972" t="str">
            <v>J</v>
          </cell>
          <cell r="E972" t="str">
            <v>FSDBB04</v>
          </cell>
          <cell r="F972" t="str">
            <v>FERC FLOW OF COSTS TRACE ERRORS-EB08</v>
          </cell>
          <cell r="G972">
            <v>0.02</v>
          </cell>
          <cell r="H972">
            <v>-0.02</v>
          </cell>
          <cell r="J972">
            <v>0</v>
          </cell>
          <cell r="S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0.01</v>
          </cell>
          <cell r="Y972">
            <v>0.01</v>
          </cell>
          <cell r="AA972">
            <v>0</v>
          </cell>
          <cell r="AB972">
            <v>0</v>
          </cell>
          <cell r="AC972">
            <v>0</v>
          </cell>
          <cell r="AE972">
            <v>0</v>
          </cell>
          <cell r="AF972">
            <v>0</v>
          </cell>
          <cell r="AG972">
            <v>0</v>
          </cell>
          <cell r="AI972">
            <v>0.02</v>
          </cell>
          <cell r="AJ972">
            <v>0</v>
          </cell>
        </row>
        <row r="973">
          <cell r="D973" t="str">
            <v>J</v>
          </cell>
          <cell r="E973" t="str">
            <v>FSDBB05</v>
          </cell>
          <cell r="F973" t="str">
            <v>FERC FLOW OF COSTS TRACE ERRORS-EB15</v>
          </cell>
          <cell r="G973">
            <v>3.9999999999999994E-2</v>
          </cell>
          <cell r="H973">
            <v>-3.9999999999999994E-2</v>
          </cell>
          <cell r="J973">
            <v>0</v>
          </cell>
          <cell r="S973">
            <v>0.02</v>
          </cell>
          <cell r="T973">
            <v>-0.03</v>
          </cell>
          <cell r="U973">
            <v>0.02</v>
          </cell>
          <cell r="W973">
            <v>0</v>
          </cell>
          <cell r="X973">
            <v>0.03</v>
          </cell>
          <cell r="Y973">
            <v>0</v>
          </cell>
          <cell r="AA973">
            <v>0</v>
          </cell>
          <cell r="AB973">
            <v>0</v>
          </cell>
          <cell r="AC973">
            <v>-0.02</v>
          </cell>
          <cell r="AE973">
            <v>0.03</v>
          </cell>
          <cell r="AF973">
            <v>0.04</v>
          </cell>
          <cell r="AG973">
            <v>-0.05</v>
          </cell>
          <cell r="AI973">
            <v>3.9999999999999994E-2</v>
          </cell>
          <cell r="AJ973">
            <v>0</v>
          </cell>
        </row>
        <row r="974">
          <cell r="D974" t="str">
            <v>J</v>
          </cell>
          <cell r="E974" t="str">
            <v>FSDBB06</v>
          </cell>
          <cell r="F974" t="str">
            <v>FERC FLOW OF COSTS TRACE ERRORS-EB02</v>
          </cell>
          <cell r="G974">
            <v>0</v>
          </cell>
          <cell r="H974">
            <v>0</v>
          </cell>
          <cell r="J974">
            <v>0</v>
          </cell>
          <cell r="S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0</v>
          </cell>
          <cell r="AA974">
            <v>0</v>
          </cell>
          <cell r="AB974">
            <v>0</v>
          </cell>
          <cell r="AC974">
            <v>0</v>
          </cell>
          <cell r="AE974">
            <v>0</v>
          </cell>
          <cell r="AF974">
            <v>0</v>
          </cell>
          <cell r="AG974">
            <v>0</v>
          </cell>
          <cell r="AI974">
            <v>0</v>
          </cell>
          <cell r="AJ974">
            <v>0</v>
          </cell>
        </row>
        <row r="975">
          <cell r="D975" t="str">
            <v>J</v>
          </cell>
          <cell r="E975" t="str">
            <v>FSDBB07</v>
          </cell>
          <cell r="F975" t="str">
            <v>FERC FLOW OF COSTS TRACE ERRORS-EB17</v>
          </cell>
          <cell r="G975">
            <v>-0.01</v>
          </cell>
          <cell r="H975">
            <v>0.01</v>
          </cell>
          <cell r="J975">
            <v>0</v>
          </cell>
          <cell r="S975">
            <v>0</v>
          </cell>
          <cell r="T975">
            <v>0</v>
          </cell>
          <cell r="U975">
            <v>0</v>
          </cell>
          <cell r="W975">
            <v>-0.01</v>
          </cell>
          <cell r="X975">
            <v>0</v>
          </cell>
          <cell r="Y975">
            <v>0</v>
          </cell>
          <cell r="AA975">
            <v>0</v>
          </cell>
          <cell r="AB975">
            <v>0</v>
          </cell>
          <cell r="AC975">
            <v>0</v>
          </cell>
          <cell r="AE975">
            <v>0</v>
          </cell>
          <cell r="AF975">
            <v>0</v>
          </cell>
          <cell r="AG975">
            <v>0</v>
          </cell>
          <cell r="AI975">
            <v>-0.01</v>
          </cell>
          <cell r="AJ975">
            <v>0</v>
          </cell>
        </row>
        <row r="976">
          <cell r="D976" t="str">
            <v>J</v>
          </cell>
          <cell r="E976" t="str">
            <v>FSDBB08</v>
          </cell>
          <cell r="F976" t="str">
            <v>FERC FLOW OF COSTS TRACE ERRORS-EB18</v>
          </cell>
          <cell r="G976">
            <v>0.02</v>
          </cell>
          <cell r="H976">
            <v>-0.02</v>
          </cell>
          <cell r="J976">
            <v>0</v>
          </cell>
          <cell r="S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-0.01</v>
          </cell>
          <cell r="Y976">
            <v>0.01</v>
          </cell>
          <cell r="AA976">
            <v>0</v>
          </cell>
          <cell r="AB976">
            <v>0</v>
          </cell>
          <cell r="AC976">
            <v>0.01</v>
          </cell>
          <cell r="AE976">
            <v>0</v>
          </cell>
          <cell r="AF976">
            <v>0.01</v>
          </cell>
          <cell r="AG976">
            <v>0</v>
          </cell>
          <cell r="AI976">
            <v>0.02</v>
          </cell>
          <cell r="AJ976">
            <v>0</v>
          </cell>
        </row>
        <row r="977">
          <cell r="D977" t="str">
            <v>J</v>
          </cell>
          <cell r="E977" t="str">
            <v>FSDBB11</v>
          </cell>
          <cell r="F977" t="str">
            <v>FERC FLOW OF COSTS TRACE ERRORS-EB09</v>
          </cell>
          <cell r="G977">
            <v>0</v>
          </cell>
          <cell r="H977">
            <v>0</v>
          </cell>
          <cell r="J977">
            <v>0</v>
          </cell>
          <cell r="S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AA977">
            <v>0</v>
          </cell>
          <cell r="AB977">
            <v>0</v>
          </cell>
          <cell r="AC977">
            <v>0</v>
          </cell>
          <cell r="AE977">
            <v>0</v>
          </cell>
          <cell r="AF977">
            <v>0</v>
          </cell>
          <cell r="AG977">
            <v>0</v>
          </cell>
          <cell r="AI977">
            <v>0</v>
          </cell>
          <cell r="AJ977">
            <v>0</v>
          </cell>
        </row>
        <row r="978">
          <cell r="D978" t="str">
            <v>J</v>
          </cell>
          <cell r="E978" t="str">
            <v>FSDBB12</v>
          </cell>
          <cell r="F978" t="str">
            <v>FERC FLOW OF COSTS TRACE ERRORS-EB10</v>
          </cell>
          <cell r="G978">
            <v>0</v>
          </cell>
          <cell r="H978">
            <v>0</v>
          </cell>
          <cell r="J978">
            <v>0</v>
          </cell>
          <cell r="S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AA978">
            <v>0</v>
          </cell>
          <cell r="AB978">
            <v>0</v>
          </cell>
          <cell r="AC978">
            <v>0</v>
          </cell>
          <cell r="AE978">
            <v>0</v>
          </cell>
          <cell r="AF978">
            <v>0</v>
          </cell>
          <cell r="AG978">
            <v>0</v>
          </cell>
          <cell r="AI978">
            <v>0</v>
          </cell>
          <cell r="AJ978">
            <v>0</v>
          </cell>
        </row>
        <row r="979">
          <cell r="D979" t="str">
            <v>J</v>
          </cell>
          <cell r="E979" t="str">
            <v>FSDBB13</v>
          </cell>
          <cell r="F979" t="str">
            <v>FERC FLOW OF COSTS TRACE ERRORS-EB11</v>
          </cell>
          <cell r="G979">
            <v>0.05</v>
          </cell>
          <cell r="H979">
            <v>-0.05</v>
          </cell>
          <cell r="J979">
            <v>0</v>
          </cell>
          <cell r="S979">
            <v>0.04</v>
          </cell>
          <cell r="T979">
            <v>0.01</v>
          </cell>
          <cell r="U979">
            <v>-0.03</v>
          </cell>
          <cell r="W979">
            <v>0.02</v>
          </cell>
          <cell r="X979">
            <v>0.02</v>
          </cell>
          <cell r="Y979">
            <v>0.03</v>
          </cell>
          <cell r="AA979">
            <v>0</v>
          </cell>
          <cell r="AB979">
            <v>0</v>
          </cell>
          <cell r="AC979">
            <v>-0.03</v>
          </cell>
          <cell r="AE979">
            <v>0.01</v>
          </cell>
          <cell r="AF979">
            <v>0</v>
          </cell>
          <cell r="AG979">
            <v>-0.02</v>
          </cell>
          <cell r="AI979">
            <v>0.05</v>
          </cell>
          <cell r="AJ979">
            <v>0</v>
          </cell>
        </row>
        <row r="980">
          <cell r="D980" t="str">
            <v>J</v>
          </cell>
          <cell r="E980" t="str">
            <v>FSDBB14</v>
          </cell>
          <cell r="F980" t="str">
            <v>FERC FLOW OF COSTS TRACE ERRORS-EB12</v>
          </cell>
          <cell r="G980">
            <v>-6.9999999999999993E-2</v>
          </cell>
          <cell r="H980">
            <v>6.9999999999999993E-2</v>
          </cell>
          <cell r="J980">
            <v>0</v>
          </cell>
          <cell r="S980">
            <v>0</v>
          </cell>
          <cell r="T980">
            <v>0</v>
          </cell>
          <cell r="U980">
            <v>0</v>
          </cell>
          <cell r="W980">
            <v>-0.02</v>
          </cell>
          <cell r="X980">
            <v>-0.04</v>
          </cell>
          <cell r="Y980">
            <v>-0.01</v>
          </cell>
          <cell r="AA980">
            <v>0</v>
          </cell>
          <cell r="AB980">
            <v>0</v>
          </cell>
          <cell r="AC980">
            <v>0</v>
          </cell>
          <cell r="AE980">
            <v>0</v>
          </cell>
          <cell r="AF980">
            <v>0</v>
          </cell>
          <cell r="AG980">
            <v>0</v>
          </cell>
          <cell r="AI980">
            <v>-6.9999999999999993E-2</v>
          </cell>
          <cell r="AJ980">
            <v>0</v>
          </cell>
        </row>
        <row r="981">
          <cell r="D981" t="str">
            <v>J</v>
          </cell>
          <cell r="E981" t="str">
            <v>FSDBB15</v>
          </cell>
          <cell r="F981" t="str">
            <v>FERC FLOW OF COSTS TRACE ERRORS-EB13</v>
          </cell>
          <cell r="G981">
            <v>-0.13999999999999999</v>
          </cell>
          <cell r="H981">
            <v>0.13999999999999999</v>
          </cell>
          <cell r="J981">
            <v>0</v>
          </cell>
          <cell r="S981">
            <v>-0.05</v>
          </cell>
          <cell r="T981">
            <v>0.01</v>
          </cell>
          <cell r="U981">
            <v>0</v>
          </cell>
          <cell r="W981">
            <v>-0.02</v>
          </cell>
          <cell r="X981">
            <v>-0.06</v>
          </cell>
          <cell r="Y981">
            <v>-7.0000000000000007E-2</v>
          </cell>
          <cell r="AA981">
            <v>0</v>
          </cell>
          <cell r="AB981">
            <v>0</v>
          </cell>
          <cell r="AC981">
            <v>0.01</v>
          </cell>
          <cell r="AE981">
            <v>0.04</v>
          </cell>
          <cell r="AF981">
            <v>-0.01</v>
          </cell>
          <cell r="AG981">
            <v>0.01</v>
          </cell>
          <cell r="AI981">
            <v>-0.13999999999999999</v>
          </cell>
          <cell r="AJ981">
            <v>0</v>
          </cell>
        </row>
        <row r="982">
          <cell r="D982" t="str">
            <v>J</v>
          </cell>
          <cell r="E982" t="str">
            <v>FSDBB17</v>
          </cell>
          <cell r="F982" t="str">
            <v>FERC FLOW OF COSTS TRACE ERRORS-EB01</v>
          </cell>
          <cell r="G982">
            <v>610.91</v>
          </cell>
          <cell r="H982">
            <v>-610.91</v>
          </cell>
          <cell r="J982">
            <v>0</v>
          </cell>
          <cell r="S982">
            <v>18.34</v>
          </cell>
          <cell r="T982">
            <v>15.09</v>
          </cell>
          <cell r="U982">
            <v>-21.49</v>
          </cell>
          <cell r="W982">
            <v>49.1</v>
          </cell>
          <cell r="X982">
            <v>3.58</v>
          </cell>
          <cell r="Y982">
            <v>0.01</v>
          </cell>
          <cell r="AA982">
            <v>0</v>
          </cell>
          <cell r="AB982">
            <v>0</v>
          </cell>
          <cell r="AC982">
            <v>124.62</v>
          </cell>
          <cell r="AE982">
            <v>158.93</v>
          </cell>
          <cell r="AF982">
            <v>165.93</v>
          </cell>
          <cell r="AG982">
            <v>96.8</v>
          </cell>
          <cell r="AI982">
            <v>610.91</v>
          </cell>
          <cell r="AJ982">
            <v>0</v>
          </cell>
        </row>
        <row r="983">
          <cell r="D983" t="str">
            <v>J</v>
          </cell>
          <cell r="E983" t="str">
            <v>FSDBB18</v>
          </cell>
          <cell r="F983" t="str">
            <v>FERC FLOW OF COSTS TRACE ERRORS-EB20</v>
          </cell>
          <cell r="G983">
            <v>0</v>
          </cell>
          <cell r="H983">
            <v>0</v>
          </cell>
          <cell r="J983">
            <v>0</v>
          </cell>
          <cell r="S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0</v>
          </cell>
          <cell r="AA983">
            <v>0</v>
          </cell>
          <cell r="AB983">
            <v>0</v>
          </cell>
          <cell r="AC983">
            <v>0</v>
          </cell>
          <cell r="AE983">
            <v>0</v>
          </cell>
          <cell r="AF983">
            <v>0</v>
          </cell>
          <cell r="AG983">
            <v>0</v>
          </cell>
          <cell r="AI983">
            <v>0</v>
          </cell>
          <cell r="AJ983">
            <v>0</v>
          </cell>
        </row>
        <row r="984">
          <cell r="D984" t="str">
            <v>J</v>
          </cell>
          <cell r="E984" t="str">
            <v>FSDBB19</v>
          </cell>
          <cell r="F984" t="str">
            <v>FERC FLOW OF COSTS TRACE ERRORS-EB21</v>
          </cell>
          <cell r="G984">
            <v>0.05</v>
          </cell>
          <cell r="H984">
            <v>-0.05</v>
          </cell>
          <cell r="J984">
            <v>0</v>
          </cell>
          <cell r="S984">
            <v>0.01</v>
          </cell>
          <cell r="T984">
            <v>-0.01</v>
          </cell>
          <cell r="U984">
            <v>0.01</v>
          </cell>
          <cell r="W984">
            <v>0.04</v>
          </cell>
          <cell r="X984">
            <v>-0.01</v>
          </cell>
          <cell r="Y984">
            <v>-0.01</v>
          </cell>
          <cell r="AA984">
            <v>0</v>
          </cell>
          <cell r="AB984">
            <v>0</v>
          </cell>
          <cell r="AC984">
            <v>0</v>
          </cell>
          <cell r="AE984">
            <v>-0.01</v>
          </cell>
          <cell r="AF984">
            <v>0.01</v>
          </cell>
          <cell r="AG984">
            <v>0.02</v>
          </cell>
          <cell r="AI984">
            <v>0.05</v>
          </cell>
          <cell r="AJ984">
            <v>0</v>
          </cell>
        </row>
        <row r="985">
          <cell r="D985" t="str">
            <v>J</v>
          </cell>
          <cell r="E985" t="str">
            <v>FSDBB20</v>
          </cell>
          <cell r="F985" t="str">
            <v>FERC FLOW OF COSTS TRACE ERRORS-EB22</v>
          </cell>
          <cell r="G985">
            <v>0.05</v>
          </cell>
          <cell r="H985">
            <v>-0.05</v>
          </cell>
          <cell r="J985">
            <v>0</v>
          </cell>
          <cell r="S985">
            <v>0.01</v>
          </cell>
          <cell r="T985">
            <v>0.02</v>
          </cell>
          <cell r="U985">
            <v>-0.01</v>
          </cell>
          <cell r="W985">
            <v>0.01</v>
          </cell>
          <cell r="X985">
            <v>0</v>
          </cell>
          <cell r="Y985">
            <v>-0.02</v>
          </cell>
          <cell r="AA985">
            <v>0</v>
          </cell>
          <cell r="AB985">
            <v>0</v>
          </cell>
          <cell r="AC985">
            <v>0.01</v>
          </cell>
          <cell r="AE985">
            <v>-0.03</v>
          </cell>
          <cell r="AF985">
            <v>0.01</v>
          </cell>
          <cell r="AG985">
            <v>0.05</v>
          </cell>
          <cell r="AI985">
            <v>0.05</v>
          </cell>
          <cell r="AJ985">
            <v>0</v>
          </cell>
        </row>
        <row r="986">
          <cell r="D986" t="str">
            <v>J</v>
          </cell>
          <cell r="E986" t="str">
            <v>FSDBB21</v>
          </cell>
          <cell r="F986" t="str">
            <v>FERC FLOW OF COSTS TRACE ERRORS-EB23</v>
          </cell>
          <cell r="G986">
            <v>-9.9999999999999967E-3</v>
          </cell>
          <cell r="H986">
            <v>9.9999999999999967E-3</v>
          </cell>
          <cell r="J986">
            <v>0</v>
          </cell>
          <cell r="S986">
            <v>-0.03</v>
          </cell>
          <cell r="T986">
            <v>0</v>
          </cell>
          <cell r="U986">
            <v>0</v>
          </cell>
          <cell r="W986">
            <v>0.02</v>
          </cell>
          <cell r="X986">
            <v>0.02</v>
          </cell>
          <cell r="Y986">
            <v>-0.01</v>
          </cell>
          <cell r="AA986">
            <v>0</v>
          </cell>
          <cell r="AB986">
            <v>0</v>
          </cell>
          <cell r="AC986">
            <v>-0.02</v>
          </cell>
          <cell r="AE986">
            <v>0</v>
          </cell>
          <cell r="AF986">
            <v>0.01</v>
          </cell>
          <cell r="AG986">
            <v>0</v>
          </cell>
          <cell r="AI986">
            <v>-9.9999999999999967E-3</v>
          </cell>
          <cell r="AJ986">
            <v>0</v>
          </cell>
        </row>
        <row r="987">
          <cell r="D987" t="str">
            <v>J</v>
          </cell>
          <cell r="E987" t="str">
            <v>FSDBB22</v>
          </cell>
          <cell r="F987" t="str">
            <v>FERC FLOW OF COSTS TRACE ERRORS-EB24</v>
          </cell>
          <cell r="G987">
            <v>-1.7347234759768071E-18</v>
          </cell>
          <cell r="H987">
            <v>1.7347234759768071E-18</v>
          </cell>
          <cell r="J987">
            <v>0</v>
          </cell>
          <cell r="S987">
            <v>-0.01</v>
          </cell>
          <cell r="T987">
            <v>0</v>
          </cell>
          <cell r="U987">
            <v>0</v>
          </cell>
          <cell r="W987">
            <v>0.02</v>
          </cell>
          <cell r="X987">
            <v>0.01</v>
          </cell>
          <cell r="Y987">
            <v>0.01</v>
          </cell>
          <cell r="AA987">
            <v>0</v>
          </cell>
          <cell r="AB987">
            <v>0</v>
          </cell>
          <cell r="AC987">
            <v>-0.01</v>
          </cell>
          <cell r="AE987">
            <v>-0.03</v>
          </cell>
          <cell r="AF987">
            <v>0.01</v>
          </cell>
          <cell r="AG987">
            <v>0</v>
          </cell>
          <cell r="AI987">
            <v>-1.7347234759768071E-18</v>
          </cell>
          <cell r="AJ987">
            <v>0</v>
          </cell>
        </row>
        <row r="988">
          <cell r="D988" t="str">
            <v>J</v>
          </cell>
          <cell r="E988" t="str">
            <v>FSDBB23</v>
          </cell>
          <cell r="F988" t="str">
            <v>FERC FLOW OF COSTS TRACE ERRORS-EB25</v>
          </cell>
          <cell r="G988">
            <v>4.0000000000000008E-2</v>
          </cell>
          <cell r="H988">
            <v>-4.0000000000000008E-2</v>
          </cell>
          <cell r="J988">
            <v>0</v>
          </cell>
          <cell r="S988">
            <v>0.09</v>
          </cell>
          <cell r="T988">
            <v>-0.03</v>
          </cell>
          <cell r="U988">
            <v>0.02</v>
          </cell>
          <cell r="W988">
            <v>-0.15</v>
          </cell>
          <cell r="X988">
            <v>-0.05</v>
          </cell>
          <cell r="Y988">
            <v>0.08</v>
          </cell>
          <cell r="AA988">
            <v>0</v>
          </cell>
          <cell r="AB988">
            <v>0</v>
          </cell>
          <cell r="AC988">
            <v>0.08</v>
          </cell>
          <cell r="AE988">
            <v>0.15</v>
          </cell>
          <cell r="AF988">
            <v>-0.06</v>
          </cell>
          <cell r="AG988">
            <v>-0.09</v>
          </cell>
          <cell r="AI988">
            <v>4.0000000000000008E-2</v>
          </cell>
          <cell r="AJ988">
            <v>0</v>
          </cell>
        </row>
        <row r="989">
          <cell r="D989" t="str">
            <v>J</v>
          </cell>
          <cell r="E989" t="str">
            <v>FSDBB24</v>
          </cell>
          <cell r="F989" t="str">
            <v>FERC FLOW OF COSTS TRACE ERRORS-EB26</v>
          </cell>
          <cell r="G989">
            <v>-0.03</v>
          </cell>
          <cell r="H989">
            <v>0.03</v>
          </cell>
          <cell r="J989">
            <v>0</v>
          </cell>
          <cell r="S989">
            <v>-0.02</v>
          </cell>
          <cell r="T989">
            <v>0</v>
          </cell>
          <cell r="U989">
            <v>-0.01</v>
          </cell>
          <cell r="W989">
            <v>0.02</v>
          </cell>
          <cell r="X989">
            <v>0.01</v>
          </cell>
          <cell r="Y989">
            <v>-0.01</v>
          </cell>
          <cell r="AA989">
            <v>0</v>
          </cell>
          <cell r="AB989">
            <v>0</v>
          </cell>
          <cell r="AC989">
            <v>-0.01</v>
          </cell>
          <cell r="AE989">
            <v>-0.01</v>
          </cell>
          <cell r="AF989">
            <v>0</v>
          </cell>
          <cell r="AG989">
            <v>0</v>
          </cell>
          <cell r="AI989">
            <v>-0.03</v>
          </cell>
          <cell r="AJ989">
            <v>0</v>
          </cell>
        </row>
        <row r="990">
          <cell r="D990" t="str">
            <v>J</v>
          </cell>
          <cell r="E990" t="str">
            <v>FSDBB25</v>
          </cell>
          <cell r="F990" t="str">
            <v>FERC FLOW OF COSTS TRACE ERRORS-EB27</v>
          </cell>
          <cell r="G990">
            <v>-9.9999999999999985E-3</v>
          </cell>
          <cell r="H990">
            <v>9.9999999999999985E-3</v>
          </cell>
          <cell r="J990">
            <v>0</v>
          </cell>
          <cell r="S990">
            <v>-0.01</v>
          </cell>
          <cell r="T990">
            <v>0.01</v>
          </cell>
          <cell r="U990">
            <v>0</v>
          </cell>
          <cell r="W990">
            <v>0.01</v>
          </cell>
          <cell r="X990">
            <v>-0.01</v>
          </cell>
          <cell r="Y990">
            <v>0</v>
          </cell>
          <cell r="AA990">
            <v>0</v>
          </cell>
          <cell r="AB990">
            <v>0</v>
          </cell>
          <cell r="AC990">
            <v>-0.02</v>
          </cell>
          <cell r="AE990">
            <v>-0.02</v>
          </cell>
          <cell r="AF990">
            <v>0.01</v>
          </cell>
          <cell r="AG990">
            <v>0.02</v>
          </cell>
          <cell r="AI990">
            <v>-9.9999999999999985E-3</v>
          </cell>
          <cell r="AJ990">
            <v>0</v>
          </cell>
        </row>
        <row r="991">
          <cell r="D991" t="str">
            <v>J</v>
          </cell>
          <cell r="E991" t="str">
            <v>FSDBB26</v>
          </cell>
          <cell r="F991" t="str">
            <v>FERC FLOW OF COSTS TRACE ERRORS-EB28</v>
          </cell>
          <cell r="G991">
            <v>-0.01</v>
          </cell>
          <cell r="H991">
            <v>0.01</v>
          </cell>
          <cell r="J991">
            <v>0</v>
          </cell>
          <cell r="S991">
            <v>-0.01</v>
          </cell>
          <cell r="T991">
            <v>0</v>
          </cell>
          <cell r="U991">
            <v>0.01</v>
          </cell>
          <cell r="W991">
            <v>0.02</v>
          </cell>
          <cell r="X991">
            <v>0.02</v>
          </cell>
          <cell r="Y991">
            <v>-0.02</v>
          </cell>
          <cell r="AA991">
            <v>0</v>
          </cell>
          <cell r="AB991">
            <v>0</v>
          </cell>
          <cell r="AC991">
            <v>-0.01</v>
          </cell>
          <cell r="AE991">
            <v>-0.02</v>
          </cell>
          <cell r="AF991">
            <v>0</v>
          </cell>
          <cell r="AG991">
            <v>0</v>
          </cell>
          <cell r="AI991">
            <v>-0.01</v>
          </cell>
          <cell r="AJ991">
            <v>0</v>
          </cell>
        </row>
        <row r="992">
          <cell r="D992" t="str">
            <v>J</v>
          </cell>
          <cell r="E992" t="str">
            <v>FSDBB27</v>
          </cell>
          <cell r="F992" t="str">
            <v>FERC FLOW OF COSTS TRACE ERRORS-EB29</v>
          </cell>
          <cell r="G992">
            <v>-0.04</v>
          </cell>
          <cell r="H992">
            <v>0.04</v>
          </cell>
          <cell r="J992">
            <v>0</v>
          </cell>
          <cell r="S992">
            <v>-0.01</v>
          </cell>
          <cell r="T992">
            <v>-0.01</v>
          </cell>
          <cell r="U992">
            <v>0</v>
          </cell>
          <cell r="W992">
            <v>0.02</v>
          </cell>
          <cell r="X992">
            <v>0</v>
          </cell>
          <cell r="Y992">
            <v>-0.01</v>
          </cell>
          <cell r="AA992">
            <v>0</v>
          </cell>
          <cell r="AB992">
            <v>0</v>
          </cell>
          <cell r="AC992">
            <v>-0.01</v>
          </cell>
          <cell r="AE992">
            <v>-0.03</v>
          </cell>
          <cell r="AF992">
            <v>0.01</v>
          </cell>
          <cell r="AG992">
            <v>0</v>
          </cell>
          <cell r="AI992">
            <v>-0.04</v>
          </cell>
          <cell r="AJ992">
            <v>0</v>
          </cell>
        </row>
        <row r="993">
          <cell r="D993" t="str">
            <v>J</v>
          </cell>
          <cell r="E993" t="str">
            <v>FSDBB28</v>
          </cell>
          <cell r="F993" t="str">
            <v>FERC FLOW OF COSTS TRACE ERRORS-EB30</v>
          </cell>
          <cell r="G993">
            <v>-0.04</v>
          </cell>
          <cell r="H993">
            <v>0.04</v>
          </cell>
          <cell r="J993">
            <v>0</v>
          </cell>
          <cell r="S993">
            <v>-0.02</v>
          </cell>
          <cell r="T993">
            <v>0.02</v>
          </cell>
          <cell r="U993">
            <v>-0.02</v>
          </cell>
          <cell r="W993">
            <v>-0.01</v>
          </cell>
          <cell r="X993">
            <v>0.01</v>
          </cell>
          <cell r="Y993">
            <v>-0.01</v>
          </cell>
          <cell r="AA993">
            <v>0</v>
          </cell>
          <cell r="AB993">
            <v>0</v>
          </cell>
          <cell r="AC993">
            <v>-0.01</v>
          </cell>
          <cell r="AE993">
            <v>0</v>
          </cell>
          <cell r="AF993">
            <v>0</v>
          </cell>
          <cell r="AG993">
            <v>0</v>
          </cell>
          <cell r="AI993">
            <v>-0.04</v>
          </cell>
          <cell r="AJ993">
            <v>0</v>
          </cell>
        </row>
        <row r="994">
          <cell r="D994" t="str">
            <v>J</v>
          </cell>
          <cell r="E994" t="str">
            <v>FSDBB31</v>
          </cell>
          <cell r="F994" t="str">
            <v>FERC FLOW OF COSTS TRACE ERRORS-EB31</v>
          </cell>
          <cell r="G994">
            <v>-0.02</v>
          </cell>
          <cell r="H994">
            <v>0.02</v>
          </cell>
          <cell r="J994">
            <v>0</v>
          </cell>
          <cell r="S994">
            <v>0</v>
          </cell>
          <cell r="T994">
            <v>0</v>
          </cell>
          <cell r="U994">
            <v>-0.02</v>
          </cell>
          <cell r="W994">
            <v>0</v>
          </cell>
          <cell r="X994">
            <v>0</v>
          </cell>
          <cell r="Y994">
            <v>0</v>
          </cell>
          <cell r="AA994">
            <v>0</v>
          </cell>
          <cell r="AB994">
            <v>0</v>
          </cell>
          <cell r="AC994">
            <v>0</v>
          </cell>
          <cell r="AE994">
            <v>0</v>
          </cell>
          <cell r="AF994">
            <v>0</v>
          </cell>
          <cell r="AG994">
            <v>0</v>
          </cell>
          <cell r="AI994">
            <v>-0.02</v>
          </cell>
          <cell r="AJ994">
            <v>0</v>
          </cell>
        </row>
        <row r="995">
          <cell r="D995" t="str">
            <v>J</v>
          </cell>
          <cell r="E995" t="str">
            <v>FSDBB39</v>
          </cell>
          <cell r="F995" t="str">
            <v>FERC FLOW OF COSTS TRACE ERRORS-EB31</v>
          </cell>
          <cell r="G995">
            <v>-57844.57</v>
          </cell>
          <cell r="H995">
            <v>57844.57</v>
          </cell>
          <cell r="J995">
            <v>0</v>
          </cell>
          <cell r="S995">
            <v>0</v>
          </cell>
          <cell r="T995">
            <v>0</v>
          </cell>
          <cell r="U995">
            <v>0</v>
          </cell>
          <cell r="W995">
            <v>-28722.57</v>
          </cell>
          <cell r="X995">
            <v>-26420.63</v>
          </cell>
          <cell r="Y995">
            <v>-2701.37</v>
          </cell>
          <cell r="AA995">
            <v>0</v>
          </cell>
          <cell r="AB995">
            <v>0</v>
          </cell>
          <cell r="AC995">
            <v>0</v>
          </cell>
          <cell r="AE995">
            <v>0</v>
          </cell>
          <cell r="AF995">
            <v>0</v>
          </cell>
          <cell r="AG995">
            <v>0</v>
          </cell>
          <cell r="AI995">
            <v>-57844.57</v>
          </cell>
          <cell r="AJ995">
            <v>0</v>
          </cell>
        </row>
        <row r="996">
          <cell r="D996" t="str">
            <v>J</v>
          </cell>
          <cell r="E996" t="str">
            <v>FSDBB43</v>
          </cell>
          <cell r="F996" t="str">
            <v>FERC FLOW OF COSTS TRACE ERRORS-EB36</v>
          </cell>
          <cell r="G996">
            <v>261.54000000000002</v>
          </cell>
          <cell r="H996">
            <v>-261.54000000000002</v>
          </cell>
          <cell r="J996">
            <v>0</v>
          </cell>
          <cell r="S996">
            <v>18.75</v>
          </cell>
          <cell r="T996">
            <v>12.21</v>
          </cell>
          <cell r="U996">
            <v>0.02</v>
          </cell>
          <cell r="W996">
            <v>35.14</v>
          </cell>
          <cell r="X996">
            <v>35.090000000000003</v>
          </cell>
          <cell r="Y996">
            <v>6.31</v>
          </cell>
          <cell r="AA996">
            <v>0</v>
          </cell>
          <cell r="AB996">
            <v>0</v>
          </cell>
          <cell r="AC996">
            <v>33.770000000000003</v>
          </cell>
          <cell r="AE996">
            <v>63.92</v>
          </cell>
          <cell r="AF996">
            <v>25.44</v>
          </cell>
          <cell r="AG996">
            <v>30.89</v>
          </cell>
          <cell r="AI996">
            <v>261.54000000000002</v>
          </cell>
          <cell r="AJ996">
            <v>0</v>
          </cell>
        </row>
        <row r="997">
          <cell r="D997" t="str">
            <v>J</v>
          </cell>
          <cell r="E997" t="str">
            <v>FSDBB44</v>
          </cell>
          <cell r="F997" t="str">
            <v>FERC FLOW OF COSTS TRACE ERRORS-EB34</v>
          </cell>
          <cell r="G997">
            <v>0</v>
          </cell>
          <cell r="H997">
            <v>0</v>
          </cell>
          <cell r="J997">
            <v>0</v>
          </cell>
          <cell r="S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AA997">
            <v>0</v>
          </cell>
          <cell r="AB997">
            <v>0</v>
          </cell>
          <cell r="AC997">
            <v>0</v>
          </cell>
          <cell r="AE997">
            <v>0</v>
          </cell>
          <cell r="AF997">
            <v>0</v>
          </cell>
          <cell r="AG997">
            <v>0</v>
          </cell>
          <cell r="AI997">
            <v>0</v>
          </cell>
          <cell r="AJ997">
            <v>0</v>
          </cell>
        </row>
        <row r="998">
          <cell r="D998" t="str">
            <v>J</v>
          </cell>
          <cell r="E998" t="str">
            <v>FSDBB45</v>
          </cell>
          <cell r="F998" t="str">
            <v>FERC FLOW OF COSTS TRACE ERRORS-EB03</v>
          </cell>
          <cell r="G998">
            <v>-133686.01999999999</v>
          </cell>
          <cell r="H998">
            <v>133686.01999999999</v>
          </cell>
          <cell r="J998">
            <v>0</v>
          </cell>
          <cell r="S998">
            <v>0.92</v>
          </cell>
          <cell r="T998">
            <v>1.01</v>
          </cell>
          <cell r="U998">
            <v>1.08</v>
          </cell>
          <cell r="W998">
            <v>-1619.17</v>
          </cell>
          <cell r="X998">
            <v>-17496.7</v>
          </cell>
          <cell r="Y998">
            <v>-114590.44</v>
          </cell>
          <cell r="AA998">
            <v>0</v>
          </cell>
          <cell r="AB998">
            <v>0</v>
          </cell>
          <cell r="AC998">
            <v>4.3499999999999996</v>
          </cell>
          <cell r="AE998">
            <v>3.5</v>
          </cell>
          <cell r="AF998">
            <v>4.99</v>
          </cell>
          <cell r="AG998">
            <v>4.4400000000000004</v>
          </cell>
          <cell r="AI998">
            <v>-133686.01999999999</v>
          </cell>
          <cell r="AJ998">
            <v>0</v>
          </cell>
        </row>
        <row r="999">
          <cell r="D999" t="str">
            <v>J</v>
          </cell>
          <cell r="E999" t="str">
            <v>FSDBB46</v>
          </cell>
          <cell r="F999" t="str">
            <v>FERC FLOW OF COSTS TRACE ERRORS-EB04</v>
          </cell>
          <cell r="G999">
            <v>110994.29</v>
          </cell>
          <cell r="H999">
            <v>-110994.29</v>
          </cell>
          <cell r="J999">
            <v>0</v>
          </cell>
          <cell r="S999">
            <v>-3076.37</v>
          </cell>
          <cell r="T999">
            <v>1</v>
          </cell>
          <cell r="U999">
            <v>3.21</v>
          </cell>
          <cell r="W999">
            <v>-18686.09</v>
          </cell>
          <cell r="X999">
            <v>64797.13</v>
          </cell>
          <cell r="Y999">
            <v>67823.08</v>
          </cell>
          <cell r="AA999">
            <v>0</v>
          </cell>
          <cell r="AB999">
            <v>0</v>
          </cell>
          <cell r="AC999">
            <v>39.58</v>
          </cell>
          <cell r="AE999">
            <v>25.07</v>
          </cell>
          <cell r="AF999">
            <v>29.4</v>
          </cell>
          <cell r="AG999">
            <v>38.28</v>
          </cell>
          <cell r="AI999">
            <v>110994.29</v>
          </cell>
          <cell r="AJ999">
            <v>0</v>
          </cell>
        </row>
        <row r="1000">
          <cell r="D1000" t="str">
            <v>J</v>
          </cell>
          <cell r="E1000" t="str">
            <v>FSDBB55</v>
          </cell>
          <cell r="F1000" t="str">
            <v>FERC FLOW OF COSTS TRACE ERRORS-EB05</v>
          </cell>
          <cell r="G1000">
            <v>1334999.4099999999</v>
          </cell>
          <cell r="H1000">
            <v>-1334999.4099999999</v>
          </cell>
          <cell r="J1000">
            <v>0</v>
          </cell>
          <cell r="S1000">
            <v>-0.01</v>
          </cell>
          <cell r="T1000">
            <v>0.01</v>
          </cell>
          <cell r="U1000">
            <v>-20844.8</v>
          </cell>
          <cell r="W1000">
            <v>0.01</v>
          </cell>
          <cell r="X1000">
            <v>0</v>
          </cell>
          <cell r="Y1000">
            <v>0</v>
          </cell>
          <cell r="AA1000">
            <v>0</v>
          </cell>
          <cell r="AB1000">
            <v>0</v>
          </cell>
          <cell r="AC1000">
            <v>0</v>
          </cell>
          <cell r="AE1000">
            <v>-9.11</v>
          </cell>
          <cell r="AF1000">
            <v>1355854.41</v>
          </cell>
          <cell r="AG1000">
            <v>-1.1000000000000001</v>
          </cell>
          <cell r="AI1000">
            <v>1334999.4099999999</v>
          </cell>
          <cell r="AJ1000">
            <v>0</v>
          </cell>
        </row>
        <row r="1001">
          <cell r="D1001" t="str">
            <v>J</v>
          </cell>
          <cell r="E1001" t="str">
            <v>FSDBB57</v>
          </cell>
          <cell r="F1001" t="str">
            <v>FERC FLOW OF COSTS TRACE ERRORS-EB16</v>
          </cell>
          <cell r="G1001">
            <v>-3.9999999999999994E-2</v>
          </cell>
          <cell r="H1001">
            <v>3.9999999999999994E-2</v>
          </cell>
          <cell r="J1001">
            <v>0</v>
          </cell>
          <cell r="S1001">
            <v>-0.02</v>
          </cell>
          <cell r="T1001">
            <v>0.03</v>
          </cell>
          <cell r="U1001">
            <v>-0.02</v>
          </cell>
          <cell r="W1001">
            <v>0</v>
          </cell>
          <cell r="X1001">
            <v>-0.03</v>
          </cell>
          <cell r="Y1001">
            <v>0</v>
          </cell>
          <cell r="AA1001">
            <v>0</v>
          </cell>
          <cell r="AB1001">
            <v>0</v>
          </cell>
          <cell r="AC1001">
            <v>0.02</v>
          </cell>
          <cell r="AE1001">
            <v>-0.03</v>
          </cell>
          <cell r="AF1001">
            <v>-0.04</v>
          </cell>
          <cell r="AG1001">
            <v>0.05</v>
          </cell>
          <cell r="AI1001">
            <v>-3.9999999999999994E-2</v>
          </cell>
          <cell r="AJ1001">
            <v>0</v>
          </cell>
        </row>
        <row r="1002">
          <cell r="D1002" t="str">
            <v>J</v>
          </cell>
          <cell r="E1002" t="str">
            <v>FSDBB58</v>
          </cell>
          <cell r="F1002" t="str">
            <v>FERC FLOW OF COSTS TRACE ERRORS-EB37</v>
          </cell>
          <cell r="G1002">
            <v>54.410000000000004</v>
          </cell>
          <cell r="H1002">
            <v>-54.410000000000004</v>
          </cell>
          <cell r="J1002">
            <v>0</v>
          </cell>
          <cell r="S1002">
            <v>3.75</v>
          </cell>
          <cell r="T1002">
            <v>1.61</v>
          </cell>
          <cell r="U1002">
            <v>0.08</v>
          </cell>
          <cell r="W1002">
            <v>6.94</v>
          </cell>
          <cell r="X1002">
            <v>8.75</v>
          </cell>
          <cell r="Y1002">
            <v>1.57</v>
          </cell>
          <cell r="AA1002">
            <v>0</v>
          </cell>
          <cell r="AB1002">
            <v>0</v>
          </cell>
          <cell r="AC1002">
            <v>6.61</v>
          </cell>
          <cell r="AE1002">
            <v>12.9</v>
          </cell>
          <cell r="AF1002">
            <v>5.99</v>
          </cell>
          <cell r="AG1002">
            <v>6.21</v>
          </cell>
          <cell r="AI1002">
            <v>54.410000000000004</v>
          </cell>
          <cell r="AJ1002">
            <v>0</v>
          </cell>
        </row>
        <row r="1003">
          <cell r="D1003" t="str">
            <v>J</v>
          </cell>
          <cell r="E1003" t="str">
            <v>FSDBB59</v>
          </cell>
          <cell r="F1003" t="str">
            <v>FERC FLOW OF COSTS TRACE ERRORS-EB38</v>
          </cell>
          <cell r="G1003">
            <v>1.9999999999999997E-2</v>
          </cell>
          <cell r="H1003">
            <v>-1.9999999999999997E-2</v>
          </cell>
          <cell r="J1003">
            <v>0</v>
          </cell>
          <cell r="S1003">
            <v>-0.01</v>
          </cell>
          <cell r="T1003">
            <v>0.03</v>
          </cell>
          <cell r="U1003">
            <v>0.01</v>
          </cell>
          <cell r="W1003">
            <v>0.01</v>
          </cell>
          <cell r="X1003">
            <v>-0.02</v>
          </cell>
          <cell r="Y1003">
            <v>0.01</v>
          </cell>
          <cell r="AA1003">
            <v>0</v>
          </cell>
          <cell r="AB1003">
            <v>0</v>
          </cell>
          <cell r="AC1003">
            <v>0</v>
          </cell>
          <cell r="AE1003">
            <v>-0.02</v>
          </cell>
          <cell r="AF1003">
            <v>0.01</v>
          </cell>
          <cell r="AG1003">
            <v>0</v>
          </cell>
          <cell r="AI1003">
            <v>1.9999999999999997E-2</v>
          </cell>
          <cell r="AJ1003">
            <v>0</v>
          </cell>
        </row>
        <row r="1004">
          <cell r="E1004" t="str">
            <v>Accounts Not Assigned</v>
          </cell>
          <cell r="G1004">
            <v>1255389.8299999998</v>
          </cell>
          <cell r="H1004">
            <v>-1255389.8299999998</v>
          </cell>
          <cell r="J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0</v>
          </cell>
          <cell r="S1004">
            <v>-3034.6400000000003</v>
          </cell>
          <cell r="T1004">
            <v>30.980000000000004</v>
          </cell>
          <cell r="U1004">
            <v>-20861.939999999999</v>
          </cell>
          <cell r="W1004">
            <v>-48936.659999999989</v>
          </cell>
          <cell r="X1004">
            <v>20927.119999999992</v>
          </cell>
          <cell r="Y1004">
            <v>-49460.869999999995</v>
          </cell>
          <cell r="AA1004">
            <v>0</v>
          </cell>
          <cell r="AB1004">
            <v>0</v>
          </cell>
          <cell r="AC1004">
            <v>208.92</v>
          </cell>
          <cell r="AE1004">
            <v>255.23999999999998</v>
          </cell>
          <cell r="AF1004">
            <v>1356086.17</v>
          </cell>
          <cell r="AG1004">
            <v>175.51000000000002</v>
          </cell>
          <cell r="AI1004">
            <v>1255389.8299999998</v>
          </cell>
          <cell r="AJ1004">
            <v>0</v>
          </cell>
        </row>
        <row r="1007">
          <cell r="E1007" t="str">
            <v>Adjustment Legend</v>
          </cell>
        </row>
        <row r="1008">
          <cell r="E1008" t="str">
            <v>A</v>
          </cell>
          <cell r="F1008" t="str">
            <v>Fix 908C and 910C indicator Orders</v>
          </cell>
        </row>
        <row r="1009">
          <cell r="E1009" t="str">
            <v>B</v>
          </cell>
          <cell r="F1009" t="str">
            <v>Reclass from F42100C to F42110C</v>
          </cell>
        </row>
        <row r="1010">
          <cell r="E1010" t="str">
            <v>C</v>
          </cell>
          <cell r="F1010" t="str">
            <v>Adjustments to Flow Correction</v>
          </cell>
        </row>
        <row r="1011">
          <cell r="E1011" t="str">
            <v>D</v>
          </cell>
          <cell r="F1011" t="str">
            <v>Reclass F872 to F874.4</v>
          </cell>
        </row>
        <row r="1012">
          <cell r="E1012" t="str">
            <v>E</v>
          </cell>
          <cell r="F1012" t="str">
            <v>Reclass F817 - F822 to F841 and F830 - F837 to F843*</v>
          </cell>
        </row>
        <row r="1013">
          <cell r="E1013" t="str">
            <v>F</v>
          </cell>
          <cell r="F1013" t="str">
            <v>Spread of Depreciation</v>
          </cell>
        </row>
        <row r="1014">
          <cell r="E1014" t="str">
            <v>G</v>
          </cell>
          <cell r="F1014" t="str">
            <v>Spread Payroll Tax</v>
          </cell>
        </row>
        <row r="1015">
          <cell r="E1015" t="str">
            <v>H</v>
          </cell>
          <cell r="F1015" t="str">
            <v>Spread F907C - F916C</v>
          </cell>
        </row>
        <row r="1016">
          <cell r="E1016" t="str">
            <v>I</v>
          </cell>
          <cell r="F1016" t="str">
            <v>Spread F920C - F935C</v>
          </cell>
        </row>
        <row r="1017">
          <cell r="E1017" t="str">
            <v>J</v>
          </cell>
          <cell r="F1017" t="str">
            <v>Adjustment to Achieve Net Income</v>
          </cell>
        </row>
        <row r="1018">
          <cell r="E1018" t="str">
            <v>K</v>
          </cell>
          <cell r="F1018" t="str">
            <v>Correct 920 vs 921 split</v>
          </cell>
        </row>
        <row r="1019">
          <cell r="E1019" t="str">
            <v>L</v>
          </cell>
          <cell r="F1019" t="str">
            <v>Reclass amount from 411.6 to 421.1</v>
          </cell>
        </row>
        <row r="1020">
          <cell r="E1020" t="str">
            <v>M</v>
          </cell>
          <cell r="F1020" t="str">
            <v>Adjust 419.1 AFUDC</v>
          </cell>
        </row>
        <row r="1021">
          <cell r="E1021" t="str">
            <v>N</v>
          </cell>
          <cell r="F1021" t="str">
            <v>Op. Inc. vs. Non-Op Inc. reconciling items</v>
          </cell>
        </row>
        <row r="1022">
          <cell r="E1022" t="str">
            <v>O</v>
          </cell>
          <cell r="F1022" t="str">
            <v>Reclass FSDBB55 for 11/01</v>
          </cell>
        </row>
        <row r="1023">
          <cell r="E1023" t="str">
            <v>P</v>
          </cell>
          <cell r="F1023" t="str">
            <v>Reclass F935G to F935E for 11/01</v>
          </cell>
        </row>
        <row r="1024">
          <cell r="E1024" t="str">
            <v>Q</v>
          </cell>
          <cell r="F1024" t="str">
            <v>Correct CARE B/A Revenue Mapping</v>
          </cell>
        </row>
        <row r="1025">
          <cell r="E1025" t="str">
            <v>R</v>
          </cell>
          <cell r="F1025" t="str">
            <v>Correct SCG Billing Accrual</v>
          </cell>
        </row>
        <row r="1026">
          <cell r="E1026" t="str">
            <v>S</v>
          </cell>
          <cell r="F1026" t="str">
            <v>Reclassify posting</v>
          </cell>
        </row>
        <row r="1027">
          <cell r="E1027" t="str">
            <v>T</v>
          </cell>
          <cell r="F1027" t="str">
            <v>Reclass FSDBB55 for 03/02 to F926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d Curt 2004"/>
      <sheetName val="Statistics"/>
      <sheetName val="Avail Ckts"/>
      <sheetName val="4cast Amp"/>
      <sheetName val="4kV Subs"/>
      <sheetName val="Ckt Cust Count"/>
      <sheetName val="06-09-2003"/>
      <sheetName val="06-09-2003 WK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34</v>
          </cell>
          <cell r="F2">
            <v>479</v>
          </cell>
        </row>
        <row r="3">
          <cell r="C3">
            <v>34</v>
          </cell>
          <cell r="F3">
            <v>399</v>
          </cell>
        </row>
        <row r="4">
          <cell r="C4">
            <v>35</v>
          </cell>
          <cell r="F4">
            <v>410</v>
          </cell>
        </row>
        <row r="5">
          <cell r="C5">
            <v>35</v>
          </cell>
          <cell r="F5">
            <v>308</v>
          </cell>
        </row>
        <row r="6">
          <cell r="C6">
            <v>36</v>
          </cell>
          <cell r="F6">
            <v>351</v>
          </cell>
        </row>
        <row r="7">
          <cell r="C7">
            <v>36</v>
          </cell>
          <cell r="F7">
            <v>257</v>
          </cell>
        </row>
        <row r="8">
          <cell r="C8">
            <v>37</v>
          </cell>
          <cell r="F8">
            <v>0</v>
          </cell>
        </row>
        <row r="9">
          <cell r="C9">
            <v>37</v>
          </cell>
          <cell r="F9">
            <v>0</v>
          </cell>
        </row>
        <row r="10">
          <cell r="C10">
            <v>40</v>
          </cell>
          <cell r="F10">
            <v>417</v>
          </cell>
        </row>
        <row r="11">
          <cell r="C11">
            <v>40</v>
          </cell>
          <cell r="F11">
            <v>385</v>
          </cell>
        </row>
        <row r="12">
          <cell r="C12">
            <v>41</v>
          </cell>
          <cell r="F12">
            <v>422</v>
          </cell>
        </row>
        <row r="13">
          <cell r="C13">
            <v>41</v>
          </cell>
          <cell r="F13">
            <v>364</v>
          </cell>
        </row>
        <row r="14">
          <cell r="C14">
            <v>42</v>
          </cell>
          <cell r="F14">
            <v>388</v>
          </cell>
        </row>
        <row r="15">
          <cell r="C15">
            <v>42</v>
          </cell>
          <cell r="F15">
            <v>340</v>
          </cell>
        </row>
        <row r="16">
          <cell r="C16">
            <v>43</v>
          </cell>
          <cell r="F16">
            <v>387</v>
          </cell>
        </row>
        <row r="17">
          <cell r="C17">
            <v>43</v>
          </cell>
          <cell r="F17">
            <v>310</v>
          </cell>
        </row>
        <row r="18">
          <cell r="C18">
            <v>44</v>
          </cell>
          <cell r="F18">
            <v>390</v>
          </cell>
        </row>
        <row r="19">
          <cell r="C19">
            <v>44</v>
          </cell>
          <cell r="F19">
            <v>362</v>
          </cell>
        </row>
        <row r="20">
          <cell r="C20">
            <v>45</v>
          </cell>
          <cell r="F20">
            <v>330</v>
          </cell>
        </row>
        <row r="21">
          <cell r="C21">
            <v>45</v>
          </cell>
          <cell r="F21">
            <v>292</v>
          </cell>
        </row>
        <row r="22">
          <cell r="C22">
            <v>47</v>
          </cell>
          <cell r="F22">
            <v>0</v>
          </cell>
        </row>
        <row r="23">
          <cell r="C23">
            <v>47</v>
          </cell>
          <cell r="F23">
            <v>0</v>
          </cell>
        </row>
        <row r="24">
          <cell r="C24">
            <v>48</v>
          </cell>
          <cell r="F24">
            <v>45</v>
          </cell>
        </row>
        <row r="25">
          <cell r="C25">
            <v>48</v>
          </cell>
          <cell r="F25">
            <v>38</v>
          </cell>
        </row>
        <row r="26">
          <cell r="C26">
            <v>49</v>
          </cell>
          <cell r="F26">
            <v>0</v>
          </cell>
        </row>
        <row r="27">
          <cell r="C27">
            <v>49</v>
          </cell>
          <cell r="F27">
            <v>0</v>
          </cell>
        </row>
        <row r="28">
          <cell r="C28">
            <v>50</v>
          </cell>
          <cell r="F28">
            <v>194</v>
          </cell>
        </row>
        <row r="29">
          <cell r="C29">
            <v>50</v>
          </cell>
          <cell r="F29">
            <v>161</v>
          </cell>
        </row>
        <row r="30">
          <cell r="C30">
            <v>51</v>
          </cell>
          <cell r="F30">
            <v>104</v>
          </cell>
        </row>
        <row r="31">
          <cell r="C31">
            <v>51</v>
          </cell>
          <cell r="F31">
            <v>113</v>
          </cell>
        </row>
        <row r="32">
          <cell r="C32">
            <v>52</v>
          </cell>
          <cell r="F32">
            <v>229</v>
          </cell>
        </row>
        <row r="33">
          <cell r="C33">
            <v>52</v>
          </cell>
          <cell r="F33">
            <v>227</v>
          </cell>
        </row>
        <row r="34">
          <cell r="C34">
            <v>53</v>
          </cell>
          <cell r="F34">
            <v>313</v>
          </cell>
        </row>
        <row r="35">
          <cell r="C35">
            <v>53</v>
          </cell>
          <cell r="F35">
            <v>273</v>
          </cell>
        </row>
        <row r="36">
          <cell r="C36">
            <v>54</v>
          </cell>
          <cell r="F36">
            <v>471</v>
          </cell>
        </row>
        <row r="37">
          <cell r="C37">
            <v>54</v>
          </cell>
          <cell r="F37">
            <v>374</v>
          </cell>
        </row>
        <row r="38">
          <cell r="C38">
            <v>55</v>
          </cell>
          <cell r="F38">
            <v>292</v>
          </cell>
        </row>
        <row r="39">
          <cell r="C39">
            <v>55</v>
          </cell>
          <cell r="F39">
            <v>255</v>
          </cell>
        </row>
        <row r="40">
          <cell r="C40">
            <v>56</v>
          </cell>
          <cell r="F40">
            <v>403</v>
          </cell>
        </row>
        <row r="41">
          <cell r="C41">
            <v>56</v>
          </cell>
          <cell r="F41">
            <v>301</v>
          </cell>
        </row>
        <row r="42">
          <cell r="C42">
            <v>57</v>
          </cell>
          <cell r="F42">
            <v>291</v>
          </cell>
        </row>
        <row r="43">
          <cell r="C43">
            <v>57</v>
          </cell>
          <cell r="F43">
            <v>300</v>
          </cell>
        </row>
        <row r="44">
          <cell r="C44">
            <v>58</v>
          </cell>
          <cell r="F44">
            <v>449</v>
          </cell>
        </row>
        <row r="45">
          <cell r="C45">
            <v>58</v>
          </cell>
          <cell r="F45">
            <v>451</v>
          </cell>
        </row>
        <row r="46">
          <cell r="C46">
            <v>59</v>
          </cell>
          <cell r="F46">
            <v>320</v>
          </cell>
        </row>
        <row r="47">
          <cell r="C47">
            <v>59</v>
          </cell>
          <cell r="F47">
            <v>308</v>
          </cell>
        </row>
        <row r="48">
          <cell r="C48">
            <v>60</v>
          </cell>
          <cell r="F48">
            <v>567</v>
          </cell>
        </row>
        <row r="49">
          <cell r="C49">
            <v>60</v>
          </cell>
          <cell r="F49">
            <v>508</v>
          </cell>
        </row>
        <row r="50">
          <cell r="C50">
            <v>61</v>
          </cell>
          <cell r="F50">
            <v>412</v>
          </cell>
        </row>
        <row r="51">
          <cell r="C51">
            <v>61</v>
          </cell>
          <cell r="F51">
            <v>401</v>
          </cell>
        </row>
        <row r="52">
          <cell r="C52">
            <v>62</v>
          </cell>
          <cell r="F52">
            <v>408</v>
          </cell>
        </row>
        <row r="53">
          <cell r="C53">
            <v>62</v>
          </cell>
          <cell r="F53">
            <v>374</v>
          </cell>
        </row>
        <row r="54">
          <cell r="C54">
            <v>63</v>
          </cell>
          <cell r="F54">
            <v>319</v>
          </cell>
        </row>
        <row r="55">
          <cell r="C55">
            <v>63</v>
          </cell>
          <cell r="F55">
            <v>338</v>
          </cell>
        </row>
        <row r="56">
          <cell r="C56">
            <v>64</v>
          </cell>
          <cell r="F56">
            <v>198</v>
          </cell>
        </row>
        <row r="57">
          <cell r="C57">
            <v>64</v>
          </cell>
          <cell r="F57">
            <v>222</v>
          </cell>
        </row>
        <row r="58">
          <cell r="C58">
            <v>65</v>
          </cell>
          <cell r="F58">
            <v>498</v>
          </cell>
        </row>
        <row r="59">
          <cell r="C59">
            <v>65</v>
          </cell>
          <cell r="F59">
            <v>465</v>
          </cell>
        </row>
        <row r="60">
          <cell r="C60">
            <v>66</v>
          </cell>
          <cell r="F60">
            <v>234</v>
          </cell>
        </row>
        <row r="61">
          <cell r="C61">
            <v>66</v>
          </cell>
          <cell r="F61">
            <v>197</v>
          </cell>
        </row>
        <row r="62">
          <cell r="C62">
            <v>67</v>
          </cell>
          <cell r="F62">
            <v>93</v>
          </cell>
        </row>
        <row r="63">
          <cell r="C63">
            <v>67</v>
          </cell>
          <cell r="F63">
            <v>150</v>
          </cell>
        </row>
        <row r="64">
          <cell r="C64">
            <v>68</v>
          </cell>
          <cell r="F64">
            <v>373</v>
          </cell>
        </row>
        <row r="65">
          <cell r="C65">
            <v>68</v>
          </cell>
          <cell r="F65">
            <v>296</v>
          </cell>
        </row>
        <row r="66">
          <cell r="C66">
            <v>69</v>
          </cell>
          <cell r="F66">
            <v>242</v>
          </cell>
        </row>
        <row r="67">
          <cell r="C67">
            <v>69</v>
          </cell>
          <cell r="F67">
            <v>185</v>
          </cell>
        </row>
        <row r="68">
          <cell r="C68">
            <v>70</v>
          </cell>
          <cell r="F68">
            <v>341</v>
          </cell>
        </row>
        <row r="69">
          <cell r="C69">
            <v>70</v>
          </cell>
          <cell r="F69">
            <v>316</v>
          </cell>
        </row>
        <row r="70">
          <cell r="C70">
            <v>71</v>
          </cell>
          <cell r="F70">
            <v>276</v>
          </cell>
        </row>
        <row r="71">
          <cell r="C71">
            <v>71</v>
          </cell>
          <cell r="F71">
            <v>247</v>
          </cell>
        </row>
        <row r="72">
          <cell r="C72">
            <v>72</v>
          </cell>
          <cell r="F72">
            <v>267</v>
          </cell>
        </row>
        <row r="73">
          <cell r="C73">
            <v>72</v>
          </cell>
          <cell r="F73">
            <v>174</v>
          </cell>
        </row>
        <row r="74">
          <cell r="C74">
            <v>73</v>
          </cell>
          <cell r="F74">
            <v>97</v>
          </cell>
        </row>
        <row r="75">
          <cell r="C75">
            <v>73</v>
          </cell>
          <cell r="F75">
            <v>68</v>
          </cell>
        </row>
        <row r="76">
          <cell r="C76">
            <v>74</v>
          </cell>
          <cell r="F76">
            <v>316</v>
          </cell>
        </row>
        <row r="77">
          <cell r="C77">
            <v>74</v>
          </cell>
          <cell r="F77">
            <v>191</v>
          </cell>
        </row>
        <row r="78">
          <cell r="C78">
            <v>75</v>
          </cell>
          <cell r="F78">
            <v>502</v>
          </cell>
        </row>
        <row r="79">
          <cell r="C79">
            <v>75</v>
          </cell>
          <cell r="F79">
            <v>356</v>
          </cell>
        </row>
        <row r="80">
          <cell r="C80">
            <v>76</v>
          </cell>
          <cell r="F80">
            <v>391</v>
          </cell>
        </row>
        <row r="81">
          <cell r="C81">
            <v>76</v>
          </cell>
          <cell r="F81">
            <v>248</v>
          </cell>
        </row>
        <row r="82">
          <cell r="C82">
            <v>77</v>
          </cell>
          <cell r="F82">
            <v>305</v>
          </cell>
        </row>
        <row r="83">
          <cell r="C83">
            <v>77</v>
          </cell>
          <cell r="F83">
            <v>264</v>
          </cell>
        </row>
        <row r="84">
          <cell r="C84">
            <v>78</v>
          </cell>
          <cell r="F84">
            <v>80</v>
          </cell>
        </row>
        <row r="85">
          <cell r="C85">
            <v>78</v>
          </cell>
          <cell r="F85">
            <v>64</v>
          </cell>
        </row>
        <row r="86">
          <cell r="C86">
            <v>79</v>
          </cell>
          <cell r="F86">
            <v>94</v>
          </cell>
        </row>
        <row r="87">
          <cell r="C87">
            <v>79</v>
          </cell>
          <cell r="F87">
            <v>90</v>
          </cell>
        </row>
        <row r="88">
          <cell r="C88">
            <v>80</v>
          </cell>
          <cell r="F88">
            <v>447</v>
          </cell>
        </row>
        <row r="89">
          <cell r="C89">
            <v>80</v>
          </cell>
          <cell r="F89">
            <v>442</v>
          </cell>
        </row>
        <row r="90">
          <cell r="C90">
            <v>81</v>
          </cell>
          <cell r="F90">
            <v>412</v>
          </cell>
        </row>
        <row r="91">
          <cell r="C91">
            <v>81</v>
          </cell>
          <cell r="F91">
            <v>351</v>
          </cell>
        </row>
        <row r="92">
          <cell r="C92">
            <v>83</v>
          </cell>
          <cell r="F92">
            <v>377</v>
          </cell>
        </row>
        <row r="93">
          <cell r="C93">
            <v>83</v>
          </cell>
          <cell r="F93">
            <v>221</v>
          </cell>
        </row>
        <row r="94">
          <cell r="C94">
            <v>84</v>
          </cell>
          <cell r="F94">
            <v>569</v>
          </cell>
        </row>
        <row r="95">
          <cell r="C95">
            <v>84</v>
          </cell>
          <cell r="F95">
            <v>394</v>
          </cell>
        </row>
        <row r="96">
          <cell r="C96">
            <v>85</v>
          </cell>
          <cell r="F96">
            <v>412</v>
          </cell>
        </row>
        <row r="97">
          <cell r="C97">
            <v>85</v>
          </cell>
          <cell r="F97">
            <v>313</v>
          </cell>
        </row>
        <row r="98">
          <cell r="C98">
            <v>86</v>
          </cell>
          <cell r="F98">
            <v>396</v>
          </cell>
        </row>
        <row r="99">
          <cell r="C99">
            <v>86</v>
          </cell>
          <cell r="F99">
            <v>242</v>
          </cell>
        </row>
        <row r="100">
          <cell r="C100">
            <v>87</v>
          </cell>
          <cell r="F100">
            <v>337</v>
          </cell>
        </row>
        <row r="101">
          <cell r="C101">
            <v>87</v>
          </cell>
          <cell r="F101">
            <v>229</v>
          </cell>
        </row>
        <row r="102">
          <cell r="C102">
            <v>88</v>
          </cell>
          <cell r="F102">
            <v>329</v>
          </cell>
        </row>
        <row r="103">
          <cell r="C103">
            <v>88</v>
          </cell>
          <cell r="F103">
            <v>223</v>
          </cell>
        </row>
        <row r="104">
          <cell r="C104">
            <v>89</v>
          </cell>
          <cell r="F104">
            <v>341</v>
          </cell>
        </row>
        <row r="105">
          <cell r="C105">
            <v>89</v>
          </cell>
          <cell r="F105">
            <v>282</v>
          </cell>
        </row>
        <row r="106">
          <cell r="C106">
            <v>90</v>
          </cell>
          <cell r="F106">
            <v>291</v>
          </cell>
        </row>
        <row r="107">
          <cell r="C107">
            <v>90</v>
          </cell>
          <cell r="F107">
            <v>367</v>
          </cell>
        </row>
        <row r="108">
          <cell r="C108">
            <v>91</v>
          </cell>
          <cell r="F108">
            <v>452</v>
          </cell>
        </row>
        <row r="109">
          <cell r="C109">
            <v>91</v>
          </cell>
          <cell r="F109">
            <v>274</v>
          </cell>
        </row>
        <row r="110">
          <cell r="C110">
            <v>92</v>
          </cell>
          <cell r="F110">
            <v>485</v>
          </cell>
        </row>
        <row r="111">
          <cell r="C111">
            <v>92</v>
          </cell>
          <cell r="F111">
            <v>345</v>
          </cell>
        </row>
        <row r="112">
          <cell r="C112">
            <v>93</v>
          </cell>
          <cell r="F112">
            <v>390</v>
          </cell>
        </row>
        <row r="113">
          <cell r="C113">
            <v>93</v>
          </cell>
          <cell r="F113">
            <v>232</v>
          </cell>
        </row>
        <row r="114">
          <cell r="C114">
            <v>94</v>
          </cell>
          <cell r="F114">
            <v>495</v>
          </cell>
        </row>
        <row r="115">
          <cell r="C115">
            <v>94</v>
          </cell>
          <cell r="F115">
            <v>411</v>
          </cell>
        </row>
        <row r="116">
          <cell r="C116">
            <v>95</v>
          </cell>
          <cell r="F116">
            <v>412</v>
          </cell>
        </row>
        <row r="117">
          <cell r="C117">
            <v>95</v>
          </cell>
          <cell r="F117">
            <v>268</v>
          </cell>
        </row>
        <row r="118">
          <cell r="C118">
            <v>96</v>
          </cell>
          <cell r="F118">
            <v>489</v>
          </cell>
        </row>
        <row r="119">
          <cell r="C119">
            <v>96</v>
          </cell>
          <cell r="F119">
            <v>291</v>
          </cell>
        </row>
        <row r="120">
          <cell r="C120">
            <v>97</v>
          </cell>
          <cell r="F120">
            <v>0</v>
          </cell>
        </row>
        <row r="121">
          <cell r="C121">
            <v>97</v>
          </cell>
          <cell r="F121">
            <v>0</v>
          </cell>
        </row>
        <row r="122">
          <cell r="C122">
            <v>98</v>
          </cell>
          <cell r="F122">
            <v>108</v>
          </cell>
        </row>
        <row r="123">
          <cell r="C123">
            <v>98</v>
          </cell>
          <cell r="F123">
            <v>90</v>
          </cell>
        </row>
        <row r="124">
          <cell r="C124">
            <v>99</v>
          </cell>
          <cell r="F124">
            <v>128</v>
          </cell>
        </row>
        <row r="125">
          <cell r="C125">
            <v>99</v>
          </cell>
          <cell r="F125">
            <v>114</v>
          </cell>
        </row>
        <row r="126">
          <cell r="C126">
            <v>100</v>
          </cell>
          <cell r="F126">
            <v>323</v>
          </cell>
        </row>
        <row r="127">
          <cell r="C127">
            <v>100</v>
          </cell>
          <cell r="F127">
            <v>270</v>
          </cell>
        </row>
        <row r="128">
          <cell r="C128">
            <v>102</v>
          </cell>
          <cell r="F128">
            <v>509</v>
          </cell>
        </row>
        <row r="129">
          <cell r="C129">
            <v>102</v>
          </cell>
          <cell r="F129">
            <v>374</v>
          </cell>
        </row>
        <row r="130">
          <cell r="C130">
            <v>103</v>
          </cell>
          <cell r="F130">
            <v>207</v>
          </cell>
        </row>
        <row r="131">
          <cell r="C131">
            <v>103</v>
          </cell>
          <cell r="F131">
            <v>166</v>
          </cell>
        </row>
        <row r="132">
          <cell r="C132">
            <v>104</v>
          </cell>
          <cell r="F132">
            <v>224</v>
          </cell>
        </row>
        <row r="133">
          <cell r="C133">
            <v>104</v>
          </cell>
          <cell r="F133">
            <v>159</v>
          </cell>
        </row>
        <row r="134">
          <cell r="C134">
            <v>105</v>
          </cell>
          <cell r="F134">
            <v>258</v>
          </cell>
        </row>
        <row r="135">
          <cell r="C135">
            <v>105</v>
          </cell>
          <cell r="F135">
            <v>193</v>
          </cell>
        </row>
        <row r="136">
          <cell r="C136">
            <v>106</v>
          </cell>
          <cell r="F136">
            <v>249</v>
          </cell>
        </row>
        <row r="137">
          <cell r="C137">
            <v>106</v>
          </cell>
          <cell r="F137">
            <v>218</v>
          </cell>
        </row>
        <row r="138">
          <cell r="C138">
            <v>107</v>
          </cell>
          <cell r="F138">
            <v>410</v>
          </cell>
        </row>
        <row r="139">
          <cell r="C139">
            <v>107</v>
          </cell>
          <cell r="F139">
            <v>377</v>
          </cell>
        </row>
        <row r="140">
          <cell r="C140">
            <v>108</v>
          </cell>
          <cell r="F140">
            <v>669</v>
          </cell>
        </row>
        <row r="141">
          <cell r="C141">
            <v>108</v>
          </cell>
          <cell r="F141">
            <v>578</v>
          </cell>
        </row>
        <row r="142">
          <cell r="C142">
            <v>109</v>
          </cell>
          <cell r="F142">
            <v>159</v>
          </cell>
        </row>
        <row r="143">
          <cell r="C143">
            <v>109</v>
          </cell>
          <cell r="F143">
            <v>134</v>
          </cell>
        </row>
        <row r="144">
          <cell r="C144">
            <v>110</v>
          </cell>
          <cell r="F144">
            <v>133</v>
          </cell>
        </row>
        <row r="145">
          <cell r="C145">
            <v>110</v>
          </cell>
          <cell r="F145">
            <v>91</v>
          </cell>
        </row>
        <row r="146">
          <cell r="C146">
            <v>111</v>
          </cell>
          <cell r="F146">
            <v>159</v>
          </cell>
        </row>
        <row r="147">
          <cell r="C147">
            <v>111</v>
          </cell>
          <cell r="F147">
            <v>121</v>
          </cell>
        </row>
        <row r="148">
          <cell r="C148">
            <v>112</v>
          </cell>
          <cell r="F148">
            <v>185</v>
          </cell>
        </row>
        <row r="149">
          <cell r="C149">
            <v>112</v>
          </cell>
          <cell r="F149">
            <v>161</v>
          </cell>
        </row>
        <row r="150">
          <cell r="C150">
            <v>113</v>
          </cell>
          <cell r="F150">
            <v>352</v>
          </cell>
        </row>
        <row r="151">
          <cell r="C151">
            <v>113</v>
          </cell>
          <cell r="F151">
            <v>244</v>
          </cell>
        </row>
        <row r="152">
          <cell r="C152">
            <v>114</v>
          </cell>
          <cell r="F152">
            <v>223</v>
          </cell>
        </row>
        <row r="153">
          <cell r="C153">
            <v>114</v>
          </cell>
          <cell r="F153">
            <v>305</v>
          </cell>
        </row>
        <row r="154">
          <cell r="C154">
            <v>115</v>
          </cell>
          <cell r="F154">
            <v>390</v>
          </cell>
        </row>
        <row r="155">
          <cell r="C155">
            <v>115</v>
          </cell>
          <cell r="F155">
            <v>337</v>
          </cell>
        </row>
        <row r="156">
          <cell r="C156">
            <v>116</v>
          </cell>
          <cell r="F156">
            <v>248</v>
          </cell>
        </row>
        <row r="157">
          <cell r="C157">
            <v>116</v>
          </cell>
          <cell r="F157">
            <v>245</v>
          </cell>
        </row>
        <row r="158">
          <cell r="C158">
            <v>117</v>
          </cell>
          <cell r="F158">
            <v>310</v>
          </cell>
        </row>
        <row r="159">
          <cell r="C159">
            <v>117</v>
          </cell>
          <cell r="F159">
            <v>236</v>
          </cell>
        </row>
        <row r="160">
          <cell r="C160">
            <v>118</v>
          </cell>
          <cell r="F160">
            <v>165</v>
          </cell>
        </row>
        <row r="161">
          <cell r="C161">
            <v>118</v>
          </cell>
          <cell r="F161">
            <v>124</v>
          </cell>
        </row>
        <row r="162">
          <cell r="C162">
            <v>119</v>
          </cell>
          <cell r="F162">
            <v>280</v>
          </cell>
        </row>
        <row r="163">
          <cell r="C163">
            <v>119</v>
          </cell>
          <cell r="F163">
            <v>230</v>
          </cell>
        </row>
        <row r="164">
          <cell r="C164">
            <v>120</v>
          </cell>
          <cell r="F164">
            <v>238</v>
          </cell>
        </row>
        <row r="165">
          <cell r="C165">
            <v>120</v>
          </cell>
          <cell r="F165">
            <v>182</v>
          </cell>
        </row>
        <row r="166">
          <cell r="C166">
            <v>121</v>
          </cell>
          <cell r="F166">
            <v>318</v>
          </cell>
        </row>
        <row r="167">
          <cell r="C167">
            <v>121</v>
          </cell>
          <cell r="F167">
            <v>281</v>
          </cell>
        </row>
        <row r="168">
          <cell r="C168">
            <v>122</v>
          </cell>
          <cell r="F168">
            <v>428</v>
          </cell>
        </row>
        <row r="169">
          <cell r="C169">
            <v>122</v>
          </cell>
          <cell r="F169">
            <v>386</v>
          </cell>
        </row>
        <row r="170">
          <cell r="C170">
            <v>123</v>
          </cell>
          <cell r="F170">
            <v>369</v>
          </cell>
        </row>
        <row r="171">
          <cell r="C171">
            <v>123</v>
          </cell>
          <cell r="F171">
            <v>298</v>
          </cell>
        </row>
        <row r="172">
          <cell r="C172">
            <v>124</v>
          </cell>
          <cell r="F172">
            <v>488</v>
          </cell>
        </row>
        <row r="173">
          <cell r="C173">
            <v>124</v>
          </cell>
          <cell r="F173">
            <v>411</v>
          </cell>
        </row>
        <row r="174">
          <cell r="C174">
            <v>125</v>
          </cell>
          <cell r="F174">
            <v>140</v>
          </cell>
        </row>
        <row r="175">
          <cell r="C175">
            <v>125</v>
          </cell>
          <cell r="F175">
            <v>95</v>
          </cell>
        </row>
        <row r="176">
          <cell r="C176">
            <v>126</v>
          </cell>
          <cell r="F176">
            <v>296</v>
          </cell>
        </row>
        <row r="177">
          <cell r="C177">
            <v>126</v>
          </cell>
          <cell r="F177">
            <v>179</v>
          </cell>
        </row>
        <row r="178">
          <cell r="C178">
            <v>127</v>
          </cell>
          <cell r="F178">
            <v>110</v>
          </cell>
        </row>
        <row r="179">
          <cell r="C179">
            <v>127</v>
          </cell>
          <cell r="F179">
            <v>81</v>
          </cell>
        </row>
        <row r="180">
          <cell r="C180">
            <v>128</v>
          </cell>
          <cell r="F180">
            <v>322</v>
          </cell>
        </row>
        <row r="181">
          <cell r="C181">
            <v>128</v>
          </cell>
          <cell r="F181">
            <v>288</v>
          </cell>
        </row>
        <row r="182">
          <cell r="C182">
            <v>129</v>
          </cell>
          <cell r="F182">
            <v>282</v>
          </cell>
        </row>
        <row r="183">
          <cell r="C183">
            <v>129</v>
          </cell>
          <cell r="F183">
            <v>240</v>
          </cell>
        </row>
        <row r="184">
          <cell r="C184">
            <v>130</v>
          </cell>
          <cell r="F184">
            <v>259</v>
          </cell>
        </row>
        <row r="185">
          <cell r="C185">
            <v>130</v>
          </cell>
          <cell r="F185">
            <v>220</v>
          </cell>
        </row>
        <row r="186">
          <cell r="C186">
            <v>131</v>
          </cell>
          <cell r="F186">
            <v>289</v>
          </cell>
        </row>
        <row r="187">
          <cell r="C187">
            <v>131</v>
          </cell>
          <cell r="F187">
            <v>238</v>
          </cell>
        </row>
        <row r="188">
          <cell r="C188">
            <v>132</v>
          </cell>
          <cell r="F188">
            <v>253</v>
          </cell>
        </row>
        <row r="189">
          <cell r="C189">
            <v>132</v>
          </cell>
          <cell r="F189">
            <v>134</v>
          </cell>
        </row>
        <row r="190">
          <cell r="C190">
            <v>133</v>
          </cell>
          <cell r="F190">
            <v>513</v>
          </cell>
        </row>
        <row r="191">
          <cell r="C191">
            <v>133</v>
          </cell>
          <cell r="F191">
            <v>452</v>
          </cell>
        </row>
        <row r="192">
          <cell r="C192">
            <v>134</v>
          </cell>
          <cell r="F192">
            <v>201</v>
          </cell>
        </row>
        <row r="193">
          <cell r="C193">
            <v>134</v>
          </cell>
          <cell r="F193">
            <v>189</v>
          </cell>
        </row>
        <row r="194">
          <cell r="C194">
            <v>135</v>
          </cell>
          <cell r="F194">
            <v>148</v>
          </cell>
        </row>
        <row r="195">
          <cell r="C195">
            <v>135</v>
          </cell>
          <cell r="F195">
            <v>153</v>
          </cell>
        </row>
        <row r="196">
          <cell r="C196">
            <v>136</v>
          </cell>
          <cell r="F196">
            <v>264</v>
          </cell>
        </row>
        <row r="197">
          <cell r="C197">
            <v>136</v>
          </cell>
          <cell r="F197">
            <v>201</v>
          </cell>
        </row>
        <row r="198">
          <cell r="C198">
            <v>137</v>
          </cell>
          <cell r="F198">
            <v>484</v>
          </cell>
        </row>
        <row r="199">
          <cell r="C199">
            <v>137</v>
          </cell>
          <cell r="F199">
            <v>371</v>
          </cell>
        </row>
        <row r="200">
          <cell r="C200">
            <v>138</v>
          </cell>
          <cell r="F200">
            <v>456</v>
          </cell>
        </row>
        <row r="201">
          <cell r="C201">
            <v>138</v>
          </cell>
          <cell r="F201">
            <v>455</v>
          </cell>
        </row>
        <row r="202">
          <cell r="C202">
            <v>139</v>
          </cell>
          <cell r="F202">
            <v>453</v>
          </cell>
        </row>
        <row r="203">
          <cell r="C203">
            <v>139</v>
          </cell>
          <cell r="F203">
            <v>369</v>
          </cell>
        </row>
        <row r="204">
          <cell r="C204">
            <v>140</v>
          </cell>
          <cell r="F204">
            <v>392</v>
          </cell>
        </row>
        <row r="205">
          <cell r="C205">
            <v>140</v>
          </cell>
          <cell r="F205">
            <v>396</v>
          </cell>
        </row>
        <row r="206">
          <cell r="C206">
            <v>141</v>
          </cell>
          <cell r="F206">
            <v>352</v>
          </cell>
        </row>
        <row r="207">
          <cell r="C207">
            <v>141</v>
          </cell>
          <cell r="F207">
            <v>291</v>
          </cell>
        </row>
        <row r="208">
          <cell r="C208">
            <v>142</v>
          </cell>
          <cell r="F208">
            <v>299</v>
          </cell>
        </row>
        <row r="209">
          <cell r="C209">
            <v>142</v>
          </cell>
          <cell r="F209">
            <v>304</v>
          </cell>
        </row>
        <row r="210">
          <cell r="C210">
            <v>143</v>
          </cell>
          <cell r="F210">
            <v>355</v>
          </cell>
        </row>
        <row r="211">
          <cell r="C211">
            <v>143</v>
          </cell>
          <cell r="F211">
            <v>265</v>
          </cell>
        </row>
        <row r="212">
          <cell r="C212">
            <v>144</v>
          </cell>
          <cell r="F212">
            <v>491</v>
          </cell>
        </row>
        <row r="213">
          <cell r="C213">
            <v>144</v>
          </cell>
          <cell r="F213">
            <v>452</v>
          </cell>
        </row>
        <row r="214">
          <cell r="C214">
            <v>145</v>
          </cell>
          <cell r="F214">
            <v>529</v>
          </cell>
        </row>
        <row r="215">
          <cell r="C215">
            <v>145</v>
          </cell>
          <cell r="F215">
            <v>261</v>
          </cell>
        </row>
        <row r="216">
          <cell r="C216">
            <v>146</v>
          </cell>
          <cell r="F216">
            <v>641</v>
          </cell>
        </row>
        <row r="217">
          <cell r="C217">
            <v>146</v>
          </cell>
          <cell r="F217">
            <v>444</v>
          </cell>
        </row>
        <row r="218">
          <cell r="C218">
            <v>147</v>
          </cell>
          <cell r="F218">
            <v>634</v>
          </cell>
        </row>
        <row r="219">
          <cell r="C219">
            <v>147</v>
          </cell>
          <cell r="F219">
            <v>525</v>
          </cell>
        </row>
        <row r="220">
          <cell r="C220">
            <v>149</v>
          </cell>
          <cell r="F220">
            <v>252</v>
          </cell>
        </row>
        <row r="221">
          <cell r="C221">
            <v>149</v>
          </cell>
          <cell r="F221">
            <v>303</v>
          </cell>
        </row>
        <row r="222">
          <cell r="C222">
            <v>150</v>
          </cell>
          <cell r="F222">
            <v>365</v>
          </cell>
        </row>
        <row r="223">
          <cell r="C223">
            <v>150</v>
          </cell>
          <cell r="F223">
            <v>407</v>
          </cell>
        </row>
        <row r="224">
          <cell r="C224">
            <v>151</v>
          </cell>
          <cell r="F224">
            <v>377</v>
          </cell>
        </row>
        <row r="225">
          <cell r="C225">
            <v>151</v>
          </cell>
          <cell r="F225">
            <v>327</v>
          </cell>
        </row>
        <row r="226">
          <cell r="C226">
            <v>152</v>
          </cell>
          <cell r="F226">
            <v>311</v>
          </cell>
        </row>
        <row r="227">
          <cell r="C227">
            <v>152</v>
          </cell>
          <cell r="F227">
            <v>288</v>
          </cell>
        </row>
        <row r="228">
          <cell r="C228">
            <v>153</v>
          </cell>
          <cell r="F228">
            <v>336</v>
          </cell>
        </row>
        <row r="229">
          <cell r="C229">
            <v>153</v>
          </cell>
          <cell r="F229">
            <v>468</v>
          </cell>
        </row>
        <row r="230">
          <cell r="C230">
            <v>154</v>
          </cell>
          <cell r="F230">
            <v>286</v>
          </cell>
        </row>
        <row r="231">
          <cell r="C231">
            <v>154</v>
          </cell>
          <cell r="F231">
            <v>336</v>
          </cell>
        </row>
        <row r="232">
          <cell r="C232">
            <v>155</v>
          </cell>
          <cell r="F232">
            <v>224</v>
          </cell>
        </row>
        <row r="233">
          <cell r="C233">
            <v>155</v>
          </cell>
          <cell r="F233">
            <v>264</v>
          </cell>
        </row>
        <row r="234">
          <cell r="C234">
            <v>156</v>
          </cell>
          <cell r="F234">
            <v>421</v>
          </cell>
        </row>
        <row r="235">
          <cell r="C235">
            <v>156</v>
          </cell>
          <cell r="F235">
            <v>279</v>
          </cell>
        </row>
        <row r="236">
          <cell r="C236">
            <v>157</v>
          </cell>
          <cell r="F236">
            <v>161</v>
          </cell>
        </row>
        <row r="237">
          <cell r="C237">
            <v>157</v>
          </cell>
          <cell r="F237">
            <v>88</v>
          </cell>
        </row>
        <row r="238">
          <cell r="C238">
            <v>158</v>
          </cell>
          <cell r="F238">
            <v>324</v>
          </cell>
        </row>
        <row r="239">
          <cell r="C239">
            <v>158</v>
          </cell>
          <cell r="F239">
            <v>320</v>
          </cell>
        </row>
        <row r="240">
          <cell r="C240">
            <v>159</v>
          </cell>
          <cell r="F240">
            <v>392</v>
          </cell>
        </row>
        <row r="241">
          <cell r="C241">
            <v>159</v>
          </cell>
          <cell r="F241">
            <v>368</v>
          </cell>
        </row>
        <row r="242">
          <cell r="C242">
            <v>160</v>
          </cell>
          <cell r="F242">
            <v>386</v>
          </cell>
        </row>
        <row r="243">
          <cell r="C243">
            <v>160</v>
          </cell>
          <cell r="F243">
            <v>363</v>
          </cell>
        </row>
        <row r="244">
          <cell r="C244">
            <v>161</v>
          </cell>
          <cell r="F244">
            <v>283</v>
          </cell>
        </row>
        <row r="245">
          <cell r="C245">
            <v>161</v>
          </cell>
          <cell r="F245">
            <v>247</v>
          </cell>
        </row>
        <row r="246">
          <cell r="C246">
            <v>162</v>
          </cell>
          <cell r="F246">
            <v>499</v>
          </cell>
        </row>
        <row r="247">
          <cell r="C247">
            <v>162</v>
          </cell>
          <cell r="F247">
            <v>339</v>
          </cell>
        </row>
        <row r="248">
          <cell r="C248">
            <v>163</v>
          </cell>
          <cell r="F248">
            <v>368</v>
          </cell>
        </row>
        <row r="249">
          <cell r="C249">
            <v>163</v>
          </cell>
          <cell r="F249">
            <v>320</v>
          </cell>
        </row>
        <row r="250">
          <cell r="C250">
            <v>164</v>
          </cell>
          <cell r="F250">
            <v>209</v>
          </cell>
        </row>
        <row r="251">
          <cell r="C251">
            <v>164</v>
          </cell>
          <cell r="F251">
            <v>197</v>
          </cell>
        </row>
        <row r="252">
          <cell r="C252">
            <v>165</v>
          </cell>
          <cell r="F252">
            <v>419</v>
          </cell>
        </row>
        <row r="253">
          <cell r="C253">
            <v>165</v>
          </cell>
          <cell r="F253">
            <v>381</v>
          </cell>
        </row>
        <row r="254">
          <cell r="C254">
            <v>166</v>
          </cell>
          <cell r="F254">
            <v>470</v>
          </cell>
        </row>
        <row r="255">
          <cell r="C255">
            <v>166</v>
          </cell>
          <cell r="F255">
            <v>315</v>
          </cell>
        </row>
        <row r="256">
          <cell r="C256">
            <v>167</v>
          </cell>
          <cell r="F256">
            <v>515</v>
          </cell>
        </row>
        <row r="257">
          <cell r="C257">
            <v>167</v>
          </cell>
          <cell r="F257">
            <v>439</v>
          </cell>
        </row>
        <row r="258">
          <cell r="C258">
            <v>168</v>
          </cell>
          <cell r="F258">
            <v>274</v>
          </cell>
        </row>
        <row r="259">
          <cell r="C259">
            <v>168</v>
          </cell>
          <cell r="F259">
            <v>185</v>
          </cell>
        </row>
        <row r="260">
          <cell r="C260">
            <v>169</v>
          </cell>
          <cell r="F260">
            <v>331</v>
          </cell>
        </row>
        <row r="261">
          <cell r="C261">
            <v>169</v>
          </cell>
          <cell r="F261">
            <v>240</v>
          </cell>
        </row>
        <row r="262">
          <cell r="C262">
            <v>170</v>
          </cell>
          <cell r="F262">
            <v>195</v>
          </cell>
        </row>
        <row r="263">
          <cell r="C263">
            <v>170</v>
          </cell>
          <cell r="F263">
            <v>188</v>
          </cell>
        </row>
        <row r="264">
          <cell r="C264">
            <v>171</v>
          </cell>
          <cell r="F264">
            <v>277</v>
          </cell>
        </row>
        <row r="265">
          <cell r="C265">
            <v>171</v>
          </cell>
          <cell r="F265">
            <v>152</v>
          </cell>
        </row>
        <row r="266">
          <cell r="C266">
            <v>172</v>
          </cell>
          <cell r="F266">
            <v>180</v>
          </cell>
        </row>
        <row r="267">
          <cell r="C267">
            <v>172</v>
          </cell>
          <cell r="F267">
            <v>118</v>
          </cell>
        </row>
        <row r="268">
          <cell r="C268">
            <v>175</v>
          </cell>
          <cell r="F268">
            <v>233</v>
          </cell>
        </row>
        <row r="269">
          <cell r="C269">
            <v>175</v>
          </cell>
          <cell r="F269">
            <v>162</v>
          </cell>
        </row>
        <row r="270">
          <cell r="C270">
            <v>176</v>
          </cell>
          <cell r="F270">
            <v>323</v>
          </cell>
        </row>
        <row r="271">
          <cell r="C271">
            <v>176</v>
          </cell>
          <cell r="F271">
            <v>232</v>
          </cell>
        </row>
        <row r="272">
          <cell r="C272">
            <v>177</v>
          </cell>
          <cell r="F272">
            <v>443</v>
          </cell>
        </row>
        <row r="273">
          <cell r="C273">
            <v>177</v>
          </cell>
          <cell r="F273">
            <v>231</v>
          </cell>
        </row>
        <row r="274">
          <cell r="C274">
            <v>178</v>
          </cell>
          <cell r="F274">
            <v>533</v>
          </cell>
        </row>
        <row r="275">
          <cell r="C275">
            <v>178</v>
          </cell>
          <cell r="F275">
            <v>315</v>
          </cell>
        </row>
        <row r="276">
          <cell r="C276">
            <v>179</v>
          </cell>
          <cell r="F276">
            <v>0</v>
          </cell>
        </row>
        <row r="277">
          <cell r="C277">
            <v>179</v>
          </cell>
          <cell r="F277">
            <v>0</v>
          </cell>
        </row>
        <row r="278">
          <cell r="C278">
            <v>180</v>
          </cell>
          <cell r="F278">
            <v>284</v>
          </cell>
        </row>
        <row r="279">
          <cell r="C279">
            <v>180</v>
          </cell>
          <cell r="F279">
            <v>197</v>
          </cell>
        </row>
        <row r="280">
          <cell r="C280">
            <v>181</v>
          </cell>
          <cell r="F280">
            <v>338</v>
          </cell>
        </row>
        <row r="281">
          <cell r="C281">
            <v>181</v>
          </cell>
          <cell r="F281">
            <v>243</v>
          </cell>
        </row>
        <row r="282">
          <cell r="C282">
            <v>182</v>
          </cell>
          <cell r="F282">
            <v>333</v>
          </cell>
        </row>
        <row r="283">
          <cell r="C283">
            <v>182</v>
          </cell>
          <cell r="F283">
            <v>224</v>
          </cell>
        </row>
        <row r="284">
          <cell r="C284">
            <v>183</v>
          </cell>
          <cell r="F284">
            <v>428</v>
          </cell>
        </row>
        <row r="285">
          <cell r="C285">
            <v>183</v>
          </cell>
          <cell r="F285">
            <v>262</v>
          </cell>
        </row>
        <row r="286">
          <cell r="C286">
            <v>184</v>
          </cell>
          <cell r="F286">
            <v>346</v>
          </cell>
        </row>
        <row r="287">
          <cell r="C287">
            <v>184</v>
          </cell>
          <cell r="F287">
            <v>244</v>
          </cell>
        </row>
        <row r="288">
          <cell r="C288">
            <v>185</v>
          </cell>
          <cell r="F288">
            <v>536</v>
          </cell>
        </row>
        <row r="289">
          <cell r="C289">
            <v>185</v>
          </cell>
          <cell r="F289">
            <v>211</v>
          </cell>
        </row>
        <row r="290">
          <cell r="C290">
            <v>186</v>
          </cell>
          <cell r="F290">
            <v>422</v>
          </cell>
        </row>
        <row r="291">
          <cell r="C291">
            <v>186</v>
          </cell>
          <cell r="F291">
            <v>283</v>
          </cell>
        </row>
        <row r="292">
          <cell r="C292">
            <v>187</v>
          </cell>
          <cell r="F292">
            <v>315</v>
          </cell>
        </row>
        <row r="293">
          <cell r="C293">
            <v>187</v>
          </cell>
          <cell r="F293">
            <v>191</v>
          </cell>
        </row>
        <row r="294">
          <cell r="C294">
            <v>188</v>
          </cell>
          <cell r="F294">
            <v>304</v>
          </cell>
        </row>
        <row r="295">
          <cell r="C295">
            <v>188</v>
          </cell>
          <cell r="F295">
            <v>186</v>
          </cell>
        </row>
        <row r="296">
          <cell r="C296">
            <v>189</v>
          </cell>
          <cell r="F296">
            <v>466</v>
          </cell>
        </row>
        <row r="297">
          <cell r="C297">
            <v>189</v>
          </cell>
          <cell r="F297">
            <v>247</v>
          </cell>
        </row>
        <row r="298">
          <cell r="C298">
            <v>190</v>
          </cell>
          <cell r="F298">
            <v>536</v>
          </cell>
        </row>
        <row r="299">
          <cell r="C299">
            <v>190</v>
          </cell>
          <cell r="F299">
            <v>387</v>
          </cell>
        </row>
        <row r="300">
          <cell r="C300">
            <v>191</v>
          </cell>
          <cell r="F300">
            <v>255</v>
          </cell>
        </row>
        <row r="301">
          <cell r="C301">
            <v>191</v>
          </cell>
          <cell r="F301">
            <v>213</v>
          </cell>
        </row>
        <row r="302">
          <cell r="C302">
            <v>192</v>
          </cell>
          <cell r="F302">
            <v>537</v>
          </cell>
        </row>
        <row r="303">
          <cell r="C303">
            <v>192</v>
          </cell>
          <cell r="F303">
            <v>470</v>
          </cell>
        </row>
        <row r="304">
          <cell r="C304">
            <v>194</v>
          </cell>
          <cell r="F304">
            <v>222</v>
          </cell>
        </row>
        <row r="305">
          <cell r="C305">
            <v>194</v>
          </cell>
          <cell r="F305">
            <v>183</v>
          </cell>
        </row>
        <row r="306">
          <cell r="C306">
            <v>195</v>
          </cell>
          <cell r="F306">
            <v>183</v>
          </cell>
        </row>
        <row r="307">
          <cell r="C307">
            <v>195</v>
          </cell>
          <cell r="F307">
            <v>151</v>
          </cell>
        </row>
        <row r="308">
          <cell r="C308">
            <v>196</v>
          </cell>
          <cell r="F308">
            <v>535</v>
          </cell>
        </row>
        <row r="309">
          <cell r="C309">
            <v>196</v>
          </cell>
          <cell r="F309">
            <v>414</v>
          </cell>
        </row>
        <row r="310">
          <cell r="C310">
            <v>197</v>
          </cell>
          <cell r="F310">
            <v>374</v>
          </cell>
        </row>
        <row r="311">
          <cell r="C311">
            <v>197</v>
          </cell>
          <cell r="F311">
            <v>284</v>
          </cell>
        </row>
        <row r="312">
          <cell r="C312">
            <v>198</v>
          </cell>
          <cell r="F312">
            <v>351</v>
          </cell>
        </row>
        <row r="313">
          <cell r="C313">
            <v>198</v>
          </cell>
          <cell r="F313">
            <v>331</v>
          </cell>
        </row>
        <row r="314">
          <cell r="C314">
            <v>199</v>
          </cell>
          <cell r="F314">
            <v>384</v>
          </cell>
        </row>
        <row r="315">
          <cell r="C315">
            <v>199</v>
          </cell>
          <cell r="F315">
            <v>293</v>
          </cell>
        </row>
        <row r="316">
          <cell r="C316">
            <v>200</v>
          </cell>
          <cell r="F316">
            <v>345</v>
          </cell>
        </row>
        <row r="317">
          <cell r="C317">
            <v>200</v>
          </cell>
          <cell r="F317">
            <v>328</v>
          </cell>
        </row>
        <row r="318">
          <cell r="C318">
            <v>202</v>
          </cell>
          <cell r="F318">
            <v>58</v>
          </cell>
        </row>
        <row r="319">
          <cell r="C319">
            <v>202</v>
          </cell>
          <cell r="F319">
            <v>120</v>
          </cell>
        </row>
        <row r="320">
          <cell r="C320">
            <v>203</v>
          </cell>
          <cell r="F320">
            <v>194</v>
          </cell>
        </row>
        <row r="321">
          <cell r="C321">
            <v>203</v>
          </cell>
          <cell r="F321">
            <v>245</v>
          </cell>
        </row>
        <row r="322">
          <cell r="C322">
            <v>204</v>
          </cell>
          <cell r="F322">
            <v>332</v>
          </cell>
        </row>
        <row r="323">
          <cell r="C323">
            <v>204</v>
          </cell>
          <cell r="F323">
            <v>311</v>
          </cell>
        </row>
        <row r="324">
          <cell r="C324">
            <v>205</v>
          </cell>
          <cell r="F324">
            <v>495</v>
          </cell>
        </row>
        <row r="325">
          <cell r="C325">
            <v>205</v>
          </cell>
          <cell r="F325">
            <v>470</v>
          </cell>
        </row>
        <row r="326">
          <cell r="C326">
            <v>206</v>
          </cell>
          <cell r="F326">
            <v>496</v>
          </cell>
        </row>
        <row r="327">
          <cell r="C327">
            <v>206</v>
          </cell>
          <cell r="F327">
            <v>464</v>
          </cell>
        </row>
        <row r="328">
          <cell r="C328">
            <v>207</v>
          </cell>
          <cell r="F328">
            <v>332</v>
          </cell>
        </row>
        <row r="329">
          <cell r="C329">
            <v>207</v>
          </cell>
          <cell r="F329">
            <v>295</v>
          </cell>
        </row>
        <row r="330">
          <cell r="C330">
            <v>208</v>
          </cell>
          <cell r="F330">
            <v>257</v>
          </cell>
        </row>
        <row r="331">
          <cell r="C331">
            <v>208</v>
          </cell>
          <cell r="F331">
            <v>275</v>
          </cell>
        </row>
        <row r="332">
          <cell r="C332">
            <v>209</v>
          </cell>
          <cell r="F332">
            <v>529</v>
          </cell>
        </row>
        <row r="333">
          <cell r="C333">
            <v>209</v>
          </cell>
          <cell r="F333">
            <v>464</v>
          </cell>
        </row>
        <row r="334">
          <cell r="C334">
            <v>210</v>
          </cell>
          <cell r="F334">
            <v>55</v>
          </cell>
        </row>
        <row r="335">
          <cell r="C335">
            <v>210</v>
          </cell>
          <cell r="F335">
            <v>60</v>
          </cell>
        </row>
        <row r="336">
          <cell r="C336">
            <v>211</v>
          </cell>
          <cell r="F336">
            <v>25</v>
          </cell>
        </row>
        <row r="337">
          <cell r="C337">
            <v>211</v>
          </cell>
          <cell r="F337">
            <v>20</v>
          </cell>
        </row>
        <row r="338">
          <cell r="C338">
            <v>212</v>
          </cell>
          <cell r="F338">
            <v>150</v>
          </cell>
        </row>
        <row r="339">
          <cell r="C339">
            <v>212</v>
          </cell>
          <cell r="F339">
            <v>131</v>
          </cell>
        </row>
        <row r="340">
          <cell r="C340">
            <v>213</v>
          </cell>
          <cell r="F340">
            <v>480</v>
          </cell>
        </row>
        <row r="341">
          <cell r="C341">
            <v>213</v>
          </cell>
          <cell r="F341">
            <v>343</v>
          </cell>
        </row>
        <row r="342">
          <cell r="C342">
            <v>214</v>
          </cell>
          <cell r="F342">
            <v>170</v>
          </cell>
        </row>
        <row r="343">
          <cell r="C343">
            <v>214</v>
          </cell>
          <cell r="F343">
            <v>120</v>
          </cell>
        </row>
        <row r="344">
          <cell r="C344">
            <v>215</v>
          </cell>
          <cell r="F344">
            <v>163</v>
          </cell>
        </row>
        <row r="345">
          <cell r="C345">
            <v>215</v>
          </cell>
          <cell r="F345">
            <v>127</v>
          </cell>
        </row>
        <row r="346">
          <cell r="C346">
            <v>216</v>
          </cell>
          <cell r="F346">
            <v>173</v>
          </cell>
        </row>
        <row r="347">
          <cell r="C347">
            <v>216</v>
          </cell>
          <cell r="F347">
            <v>122</v>
          </cell>
        </row>
        <row r="348">
          <cell r="C348">
            <v>217</v>
          </cell>
          <cell r="F348">
            <v>451</v>
          </cell>
        </row>
        <row r="349">
          <cell r="C349">
            <v>217</v>
          </cell>
          <cell r="F349">
            <v>230</v>
          </cell>
        </row>
        <row r="350">
          <cell r="C350">
            <v>220</v>
          </cell>
          <cell r="F350">
            <v>47</v>
          </cell>
        </row>
        <row r="351">
          <cell r="C351">
            <v>220</v>
          </cell>
          <cell r="F351">
            <v>45</v>
          </cell>
        </row>
        <row r="352">
          <cell r="C352">
            <v>221</v>
          </cell>
          <cell r="F352">
            <v>163</v>
          </cell>
        </row>
        <row r="353">
          <cell r="C353">
            <v>221</v>
          </cell>
          <cell r="F353">
            <v>139</v>
          </cell>
        </row>
        <row r="354">
          <cell r="C354">
            <v>222</v>
          </cell>
          <cell r="F354">
            <v>240</v>
          </cell>
        </row>
        <row r="355">
          <cell r="C355">
            <v>222</v>
          </cell>
          <cell r="F355">
            <v>212</v>
          </cell>
        </row>
        <row r="356">
          <cell r="C356">
            <v>223</v>
          </cell>
          <cell r="F356">
            <v>284</v>
          </cell>
        </row>
        <row r="357">
          <cell r="C357">
            <v>223</v>
          </cell>
          <cell r="F357">
            <v>325</v>
          </cell>
        </row>
        <row r="358">
          <cell r="C358">
            <v>224</v>
          </cell>
          <cell r="F358">
            <v>395</v>
          </cell>
        </row>
        <row r="359">
          <cell r="C359">
            <v>224</v>
          </cell>
          <cell r="F359">
            <v>315</v>
          </cell>
        </row>
        <row r="360">
          <cell r="C360">
            <v>225</v>
          </cell>
          <cell r="F360">
            <v>218</v>
          </cell>
        </row>
        <row r="361">
          <cell r="C361">
            <v>225</v>
          </cell>
          <cell r="F361">
            <v>144</v>
          </cell>
        </row>
        <row r="362">
          <cell r="C362">
            <v>226</v>
          </cell>
          <cell r="F362">
            <v>161</v>
          </cell>
        </row>
        <row r="363">
          <cell r="C363">
            <v>226</v>
          </cell>
          <cell r="F363">
            <v>161</v>
          </cell>
        </row>
        <row r="364">
          <cell r="C364">
            <v>227</v>
          </cell>
          <cell r="F364">
            <v>387</v>
          </cell>
        </row>
        <row r="365">
          <cell r="C365">
            <v>227</v>
          </cell>
          <cell r="F365">
            <v>289</v>
          </cell>
        </row>
        <row r="366">
          <cell r="C366">
            <v>228</v>
          </cell>
          <cell r="F366">
            <v>355</v>
          </cell>
        </row>
        <row r="367">
          <cell r="C367">
            <v>228</v>
          </cell>
          <cell r="F367">
            <v>327</v>
          </cell>
        </row>
        <row r="368">
          <cell r="C368">
            <v>229</v>
          </cell>
          <cell r="F368">
            <v>209</v>
          </cell>
        </row>
        <row r="369">
          <cell r="C369">
            <v>229</v>
          </cell>
          <cell r="F369">
            <v>174</v>
          </cell>
        </row>
        <row r="370">
          <cell r="C370">
            <v>230</v>
          </cell>
          <cell r="F370">
            <v>417</v>
          </cell>
        </row>
        <row r="371">
          <cell r="C371">
            <v>230</v>
          </cell>
          <cell r="F371">
            <v>301</v>
          </cell>
        </row>
        <row r="372">
          <cell r="C372">
            <v>231</v>
          </cell>
          <cell r="F372">
            <v>298</v>
          </cell>
        </row>
        <row r="373">
          <cell r="C373">
            <v>231</v>
          </cell>
          <cell r="F373">
            <v>255</v>
          </cell>
        </row>
        <row r="374">
          <cell r="C374">
            <v>232</v>
          </cell>
          <cell r="F374">
            <v>149</v>
          </cell>
        </row>
        <row r="375">
          <cell r="C375">
            <v>232</v>
          </cell>
          <cell r="F375">
            <v>118</v>
          </cell>
        </row>
        <row r="376">
          <cell r="C376">
            <v>233</v>
          </cell>
          <cell r="F376">
            <v>440</v>
          </cell>
        </row>
        <row r="377">
          <cell r="C377">
            <v>233</v>
          </cell>
          <cell r="F377">
            <v>423</v>
          </cell>
        </row>
        <row r="378">
          <cell r="C378">
            <v>234</v>
          </cell>
          <cell r="F378">
            <v>204</v>
          </cell>
        </row>
        <row r="379">
          <cell r="C379">
            <v>234</v>
          </cell>
          <cell r="F379">
            <v>154</v>
          </cell>
        </row>
        <row r="380">
          <cell r="C380">
            <v>235</v>
          </cell>
          <cell r="F380">
            <v>460</v>
          </cell>
        </row>
        <row r="381">
          <cell r="C381">
            <v>235</v>
          </cell>
          <cell r="F381">
            <v>288</v>
          </cell>
        </row>
        <row r="382">
          <cell r="C382">
            <v>236</v>
          </cell>
          <cell r="F382">
            <v>199</v>
          </cell>
        </row>
        <row r="383">
          <cell r="C383">
            <v>236</v>
          </cell>
          <cell r="F383">
            <v>158</v>
          </cell>
        </row>
        <row r="384">
          <cell r="C384">
            <v>237</v>
          </cell>
          <cell r="F384">
            <v>362</v>
          </cell>
        </row>
        <row r="385">
          <cell r="C385">
            <v>237</v>
          </cell>
          <cell r="F385">
            <v>243</v>
          </cell>
        </row>
        <row r="386">
          <cell r="C386">
            <v>238</v>
          </cell>
          <cell r="F386">
            <v>0</v>
          </cell>
        </row>
        <row r="387">
          <cell r="C387">
            <v>238</v>
          </cell>
          <cell r="F387">
            <v>0</v>
          </cell>
        </row>
        <row r="388">
          <cell r="C388">
            <v>239</v>
          </cell>
          <cell r="F388">
            <v>393</v>
          </cell>
        </row>
        <row r="389">
          <cell r="C389">
            <v>239</v>
          </cell>
          <cell r="F389">
            <v>224</v>
          </cell>
        </row>
        <row r="390">
          <cell r="C390">
            <v>240</v>
          </cell>
          <cell r="F390">
            <v>411</v>
          </cell>
        </row>
        <row r="391">
          <cell r="C391">
            <v>240</v>
          </cell>
          <cell r="F391">
            <v>329</v>
          </cell>
        </row>
        <row r="392">
          <cell r="C392">
            <v>241</v>
          </cell>
          <cell r="F392">
            <v>385</v>
          </cell>
        </row>
        <row r="393">
          <cell r="C393">
            <v>241</v>
          </cell>
          <cell r="F393">
            <v>227</v>
          </cell>
        </row>
        <row r="394">
          <cell r="C394">
            <v>242</v>
          </cell>
          <cell r="F394">
            <v>394</v>
          </cell>
        </row>
        <row r="395">
          <cell r="C395">
            <v>242</v>
          </cell>
          <cell r="F395">
            <v>240</v>
          </cell>
        </row>
        <row r="396">
          <cell r="C396">
            <v>243</v>
          </cell>
          <cell r="F396">
            <v>365</v>
          </cell>
        </row>
        <row r="397">
          <cell r="C397">
            <v>243</v>
          </cell>
          <cell r="F397">
            <v>190</v>
          </cell>
        </row>
        <row r="398">
          <cell r="C398">
            <v>244</v>
          </cell>
          <cell r="F398">
            <v>439</v>
          </cell>
        </row>
        <row r="399">
          <cell r="C399">
            <v>244</v>
          </cell>
          <cell r="F399">
            <v>240</v>
          </cell>
        </row>
        <row r="400">
          <cell r="C400">
            <v>245</v>
          </cell>
          <cell r="F400">
            <v>375</v>
          </cell>
        </row>
        <row r="401">
          <cell r="C401">
            <v>245</v>
          </cell>
          <cell r="F401">
            <v>181</v>
          </cell>
        </row>
        <row r="402">
          <cell r="C402">
            <v>246</v>
          </cell>
          <cell r="F402">
            <v>471</v>
          </cell>
        </row>
        <row r="403">
          <cell r="C403">
            <v>246</v>
          </cell>
          <cell r="F403">
            <v>228</v>
          </cell>
        </row>
        <row r="404">
          <cell r="C404">
            <v>247</v>
          </cell>
          <cell r="F404">
            <v>378</v>
          </cell>
        </row>
        <row r="405">
          <cell r="C405">
            <v>247</v>
          </cell>
          <cell r="F405">
            <v>194</v>
          </cell>
        </row>
        <row r="406">
          <cell r="C406">
            <v>249</v>
          </cell>
          <cell r="F406">
            <v>537</v>
          </cell>
        </row>
        <row r="407">
          <cell r="C407">
            <v>249</v>
          </cell>
          <cell r="F407">
            <v>267</v>
          </cell>
        </row>
        <row r="408">
          <cell r="C408">
            <v>250</v>
          </cell>
          <cell r="F408">
            <v>415</v>
          </cell>
        </row>
        <row r="409">
          <cell r="C409">
            <v>250</v>
          </cell>
          <cell r="F409">
            <v>332</v>
          </cell>
        </row>
        <row r="410">
          <cell r="C410">
            <v>251</v>
          </cell>
          <cell r="F410">
            <v>511</v>
          </cell>
        </row>
        <row r="411">
          <cell r="C411">
            <v>251</v>
          </cell>
          <cell r="F411">
            <v>377</v>
          </cell>
        </row>
        <row r="412">
          <cell r="C412">
            <v>252</v>
          </cell>
          <cell r="F412">
            <v>448</v>
          </cell>
        </row>
        <row r="413">
          <cell r="C413">
            <v>252</v>
          </cell>
          <cell r="F413">
            <v>334</v>
          </cell>
        </row>
        <row r="414">
          <cell r="C414">
            <v>253</v>
          </cell>
          <cell r="F414">
            <v>169</v>
          </cell>
        </row>
        <row r="415">
          <cell r="C415">
            <v>253</v>
          </cell>
          <cell r="F415">
            <v>140</v>
          </cell>
        </row>
        <row r="416">
          <cell r="C416">
            <v>254</v>
          </cell>
          <cell r="F416">
            <v>125</v>
          </cell>
        </row>
        <row r="417">
          <cell r="C417">
            <v>254</v>
          </cell>
          <cell r="F417">
            <v>99</v>
          </cell>
        </row>
        <row r="418">
          <cell r="C418">
            <v>255</v>
          </cell>
          <cell r="F418">
            <v>376</v>
          </cell>
        </row>
        <row r="419">
          <cell r="C419">
            <v>255</v>
          </cell>
          <cell r="F419">
            <v>340</v>
          </cell>
        </row>
        <row r="420">
          <cell r="C420">
            <v>256</v>
          </cell>
          <cell r="F420">
            <v>474</v>
          </cell>
        </row>
        <row r="421">
          <cell r="C421">
            <v>256</v>
          </cell>
          <cell r="F421">
            <v>363</v>
          </cell>
        </row>
        <row r="422">
          <cell r="C422">
            <v>257</v>
          </cell>
          <cell r="F422">
            <v>403</v>
          </cell>
        </row>
        <row r="423">
          <cell r="C423">
            <v>257</v>
          </cell>
          <cell r="F423">
            <v>364</v>
          </cell>
        </row>
        <row r="424">
          <cell r="C424">
            <v>258</v>
          </cell>
          <cell r="F424">
            <v>536</v>
          </cell>
        </row>
        <row r="425">
          <cell r="C425">
            <v>258</v>
          </cell>
          <cell r="F425">
            <v>474</v>
          </cell>
        </row>
        <row r="426">
          <cell r="C426">
            <v>260</v>
          </cell>
          <cell r="F426">
            <v>177</v>
          </cell>
        </row>
        <row r="427">
          <cell r="C427">
            <v>260</v>
          </cell>
          <cell r="F427">
            <v>114</v>
          </cell>
        </row>
        <row r="428">
          <cell r="C428">
            <v>261</v>
          </cell>
          <cell r="F428">
            <v>272</v>
          </cell>
        </row>
        <row r="429">
          <cell r="C429">
            <v>261</v>
          </cell>
          <cell r="F429">
            <v>235</v>
          </cell>
        </row>
        <row r="430">
          <cell r="C430">
            <v>262</v>
          </cell>
          <cell r="F430">
            <v>417</v>
          </cell>
        </row>
        <row r="431">
          <cell r="C431">
            <v>262</v>
          </cell>
          <cell r="F431">
            <v>317</v>
          </cell>
        </row>
        <row r="432">
          <cell r="C432">
            <v>263</v>
          </cell>
          <cell r="F432">
            <v>258</v>
          </cell>
        </row>
        <row r="433">
          <cell r="C433">
            <v>263</v>
          </cell>
          <cell r="F433">
            <v>301</v>
          </cell>
        </row>
        <row r="434">
          <cell r="C434">
            <v>264</v>
          </cell>
          <cell r="F434">
            <v>321</v>
          </cell>
        </row>
        <row r="435">
          <cell r="C435">
            <v>264</v>
          </cell>
          <cell r="F435">
            <v>243</v>
          </cell>
        </row>
        <row r="436">
          <cell r="C436">
            <v>265</v>
          </cell>
          <cell r="F436">
            <v>287</v>
          </cell>
        </row>
        <row r="437">
          <cell r="C437">
            <v>265</v>
          </cell>
          <cell r="F437">
            <v>210</v>
          </cell>
        </row>
        <row r="438">
          <cell r="C438">
            <v>266</v>
          </cell>
          <cell r="F438">
            <v>395</v>
          </cell>
        </row>
        <row r="439">
          <cell r="C439">
            <v>266</v>
          </cell>
          <cell r="F439">
            <v>334</v>
          </cell>
        </row>
        <row r="440">
          <cell r="C440">
            <v>267</v>
          </cell>
          <cell r="F440">
            <v>549</v>
          </cell>
        </row>
        <row r="441">
          <cell r="C441">
            <v>267</v>
          </cell>
          <cell r="F441">
            <v>462</v>
          </cell>
        </row>
        <row r="442">
          <cell r="C442">
            <v>268</v>
          </cell>
          <cell r="F442">
            <v>384</v>
          </cell>
        </row>
        <row r="443">
          <cell r="C443">
            <v>268</v>
          </cell>
          <cell r="F443">
            <v>296</v>
          </cell>
        </row>
        <row r="444">
          <cell r="C444">
            <v>269</v>
          </cell>
          <cell r="F444">
            <v>315</v>
          </cell>
        </row>
        <row r="445">
          <cell r="C445">
            <v>269</v>
          </cell>
          <cell r="F445">
            <v>321</v>
          </cell>
        </row>
        <row r="446">
          <cell r="C446">
            <v>270</v>
          </cell>
          <cell r="F446">
            <v>274</v>
          </cell>
        </row>
        <row r="447">
          <cell r="C447">
            <v>270</v>
          </cell>
          <cell r="F447">
            <v>314</v>
          </cell>
        </row>
        <row r="448">
          <cell r="C448">
            <v>271</v>
          </cell>
          <cell r="F448">
            <v>359</v>
          </cell>
        </row>
        <row r="449">
          <cell r="C449">
            <v>271</v>
          </cell>
          <cell r="F449">
            <v>290</v>
          </cell>
        </row>
        <row r="450">
          <cell r="C450">
            <v>272</v>
          </cell>
          <cell r="F450">
            <v>330</v>
          </cell>
        </row>
        <row r="451">
          <cell r="C451">
            <v>272</v>
          </cell>
          <cell r="F451">
            <v>255</v>
          </cell>
        </row>
        <row r="452">
          <cell r="C452">
            <v>273</v>
          </cell>
          <cell r="F452">
            <v>384</v>
          </cell>
        </row>
        <row r="453">
          <cell r="C453">
            <v>273</v>
          </cell>
          <cell r="F453">
            <v>331</v>
          </cell>
        </row>
        <row r="454">
          <cell r="C454">
            <v>274</v>
          </cell>
          <cell r="F454">
            <v>470</v>
          </cell>
        </row>
        <row r="455">
          <cell r="C455">
            <v>274</v>
          </cell>
          <cell r="F455">
            <v>391</v>
          </cell>
        </row>
        <row r="456">
          <cell r="C456">
            <v>275</v>
          </cell>
          <cell r="F456">
            <v>509</v>
          </cell>
        </row>
        <row r="457">
          <cell r="C457">
            <v>275</v>
          </cell>
          <cell r="F457">
            <v>439</v>
          </cell>
        </row>
        <row r="458">
          <cell r="C458">
            <v>276</v>
          </cell>
          <cell r="F458">
            <v>403</v>
          </cell>
        </row>
        <row r="459">
          <cell r="C459">
            <v>276</v>
          </cell>
          <cell r="F459">
            <v>342</v>
          </cell>
        </row>
        <row r="460">
          <cell r="C460">
            <v>277</v>
          </cell>
          <cell r="F460">
            <v>335</v>
          </cell>
        </row>
        <row r="461">
          <cell r="C461">
            <v>277</v>
          </cell>
          <cell r="F461">
            <v>305</v>
          </cell>
        </row>
        <row r="462">
          <cell r="C462">
            <v>278</v>
          </cell>
          <cell r="F462">
            <v>280</v>
          </cell>
        </row>
        <row r="463">
          <cell r="C463">
            <v>278</v>
          </cell>
          <cell r="F463">
            <v>257</v>
          </cell>
        </row>
        <row r="464">
          <cell r="C464">
            <v>279</v>
          </cell>
          <cell r="F464">
            <v>269</v>
          </cell>
        </row>
        <row r="465">
          <cell r="C465">
            <v>279</v>
          </cell>
          <cell r="F465">
            <v>228</v>
          </cell>
        </row>
        <row r="466">
          <cell r="C466">
            <v>280</v>
          </cell>
          <cell r="F466">
            <v>501</v>
          </cell>
        </row>
        <row r="467">
          <cell r="C467">
            <v>280</v>
          </cell>
          <cell r="F467">
            <v>352</v>
          </cell>
        </row>
        <row r="468">
          <cell r="C468">
            <v>281</v>
          </cell>
          <cell r="F468">
            <v>208</v>
          </cell>
        </row>
        <row r="469">
          <cell r="C469">
            <v>281</v>
          </cell>
          <cell r="F469">
            <v>148</v>
          </cell>
        </row>
        <row r="470">
          <cell r="C470">
            <v>282</v>
          </cell>
          <cell r="F470">
            <v>393</v>
          </cell>
        </row>
        <row r="471">
          <cell r="C471">
            <v>282</v>
          </cell>
          <cell r="F471">
            <v>222</v>
          </cell>
        </row>
        <row r="472">
          <cell r="C472">
            <v>283</v>
          </cell>
          <cell r="F472">
            <v>338</v>
          </cell>
        </row>
        <row r="473">
          <cell r="C473">
            <v>283</v>
          </cell>
          <cell r="F473">
            <v>239</v>
          </cell>
        </row>
        <row r="474">
          <cell r="C474">
            <v>284</v>
          </cell>
          <cell r="F474">
            <v>553</v>
          </cell>
        </row>
        <row r="475">
          <cell r="C475">
            <v>284</v>
          </cell>
          <cell r="F475">
            <v>512</v>
          </cell>
        </row>
        <row r="476">
          <cell r="C476">
            <v>286</v>
          </cell>
          <cell r="F476">
            <v>558</v>
          </cell>
        </row>
        <row r="477">
          <cell r="C477">
            <v>286</v>
          </cell>
          <cell r="F477">
            <v>579</v>
          </cell>
        </row>
        <row r="478">
          <cell r="C478">
            <v>287</v>
          </cell>
          <cell r="F478">
            <v>452</v>
          </cell>
        </row>
        <row r="479">
          <cell r="C479">
            <v>287</v>
          </cell>
          <cell r="F479">
            <v>499</v>
          </cell>
        </row>
        <row r="480">
          <cell r="C480">
            <v>288</v>
          </cell>
          <cell r="F480">
            <v>490</v>
          </cell>
        </row>
        <row r="481">
          <cell r="C481">
            <v>288</v>
          </cell>
          <cell r="F481">
            <v>441</v>
          </cell>
        </row>
        <row r="482">
          <cell r="C482">
            <v>289</v>
          </cell>
          <cell r="F482">
            <v>556</v>
          </cell>
        </row>
        <row r="483">
          <cell r="C483">
            <v>289</v>
          </cell>
          <cell r="F483">
            <v>514</v>
          </cell>
        </row>
        <row r="484">
          <cell r="C484">
            <v>290</v>
          </cell>
          <cell r="F484">
            <v>399</v>
          </cell>
        </row>
        <row r="485">
          <cell r="C485">
            <v>290</v>
          </cell>
          <cell r="F485">
            <v>272</v>
          </cell>
        </row>
        <row r="486">
          <cell r="C486">
            <v>291</v>
          </cell>
          <cell r="F486">
            <v>507</v>
          </cell>
        </row>
        <row r="487">
          <cell r="C487">
            <v>291</v>
          </cell>
          <cell r="F487">
            <v>216</v>
          </cell>
        </row>
        <row r="488">
          <cell r="C488">
            <v>292</v>
          </cell>
          <cell r="F488">
            <v>284</v>
          </cell>
        </row>
        <row r="489">
          <cell r="C489">
            <v>292</v>
          </cell>
          <cell r="F489">
            <v>210</v>
          </cell>
        </row>
        <row r="490">
          <cell r="C490">
            <v>293</v>
          </cell>
          <cell r="F490">
            <v>477</v>
          </cell>
        </row>
        <row r="491">
          <cell r="C491">
            <v>293</v>
          </cell>
          <cell r="F491">
            <v>228</v>
          </cell>
        </row>
        <row r="492">
          <cell r="C492">
            <v>294</v>
          </cell>
          <cell r="F492">
            <v>323</v>
          </cell>
        </row>
        <row r="493">
          <cell r="C493">
            <v>294</v>
          </cell>
          <cell r="F493">
            <v>192</v>
          </cell>
        </row>
        <row r="494">
          <cell r="C494">
            <v>295</v>
          </cell>
          <cell r="F494">
            <v>544</v>
          </cell>
        </row>
        <row r="495">
          <cell r="C495">
            <v>295</v>
          </cell>
          <cell r="F495">
            <v>365</v>
          </cell>
        </row>
        <row r="496">
          <cell r="C496">
            <v>296</v>
          </cell>
          <cell r="F496">
            <v>548</v>
          </cell>
        </row>
        <row r="497">
          <cell r="C497">
            <v>296</v>
          </cell>
          <cell r="F497">
            <v>375</v>
          </cell>
        </row>
        <row r="498">
          <cell r="C498">
            <v>297</v>
          </cell>
          <cell r="F498">
            <v>366</v>
          </cell>
        </row>
        <row r="499">
          <cell r="C499">
            <v>297</v>
          </cell>
          <cell r="F499">
            <v>195</v>
          </cell>
        </row>
        <row r="500">
          <cell r="C500">
            <v>298</v>
          </cell>
          <cell r="F500">
            <v>522</v>
          </cell>
        </row>
        <row r="501">
          <cell r="C501">
            <v>298</v>
          </cell>
          <cell r="F501">
            <v>378</v>
          </cell>
        </row>
        <row r="502">
          <cell r="C502">
            <v>299</v>
          </cell>
          <cell r="F502">
            <v>213</v>
          </cell>
        </row>
        <row r="503">
          <cell r="C503">
            <v>299</v>
          </cell>
          <cell r="F503">
            <v>188</v>
          </cell>
        </row>
        <row r="504">
          <cell r="C504">
            <v>300</v>
          </cell>
          <cell r="F504">
            <v>149</v>
          </cell>
        </row>
        <row r="505">
          <cell r="C505">
            <v>300</v>
          </cell>
          <cell r="F505">
            <v>49</v>
          </cell>
        </row>
        <row r="506">
          <cell r="C506">
            <v>302</v>
          </cell>
          <cell r="F506">
            <v>0</v>
          </cell>
        </row>
        <row r="507">
          <cell r="C507">
            <v>302</v>
          </cell>
          <cell r="F507">
            <v>0</v>
          </cell>
        </row>
        <row r="508">
          <cell r="C508">
            <v>303</v>
          </cell>
          <cell r="F508">
            <v>417</v>
          </cell>
        </row>
        <row r="509">
          <cell r="C509">
            <v>303</v>
          </cell>
          <cell r="F509">
            <v>448</v>
          </cell>
        </row>
        <row r="510">
          <cell r="C510">
            <v>304</v>
          </cell>
          <cell r="F510">
            <v>517</v>
          </cell>
        </row>
        <row r="511">
          <cell r="C511">
            <v>304</v>
          </cell>
          <cell r="F511">
            <v>484</v>
          </cell>
        </row>
        <row r="512">
          <cell r="C512">
            <v>305</v>
          </cell>
          <cell r="F512">
            <v>214</v>
          </cell>
        </row>
        <row r="513">
          <cell r="C513">
            <v>305</v>
          </cell>
          <cell r="F513">
            <v>170</v>
          </cell>
        </row>
        <row r="514">
          <cell r="C514">
            <v>306</v>
          </cell>
          <cell r="F514">
            <v>427</v>
          </cell>
        </row>
        <row r="515">
          <cell r="C515">
            <v>306</v>
          </cell>
          <cell r="F515">
            <v>372</v>
          </cell>
        </row>
        <row r="516">
          <cell r="C516">
            <v>307</v>
          </cell>
          <cell r="F516">
            <v>312</v>
          </cell>
        </row>
        <row r="517">
          <cell r="C517">
            <v>307</v>
          </cell>
          <cell r="F517">
            <v>294</v>
          </cell>
        </row>
        <row r="518">
          <cell r="C518">
            <v>308</v>
          </cell>
          <cell r="F518">
            <v>354</v>
          </cell>
        </row>
        <row r="519">
          <cell r="C519">
            <v>308</v>
          </cell>
          <cell r="F519">
            <v>231</v>
          </cell>
        </row>
        <row r="520">
          <cell r="C520">
            <v>309</v>
          </cell>
          <cell r="F520">
            <v>390</v>
          </cell>
        </row>
        <row r="521">
          <cell r="C521">
            <v>309</v>
          </cell>
          <cell r="F521">
            <v>168</v>
          </cell>
        </row>
        <row r="522">
          <cell r="C522">
            <v>310</v>
          </cell>
          <cell r="F522">
            <v>370</v>
          </cell>
        </row>
        <row r="523">
          <cell r="C523">
            <v>310</v>
          </cell>
          <cell r="F523">
            <v>393</v>
          </cell>
        </row>
        <row r="524">
          <cell r="C524">
            <v>311</v>
          </cell>
          <cell r="F524">
            <v>278</v>
          </cell>
        </row>
        <row r="525">
          <cell r="C525">
            <v>311</v>
          </cell>
          <cell r="F525">
            <v>282</v>
          </cell>
        </row>
        <row r="526">
          <cell r="C526">
            <v>312</v>
          </cell>
          <cell r="F526">
            <v>419</v>
          </cell>
        </row>
        <row r="527">
          <cell r="C527">
            <v>312</v>
          </cell>
          <cell r="F527">
            <v>400</v>
          </cell>
        </row>
        <row r="528">
          <cell r="C528">
            <v>313</v>
          </cell>
          <cell r="F528">
            <v>513</v>
          </cell>
        </row>
        <row r="529">
          <cell r="C529">
            <v>313</v>
          </cell>
          <cell r="F529">
            <v>345</v>
          </cell>
        </row>
        <row r="530">
          <cell r="C530">
            <v>314</v>
          </cell>
          <cell r="F530">
            <v>355</v>
          </cell>
        </row>
        <row r="531">
          <cell r="C531">
            <v>314</v>
          </cell>
          <cell r="F531">
            <v>244</v>
          </cell>
        </row>
        <row r="532">
          <cell r="C532">
            <v>315</v>
          </cell>
          <cell r="F532">
            <v>424</v>
          </cell>
        </row>
        <row r="533">
          <cell r="C533">
            <v>315</v>
          </cell>
          <cell r="F533">
            <v>465</v>
          </cell>
        </row>
        <row r="534">
          <cell r="C534">
            <v>319</v>
          </cell>
          <cell r="F534">
            <v>0</v>
          </cell>
        </row>
        <row r="535">
          <cell r="C535">
            <v>319</v>
          </cell>
          <cell r="F535">
            <v>0</v>
          </cell>
        </row>
        <row r="536">
          <cell r="C536">
            <v>320</v>
          </cell>
          <cell r="F536">
            <v>240</v>
          </cell>
        </row>
        <row r="537">
          <cell r="C537">
            <v>320</v>
          </cell>
          <cell r="F537">
            <v>208</v>
          </cell>
        </row>
        <row r="538">
          <cell r="C538">
            <v>321</v>
          </cell>
          <cell r="F538">
            <v>334</v>
          </cell>
        </row>
        <row r="539">
          <cell r="C539">
            <v>321</v>
          </cell>
          <cell r="F539">
            <v>324</v>
          </cell>
        </row>
        <row r="540">
          <cell r="C540">
            <v>322</v>
          </cell>
          <cell r="F540">
            <v>314</v>
          </cell>
        </row>
        <row r="541">
          <cell r="C541">
            <v>322</v>
          </cell>
          <cell r="F541">
            <v>268</v>
          </cell>
        </row>
        <row r="542">
          <cell r="C542">
            <v>323</v>
          </cell>
          <cell r="F542">
            <v>332</v>
          </cell>
        </row>
        <row r="543">
          <cell r="C543">
            <v>323</v>
          </cell>
          <cell r="F543">
            <v>304</v>
          </cell>
        </row>
        <row r="544">
          <cell r="C544">
            <v>324</v>
          </cell>
          <cell r="F544">
            <v>384</v>
          </cell>
        </row>
        <row r="545">
          <cell r="C545">
            <v>324</v>
          </cell>
          <cell r="F545">
            <v>347</v>
          </cell>
        </row>
        <row r="546">
          <cell r="C546">
            <v>325</v>
          </cell>
          <cell r="F546">
            <v>401</v>
          </cell>
        </row>
        <row r="547">
          <cell r="C547">
            <v>325</v>
          </cell>
          <cell r="F547">
            <v>496</v>
          </cell>
        </row>
        <row r="548">
          <cell r="C548">
            <v>326</v>
          </cell>
          <cell r="F548">
            <v>359</v>
          </cell>
        </row>
        <row r="549">
          <cell r="C549">
            <v>326</v>
          </cell>
          <cell r="F549">
            <v>276</v>
          </cell>
        </row>
        <row r="550">
          <cell r="C550">
            <v>327</v>
          </cell>
          <cell r="F550">
            <v>67</v>
          </cell>
        </row>
        <row r="551">
          <cell r="C551">
            <v>327</v>
          </cell>
          <cell r="F551">
            <v>12</v>
          </cell>
        </row>
        <row r="552">
          <cell r="C552">
            <v>329</v>
          </cell>
          <cell r="F552">
            <v>264</v>
          </cell>
        </row>
        <row r="553">
          <cell r="C553">
            <v>329</v>
          </cell>
          <cell r="F553">
            <v>398</v>
          </cell>
        </row>
        <row r="554">
          <cell r="C554">
            <v>330</v>
          </cell>
          <cell r="F554">
            <v>440</v>
          </cell>
        </row>
        <row r="555">
          <cell r="C555">
            <v>330</v>
          </cell>
          <cell r="F555">
            <v>483</v>
          </cell>
        </row>
        <row r="556">
          <cell r="C556">
            <v>331</v>
          </cell>
          <cell r="F556">
            <v>244</v>
          </cell>
        </row>
        <row r="557">
          <cell r="C557">
            <v>331</v>
          </cell>
          <cell r="F557">
            <v>245</v>
          </cell>
        </row>
        <row r="558">
          <cell r="C558">
            <v>334</v>
          </cell>
          <cell r="F558">
            <v>231</v>
          </cell>
        </row>
        <row r="559">
          <cell r="C559">
            <v>334</v>
          </cell>
          <cell r="F559">
            <v>231</v>
          </cell>
        </row>
        <row r="560">
          <cell r="C560">
            <v>335</v>
          </cell>
          <cell r="F560">
            <v>194</v>
          </cell>
        </row>
        <row r="561">
          <cell r="C561">
            <v>335</v>
          </cell>
          <cell r="F561">
            <v>180</v>
          </cell>
        </row>
        <row r="562">
          <cell r="C562">
            <v>336</v>
          </cell>
          <cell r="F562">
            <v>471</v>
          </cell>
        </row>
        <row r="563">
          <cell r="C563">
            <v>336</v>
          </cell>
          <cell r="F563">
            <v>355</v>
          </cell>
        </row>
        <row r="564">
          <cell r="C564">
            <v>337</v>
          </cell>
          <cell r="F564">
            <v>332</v>
          </cell>
        </row>
        <row r="565">
          <cell r="C565">
            <v>337</v>
          </cell>
          <cell r="F565">
            <v>217</v>
          </cell>
        </row>
        <row r="566">
          <cell r="C566">
            <v>338</v>
          </cell>
          <cell r="F566">
            <v>91</v>
          </cell>
        </row>
        <row r="567">
          <cell r="C567">
            <v>338</v>
          </cell>
          <cell r="F567">
            <v>80</v>
          </cell>
        </row>
        <row r="568">
          <cell r="C568">
            <v>339</v>
          </cell>
          <cell r="F568">
            <v>192</v>
          </cell>
        </row>
        <row r="569">
          <cell r="C569">
            <v>339</v>
          </cell>
          <cell r="F569">
            <v>262</v>
          </cell>
        </row>
        <row r="570">
          <cell r="C570">
            <v>340</v>
          </cell>
          <cell r="F570">
            <v>211</v>
          </cell>
        </row>
        <row r="571">
          <cell r="C571">
            <v>340</v>
          </cell>
          <cell r="F571">
            <v>145</v>
          </cell>
        </row>
        <row r="572">
          <cell r="C572">
            <v>341</v>
          </cell>
          <cell r="F572">
            <v>304</v>
          </cell>
        </row>
        <row r="573">
          <cell r="C573">
            <v>341</v>
          </cell>
          <cell r="F573">
            <v>163</v>
          </cell>
        </row>
        <row r="574">
          <cell r="C574">
            <v>342</v>
          </cell>
          <cell r="F574">
            <v>366</v>
          </cell>
        </row>
        <row r="575">
          <cell r="C575">
            <v>342</v>
          </cell>
          <cell r="F575">
            <v>307</v>
          </cell>
        </row>
        <row r="576">
          <cell r="C576">
            <v>343</v>
          </cell>
          <cell r="F576">
            <v>363</v>
          </cell>
        </row>
        <row r="577">
          <cell r="C577">
            <v>343</v>
          </cell>
          <cell r="F577">
            <v>253</v>
          </cell>
        </row>
        <row r="578">
          <cell r="C578">
            <v>344</v>
          </cell>
          <cell r="F578">
            <v>505</v>
          </cell>
        </row>
        <row r="579">
          <cell r="C579">
            <v>344</v>
          </cell>
          <cell r="F579">
            <v>456</v>
          </cell>
        </row>
        <row r="580">
          <cell r="C580">
            <v>345</v>
          </cell>
          <cell r="F580">
            <v>0</v>
          </cell>
        </row>
        <row r="581">
          <cell r="C581">
            <v>345</v>
          </cell>
          <cell r="F581">
            <v>0</v>
          </cell>
        </row>
        <row r="582">
          <cell r="C582">
            <v>346</v>
          </cell>
          <cell r="F582">
            <v>65</v>
          </cell>
        </row>
        <row r="583">
          <cell r="C583">
            <v>346</v>
          </cell>
          <cell r="F583">
            <v>36</v>
          </cell>
        </row>
        <row r="584">
          <cell r="C584">
            <v>347</v>
          </cell>
          <cell r="F584">
            <v>0</v>
          </cell>
        </row>
        <row r="585">
          <cell r="C585">
            <v>347</v>
          </cell>
          <cell r="F585">
            <v>0</v>
          </cell>
        </row>
        <row r="586">
          <cell r="C586">
            <v>348</v>
          </cell>
          <cell r="F586">
            <v>361</v>
          </cell>
        </row>
        <row r="587">
          <cell r="C587">
            <v>348</v>
          </cell>
          <cell r="F587">
            <v>247</v>
          </cell>
        </row>
        <row r="588">
          <cell r="C588">
            <v>350</v>
          </cell>
          <cell r="F588">
            <v>371</v>
          </cell>
        </row>
        <row r="589">
          <cell r="C589">
            <v>350</v>
          </cell>
          <cell r="F589">
            <v>243</v>
          </cell>
        </row>
        <row r="590">
          <cell r="C590">
            <v>351</v>
          </cell>
          <cell r="F590">
            <v>328</v>
          </cell>
        </row>
        <row r="591">
          <cell r="C591">
            <v>351</v>
          </cell>
          <cell r="F591">
            <v>200</v>
          </cell>
        </row>
        <row r="592">
          <cell r="C592">
            <v>352</v>
          </cell>
          <cell r="F592">
            <v>225</v>
          </cell>
        </row>
        <row r="593">
          <cell r="C593">
            <v>352</v>
          </cell>
          <cell r="F593">
            <v>146</v>
          </cell>
        </row>
        <row r="594">
          <cell r="C594">
            <v>353</v>
          </cell>
          <cell r="F594">
            <v>365</v>
          </cell>
        </row>
        <row r="595">
          <cell r="C595">
            <v>353</v>
          </cell>
          <cell r="F595">
            <v>247</v>
          </cell>
        </row>
        <row r="596">
          <cell r="C596">
            <v>354</v>
          </cell>
          <cell r="F596">
            <v>437</v>
          </cell>
        </row>
        <row r="597">
          <cell r="C597">
            <v>354</v>
          </cell>
          <cell r="F597">
            <v>364</v>
          </cell>
        </row>
        <row r="598">
          <cell r="C598">
            <v>355</v>
          </cell>
          <cell r="F598">
            <v>338</v>
          </cell>
        </row>
        <row r="599">
          <cell r="C599">
            <v>355</v>
          </cell>
          <cell r="F599">
            <v>228</v>
          </cell>
        </row>
        <row r="600">
          <cell r="C600">
            <v>356</v>
          </cell>
          <cell r="F600">
            <v>526</v>
          </cell>
        </row>
        <row r="601">
          <cell r="C601">
            <v>356</v>
          </cell>
          <cell r="F601">
            <v>270</v>
          </cell>
        </row>
        <row r="602">
          <cell r="C602">
            <v>357</v>
          </cell>
          <cell r="F602">
            <v>577</v>
          </cell>
        </row>
        <row r="603">
          <cell r="C603">
            <v>357</v>
          </cell>
          <cell r="F603">
            <v>284</v>
          </cell>
        </row>
        <row r="604">
          <cell r="C604">
            <v>358</v>
          </cell>
          <cell r="F604">
            <v>407</v>
          </cell>
        </row>
        <row r="605">
          <cell r="C605">
            <v>358</v>
          </cell>
          <cell r="F605">
            <v>274</v>
          </cell>
        </row>
        <row r="606">
          <cell r="C606">
            <v>359</v>
          </cell>
          <cell r="F606">
            <v>394</v>
          </cell>
        </row>
        <row r="607">
          <cell r="C607">
            <v>359</v>
          </cell>
          <cell r="F607">
            <v>331</v>
          </cell>
        </row>
        <row r="608">
          <cell r="C608">
            <v>360</v>
          </cell>
          <cell r="F608">
            <v>137</v>
          </cell>
        </row>
        <row r="609">
          <cell r="C609">
            <v>360</v>
          </cell>
          <cell r="F609">
            <v>77</v>
          </cell>
        </row>
        <row r="610">
          <cell r="C610">
            <v>361</v>
          </cell>
          <cell r="F610">
            <v>341</v>
          </cell>
        </row>
        <row r="611">
          <cell r="C611">
            <v>361</v>
          </cell>
          <cell r="F611">
            <v>504</v>
          </cell>
        </row>
        <row r="612">
          <cell r="C612">
            <v>362</v>
          </cell>
          <cell r="F612">
            <v>272</v>
          </cell>
        </row>
        <row r="613">
          <cell r="C613">
            <v>362</v>
          </cell>
          <cell r="F613">
            <v>239</v>
          </cell>
        </row>
        <row r="614">
          <cell r="C614">
            <v>363</v>
          </cell>
          <cell r="F614">
            <v>274</v>
          </cell>
        </row>
        <row r="615">
          <cell r="C615">
            <v>363</v>
          </cell>
          <cell r="F615">
            <v>266</v>
          </cell>
        </row>
        <row r="616">
          <cell r="C616">
            <v>364</v>
          </cell>
          <cell r="F616">
            <v>332</v>
          </cell>
        </row>
        <row r="617">
          <cell r="C617">
            <v>364</v>
          </cell>
          <cell r="F617">
            <v>328</v>
          </cell>
        </row>
        <row r="618">
          <cell r="C618">
            <v>365</v>
          </cell>
          <cell r="F618">
            <v>307</v>
          </cell>
        </row>
        <row r="619">
          <cell r="C619">
            <v>365</v>
          </cell>
          <cell r="F619">
            <v>298</v>
          </cell>
        </row>
        <row r="620">
          <cell r="C620">
            <v>366</v>
          </cell>
          <cell r="F620">
            <v>305</v>
          </cell>
        </row>
        <row r="621">
          <cell r="C621">
            <v>366</v>
          </cell>
          <cell r="F621">
            <v>317</v>
          </cell>
        </row>
        <row r="622">
          <cell r="C622">
            <v>367</v>
          </cell>
          <cell r="F622">
            <v>122</v>
          </cell>
        </row>
        <row r="623">
          <cell r="C623">
            <v>367</v>
          </cell>
          <cell r="F623">
            <v>178</v>
          </cell>
        </row>
        <row r="624">
          <cell r="C624">
            <v>368</v>
          </cell>
          <cell r="F624">
            <v>371</v>
          </cell>
        </row>
        <row r="625">
          <cell r="C625">
            <v>368</v>
          </cell>
          <cell r="F625">
            <v>324</v>
          </cell>
        </row>
        <row r="626">
          <cell r="C626">
            <v>369</v>
          </cell>
          <cell r="F626">
            <v>0</v>
          </cell>
        </row>
        <row r="627">
          <cell r="C627">
            <v>369</v>
          </cell>
          <cell r="F627">
            <v>0</v>
          </cell>
        </row>
        <row r="628">
          <cell r="C628">
            <v>370</v>
          </cell>
          <cell r="F628">
            <v>961</v>
          </cell>
        </row>
        <row r="629">
          <cell r="C629">
            <v>370</v>
          </cell>
          <cell r="F629">
            <v>912</v>
          </cell>
        </row>
        <row r="630">
          <cell r="C630">
            <v>371</v>
          </cell>
          <cell r="F630">
            <v>546</v>
          </cell>
        </row>
        <row r="631">
          <cell r="C631">
            <v>371</v>
          </cell>
          <cell r="F631">
            <v>480</v>
          </cell>
        </row>
        <row r="632">
          <cell r="C632">
            <v>372</v>
          </cell>
          <cell r="F632">
            <v>19</v>
          </cell>
        </row>
        <row r="633">
          <cell r="C633">
            <v>372</v>
          </cell>
          <cell r="F633">
            <v>18</v>
          </cell>
        </row>
        <row r="634">
          <cell r="C634">
            <v>373</v>
          </cell>
          <cell r="F634">
            <v>72</v>
          </cell>
        </row>
        <row r="635">
          <cell r="C635">
            <v>373</v>
          </cell>
          <cell r="F635">
            <v>75</v>
          </cell>
        </row>
        <row r="636">
          <cell r="C636">
            <v>374</v>
          </cell>
          <cell r="F636">
            <v>450</v>
          </cell>
        </row>
        <row r="637">
          <cell r="C637">
            <v>374</v>
          </cell>
          <cell r="F637">
            <v>356</v>
          </cell>
        </row>
        <row r="638">
          <cell r="C638">
            <v>375</v>
          </cell>
          <cell r="F638">
            <v>2</v>
          </cell>
        </row>
        <row r="639">
          <cell r="C639">
            <v>375</v>
          </cell>
          <cell r="F639">
            <v>2</v>
          </cell>
        </row>
        <row r="640">
          <cell r="C640">
            <v>376</v>
          </cell>
          <cell r="F640">
            <v>452</v>
          </cell>
        </row>
        <row r="641">
          <cell r="C641">
            <v>376</v>
          </cell>
          <cell r="F641">
            <v>451</v>
          </cell>
        </row>
        <row r="642">
          <cell r="C642">
            <v>377</v>
          </cell>
          <cell r="F642">
            <v>118</v>
          </cell>
        </row>
        <row r="643">
          <cell r="C643">
            <v>377</v>
          </cell>
          <cell r="F643">
            <v>114</v>
          </cell>
        </row>
        <row r="644">
          <cell r="C644">
            <v>378</v>
          </cell>
          <cell r="F644">
            <v>93</v>
          </cell>
        </row>
        <row r="645">
          <cell r="C645">
            <v>378</v>
          </cell>
          <cell r="F645">
            <v>83</v>
          </cell>
        </row>
        <row r="646">
          <cell r="C646">
            <v>380</v>
          </cell>
          <cell r="F646">
            <v>425</v>
          </cell>
        </row>
        <row r="647">
          <cell r="C647">
            <v>380</v>
          </cell>
          <cell r="F647">
            <v>253</v>
          </cell>
        </row>
        <row r="648">
          <cell r="C648">
            <v>381</v>
          </cell>
          <cell r="F648">
            <v>517</v>
          </cell>
        </row>
        <row r="649">
          <cell r="C649">
            <v>381</v>
          </cell>
          <cell r="F649">
            <v>315</v>
          </cell>
        </row>
        <row r="650">
          <cell r="C650">
            <v>382</v>
          </cell>
          <cell r="F650">
            <v>469</v>
          </cell>
        </row>
        <row r="651">
          <cell r="C651">
            <v>382</v>
          </cell>
          <cell r="F651">
            <v>338</v>
          </cell>
        </row>
        <row r="652">
          <cell r="C652">
            <v>383</v>
          </cell>
          <cell r="F652">
            <v>455</v>
          </cell>
        </row>
        <row r="653">
          <cell r="C653">
            <v>383</v>
          </cell>
          <cell r="F653">
            <v>314</v>
          </cell>
        </row>
        <row r="654">
          <cell r="C654">
            <v>384</v>
          </cell>
          <cell r="F654">
            <v>370</v>
          </cell>
        </row>
        <row r="655">
          <cell r="C655">
            <v>384</v>
          </cell>
          <cell r="F655">
            <v>266</v>
          </cell>
        </row>
        <row r="656">
          <cell r="C656">
            <v>385</v>
          </cell>
          <cell r="F656">
            <v>546</v>
          </cell>
        </row>
        <row r="657">
          <cell r="C657">
            <v>385</v>
          </cell>
          <cell r="F657">
            <v>384</v>
          </cell>
        </row>
        <row r="658">
          <cell r="C658">
            <v>386</v>
          </cell>
          <cell r="F658">
            <v>564</v>
          </cell>
        </row>
        <row r="659">
          <cell r="C659">
            <v>386</v>
          </cell>
          <cell r="F659">
            <v>260</v>
          </cell>
        </row>
        <row r="660">
          <cell r="C660">
            <v>387</v>
          </cell>
          <cell r="F660">
            <v>523</v>
          </cell>
        </row>
        <row r="661">
          <cell r="C661">
            <v>387</v>
          </cell>
          <cell r="F661">
            <v>266</v>
          </cell>
        </row>
        <row r="662">
          <cell r="C662">
            <v>390</v>
          </cell>
          <cell r="F662">
            <v>593</v>
          </cell>
        </row>
        <row r="663">
          <cell r="C663">
            <v>390</v>
          </cell>
          <cell r="F663">
            <v>274</v>
          </cell>
        </row>
        <row r="664">
          <cell r="C664">
            <v>391</v>
          </cell>
          <cell r="F664">
            <v>437</v>
          </cell>
        </row>
        <row r="665">
          <cell r="C665">
            <v>391</v>
          </cell>
          <cell r="F665">
            <v>226</v>
          </cell>
        </row>
        <row r="666">
          <cell r="C666">
            <v>392</v>
          </cell>
          <cell r="F666">
            <v>479</v>
          </cell>
        </row>
        <row r="667">
          <cell r="C667">
            <v>392</v>
          </cell>
          <cell r="F667">
            <v>267</v>
          </cell>
        </row>
        <row r="668">
          <cell r="C668">
            <v>393</v>
          </cell>
          <cell r="F668">
            <v>484</v>
          </cell>
        </row>
        <row r="669">
          <cell r="C669">
            <v>393</v>
          </cell>
          <cell r="F669">
            <v>243</v>
          </cell>
        </row>
        <row r="670">
          <cell r="C670">
            <v>394</v>
          </cell>
          <cell r="F670">
            <v>454</v>
          </cell>
        </row>
        <row r="671">
          <cell r="C671">
            <v>394</v>
          </cell>
          <cell r="F671">
            <v>246</v>
          </cell>
        </row>
        <row r="672">
          <cell r="C672">
            <v>395</v>
          </cell>
          <cell r="F672">
            <v>452</v>
          </cell>
        </row>
        <row r="673">
          <cell r="C673">
            <v>395</v>
          </cell>
          <cell r="F673">
            <v>218</v>
          </cell>
        </row>
        <row r="674">
          <cell r="C674">
            <v>396</v>
          </cell>
          <cell r="F674">
            <v>536</v>
          </cell>
        </row>
        <row r="675">
          <cell r="C675">
            <v>396</v>
          </cell>
          <cell r="F675">
            <v>292</v>
          </cell>
        </row>
        <row r="676">
          <cell r="C676">
            <v>397</v>
          </cell>
          <cell r="F676">
            <v>0</v>
          </cell>
        </row>
        <row r="677">
          <cell r="C677">
            <v>397</v>
          </cell>
          <cell r="F677">
            <v>0</v>
          </cell>
        </row>
        <row r="678">
          <cell r="C678">
            <v>399</v>
          </cell>
          <cell r="F678">
            <v>447</v>
          </cell>
        </row>
        <row r="679">
          <cell r="C679">
            <v>399</v>
          </cell>
          <cell r="F679">
            <v>359</v>
          </cell>
        </row>
        <row r="680">
          <cell r="C680">
            <v>400</v>
          </cell>
          <cell r="F680">
            <v>329</v>
          </cell>
        </row>
        <row r="681">
          <cell r="C681">
            <v>400</v>
          </cell>
          <cell r="F681">
            <v>324</v>
          </cell>
        </row>
        <row r="682">
          <cell r="C682">
            <v>401</v>
          </cell>
          <cell r="F682">
            <v>479</v>
          </cell>
        </row>
        <row r="683">
          <cell r="C683">
            <v>401</v>
          </cell>
          <cell r="F683">
            <v>303</v>
          </cell>
        </row>
        <row r="684">
          <cell r="C684">
            <v>402</v>
          </cell>
          <cell r="F684">
            <v>376</v>
          </cell>
        </row>
        <row r="685">
          <cell r="C685">
            <v>402</v>
          </cell>
          <cell r="F685">
            <v>248</v>
          </cell>
        </row>
        <row r="686">
          <cell r="C686">
            <v>403</v>
          </cell>
          <cell r="F686">
            <v>247</v>
          </cell>
        </row>
        <row r="687">
          <cell r="C687">
            <v>403</v>
          </cell>
          <cell r="F687">
            <v>173</v>
          </cell>
        </row>
        <row r="688">
          <cell r="C688">
            <v>404</v>
          </cell>
          <cell r="F688">
            <v>518</v>
          </cell>
        </row>
        <row r="689">
          <cell r="C689">
            <v>404</v>
          </cell>
          <cell r="F689">
            <v>338</v>
          </cell>
        </row>
        <row r="690">
          <cell r="C690">
            <v>405</v>
          </cell>
          <cell r="F690">
            <v>264</v>
          </cell>
        </row>
        <row r="691">
          <cell r="C691">
            <v>405</v>
          </cell>
          <cell r="F691">
            <v>213</v>
          </cell>
        </row>
        <row r="692">
          <cell r="C692">
            <v>406</v>
          </cell>
          <cell r="F692">
            <v>459</v>
          </cell>
        </row>
        <row r="693">
          <cell r="C693">
            <v>406</v>
          </cell>
          <cell r="F693">
            <v>315</v>
          </cell>
        </row>
        <row r="694">
          <cell r="C694">
            <v>407</v>
          </cell>
          <cell r="F694">
            <v>203</v>
          </cell>
        </row>
        <row r="695">
          <cell r="C695">
            <v>407</v>
          </cell>
          <cell r="F695">
            <v>296</v>
          </cell>
        </row>
        <row r="696">
          <cell r="C696">
            <v>409</v>
          </cell>
          <cell r="F696">
            <v>506</v>
          </cell>
        </row>
        <row r="697">
          <cell r="C697">
            <v>409</v>
          </cell>
          <cell r="F697">
            <v>327</v>
          </cell>
        </row>
        <row r="698">
          <cell r="C698">
            <v>410</v>
          </cell>
          <cell r="F698">
            <v>395</v>
          </cell>
        </row>
        <row r="699">
          <cell r="C699">
            <v>410</v>
          </cell>
          <cell r="F699">
            <v>245</v>
          </cell>
        </row>
        <row r="700">
          <cell r="C700">
            <v>411</v>
          </cell>
          <cell r="F700">
            <v>271</v>
          </cell>
        </row>
        <row r="701">
          <cell r="C701">
            <v>411</v>
          </cell>
          <cell r="F701">
            <v>182</v>
          </cell>
        </row>
        <row r="702">
          <cell r="C702">
            <v>412</v>
          </cell>
          <cell r="F702">
            <v>402</v>
          </cell>
        </row>
        <row r="703">
          <cell r="C703">
            <v>412</v>
          </cell>
          <cell r="F703">
            <v>208</v>
          </cell>
        </row>
        <row r="704">
          <cell r="C704">
            <v>413</v>
          </cell>
          <cell r="F704">
            <v>375</v>
          </cell>
        </row>
        <row r="705">
          <cell r="C705">
            <v>413</v>
          </cell>
          <cell r="F705">
            <v>181</v>
          </cell>
        </row>
        <row r="706">
          <cell r="C706">
            <v>414</v>
          </cell>
          <cell r="F706">
            <v>387</v>
          </cell>
        </row>
        <row r="707">
          <cell r="C707">
            <v>414</v>
          </cell>
          <cell r="F707">
            <v>207</v>
          </cell>
        </row>
        <row r="708">
          <cell r="C708">
            <v>415</v>
          </cell>
          <cell r="F708">
            <v>463</v>
          </cell>
        </row>
        <row r="709">
          <cell r="C709">
            <v>415</v>
          </cell>
          <cell r="F709">
            <v>264</v>
          </cell>
        </row>
        <row r="710">
          <cell r="C710">
            <v>416</v>
          </cell>
          <cell r="F710">
            <v>379</v>
          </cell>
        </row>
        <row r="711">
          <cell r="C711">
            <v>416</v>
          </cell>
          <cell r="F711">
            <v>245</v>
          </cell>
        </row>
        <row r="712">
          <cell r="C712">
            <v>417</v>
          </cell>
          <cell r="F712">
            <v>438</v>
          </cell>
        </row>
        <row r="713">
          <cell r="C713">
            <v>417</v>
          </cell>
          <cell r="F713">
            <v>253</v>
          </cell>
        </row>
        <row r="714">
          <cell r="C714">
            <v>418</v>
          </cell>
          <cell r="F714">
            <v>432</v>
          </cell>
        </row>
        <row r="715">
          <cell r="C715">
            <v>418</v>
          </cell>
          <cell r="F715">
            <v>265</v>
          </cell>
        </row>
        <row r="716">
          <cell r="C716">
            <v>423</v>
          </cell>
          <cell r="F716">
            <v>305</v>
          </cell>
        </row>
        <row r="717">
          <cell r="C717">
            <v>423</v>
          </cell>
          <cell r="F717">
            <v>233</v>
          </cell>
        </row>
        <row r="718">
          <cell r="C718">
            <v>424</v>
          </cell>
          <cell r="F718">
            <v>90</v>
          </cell>
        </row>
        <row r="719">
          <cell r="C719">
            <v>424</v>
          </cell>
          <cell r="F719">
            <v>86</v>
          </cell>
        </row>
        <row r="720">
          <cell r="C720">
            <v>425</v>
          </cell>
          <cell r="F720">
            <v>308</v>
          </cell>
        </row>
        <row r="721">
          <cell r="C721">
            <v>425</v>
          </cell>
          <cell r="F721">
            <v>275</v>
          </cell>
        </row>
        <row r="722">
          <cell r="C722">
            <v>426</v>
          </cell>
          <cell r="F722">
            <v>498</v>
          </cell>
        </row>
        <row r="723">
          <cell r="C723">
            <v>426</v>
          </cell>
          <cell r="F723">
            <v>462</v>
          </cell>
        </row>
        <row r="724">
          <cell r="C724">
            <v>427</v>
          </cell>
          <cell r="F724">
            <v>312</v>
          </cell>
        </row>
        <row r="725">
          <cell r="C725">
            <v>427</v>
          </cell>
          <cell r="F725">
            <v>287</v>
          </cell>
        </row>
        <row r="726">
          <cell r="C726">
            <v>428</v>
          </cell>
          <cell r="F726">
            <v>331</v>
          </cell>
        </row>
        <row r="727">
          <cell r="C727">
            <v>428</v>
          </cell>
          <cell r="F727">
            <v>246</v>
          </cell>
        </row>
        <row r="728">
          <cell r="C728">
            <v>429</v>
          </cell>
          <cell r="F728">
            <v>417</v>
          </cell>
        </row>
        <row r="729">
          <cell r="C729">
            <v>429</v>
          </cell>
          <cell r="F729">
            <v>323</v>
          </cell>
        </row>
        <row r="730">
          <cell r="C730">
            <v>430</v>
          </cell>
          <cell r="F730">
            <v>388</v>
          </cell>
        </row>
        <row r="731">
          <cell r="C731">
            <v>430</v>
          </cell>
          <cell r="F731">
            <v>323</v>
          </cell>
        </row>
        <row r="732">
          <cell r="C732">
            <v>431</v>
          </cell>
          <cell r="F732">
            <v>384</v>
          </cell>
        </row>
        <row r="733">
          <cell r="C733">
            <v>431</v>
          </cell>
          <cell r="F733">
            <v>336</v>
          </cell>
        </row>
        <row r="734">
          <cell r="C734">
            <v>432</v>
          </cell>
          <cell r="F734">
            <v>328</v>
          </cell>
        </row>
        <row r="735">
          <cell r="C735">
            <v>432</v>
          </cell>
          <cell r="F735">
            <v>307</v>
          </cell>
        </row>
        <row r="736">
          <cell r="C736">
            <v>433</v>
          </cell>
          <cell r="F736">
            <v>378</v>
          </cell>
        </row>
        <row r="737">
          <cell r="C737">
            <v>433</v>
          </cell>
          <cell r="F737">
            <v>190</v>
          </cell>
        </row>
        <row r="738">
          <cell r="C738">
            <v>434</v>
          </cell>
          <cell r="F738">
            <v>422</v>
          </cell>
        </row>
        <row r="739">
          <cell r="C739">
            <v>434</v>
          </cell>
          <cell r="F739">
            <v>341</v>
          </cell>
        </row>
        <row r="740">
          <cell r="C740">
            <v>435</v>
          </cell>
          <cell r="F740">
            <v>381</v>
          </cell>
        </row>
        <row r="741">
          <cell r="C741">
            <v>435</v>
          </cell>
          <cell r="F741">
            <v>292</v>
          </cell>
        </row>
        <row r="742">
          <cell r="C742">
            <v>436</v>
          </cell>
          <cell r="F742">
            <v>465</v>
          </cell>
        </row>
        <row r="743">
          <cell r="C743">
            <v>436</v>
          </cell>
          <cell r="F743">
            <v>336</v>
          </cell>
        </row>
        <row r="744">
          <cell r="C744">
            <v>437</v>
          </cell>
          <cell r="F744">
            <v>499</v>
          </cell>
        </row>
        <row r="745">
          <cell r="C745">
            <v>437</v>
          </cell>
          <cell r="F745">
            <v>362</v>
          </cell>
        </row>
        <row r="746">
          <cell r="C746">
            <v>438</v>
          </cell>
          <cell r="F746">
            <v>374</v>
          </cell>
        </row>
        <row r="747">
          <cell r="C747">
            <v>438</v>
          </cell>
          <cell r="F747">
            <v>342</v>
          </cell>
        </row>
        <row r="748">
          <cell r="C748">
            <v>439</v>
          </cell>
          <cell r="F748">
            <v>416</v>
          </cell>
        </row>
        <row r="749">
          <cell r="C749">
            <v>439</v>
          </cell>
          <cell r="F749">
            <v>329</v>
          </cell>
        </row>
        <row r="750">
          <cell r="C750">
            <v>440</v>
          </cell>
          <cell r="F750">
            <v>60</v>
          </cell>
        </row>
        <row r="751">
          <cell r="C751">
            <v>440</v>
          </cell>
          <cell r="F751">
            <v>19</v>
          </cell>
        </row>
        <row r="752">
          <cell r="C752">
            <v>441</v>
          </cell>
          <cell r="F752">
            <v>46</v>
          </cell>
        </row>
        <row r="753">
          <cell r="C753">
            <v>441</v>
          </cell>
          <cell r="F753">
            <v>35</v>
          </cell>
        </row>
        <row r="754">
          <cell r="C754">
            <v>442</v>
          </cell>
          <cell r="F754">
            <v>115</v>
          </cell>
        </row>
        <row r="755">
          <cell r="C755">
            <v>442</v>
          </cell>
          <cell r="F755">
            <v>129</v>
          </cell>
        </row>
        <row r="756">
          <cell r="C756">
            <v>443</v>
          </cell>
          <cell r="F756">
            <v>92</v>
          </cell>
        </row>
        <row r="757">
          <cell r="C757">
            <v>443</v>
          </cell>
          <cell r="F757">
            <v>113</v>
          </cell>
        </row>
        <row r="758">
          <cell r="C758">
            <v>444</v>
          </cell>
          <cell r="F758">
            <v>59</v>
          </cell>
        </row>
        <row r="759">
          <cell r="C759">
            <v>444</v>
          </cell>
          <cell r="F759">
            <v>63</v>
          </cell>
        </row>
        <row r="760">
          <cell r="C760">
            <v>445</v>
          </cell>
          <cell r="F760">
            <v>91</v>
          </cell>
        </row>
        <row r="761">
          <cell r="C761">
            <v>445</v>
          </cell>
          <cell r="F761">
            <v>83</v>
          </cell>
        </row>
        <row r="762">
          <cell r="C762">
            <v>448</v>
          </cell>
          <cell r="F762">
            <v>122</v>
          </cell>
        </row>
        <row r="763">
          <cell r="C763">
            <v>448</v>
          </cell>
          <cell r="F763">
            <v>101</v>
          </cell>
        </row>
        <row r="764">
          <cell r="C764">
            <v>449</v>
          </cell>
          <cell r="F764">
            <v>75</v>
          </cell>
        </row>
        <row r="765">
          <cell r="C765">
            <v>449</v>
          </cell>
          <cell r="F765">
            <v>87</v>
          </cell>
        </row>
        <row r="766">
          <cell r="C766">
            <v>450</v>
          </cell>
          <cell r="F766">
            <v>527</v>
          </cell>
        </row>
        <row r="767">
          <cell r="C767">
            <v>450</v>
          </cell>
          <cell r="F767">
            <v>360</v>
          </cell>
        </row>
        <row r="768">
          <cell r="C768">
            <v>451</v>
          </cell>
          <cell r="F768">
            <v>493</v>
          </cell>
        </row>
        <row r="769">
          <cell r="C769">
            <v>451</v>
          </cell>
          <cell r="F769">
            <v>251</v>
          </cell>
        </row>
        <row r="770">
          <cell r="C770">
            <v>452</v>
          </cell>
          <cell r="F770">
            <v>427</v>
          </cell>
        </row>
        <row r="771">
          <cell r="C771">
            <v>452</v>
          </cell>
          <cell r="F771">
            <v>221</v>
          </cell>
        </row>
        <row r="772">
          <cell r="C772">
            <v>453</v>
          </cell>
          <cell r="F772">
            <v>405</v>
          </cell>
        </row>
        <row r="773">
          <cell r="C773">
            <v>453</v>
          </cell>
          <cell r="F773">
            <v>308</v>
          </cell>
        </row>
        <row r="774">
          <cell r="C774">
            <v>454</v>
          </cell>
          <cell r="F774">
            <v>325</v>
          </cell>
        </row>
        <row r="775">
          <cell r="C775">
            <v>454</v>
          </cell>
          <cell r="F775">
            <v>198</v>
          </cell>
        </row>
        <row r="776">
          <cell r="C776">
            <v>455</v>
          </cell>
          <cell r="F776">
            <v>314</v>
          </cell>
        </row>
        <row r="777">
          <cell r="C777">
            <v>455</v>
          </cell>
          <cell r="F777">
            <v>199</v>
          </cell>
        </row>
        <row r="778">
          <cell r="C778">
            <v>456</v>
          </cell>
          <cell r="F778">
            <v>488</v>
          </cell>
        </row>
        <row r="779">
          <cell r="C779">
            <v>456</v>
          </cell>
          <cell r="F779">
            <v>276</v>
          </cell>
        </row>
        <row r="780">
          <cell r="C780">
            <v>457</v>
          </cell>
          <cell r="F780">
            <v>265</v>
          </cell>
        </row>
        <row r="781">
          <cell r="C781">
            <v>457</v>
          </cell>
          <cell r="F781">
            <v>203</v>
          </cell>
        </row>
        <row r="782">
          <cell r="C782">
            <v>460</v>
          </cell>
          <cell r="F782">
            <v>426</v>
          </cell>
        </row>
        <row r="783">
          <cell r="C783">
            <v>460</v>
          </cell>
          <cell r="F783">
            <v>390</v>
          </cell>
        </row>
        <row r="784">
          <cell r="C784">
            <v>461</v>
          </cell>
          <cell r="F784">
            <v>273</v>
          </cell>
        </row>
        <row r="785">
          <cell r="C785">
            <v>461</v>
          </cell>
          <cell r="F785">
            <v>253</v>
          </cell>
        </row>
        <row r="786">
          <cell r="C786">
            <v>462</v>
          </cell>
          <cell r="F786">
            <v>338</v>
          </cell>
        </row>
        <row r="787">
          <cell r="C787">
            <v>462</v>
          </cell>
          <cell r="F787">
            <v>319</v>
          </cell>
        </row>
        <row r="788">
          <cell r="C788">
            <v>463</v>
          </cell>
          <cell r="F788">
            <v>460</v>
          </cell>
        </row>
        <row r="789">
          <cell r="C789">
            <v>463</v>
          </cell>
          <cell r="F789">
            <v>343</v>
          </cell>
        </row>
        <row r="790">
          <cell r="C790">
            <v>464</v>
          </cell>
          <cell r="F790">
            <v>150</v>
          </cell>
        </row>
        <row r="791">
          <cell r="C791">
            <v>464</v>
          </cell>
          <cell r="F791">
            <v>137</v>
          </cell>
        </row>
        <row r="792">
          <cell r="C792">
            <v>465</v>
          </cell>
          <cell r="F792">
            <v>388</v>
          </cell>
        </row>
        <row r="793">
          <cell r="C793">
            <v>465</v>
          </cell>
          <cell r="F793">
            <v>316</v>
          </cell>
        </row>
        <row r="794">
          <cell r="C794">
            <v>466</v>
          </cell>
          <cell r="F794">
            <v>0</v>
          </cell>
        </row>
        <row r="795">
          <cell r="C795">
            <v>466</v>
          </cell>
          <cell r="F795">
            <v>0</v>
          </cell>
        </row>
        <row r="796">
          <cell r="C796">
            <v>467</v>
          </cell>
          <cell r="F796">
            <v>144</v>
          </cell>
        </row>
        <row r="797">
          <cell r="C797">
            <v>467</v>
          </cell>
          <cell r="F797">
            <v>124</v>
          </cell>
        </row>
        <row r="798">
          <cell r="C798">
            <v>468</v>
          </cell>
          <cell r="F798">
            <v>208</v>
          </cell>
        </row>
        <row r="799">
          <cell r="C799">
            <v>468</v>
          </cell>
          <cell r="F799">
            <v>207</v>
          </cell>
        </row>
        <row r="800">
          <cell r="C800">
            <v>469</v>
          </cell>
          <cell r="F800">
            <v>333</v>
          </cell>
        </row>
        <row r="801">
          <cell r="C801">
            <v>469</v>
          </cell>
          <cell r="F801">
            <v>278</v>
          </cell>
        </row>
        <row r="802">
          <cell r="C802">
            <v>470</v>
          </cell>
          <cell r="F802">
            <v>492</v>
          </cell>
        </row>
        <row r="803">
          <cell r="C803">
            <v>470</v>
          </cell>
          <cell r="F803">
            <v>242</v>
          </cell>
        </row>
        <row r="804">
          <cell r="C804">
            <v>471</v>
          </cell>
          <cell r="F804">
            <v>510</v>
          </cell>
        </row>
        <row r="805">
          <cell r="C805">
            <v>471</v>
          </cell>
          <cell r="F805">
            <v>296</v>
          </cell>
        </row>
        <row r="806">
          <cell r="C806">
            <v>472</v>
          </cell>
          <cell r="F806">
            <v>509</v>
          </cell>
        </row>
        <row r="807">
          <cell r="C807">
            <v>472</v>
          </cell>
          <cell r="F807">
            <v>299</v>
          </cell>
        </row>
        <row r="808">
          <cell r="C808">
            <v>473</v>
          </cell>
          <cell r="F808">
            <v>375</v>
          </cell>
        </row>
        <row r="809">
          <cell r="C809">
            <v>473</v>
          </cell>
          <cell r="F809">
            <v>283</v>
          </cell>
        </row>
        <row r="810">
          <cell r="C810">
            <v>474</v>
          </cell>
          <cell r="F810">
            <v>404</v>
          </cell>
        </row>
        <row r="811">
          <cell r="C811">
            <v>474</v>
          </cell>
          <cell r="F811">
            <v>222</v>
          </cell>
        </row>
        <row r="812">
          <cell r="C812">
            <v>475</v>
          </cell>
          <cell r="F812">
            <v>534</v>
          </cell>
        </row>
        <row r="813">
          <cell r="C813">
            <v>475</v>
          </cell>
          <cell r="F813">
            <v>327</v>
          </cell>
        </row>
        <row r="814">
          <cell r="C814">
            <v>476</v>
          </cell>
          <cell r="F814">
            <v>549</v>
          </cell>
        </row>
        <row r="815">
          <cell r="C815">
            <v>476</v>
          </cell>
          <cell r="F815">
            <v>303</v>
          </cell>
        </row>
        <row r="816">
          <cell r="C816">
            <v>477</v>
          </cell>
          <cell r="F816">
            <v>129</v>
          </cell>
        </row>
        <row r="817">
          <cell r="C817">
            <v>477</v>
          </cell>
          <cell r="F817">
            <v>103</v>
          </cell>
        </row>
        <row r="818">
          <cell r="C818">
            <v>480</v>
          </cell>
          <cell r="F818">
            <v>402</v>
          </cell>
        </row>
        <row r="819">
          <cell r="C819">
            <v>480</v>
          </cell>
          <cell r="F819">
            <v>301</v>
          </cell>
        </row>
        <row r="820">
          <cell r="C820">
            <v>481</v>
          </cell>
          <cell r="F820">
            <v>319</v>
          </cell>
        </row>
        <row r="821">
          <cell r="C821">
            <v>481</v>
          </cell>
          <cell r="F821">
            <v>405</v>
          </cell>
        </row>
        <row r="822">
          <cell r="C822">
            <v>482</v>
          </cell>
          <cell r="F822">
            <v>10</v>
          </cell>
        </row>
        <row r="823">
          <cell r="C823">
            <v>482</v>
          </cell>
          <cell r="F823">
            <v>10</v>
          </cell>
        </row>
        <row r="824">
          <cell r="C824">
            <v>483</v>
          </cell>
          <cell r="F824">
            <v>122</v>
          </cell>
        </row>
        <row r="825">
          <cell r="C825">
            <v>483</v>
          </cell>
          <cell r="F825">
            <v>150</v>
          </cell>
        </row>
        <row r="826">
          <cell r="C826">
            <v>484</v>
          </cell>
          <cell r="F826">
            <v>10</v>
          </cell>
        </row>
        <row r="827">
          <cell r="C827">
            <v>484</v>
          </cell>
          <cell r="F827">
            <v>10</v>
          </cell>
        </row>
        <row r="828">
          <cell r="C828">
            <v>486</v>
          </cell>
          <cell r="F828">
            <v>335</v>
          </cell>
        </row>
        <row r="829">
          <cell r="C829">
            <v>486</v>
          </cell>
          <cell r="F829">
            <v>259</v>
          </cell>
        </row>
        <row r="830">
          <cell r="C830">
            <v>487</v>
          </cell>
          <cell r="F830">
            <v>237</v>
          </cell>
        </row>
        <row r="831">
          <cell r="C831">
            <v>487</v>
          </cell>
          <cell r="F831">
            <v>172</v>
          </cell>
        </row>
        <row r="832">
          <cell r="C832">
            <v>488</v>
          </cell>
          <cell r="F832">
            <v>383</v>
          </cell>
        </row>
        <row r="833">
          <cell r="C833">
            <v>488</v>
          </cell>
          <cell r="F833">
            <v>227</v>
          </cell>
        </row>
        <row r="834">
          <cell r="C834">
            <v>489</v>
          </cell>
          <cell r="F834">
            <v>357</v>
          </cell>
        </row>
        <row r="835">
          <cell r="C835">
            <v>489</v>
          </cell>
          <cell r="F835">
            <v>319</v>
          </cell>
        </row>
        <row r="836">
          <cell r="C836">
            <v>490</v>
          </cell>
          <cell r="F836">
            <v>318</v>
          </cell>
        </row>
        <row r="837">
          <cell r="C837">
            <v>490</v>
          </cell>
          <cell r="F837">
            <v>230</v>
          </cell>
        </row>
        <row r="838">
          <cell r="C838">
            <v>491</v>
          </cell>
          <cell r="F838">
            <v>162</v>
          </cell>
        </row>
        <row r="839">
          <cell r="C839">
            <v>491</v>
          </cell>
          <cell r="F839">
            <v>141</v>
          </cell>
        </row>
        <row r="840">
          <cell r="C840">
            <v>492</v>
          </cell>
          <cell r="F840">
            <v>241</v>
          </cell>
        </row>
        <row r="841">
          <cell r="C841">
            <v>492</v>
          </cell>
          <cell r="F841">
            <v>260</v>
          </cell>
        </row>
        <row r="842">
          <cell r="C842">
            <v>493</v>
          </cell>
          <cell r="F842">
            <v>337</v>
          </cell>
        </row>
        <row r="843">
          <cell r="C843">
            <v>493</v>
          </cell>
          <cell r="F843">
            <v>260</v>
          </cell>
        </row>
        <row r="844">
          <cell r="C844">
            <v>496</v>
          </cell>
          <cell r="F844">
            <v>240</v>
          </cell>
        </row>
        <row r="845">
          <cell r="C845">
            <v>496</v>
          </cell>
          <cell r="F845">
            <v>219</v>
          </cell>
        </row>
        <row r="846">
          <cell r="C846">
            <v>497</v>
          </cell>
          <cell r="F846">
            <v>329</v>
          </cell>
        </row>
        <row r="847">
          <cell r="C847">
            <v>497</v>
          </cell>
          <cell r="F847">
            <v>321</v>
          </cell>
        </row>
        <row r="848">
          <cell r="C848">
            <v>498</v>
          </cell>
          <cell r="F848">
            <v>101</v>
          </cell>
        </row>
        <row r="849">
          <cell r="C849">
            <v>498</v>
          </cell>
          <cell r="F849">
            <v>86</v>
          </cell>
        </row>
        <row r="850">
          <cell r="C850">
            <v>499</v>
          </cell>
          <cell r="F850">
            <v>138</v>
          </cell>
        </row>
        <row r="851">
          <cell r="C851">
            <v>499</v>
          </cell>
          <cell r="F851">
            <v>122</v>
          </cell>
        </row>
        <row r="852">
          <cell r="C852">
            <v>500</v>
          </cell>
          <cell r="F852">
            <v>726</v>
          </cell>
        </row>
        <row r="853">
          <cell r="C853">
            <v>500</v>
          </cell>
          <cell r="F853">
            <v>527</v>
          </cell>
        </row>
        <row r="854">
          <cell r="C854">
            <v>501</v>
          </cell>
          <cell r="F854">
            <v>260</v>
          </cell>
        </row>
        <row r="855">
          <cell r="C855">
            <v>501</v>
          </cell>
          <cell r="F855">
            <v>195</v>
          </cell>
        </row>
        <row r="856">
          <cell r="C856">
            <v>502</v>
          </cell>
          <cell r="F856">
            <v>434</v>
          </cell>
        </row>
        <row r="857">
          <cell r="C857">
            <v>502</v>
          </cell>
          <cell r="F857">
            <v>366</v>
          </cell>
        </row>
        <row r="858">
          <cell r="C858">
            <v>504</v>
          </cell>
          <cell r="F858">
            <v>525</v>
          </cell>
        </row>
        <row r="859">
          <cell r="C859">
            <v>504</v>
          </cell>
          <cell r="F859">
            <v>512</v>
          </cell>
        </row>
        <row r="860">
          <cell r="C860">
            <v>505</v>
          </cell>
          <cell r="F860">
            <v>326</v>
          </cell>
        </row>
        <row r="861">
          <cell r="C861">
            <v>505</v>
          </cell>
          <cell r="F861">
            <v>289</v>
          </cell>
        </row>
        <row r="862">
          <cell r="C862">
            <v>506</v>
          </cell>
          <cell r="F862">
            <v>648</v>
          </cell>
        </row>
        <row r="863">
          <cell r="C863">
            <v>506</v>
          </cell>
          <cell r="F863">
            <v>385</v>
          </cell>
        </row>
        <row r="864">
          <cell r="C864">
            <v>507</v>
          </cell>
          <cell r="F864">
            <v>435</v>
          </cell>
        </row>
        <row r="865">
          <cell r="C865">
            <v>507</v>
          </cell>
          <cell r="F865">
            <v>339</v>
          </cell>
        </row>
        <row r="866">
          <cell r="C866">
            <v>508</v>
          </cell>
          <cell r="F866">
            <v>515</v>
          </cell>
        </row>
        <row r="867">
          <cell r="C867">
            <v>508</v>
          </cell>
          <cell r="F867">
            <v>421</v>
          </cell>
        </row>
        <row r="868">
          <cell r="C868">
            <v>509</v>
          </cell>
          <cell r="F868">
            <v>586</v>
          </cell>
        </row>
        <row r="869">
          <cell r="C869">
            <v>509</v>
          </cell>
          <cell r="F869">
            <v>573</v>
          </cell>
        </row>
        <row r="870">
          <cell r="C870">
            <v>510</v>
          </cell>
          <cell r="F870">
            <v>474</v>
          </cell>
        </row>
        <row r="871">
          <cell r="C871">
            <v>510</v>
          </cell>
          <cell r="F871">
            <v>245</v>
          </cell>
        </row>
        <row r="872">
          <cell r="C872">
            <v>511</v>
          </cell>
          <cell r="F872">
            <v>79</v>
          </cell>
        </row>
        <row r="873">
          <cell r="C873">
            <v>511</v>
          </cell>
          <cell r="F873">
            <v>75</v>
          </cell>
        </row>
        <row r="874">
          <cell r="C874">
            <v>512</v>
          </cell>
          <cell r="F874">
            <v>262</v>
          </cell>
        </row>
        <row r="875">
          <cell r="C875">
            <v>512</v>
          </cell>
          <cell r="F875">
            <v>222</v>
          </cell>
        </row>
        <row r="876">
          <cell r="C876">
            <v>513</v>
          </cell>
          <cell r="F876">
            <v>414</v>
          </cell>
        </row>
        <row r="877">
          <cell r="C877">
            <v>513</v>
          </cell>
          <cell r="F877">
            <v>268</v>
          </cell>
        </row>
        <row r="878">
          <cell r="C878">
            <v>514</v>
          </cell>
          <cell r="F878">
            <v>296</v>
          </cell>
        </row>
        <row r="879">
          <cell r="C879">
            <v>514</v>
          </cell>
          <cell r="F879">
            <v>212</v>
          </cell>
        </row>
        <row r="880">
          <cell r="C880">
            <v>515</v>
          </cell>
          <cell r="F880">
            <v>464</v>
          </cell>
        </row>
        <row r="881">
          <cell r="C881">
            <v>515</v>
          </cell>
          <cell r="F881">
            <v>390</v>
          </cell>
        </row>
        <row r="882">
          <cell r="C882">
            <v>516</v>
          </cell>
          <cell r="F882">
            <v>420</v>
          </cell>
        </row>
        <row r="883">
          <cell r="C883">
            <v>516</v>
          </cell>
          <cell r="F883">
            <v>269</v>
          </cell>
        </row>
        <row r="884">
          <cell r="C884">
            <v>517</v>
          </cell>
          <cell r="F884">
            <v>202</v>
          </cell>
        </row>
        <row r="885">
          <cell r="C885">
            <v>517</v>
          </cell>
          <cell r="F885">
            <v>140</v>
          </cell>
        </row>
        <row r="886">
          <cell r="C886">
            <v>518</v>
          </cell>
          <cell r="F886">
            <v>334</v>
          </cell>
        </row>
        <row r="887">
          <cell r="C887">
            <v>518</v>
          </cell>
          <cell r="F887">
            <v>238</v>
          </cell>
        </row>
        <row r="888">
          <cell r="C888">
            <v>519</v>
          </cell>
          <cell r="F888">
            <v>333</v>
          </cell>
        </row>
        <row r="889">
          <cell r="C889">
            <v>519</v>
          </cell>
          <cell r="F889">
            <v>230</v>
          </cell>
        </row>
        <row r="890">
          <cell r="C890">
            <v>520</v>
          </cell>
          <cell r="F890">
            <v>407</v>
          </cell>
        </row>
        <row r="891">
          <cell r="C891">
            <v>520</v>
          </cell>
          <cell r="F891">
            <v>230</v>
          </cell>
        </row>
        <row r="892">
          <cell r="C892">
            <v>521</v>
          </cell>
          <cell r="F892">
            <v>295</v>
          </cell>
        </row>
        <row r="893">
          <cell r="C893">
            <v>521</v>
          </cell>
          <cell r="F893">
            <v>220</v>
          </cell>
        </row>
        <row r="894">
          <cell r="C894">
            <v>522</v>
          </cell>
          <cell r="F894">
            <v>423</v>
          </cell>
        </row>
        <row r="895">
          <cell r="C895">
            <v>522</v>
          </cell>
          <cell r="F895">
            <v>342</v>
          </cell>
        </row>
        <row r="896">
          <cell r="C896">
            <v>523</v>
          </cell>
          <cell r="F896">
            <v>348</v>
          </cell>
        </row>
        <row r="897">
          <cell r="C897">
            <v>523</v>
          </cell>
          <cell r="F897">
            <v>318</v>
          </cell>
        </row>
        <row r="898">
          <cell r="C898">
            <v>524</v>
          </cell>
          <cell r="F898">
            <v>473</v>
          </cell>
        </row>
        <row r="899">
          <cell r="C899">
            <v>524</v>
          </cell>
          <cell r="F899">
            <v>328</v>
          </cell>
        </row>
        <row r="900">
          <cell r="C900">
            <v>525</v>
          </cell>
          <cell r="F900">
            <v>607</v>
          </cell>
        </row>
        <row r="901">
          <cell r="C901">
            <v>525</v>
          </cell>
          <cell r="F901">
            <v>286</v>
          </cell>
        </row>
        <row r="902">
          <cell r="C902">
            <v>527</v>
          </cell>
          <cell r="F902">
            <v>37</v>
          </cell>
        </row>
        <row r="903">
          <cell r="C903">
            <v>527</v>
          </cell>
          <cell r="F903">
            <v>60</v>
          </cell>
        </row>
        <row r="904">
          <cell r="C904">
            <v>528</v>
          </cell>
          <cell r="F904">
            <v>302</v>
          </cell>
        </row>
        <row r="905">
          <cell r="C905">
            <v>528</v>
          </cell>
          <cell r="F905">
            <v>259</v>
          </cell>
        </row>
        <row r="906">
          <cell r="C906">
            <v>529</v>
          </cell>
          <cell r="F906">
            <v>227</v>
          </cell>
        </row>
        <row r="907">
          <cell r="C907">
            <v>529</v>
          </cell>
          <cell r="F907">
            <v>198</v>
          </cell>
        </row>
        <row r="908">
          <cell r="C908">
            <v>531</v>
          </cell>
          <cell r="F908">
            <v>430</v>
          </cell>
        </row>
        <row r="909">
          <cell r="C909">
            <v>531</v>
          </cell>
          <cell r="F909">
            <v>373</v>
          </cell>
        </row>
        <row r="910">
          <cell r="C910">
            <v>532</v>
          </cell>
          <cell r="F910">
            <v>370</v>
          </cell>
        </row>
        <row r="911">
          <cell r="C911">
            <v>532</v>
          </cell>
          <cell r="F911">
            <v>372</v>
          </cell>
        </row>
        <row r="912">
          <cell r="C912">
            <v>533</v>
          </cell>
          <cell r="F912">
            <v>429</v>
          </cell>
        </row>
        <row r="913">
          <cell r="C913">
            <v>533</v>
          </cell>
          <cell r="F913">
            <v>460</v>
          </cell>
        </row>
        <row r="914">
          <cell r="C914">
            <v>534</v>
          </cell>
          <cell r="F914">
            <v>573</v>
          </cell>
        </row>
        <row r="915">
          <cell r="C915">
            <v>534</v>
          </cell>
          <cell r="F915">
            <v>455</v>
          </cell>
        </row>
        <row r="916">
          <cell r="C916">
            <v>535</v>
          </cell>
          <cell r="F916">
            <v>263</v>
          </cell>
        </row>
        <row r="917">
          <cell r="C917">
            <v>535</v>
          </cell>
          <cell r="F917">
            <v>302</v>
          </cell>
        </row>
        <row r="918">
          <cell r="C918">
            <v>536</v>
          </cell>
          <cell r="F918">
            <v>250</v>
          </cell>
        </row>
        <row r="919">
          <cell r="C919">
            <v>536</v>
          </cell>
          <cell r="F919">
            <v>190</v>
          </cell>
        </row>
        <row r="920">
          <cell r="C920">
            <v>537</v>
          </cell>
          <cell r="F920">
            <v>69</v>
          </cell>
        </row>
        <row r="921">
          <cell r="C921">
            <v>537</v>
          </cell>
          <cell r="F921">
            <v>61</v>
          </cell>
        </row>
        <row r="922">
          <cell r="C922">
            <v>538</v>
          </cell>
          <cell r="F922">
            <v>290</v>
          </cell>
        </row>
        <row r="923">
          <cell r="C923">
            <v>538</v>
          </cell>
          <cell r="F923">
            <v>243</v>
          </cell>
        </row>
        <row r="924">
          <cell r="C924">
            <v>539</v>
          </cell>
          <cell r="F924">
            <v>313</v>
          </cell>
        </row>
        <row r="925">
          <cell r="C925">
            <v>539</v>
          </cell>
          <cell r="F925">
            <v>150</v>
          </cell>
        </row>
        <row r="926">
          <cell r="C926">
            <v>540</v>
          </cell>
          <cell r="F926">
            <v>286</v>
          </cell>
        </row>
        <row r="927">
          <cell r="C927">
            <v>540</v>
          </cell>
          <cell r="F927">
            <v>375</v>
          </cell>
        </row>
        <row r="928">
          <cell r="C928">
            <v>541</v>
          </cell>
          <cell r="F928">
            <v>374</v>
          </cell>
        </row>
        <row r="929">
          <cell r="C929">
            <v>541</v>
          </cell>
          <cell r="F929">
            <v>371</v>
          </cell>
        </row>
        <row r="930">
          <cell r="C930">
            <v>542</v>
          </cell>
          <cell r="F930">
            <v>397</v>
          </cell>
        </row>
        <row r="931">
          <cell r="C931">
            <v>542</v>
          </cell>
          <cell r="F931">
            <v>186</v>
          </cell>
        </row>
        <row r="932">
          <cell r="C932">
            <v>543</v>
          </cell>
          <cell r="F932">
            <v>413</v>
          </cell>
        </row>
        <row r="933">
          <cell r="C933">
            <v>543</v>
          </cell>
          <cell r="F933">
            <v>349</v>
          </cell>
        </row>
        <row r="934">
          <cell r="C934">
            <v>544</v>
          </cell>
          <cell r="F934">
            <v>14</v>
          </cell>
        </row>
        <row r="935">
          <cell r="C935">
            <v>544</v>
          </cell>
          <cell r="F935">
            <v>10</v>
          </cell>
        </row>
        <row r="936">
          <cell r="C936">
            <v>545</v>
          </cell>
          <cell r="F936">
            <v>417</v>
          </cell>
        </row>
        <row r="937">
          <cell r="C937">
            <v>545</v>
          </cell>
          <cell r="F937">
            <v>307</v>
          </cell>
        </row>
        <row r="938">
          <cell r="C938">
            <v>546</v>
          </cell>
          <cell r="F938">
            <v>262</v>
          </cell>
        </row>
        <row r="939">
          <cell r="C939">
            <v>546</v>
          </cell>
          <cell r="F939">
            <v>253</v>
          </cell>
        </row>
        <row r="940">
          <cell r="C940">
            <v>547</v>
          </cell>
          <cell r="F940">
            <v>476</v>
          </cell>
        </row>
        <row r="941">
          <cell r="C941">
            <v>547</v>
          </cell>
          <cell r="F941">
            <v>296</v>
          </cell>
        </row>
        <row r="942">
          <cell r="C942">
            <v>548</v>
          </cell>
          <cell r="F942">
            <v>267</v>
          </cell>
        </row>
        <row r="943">
          <cell r="C943">
            <v>548</v>
          </cell>
          <cell r="F943">
            <v>166</v>
          </cell>
        </row>
        <row r="944">
          <cell r="C944">
            <v>549</v>
          </cell>
          <cell r="F944">
            <v>461</v>
          </cell>
        </row>
        <row r="945">
          <cell r="C945">
            <v>549</v>
          </cell>
          <cell r="F945">
            <v>383</v>
          </cell>
        </row>
        <row r="946">
          <cell r="C946">
            <v>550</v>
          </cell>
          <cell r="F946">
            <v>259</v>
          </cell>
        </row>
        <row r="947">
          <cell r="C947">
            <v>550</v>
          </cell>
          <cell r="F947">
            <v>178</v>
          </cell>
        </row>
        <row r="948">
          <cell r="C948">
            <v>551</v>
          </cell>
          <cell r="F948">
            <v>285</v>
          </cell>
        </row>
        <row r="949">
          <cell r="C949">
            <v>551</v>
          </cell>
          <cell r="F949">
            <v>191</v>
          </cell>
        </row>
        <row r="950">
          <cell r="C950">
            <v>552</v>
          </cell>
          <cell r="F950">
            <v>400</v>
          </cell>
        </row>
        <row r="951">
          <cell r="C951">
            <v>552</v>
          </cell>
          <cell r="F951">
            <v>314</v>
          </cell>
        </row>
        <row r="952">
          <cell r="C952">
            <v>553</v>
          </cell>
          <cell r="F952">
            <v>264</v>
          </cell>
        </row>
        <row r="953">
          <cell r="C953">
            <v>553</v>
          </cell>
          <cell r="F953">
            <v>210</v>
          </cell>
        </row>
        <row r="954">
          <cell r="C954">
            <v>554</v>
          </cell>
          <cell r="F954">
            <v>452</v>
          </cell>
        </row>
        <row r="955">
          <cell r="C955">
            <v>554</v>
          </cell>
          <cell r="F955">
            <v>333</v>
          </cell>
        </row>
        <row r="956">
          <cell r="C956">
            <v>555</v>
          </cell>
          <cell r="F956">
            <v>452</v>
          </cell>
        </row>
        <row r="957">
          <cell r="C957">
            <v>555</v>
          </cell>
          <cell r="F957">
            <v>386</v>
          </cell>
        </row>
        <row r="958">
          <cell r="C958">
            <v>556</v>
          </cell>
          <cell r="F958">
            <v>342</v>
          </cell>
        </row>
        <row r="959">
          <cell r="C959">
            <v>556</v>
          </cell>
          <cell r="F959">
            <v>244</v>
          </cell>
        </row>
        <row r="960">
          <cell r="C960">
            <v>557</v>
          </cell>
          <cell r="F960">
            <v>392</v>
          </cell>
        </row>
        <row r="961">
          <cell r="C961">
            <v>557</v>
          </cell>
          <cell r="F961">
            <v>228</v>
          </cell>
        </row>
        <row r="962">
          <cell r="C962">
            <v>558</v>
          </cell>
          <cell r="F962">
            <v>374</v>
          </cell>
        </row>
        <row r="963">
          <cell r="C963">
            <v>558</v>
          </cell>
          <cell r="F963">
            <v>229</v>
          </cell>
        </row>
        <row r="964">
          <cell r="C964">
            <v>559</v>
          </cell>
          <cell r="F964">
            <v>308</v>
          </cell>
        </row>
        <row r="965">
          <cell r="C965">
            <v>559</v>
          </cell>
          <cell r="F965">
            <v>241</v>
          </cell>
        </row>
        <row r="966">
          <cell r="C966">
            <v>560</v>
          </cell>
          <cell r="F966">
            <v>361</v>
          </cell>
        </row>
        <row r="967">
          <cell r="C967">
            <v>560</v>
          </cell>
          <cell r="F967">
            <v>187</v>
          </cell>
        </row>
        <row r="968">
          <cell r="C968">
            <v>561</v>
          </cell>
          <cell r="F968">
            <v>460</v>
          </cell>
        </row>
        <row r="969">
          <cell r="C969">
            <v>561</v>
          </cell>
          <cell r="F969">
            <v>273</v>
          </cell>
        </row>
        <row r="970">
          <cell r="C970">
            <v>562</v>
          </cell>
          <cell r="F970">
            <v>464</v>
          </cell>
        </row>
        <row r="971">
          <cell r="C971">
            <v>562</v>
          </cell>
          <cell r="F971">
            <v>252</v>
          </cell>
        </row>
        <row r="972">
          <cell r="C972">
            <v>563</v>
          </cell>
          <cell r="F972">
            <v>492</v>
          </cell>
        </row>
        <row r="973">
          <cell r="C973">
            <v>563</v>
          </cell>
          <cell r="F973">
            <v>255</v>
          </cell>
        </row>
        <row r="974">
          <cell r="C974">
            <v>564</v>
          </cell>
          <cell r="F974">
            <v>287</v>
          </cell>
        </row>
        <row r="975">
          <cell r="C975">
            <v>564</v>
          </cell>
          <cell r="F975">
            <v>168</v>
          </cell>
        </row>
        <row r="976">
          <cell r="C976">
            <v>565</v>
          </cell>
          <cell r="F976">
            <v>311</v>
          </cell>
        </row>
        <row r="977">
          <cell r="C977">
            <v>565</v>
          </cell>
          <cell r="F977">
            <v>253</v>
          </cell>
        </row>
        <row r="978">
          <cell r="C978">
            <v>566</v>
          </cell>
          <cell r="F978">
            <v>445</v>
          </cell>
        </row>
        <row r="979">
          <cell r="C979">
            <v>566</v>
          </cell>
          <cell r="F979">
            <v>296</v>
          </cell>
        </row>
        <row r="980">
          <cell r="C980">
            <v>567</v>
          </cell>
          <cell r="F980">
            <v>523</v>
          </cell>
        </row>
        <row r="981">
          <cell r="C981">
            <v>567</v>
          </cell>
          <cell r="F981">
            <v>279</v>
          </cell>
        </row>
        <row r="982">
          <cell r="C982">
            <v>568</v>
          </cell>
          <cell r="F982">
            <v>127</v>
          </cell>
        </row>
        <row r="983">
          <cell r="C983">
            <v>568</v>
          </cell>
          <cell r="F983">
            <v>125</v>
          </cell>
        </row>
        <row r="984">
          <cell r="C984">
            <v>569</v>
          </cell>
          <cell r="F984">
            <v>169</v>
          </cell>
        </row>
        <row r="985">
          <cell r="C985">
            <v>569</v>
          </cell>
          <cell r="F985">
            <v>173</v>
          </cell>
        </row>
        <row r="986">
          <cell r="C986">
            <v>570</v>
          </cell>
          <cell r="F986">
            <v>571</v>
          </cell>
        </row>
        <row r="987">
          <cell r="C987">
            <v>570</v>
          </cell>
          <cell r="F987">
            <v>342</v>
          </cell>
        </row>
        <row r="988">
          <cell r="C988">
            <v>571</v>
          </cell>
          <cell r="F988">
            <v>454</v>
          </cell>
        </row>
        <row r="989">
          <cell r="C989">
            <v>571</v>
          </cell>
          <cell r="F989">
            <v>526</v>
          </cell>
        </row>
        <row r="990">
          <cell r="C990">
            <v>572</v>
          </cell>
          <cell r="F990">
            <v>435</v>
          </cell>
        </row>
        <row r="991">
          <cell r="C991">
            <v>572</v>
          </cell>
          <cell r="F991">
            <v>314</v>
          </cell>
        </row>
        <row r="992">
          <cell r="C992">
            <v>574</v>
          </cell>
          <cell r="F992">
            <v>383</v>
          </cell>
        </row>
        <row r="993">
          <cell r="C993">
            <v>574</v>
          </cell>
          <cell r="F993">
            <v>284</v>
          </cell>
        </row>
        <row r="994">
          <cell r="C994">
            <v>575</v>
          </cell>
          <cell r="F994">
            <v>363</v>
          </cell>
        </row>
        <row r="995">
          <cell r="C995">
            <v>575</v>
          </cell>
          <cell r="F995">
            <v>306</v>
          </cell>
        </row>
        <row r="996">
          <cell r="C996">
            <v>576</v>
          </cell>
          <cell r="F996">
            <v>334</v>
          </cell>
        </row>
        <row r="997">
          <cell r="C997">
            <v>576</v>
          </cell>
          <cell r="F997">
            <v>175</v>
          </cell>
        </row>
        <row r="998">
          <cell r="C998">
            <v>577</v>
          </cell>
          <cell r="F998">
            <v>494</v>
          </cell>
        </row>
        <row r="999">
          <cell r="C999">
            <v>577</v>
          </cell>
          <cell r="F999">
            <v>440</v>
          </cell>
        </row>
        <row r="1000">
          <cell r="C1000">
            <v>578</v>
          </cell>
          <cell r="F1000">
            <v>357</v>
          </cell>
        </row>
        <row r="1001">
          <cell r="C1001">
            <v>578</v>
          </cell>
          <cell r="F1001">
            <v>342</v>
          </cell>
        </row>
        <row r="1002">
          <cell r="C1002">
            <v>579</v>
          </cell>
          <cell r="F1002">
            <v>434</v>
          </cell>
        </row>
        <row r="1003">
          <cell r="C1003">
            <v>579</v>
          </cell>
          <cell r="F1003">
            <v>426</v>
          </cell>
        </row>
        <row r="1004">
          <cell r="C1004">
            <v>580</v>
          </cell>
          <cell r="F1004">
            <v>145</v>
          </cell>
        </row>
        <row r="1005">
          <cell r="C1005">
            <v>580</v>
          </cell>
          <cell r="F1005">
            <v>222</v>
          </cell>
        </row>
        <row r="1006">
          <cell r="C1006">
            <v>581</v>
          </cell>
          <cell r="F1006">
            <v>206</v>
          </cell>
        </row>
        <row r="1007">
          <cell r="C1007">
            <v>581</v>
          </cell>
          <cell r="F1007">
            <v>471</v>
          </cell>
        </row>
        <row r="1008">
          <cell r="C1008">
            <v>582</v>
          </cell>
          <cell r="F1008">
            <v>472</v>
          </cell>
        </row>
        <row r="1009">
          <cell r="C1009">
            <v>582</v>
          </cell>
          <cell r="F1009">
            <v>401</v>
          </cell>
        </row>
        <row r="1010">
          <cell r="C1010">
            <v>583</v>
          </cell>
          <cell r="F1010">
            <v>398</v>
          </cell>
        </row>
        <row r="1011">
          <cell r="C1011">
            <v>583</v>
          </cell>
          <cell r="F1011">
            <v>295</v>
          </cell>
        </row>
        <row r="1012">
          <cell r="C1012">
            <v>584</v>
          </cell>
          <cell r="F1012">
            <v>492</v>
          </cell>
        </row>
        <row r="1013">
          <cell r="C1013">
            <v>584</v>
          </cell>
          <cell r="F1013">
            <v>421</v>
          </cell>
        </row>
        <row r="1014">
          <cell r="C1014">
            <v>585</v>
          </cell>
          <cell r="F1014">
            <v>473</v>
          </cell>
        </row>
        <row r="1015">
          <cell r="C1015">
            <v>585</v>
          </cell>
          <cell r="F1015">
            <v>396</v>
          </cell>
        </row>
        <row r="1016">
          <cell r="C1016">
            <v>586</v>
          </cell>
          <cell r="F1016">
            <v>292</v>
          </cell>
        </row>
        <row r="1017">
          <cell r="C1017">
            <v>586</v>
          </cell>
          <cell r="F1017">
            <v>227</v>
          </cell>
        </row>
        <row r="1018">
          <cell r="C1018">
            <v>587</v>
          </cell>
          <cell r="F1018">
            <v>467</v>
          </cell>
        </row>
        <row r="1019">
          <cell r="C1019">
            <v>587</v>
          </cell>
          <cell r="F1019">
            <v>358</v>
          </cell>
        </row>
        <row r="1020">
          <cell r="C1020">
            <v>588</v>
          </cell>
          <cell r="F1020">
            <v>471</v>
          </cell>
        </row>
        <row r="1021">
          <cell r="C1021">
            <v>588</v>
          </cell>
          <cell r="F1021">
            <v>363</v>
          </cell>
        </row>
        <row r="1022">
          <cell r="C1022">
            <v>589</v>
          </cell>
          <cell r="F1022">
            <v>0</v>
          </cell>
        </row>
        <row r="1023">
          <cell r="C1023">
            <v>589</v>
          </cell>
          <cell r="F1023">
            <v>0</v>
          </cell>
        </row>
        <row r="1024">
          <cell r="C1024">
            <v>590</v>
          </cell>
          <cell r="F1024">
            <v>300</v>
          </cell>
        </row>
        <row r="1025">
          <cell r="C1025">
            <v>590</v>
          </cell>
          <cell r="F1025">
            <v>198</v>
          </cell>
        </row>
        <row r="1026">
          <cell r="C1026">
            <v>591</v>
          </cell>
          <cell r="F1026">
            <v>319</v>
          </cell>
        </row>
        <row r="1027">
          <cell r="C1027">
            <v>591</v>
          </cell>
          <cell r="F1027">
            <v>248</v>
          </cell>
        </row>
        <row r="1028">
          <cell r="C1028">
            <v>592</v>
          </cell>
          <cell r="F1028">
            <v>536</v>
          </cell>
        </row>
        <row r="1029">
          <cell r="C1029">
            <v>592</v>
          </cell>
          <cell r="F1029">
            <v>517</v>
          </cell>
        </row>
        <row r="1030">
          <cell r="C1030">
            <v>593</v>
          </cell>
          <cell r="F1030">
            <v>480</v>
          </cell>
        </row>
        <row r="1031">
          <cell r="C1031">
            <v>593</v>
          </cell>
          <cell r="F1031">
            <v>95</v>
          </cell>
        </row>
        <row r="1032">
          <cell r="C1032">
            <v>594</v>
          </cell>
          <cell r="F1032">
            <v>0</v>
          </cell>
        </row>
        <row r="1033">
          <cell r="C1033">
            <v>594</v>
          </cell>
          <cell r="F1033">
            <v>0</v>
          </cell>
        </row>
        <row r="1034">
          <cell r="C1034">
            <v>595</v>
          </cell>
          <cell r="F1034">
            <v>480</v>
          </cell>
        </row>
        <row r="1035">
          <cell r="C1035">
            <v>595</v>
          </cell>
          <cell r="F1035">
            <v>342</v>
          </cell>
        </row>
        <row r="1036">
          <cell r="C1036">
            <v>596</v>
          </cell>
          <cell r="F1036">
            <v>324</v>
          </cell>
        </row>
        <row r="1037">
          <cell r="C1037">
            <v>596</v>
          </cell>
          <cell r="F1037">
            <v>204</v>
          </cell>
        </row>
        <row r="1038">
          <cell r="C1038">
            <v>597</v>
          </cell>
          <cell r="F1038">
            <v>377</v>
          </cell>
        </row>
        <row r="1039">
          <cell r="C1039">
            <v>597</v>
          </cell>
          <cell r="F1039">
            <v>335</v>
          </cell>
        </row>
        <row r="1040">
          <cell r="C1040">
            <v>598</v>
          </cell>
          <cell r="F1040">
            <v>362</v>
          </cell>
        </row>
        <row r="1041">
          <cell r="C1041">
            <v>598</v>
          </cell>
          <cell r="F1041">
            <v>307</v>
          </cell>
        </row>
        <row r="1042">
          <cell r="C1042">
            <v>599</v>
          </cell>
          <cell r="F1042">
            <v>339</v>
          </cell>
        </row>
        <row r="1043">
          <cell r="C1043">
            <v>599</v>
          </cell>
          <cell r="F1043">
            <v>288</v>
          </cell>
        </row>
        <row r="1044">
          <cell r="C1044">
            <v>700</v>
          </cell>
          <cell r="F1044">
            <v>339</v>
          </cell>
        </row>
        <row r="1045">
          <cell r="C1045">
            <v>700</v>
          </cell>
          <cell r="F1045">
            <v>265</v>
          </cell>
        </row>
        <row r="1046">
          <cell r="C1046">
            <v>701</v>
          </cell>
          <cell r="F1046">
            <v>266</v>
          </cell>
        </row>
        <row r="1047">
          <cell r="C1047">
            <v>701</v>
          </cell>
          <cell r="F1047">
            <v>257</v>
          </cell>
        </row>
        <row r="1048">
          <cell r="C1048">
            <v>702</v>
          </cell>
          <cell r="F1048">
            <v>450</v>
          </cell>
        </row>
        <row r="1049">
          <cell r="C1049">
            <v>702</v>
          </cell>
          <cell r="F1049">
            <v>319</v>
          </cell>
        </row>
        <row r="1050">
          <cell r="C1050">
            <v>703</v>
          </cell>
          <cell r="F1050">
            <v>414</v>
          </cell>
        </row>
        <row r="1051">
          <cell r="C1051">
            <v>703</v>
          </cell>
          <cell r="F1051">
            <v>357</v>
          </cell>
        </row>
        <row r="1052">
          <cell r="C1052">
            <v>704</v>
          </cell>
          <cell r="F1052">
            <v>228</v>
          </cell>
        </row>
        <row r="1053">
          <cell r="C1053">
            <v>704</v>
          </cell>
          <cell r="F1053">
            <v>204</v>
          </cell>
        </row>
        <row r="1054">
          <cell r="C1054">
            <v>706</v>
          </cell>
          <cell r="F1054">
            <v>379</v>
          </cell>
        </row>
        <row r="1055">
          <cell r="C1055">
            <v>706</v>
          </cell>
          <cell r="F1055">
            <v>287</v>
          </cell>
        </row>
        <row r="1056">
          <cell r="C1056">
            <v>707</v>
          </cell>
          <cell r="F1056">
            <v>325</v>
          </cell>
        </row>
        <row r="1057">
          <cell r="C1057">
            <v>707</v>
          </cell>
          <cell r="F1057">
            <v>248</v>
          </cell>
        </row>
        <row r="1058">
          <cell r="C1058">
            <v>708</v>
          </cell>
          <cell r="F1058">
            <v>203</v>
          </cell>
        </row>
        <row r="1059">
          <cell r="C1059">
            <v>708</v>
          </cell>
          <cell r="F1059">
            <v>133</v>
          </cell>
        </row>
        <row r="1060">
          <cell r="C1060">
            <v>710</v>
          </cell>
          <cell r="F1060">
            <v>272</v>
          </cell>
        </row>
        <row r="1061">
          <cell r="C1061">
            <v>710</v>
          </cell>
          <cell r="F1061">
            <v>198</v>
          </cell>
        </row>
        <row r="1062">
          <cell r="C1062">
            <v>711</v>
          </cell>
          <cell r="F1062">
            <v>49</v>
          </cell>
        </row>
        <row r="1063">
          <cell r="C1063">
            <v>711</v>
          </cell>
          <cell r="F1063">
            <v>42</v>
          </cell>
        </row>
        <row r="1064">
          <cell r="C1064">
            <v>712</v>
          </cell>
          <cell r="F1064">
            <v>212</v>
          </cell>
        </row>
        <row r="1065">
          <cell r="C1065">
            <v>712</v>
          </cell>
          <cell r="F1065">
            <v>177</v>
          </cell>
        </row>
        <row r="1066">
          <cell r="C1066">
            <v>713</v>
          </cell>
          <cell r="F1066">
            <v>265</v>
          </cell>
        </row>
        <row r="1067">
          <cell r="C1067">
            <v>713</v>
          </cell>
          <cell r="F1067">
            <v>196</v>
          </cell>
        </row>
        <row r="1068">
          <cell r="C1068">
            <v>714</v>
          </cell>
          <cell r="F1068">
            <v>49</v>
          </cell>
        </row>
        <row r="1069">
          <cell r="C1069">
            <v>714</v>
          </cell>
          <cell r="F1069">
            <v>34</v>
          </cell>
        </row>
        <row r="1070">
          <cell r="C1070">
            <v>715</v>
          </cell>
          <cell r="F1070">
            <v>276</v>
          </cell>
        </row>
        <row r="1071">
          <cell r="C1071">
            <v>715</v>
          </cell>
          <cell r="F1071">
            <v>215</v>
          </cell>
        </row>
        <row r="1072">
          <cell r="C1072">
            <v>716</v>
          </cell>
          <cell r="F1072">
            <v>409</v>
          </cell>
        </row>
        <row r="1073">
          <cell r="C1073">
            <v>716</v>
          </cell>
          <cell r="F1073">
            <v>384</v>
          </cell>
        </row>
        <row r="1074">
          <cell r="C1074">
            <v>718</v>
          </cell>
          <cell r="F1074">
            <v>329</v>
          </cell>
        </row>
        <row r="1075">
          <cell r="C1075">
            <v>718</v>
          </cell>
          <cell r="F1075">
            <v>290</v>
          </cell>
        </row>
        <row r="1076">
          <cell r="C1076">
            <v>719</v>
          </cell>
          <cell r="F1076">
            <v>318</v>
          </cell>
        </row>
        <row r="1077">
          <cell r="C1077">
            <v>719</v>
          </cell>
          <cell r="F1077">
            <v>336</v>
          </cell>
        </row>
        <row r="1078">
          <cell r="C1078">
            <v>723</v>
          </cell>
          <cell r="F1078">
            <v>333</v>
          </cell>
        </row>
        <row r="1079">
          <cell r="C1079">
            <v>723</v>
          </cell>
          <cell r="F1079">
            <v>318</v>
          </cell>
        </row>
        <row r="1080">
          <cell r="C1080">
            <v>726</v>
          </cell>
          <cell r="F1080">
            <v>309</v>
          </cell>
        </row>
        <row r="1081">
          <cell r="C1081">
            <v>726</v>
          </cell>
          <cell r="F1081">
            <v>239</v>
          </cell>
        </row>
        <row r="1082">
          <cell r="C1082">
            <v>727</v>
          </cell>
          <cell r="F1082">
            <v>147</v>
          </cell>
        </row>
        <row r="1083">
          <cell r="C1083">
            <v>727</v>
          </cell>
          <cell r="F1083">
            <v>113</v>
          </cell>
        </row>
        <row r="1084">
          <cell r="C1084">
            <v>728</v>
          </cell>
          <cell r="F1084">
            <v>268</v>
          </cell>
        </row>
        <row r="1085">
          <cell r="C1085">
            <v>728</v>
          </cell>
          <cell r="F1085">
            <v>172</v>
          </cell>
        </row>
        <row r="1086">
          <cell r="C1086">
            <v>730</v>
          </cell>
          <cell r="F1086">
            <v>434</v>
          </cell>
        </row>
        <row r="1087">
          <cell r="C1087">
            <v>730</v>
          </cell>
          <cell r="F1087">
            <v>344</v>
          </cell>
        </row>
        <row r="1088">
          <cell r="C1088">
            <v>731</v>
          </cell>
          <cell r="F1088">
            <v>471</v>
          </cell>
        </row>
        <row r="1089">
          <cell r="C1089">
            <v>731</v>
          </cell>
          <cell r="F1089">
            <v>283</v>
          </cell>
        </row>
        <row r="1090">
          <cell r="C1090">
            <v>732</v>
          </cell>
          <cell r="F1090">
            <v>335</v>
          </cell>
        </row>
        <row r="1091">
          <cell r="C1091">
            <v>732</v>
          </cell>
          <cell r="F1091">
            <v>228</v>
          </cell>
        </row>
        <row r="1092">
          <cell r="C1092">
            <v>733</v>
          </cell>
          <cell r="F1092">
            <v>485</v>
          </cell>
        </row>
        <row r="1093">
          <cell r="C1093">
            <v>733</v>
          </cell>
          <cell r="F1093">
            <v>334</v>
          </cell>
        </row>
        <row r="1094">
          <cell r="C1094">
            <v>735</v>
          </cell>
          <cell r="F1094">
            <v>362</v>
          </cell>
        </row>
        <row r="1095">
          <cell r="C1095">
            <v>735</v>
          </cell>
          <cell r="F1095">
            <v>281</v>
          </cell>
        </row>
        <row r="1096">
          <cell r="C1096">
            <v>736</v>
          </cell>
          <cell r="F1096">
            <v>251</v>
          </cell>
        </row>
        <row r="1097">
          <cell r="C1097">
            <v>736</v>
          </cell>
          <cell r="F1097">
            <v>231</v>
          </cell>
        </row>
        <row r="1098">
          <cell r="C1098">
            <v>737</v>
          </cell>
          <cell r="F1098">
            <v>508</v>
          </cell>
        </row>
        <row r="1099">
          <cell r="C1099">
            <v>737</v>
          </cell>
          <cell r="F1099">
            <v>371</v>
          </cell>
        </row>
        <row r="1100">
          <cell r="C1100">
            <v>738</v>
          </cell>
          <cell r="F1100">
            <v>370</v>
          </cell>
        </row>
        <row r="1101">
          <cell r="C1101">
            <v>738</v>
          </cell>
          <cell r="F1101">
            <v>256</v>
          </cell>
        </row>
        <row r="1102">
          <cell r="C1102">
            <v>739</v>
          </cell>
          <cell r="F1102">
            <v>475</v>
          </cell>
        </row>
        <row r="1103">
          <cell r="C1103">
            <v>739</v>
          </cell>
          <cell r="F1103">
            <v>353</v>
          </cell>
        </row>
        <row r="1104">
          <cell r="C1104">
            <v>740</v>
          </cell>
          <cell r="F1104">
            <v>440</v>
          </cell>
        </row>
        <row r="1105">
          <cell r="C1105">
            <v>740</v>
          </cell>
          <cell r="F1105">
            <v>384</v>
          </cell>
        </row>
        <row r="1106">
          <cell r="C1106">
            <v>741</v>
          </cell>
          <cell r="F1106">
            <v>543</v>
          </cell>
        </row>
        <row r="1107">
          <cell r="C1107">
            <v>741</v>
          </cell>
          <cell r="F1107">
            <v>415</v>
          </cell>
        </row>
        <row r="1108">
          <cell r="C1108">
            <v>742</v>
          </cell>
          <cell r="F1108">
            <v>101</v>
          </cell>
        </row>
        <row r="1109">
          <cell r="C1109">
            <v>742</v>
          </cell>
          <cell r="F1109">
            <v>96</v>
          </cell>
        </row>
        <row r="1110">
          <cell r="C1110">
            <v>743</v>
          </cell>
          <cell r="F1110">
            <v>365</v>
          </cell>
        </row>
        <row r="1111">
          <cell r="C1111">
            <v>743</v>
          </cell>
          <cell r="F1111">
            <v>278</v>
          </cell>
        </row>
        <row r="1112">
          <cell r="C1112">
            <v>744</v>
          </cell>
          <cell r="F1112">
            <v>41</v>
          </cell>
        </row>
        <row r="1113">
          <cell r="C1113">
            <v>744</v>
          </cell>
          <cell r="F1113">
            <v>24</v>
          </cell>
        </row>
        <row r="1114">
          <cell r="C1114">
            <v>745</v>
          </cell>
          <cell r="F1114">
            <v>338</v>
          </cell>
        </row>
        <row r="1115">
          <cell r="C1115">
            <v>745</v>
          </cell>
          <cell r="F1115">
            <v>296</v>
          </cell>
        </row>
        <row r="1116">
          <cell r="C1116">
            <v>746</v>
          </cell>
          <cell r="F1116">
            <v>352</v>
          </cell>
        </row>
        <row r="1117">
          <cell r="C1117">
            <v>746</v>
          </cell>
          <cell r="F1117">
            <v>312</v>
          </cell>
        </row>
        <row r="1118">
          <cell r="C1118">
            <v>747</v>
          </cell>
          <cell r="F1118">
            <v>518</v>
          </cell>
        </row>
        <row r="1119">
          <cell r="C1119">
            <v>747</v>
          </cell>
          <cell r="F1119">
            <v>367</v>
          </cell>
        </row>
        <row r="1120">
          <cell r="C1120">
            <v>748</v>
          </cell>
          <cell r="F1120">
            <v>407</v>
          </cell>
        </row>
        <row r="1121">
          <cell r="C1121">
            <v>748</v>
          </cell>
          <cell r="F1121">
            <v>321</v>
          </cell>
        </row>
        <row r="1122">
          <cell r="C1122">
            <v>749</v>
          </cell>
          <cell r="F1122">
            <v>357</v>
          </cell>
        </row>
        <row r="1123">
          <cell r="C1123">
            <v>749</v>
          </cell>
          <cell r="F1123">
            <v>245</v>
          </cell>
        </row>
        <row r="1124">
          <cell r="C1124">
            <v>750</v>
          </cell>
          <cell r="F1124">
            <v>326</v>
          </cell>
        </row>
        <row r="1125">
          <cell r="C1125">
            <v>750</v>
          </cell>
          <cell r="F1125">
            <v>294</v>
          </cell>
        </row>
        <row r="1126">
          <cell r="C1126">
            <v>751</v>
          </cell>
          <cell r="F1126">
            <v>312</v>
          </cell>
        </row>
        <row r="1127">
          <cell r="C1127">
            <v>751</v>
          </cell>
          <cell r="F1127">
            <v>336</v>
          </cell>
        </row>
        <row r="1128">
          <cell r="C1128">
            <v>752</v>
          </cell>
          <cell r="F1128">
            <v>531</v>
          </cell>
        </row>
        <row r="1129">
          <cell r="C1129">
            <v>752</v>
          </cell>
          <cell r="F1129">
            <v>535</v>
          </cell>
        </row>
        <row r="1130">
          <cell r="C1130">
            <v>753</v>
          </cell>
          <cell r="F1130">
            <v>442</v>
          </cell>
        </row>
        <row r="1131">
          <cell r="C1131">
            <v>753</v>
          </cell>
          <cell r="F1131">
            <v>364</v>
          </cell>
        </row>
        <row r="1132">
          <cell r="C1132">
            <v>754</v>
          </cell>
          <cell r="F1132">
            <v>422</v>
          </cell>
        </row>
        <row r="1133">
          <cell r="C1133">
            <v>754</v>
          </cell>
          <cell r="F1133">
            <v>272</v>
          </cell>
        </row>
        <row r="1134">
          <cell r="C1134">
            <v>755</v>
          </cell>
          <cell r="F1134">
            <v>413</v>
          </cell>
        </row>
        <row r="1135">
          <cell r="C1135">
            <v>755</v>
          </cell>
          <cell r="F1135">
            <v>280</v>
          </cell>
        </row>
        <row r="1136">
          <cell r="C1136">
            <v>756</v>
          </cell>
          <cell r="F1136">
            <v>327</v>
          </cell>
        </row>
        <row r="1137">
          <cell r="C1137">
            <v>756</v>
          </cell>
          <cell r="F1137">
            <v>246</v>
          </cell>
        </row>
        <row r="1138">
          <cell r="C1138">
            <v>757</v>
          </cell>
          <cell r="F1138">
            <v>198</v>
          </cell>
        </row>
        <row r="1139">
          <cell r="C1139">
            <v>757</v>
          </cell>
          <cell r="F1139">
            <v>202</v>
          </cell>
        </row>
        <row r="1140">
          <cell r="C1140">
            <v>760</v>
          </cell>
          <cell r="F1140">
            <v>130</v>
          </cell>
        </row>
        <row r="1141">
          <cell r="C1141">
            <v>760</v>
          </cell>
          <cell r="F1141">
            <v>101</v>
          </cell>
        </row>
        <row r="1142">
          <cell r="C1142">
            <v>761</v>
          </cell>
          <cell r="F1142">
            <v>357</v>
          </cell>
        </row>
        <row r="1143">
          <cell r="C1143">
            <v>761</v>
          </cell>
          <cell r="F1143">
            <v>302</v>
          </cell>
        </row>
        <row r="1144">
          <cell r="C1144">
            <v>762</v>
          </cell>
          <cell r="F1144">
            <v>363</v>
          </cell>
        </row>
        <row r="1145">
          <cell r="C1145">
            <v>762</v>
          </cell>
          <cell r="F1145">
            <v>296</v>
          </cell>
        </row>
        <row r="1146">
          <cell r="C1146">
            <v>763</v>
          </cell>
          <cell r="F1146">
            <v>435</v>
          </cell>
        </row>
        <row r="1147">
          <cell r="C1147">
            <v>763</v>
          </cell>
          <cell r="F1147">
            <v>333</v>
          </cell>
        </row>
        <row r="1148">
          <cell r="C1148">
            <v>764</v>
          </cell>
          <cell r="F1148">
            <v>532</v>
          </cell>
        </row>
        <row r="1149">
          <cell r="C1149">
            <v>764</v>
          </cell>
          <cell r="F1149">
            <v>383</v>
          </cell>
        </row>
        <row r="1150">
          <cell r="C1150">
            <v>765</v>
          </cell>
          <cell r="F1150">
            <v>555</v>
          </cell>
        </row>
        <row r="1151">
          <cell r="C1151">
            <v>765</v>
          </cell>
          <cell r="F1151">
            <v>332</v>
          </cell>
        </row>
        <row r="1152">
          <cell r="C1152">
            <v>766</v>
          </cell>
          <cell r="F1152">
            <v>98</v>
          </cell>
        </row>
        <row r="1153">
          <cell r="C1153">
            <v>766</v>
          </cell>
          <cell r="F1153">
            <v>52</v>
          </cell>
        </row>
        <row r="1154">
          <cell r="C1154">
            <v>767</v>
          </cell>
          <cell r="F1154">
            <v>248</v>
          </cell>
        </row>
        <row r="1155">
          <cell r="C1155">
            <v>767</v>
          </cell>
          <cell r="F1155">
            <v>180</v>
          </cell>
        </row>
        <row r="1156">
          <cell r="C1156">
            <v>768</v>
          </cell>
          <cell r="F1156">
            <v>370</v>
          </cell>
        </row>
        <row r="1157">
          <cell r="C1157">
            <v>768</v>
          </cell>
          <cell r="F1157">
            <v>187</v>
          </cell>
        </row>
        <row r="1158">
          <cell r="C1158">
            <v>770</v>
          </cell>
          <cell r="F1158">
            <v>417</v>
          </cell>
        </row>
        <row r="1159">
          <cell r="C1159">
            <v>770</v>
          </cell>
          <cell r="F1159">
            <v>390</v>
          </cell>
        </row>
        <row r="1160">
          <cell r="C1160">
            <v>771</v>
          </cell>
          <cell r="F1160">
            <v>407</v>
          </cell>
        </row>
        <row r="1161">
          <cell r="C1161">
            <v>771</v>
          </cell>
          <cell r="F1161">
            <v>330</v>
          </cell>
        </row>
        <row r="1162">
          <cell r="C1162">
            <v>772</v>
          </cell>
          <cell r="F1162">
            <v>383</v>
          </cell>
        </row>
        <row r="1163">
          <cell r="C1163">
            <v>772</v>
          </cell>
          <cell r="F1163">
            <v>276</v>
          </cell>
        </row>
        <row r="1164">
          <cell r="C1164">
            <v>773</v>
          </cell>
          <cell r="F1164">
            <v>457</v>
          </cell>
        </row>
        <row r="1165">
          <cell r="C1165">
            <v>773</v>
          </cell>
          <cell r="F1165">
            <v>302</v>
          </cell>
        </row>
        <row r="1166">
          <cell r="C1166">
            <v>774</v>
          </cell>
          <cell r="F1166">
            <v>399</v>
          </cell>
        </row>
        <row r="1167">
          <cell r="C1167">
            <v>774</v>
          </cell>
          <cell r="F1167">
            <v>281</v>
          </cell>
        </row>
        <row r="1168">
          <cell r="C1168">
            <v>775</v>
          </cell>
          <cell r="F1168">
            <v>453</v>
          </cell>
        </row>
        <row r="1169">
          <cell r="C1169">
            <v>775</v>
          </cell>
          <cell r="F1169">
            <v>335</v>
          </cell>
        </row>
        <row r="1170">
          <cell r="C1170">
            <v>776</v>
          </cell>
          <cell r="F1170">
            <v>112</v>
          </cell>
        </row>
        <row r="1171">
          <cell r="C1171">
            <v>776</v>
          </cell>
          <cell r="F1171">
            <v>104</v>
          </cell>
        </row>
        <row r="1172">
          <cell r="C1172">
            <v>779</v>
          </cell>
          <cell r="F1172">
            <v>391</v>
          </cell>
        </row>
        <row r="1173">
          <cell r="C1173">
            <v>779</v>
          </cell>
          <cell r="F1173">
            <v>299</v>
          </cell>
        </row>
        <row r="1174">
          <cell r="C1174">
            <v>780</v>
          </cell>
          <cell r="F1174">
            <v>418</v>
          </cell>
        </row>
        <row r="1175">
          <cell r="C1175">
            <v>780</v>
          </cell>
          <cell r="F1175">
            <v>342</v>
          </cell>
        </row>
        <row r="1176">
          <cell r="C1176">
            <v>781</v>
          </cell>
          <cell r="F1176">
            <v>384</v>
          </cell>
        </row>
        <row r="1177">
          <cell r="C1177">
            <v>781</v>
          </cell>
          <cell r="F1177">
            <v>356</v>
          </cell>
        </row>
        <row r="1178">
          <cell r="C1178">
            <v>782</v>
          </cell>
          <cell r="F1178">
            <v>207</v>
          </cell>
        </row>
        <row r="1179">
          <cell r="C1179">
            <v>782</v>
          </cell>
          <cell r="F1179">
            <v>215</v>
          </cell>
        </row>
        <row r="1180">
          <cell r="C1180">
            <v>783</v>
          </cell>
          <cell r="F1180">
            <v>434</v>
          </cell>
        </row>
        <row r="1181">
          <cell r="C1181">
            <v>783</v>
          </cell>
          <cell r="F1181">
            <v>467</v>
          </cell>
        </row>
        <row r="1182">
          <cell r="C1182">
            <v>785</v>
          </cell>
          <cell r="F1182">
            <v>314</v>
          </cell>
        </row>
        <row r="1183">
          <cell r="C1183">
            <v>785</v>
          </cell>
          <cell r="F1183">
            <v>253</v>
          </cell>
        </row>
        <row r="1184">
          <cell r="C1184">
            <v>786</v>
          </cell>
          <cell r="F1184">
            <v>158</v>
          </cell>
        </row>
        <row r="1185">
          <cell r="C1185">
            <v>786</v>
          </cell>
          <cell r="F1185">
            <v>124</v>
          </cell>
        </row>
        <row r="1186">
          <cell r="C1186">
            <v>790</v>
          </cell>
          <cell r="F1186">
            <v>415</v>
          </cell>
        </row>
        <row r="1187">
          <cell r="C1187">
            <v>790</v>
          </cell>
          <cell r="F1187">
            <v>268</v>
          </cell>
        </row>
        <row r="1188">
          <cell r="C1188">
            <v>791</v>
          </cell>
          <cell r="F1188">
            <v>433</v>
          </cell>
        </row>
        <row r="1189">
          <cell r="C1189">
            <v>791</v>
          </cell>
          <cell r="F1189">
            <v>274</v>
          </cell>
        </row>
        <row r="1190">
          <cell r="C1190">
            <v>792</v>
          </cell>
          <cell r="F1190">
            <v>361</v>
          </cell>
        </row>
        <row r="1191">
          <cell r="C1191">
            <v>792</v>
          </cell>
          <cell r="F1191">
            <v>348</v>
          </cell>
        </row>
        <row r="1192">
          <cell r="C1192">
            <v>793</v>
          </cell>
          <cell r="F1192">
            <v>374</v>
          </cell>
        </row>
        <row r="1193">
          <cell r="C1193">
            <v>793</v>
          </cell>
          <cell r="F1193">
            <v>369</v>
          </cell>
        </row>
        <row r="1194">
          <cell r="C1194">
            <v>794</v>
          </cell>
          <cell r="F1194">
            <v>485</v>
          </cell>
        </row>
        <row r="1195">
          <cell r="C1195">
            <v>794</v>
          </cell>
          <cell r="F1195">
            <v>453</v>
          </cell>
        </row>
        <row r="1196">
          <cell r="C1196">
            <v>795</v>
          </cell>
          <cell r="F1196">
            <v>347</v>
          </cell>
        </row>
        <row r="1197">
          <cell r="C1197">
            <v>795</v>
          </cell>
          <cell r="F1197">
            <v>351</v>
          </cell>
        </row>
        <row r="1198">
          <cell r="C1198">
            <v>796</v>
          </cell>
          <cell r="F1198">
            <v>295</v>
          </cell>
        </row>
        <row r="1199">
          <cell r="C1199">
            <v>796</v>
          </cell>
          <cell r="F1199">
            <v>267</v>
          </cell>
        </row>
        <row r="1200">
          <cell r="C1200">
            <v>797</v>
          </cell>
          <cell r="F1200">
            <v>483</v>
          </cell>
        </row>
        <row r="1201">
          <cell r="C1201">
            <v>797</v>
          </cell>
          <cell r="F1201">
            <v>291</v>
          </cell>
        </row>
        <row r="1202">
          <cell r="C1202">
            <v>798</v>
          </cell>
          <cell r="F1202">
            <v>321</v>
          </cell>
        </row>
        <row r="1203">
          <cell r="C1203">
            <v>798</v>
          </cell>
          <cell r="F1203">
            <v>282</v>
          </cell>
        </row>
        <row r="1204">
          <cell r="C1204">
            <v>799</v>
          </cell>
          <cell r="F1204">
            <v>399</v>
          </cell>
        </row>
        <row r="1205">
          <cell r="C1205">
            <v>799</v>
          </cell>
          <cell r="F1205">
            <v>305</v>
          </cell>
        </row>
        <row r="1206">
          <cell r="C1206">
            <v>830</v>
          </cell>
          <cell r="F1206">
            <v>676</v>
          </cell>
        </row>
        <row r="1207">
          <cell r="C1207">
            <v>830</v>
          </cell>
          <cell r="F1207">
            <v>462</v>
          </cell>
        </row>
        <row r="1208">
          <cell r="C1208">
            <v>831</v>
          </cell>
          <cell r="F1208">
            <v>296</v>
          </cell>
        </row>
        <row r="1209">
          <cell r="C1209">
            <v>831</v>
          </cell>
          <cell r="F1209">
            <v>272</v>
          </cell>
        </row>
        <row r="1210">
          <cell r="C1210">
            <v>832</v>
          </cell>
          <cell r="F1210">
            <v>665</v>
          </cell>
        </row>
        <row r="1211">
          <cell r="C1211">
            <v>832</v>
          </cell>
          <cell r="F1211">
            <v>517</v>
          </cell>
        </row>
        <row r="1212">
          <cell r="C1212">
            <v>833</v>
          </cell>
          <cell r="F1212">
            <v>280</v>
          </cell>
        </row>
        <row r="1213">
          <cell r="C1213">
            <v>833</v>
          </cell>
          <cell r="F1213">
            <v>243</v>
          </cell>
        </row>
        <row r="1214">
          <cell r="C1214">
            <v>834</v>
          </cell>
          <cell r="F1214">
            <v>606</v>
          </cell>
        </row>
        <row r="1215">
          <cell r="C1215">
            <v>834</v>
          </cell>
          <cell r="F1215">
            <v>436</v>
          </cell>
        </row>
        <row r="1216">
          <cell r="C1216">
            <v>835</v>
          </cell>
          <cell r="F1216">
            <v>0</v>
          </cell>
        </row>
        <row r="1217">
          <cell r="C1217">
            <v>835</v>
          </cell>
          <cell r="F1217">
            <v>0</v>
          </cell>
        </row>
        <row r="1218">
          <cell r="C1218">
            <v>846</v>
          </cell>
          <cell r="F1218">
            <v>208</v>
          </cell>
        </row>
        <row r="1219">
          <cell r="C1219">
            <v>846</v>
          </cell>
          <cell r="F1219">
            <v>172</v>
          </cell>
        </row>
        <row r="1220">
          <cell r="C1220">
            <v>847</v>
          </cell>
          <cell r="F1220">
            <v>308</v>
          </cell>
        </row>
        <row r="1221">
          <cell r="C1221">
            <v>847</v>
          </cell>
          <cell r="F1221">
            <v>136</v>
          </cell>
        </row>
        <row r="1222">
          <cell r="C1222">
            <v>850</v>
          </cell>
          <cell r="F1222">
            <v>515</v>
          </cell>
        </row>
        <row r="1223">
          <cell r="C1223">
            <v>850</v>
          </cell>
          <cell r="F1223">
            <v>428</v>
          </cell>
        </row>
        <row r="1224">
          <cell r="C1224">
            <v>851</v>
          </cell>
          <cell r="F1224">
            <v>344</v>
          </cell>
        </row>
        <row r="1225">
          <cell r="C1225">
            <v>851</v>
          </cell>
          <cell r="F1225">
            <v>391</v>
          </cell>
        </row>
        <row r="1226">
          <cell r="C1226">
            <v>852</v>
          </cell>
          <cell r="F1226">
            <v>371</v>
          </cell>
        </row>
        <row r="1227">
          <cell r="C1227">
            <v>852</v>
          </cell>
          <cell r="F1227">
            <v>353</v>
          </cell>
        </row>
        <row r="1228">
          <cell r="C1228">
            <v>853</v>
          </cell>
          <cell r="F1228">
            <v>532</v>
          </cell>
        </row>
        <row r="1229">
          <cell r="C1229">
            <v>853</v>
          </cell>
          <cell r="F1229">
            <v>413</v>
          </cell>
        </row>
        <row r="1230">
          <cell r="C1230">
            <v>854</v>
          </cell>
          <cell r="F1230">
            <v>262</v>
          </cell>
        </row>
        <row r="1231">
          <cell r="C1231">
            <v>854</v>
          </cell>
          <cell r="F1231">
            <v>246</v>
          </cell>
        </row>
        <row r="1232">
          <cell r="C1232">
            <v>855</v>
          </cell>
          <cell r="F1232">
            <v>464</v>
          </cell>
        </row>
        <row r="1233">
          <cell r="C1233">
            <v>855</v>
          </cell>
          <cell r="F1233">
            <v>485</v>
          </cell>
        </row>
        <row r="1234">
          <cell r="C1234">
            <v>856</v>
          </cell>
          <cell r="F1234">
            <v>243</v>
          </cell>
        </row>
        <row r="1235">
          <cell r="C1235">
            <v>856</v>
          </cell>
          <cell r="F1235">
            <v>419</v>
          </cell>
        </row>
        <row r="1236">
          <cell r="C1236">
            <v>857</v>
          </cell>
          <cell r="F1236">
            <v>501</v>
          </cell>
        </row>
        <row r="1237">
          <cell r="C1237">
            <v>857</v>
          </cell>
          <cell r="F1237">
            <v>5</v>
          </cell>
        </row>
        <row r="1238">
          <cell r="C1238">
            <v>900</v>
          </cell>
          <cell r="F1238">
            <v>262</v>
          </cell>
        </row>
        <row r="1239">
          <cell r="C1239">
            <v>900</v>
          </cell>
          <cell r="F1239">
            <v>274</v>
          </cell>
        </row>
        <row r="1240">
          <cell r="C1240">
            <v>901</v>
          </cell>
          <cell r="F1240">
            <v>496</v>
          </cell>
        </row>
        <row r="1241">
          <cell r="C1241">
            <v>901</v>
          </cell>
          <cell r="F1241">
            <v>440</v>
          </cell>
        </row>
        <row r="1242">
          <cell r="C1242">
            <v>902</v>
          </cell>
          <cell r="F1242">
            <v>633</v>
          </cell>
        </row>
        <row r="1243">
          <cell r="C1243">
            <v>902</v>
          </cell>
          <cell r="F1243">
            <v>475</v>
          </cell>
        </row>
        <row r="1244">
          <cell r="C1244">
            <v>903</v>
          </cell>
          <cell r="F1244">
            <v>0</v>
          </cell>
        </row>
        <row r="1245">
          <cell r="C1245">
            <v>903</v>
          </cell>
          <cell r="F1245">
            <v>0</v>
          </cell>
        </row>
        <row r="1246">
          <cell r="C1246">
            <v>907</v>
          </cell>
          <cell r="F1246">
            <v>272</v>
          </cell>
        </row>
        <row r="1247">
          <cell r="C1247">
            <v>907</v>
          </cell>
          <cell r="F1247">
            <v>134</v>
          </cell>
        </row>
        <row r="1248">
          <cell r="C1248">
            <v>908</v>
          </cell>
          <cell r="F1248">
            <v>348</v>
          </cell>
        </row>
        <row r="1249">
          <cell r="C1249">
            <v>908</v>
          </cell>
          <cell r="F1249">
            <v>258</v>
          </cell>
        </row>
        <row r="1250">
          <cell r="C1250">
            <v>909</v>
          </cell>
          <cell r="F1250">
            <v>50</v>
          </cell>
        </row>
        <row r="1251">
          <cell r="C1251">
            <v>909</v>
          </cell>
          <cell r="F1251">
            <v>34</v>
          </cell>
        </row>
        <row r="1252">
          <cell r="C1252">
            <v>910</v>
          </cell>
          <cell r="F1252">
            <v>483</v>
          </cell>
        </row>
        <row r="1253">
          <cell r="C1253">
            <v>910</v>
          </cell>
          <cell r="F1253">
            <v>391</v>
          </cell>
        </row>
        <row r="1254">
          <cell r="C1254">
            <v>911</v>
          </cell>
          <cell r="F1254">
            <v>399</v>
          </cell>
        </row>
        <row r="1255">
          <cell r="C1255">
            <v>911</v>
          </cell>
          <cell r="F1255">
            <v>257</v>
          </cell>
        </row>
        <row r="1256">
          <cell r="C1256">
            <v>912</v>
          </cell>
          <cell r="F1256">
            <v>437</v>
          </cell>
        </row>
        <row r="1257">
          <cell r="C1257">
            <v>912</v>
          </cell>
          <cell r="F1257">
            <v>310</v>
          </cell>
        </row>
        <row r="1258">
          <cell r="C1258">
            <v>913</v>
          </cell>
          <cell r="F1258">
            <v>273</v>
          </cell>
        </row>
        <row r="1259">
          <cell r="C1259">
            <v>913</v>
          </cell>
          <cell r="F1259">
            <v>178</v>
          </cell>
        </row>
        <row r="1260">
          <cell r="C1260">
            <v>915</v>
          </cell>
          <cell r="F1260">
            <v>232</v>
          </cell>
        </row>
        <row r="1261">
          <cell r="C1261">
            <v>915</v>
          </cell>
          <cell r="F1261">
            <v>131</v>
          </cell>
        </row>
        <row r="1262">
          <cell r="C1262">
            <v>916</v>
          </cell>
          <cell r="F1262">
            <v>575</v>
          </cell>
        </row>
        <row r="1263">
          <cell r="C1263">
            <v>916</v>
          </cell>
          <cell r="F1263">
            <v>295</v>
          </cell>
        </row>
        <row r="1264">
          <cell r="C1264">
            <v>920</v>
          </cell>
          <cell r="F1264">
            <v>446</v>
          </cell>
        </row>
        <row r="1265">
          <cell r="C1265">
            <v>920</v>
          </cell>
          <cell r="F1265">
            <v>251</v>
          </cell>
        </row>
        <row r="1266">
          <cell r="C1266">
            <v>921</v>
          </cell>
          <cell r="F1266">
            <v>453</v>
          </cell>
        </row>
        <row r="1267">
          <cell r="C1267">
            <v>921</v>
          </cell>
          <cell r="F1267">
            <v>299</v>
          </cell>
        </row>
        <row r="1268">
          <cell r="C1268">
            <v>922</v>
          </cell>
          <cell r="F1268">
            <v>516</v>
          </cell>
        </row>
        <row r="1269">
          <cell r="C1269">
            <v>922</v>
          </cell>
          <cell r="F1269">
            <v>310</v>
          </cell>
        </row>
        <row r="1270">
          <cell r="C1270">
            <v>923</v>
          </cell>
          <cell r="F1270">
            <v>392</v>
          </cell>
        </row>
        <row r="1271">
          <cell r="C1271">
            <v>923</v>
          </cell>
          <cell r="F1271">
            <v>310</v>
          </cell>
        </row>
        <row r="1272">
          <cell r="C1272">
            <v>924</v>
          </cell>
          <cell r="F1272">
            <v>418</v>
          </cell>
        </row>
        <row r="1273">
          <cell r="C1273">
            <v>924</v>
          </cell>
          <cell r="F1273">
            <v>308</v>
          </cell>
        </row>
        <row r="1274">
          <cell r="C1274">
            <v>925</v>
          </cell>
          <cell r="F1274">
            <v>206</v>
          </cell>
        </row>
        <row r="1275">
          <cell r="C1275">
            <v>925</v>
          </cell>
          <cell r="F1275">
            <v>148</v>
          </cell>
        </row>
        <row r="1276">
          <cell r="C1276">
            <v>926</v>
          </cell>
          <cell r="F1276">
            <v>69</v>
          </cell>
        </row>
        <row r="1277">
          <cell r="C1277">
            <v>926</v>
          </cell>
          <cell r="F1277">
            <v>66</v>
          </cell>
        </row>
        <row r="1278">
          <cell r="C1278">
            <v>930</v>
          </cell>
          <cell r="F1278">
            <v>354</v>
          </cell>
        </row>
        <row r="1279">
          <cell r="C1279">
            <v>930</v>
          </cell>
          <cell r="F1279">
            <v>255</v>
          </cell>
        </row>
        <row r="1280">
          <cell r="C1280">
            <v>931</v>
          </cell>
          <cell r="F1280">
            <v>427</v>
          </cell>
        </row>
        <row r="1281">
          <cell r="C1281">
            <v>931</v>
          </cell>
          <cell r="F1281">
            <v>275</v>
          </cell>
        </row>
        <row r="1282">
          <cell r="C1282">
            <v>932</v>
          </cell>
          <cell r="F1282">
            <v>351</v>
          </cell>
        </row>
        <row r="1283">
          <cell r="C1283">
            <v>932</v>
          </cell>
          <cell r="F1283">
            <v>224</v>
          </cell>
        </row>
        <row r="1284">
          <cell r="C1284">
            <v>933</v>
          </cell>
          <cell r="F1284">
            <v>268</v>
          </cell>
        </row>
        <row r="1285">
          <cell r="C1285">
            <v>933</v>
          </cell>
          <cell r="F1285">
            <v>258</v>
          </cell>
        </row>
        <row r="1286">
          <cell r="C1286">
            <v>934</v>
          </cell>
          <cell r="F1286">
            <v>278</v>
          </cell>
        </row>
        <row r="1287">
          <cell r="C1287">
            <v>934</v>
          </cell>
          <cell r="F1287">
            <v>188</v>
          </cell>
        </row>
        <row r="1288">
          <cell r="C1288">
            <v>935</v>
          </cell>
          <cell r="F1288">
            <v>474</v>
          </cell>
        </row>
        <row r="1289">
          <cell r="C1289">
            <v>935</v>
          </cell>
          <cell r="F1289">
            <v>267</v>
          </cell>
        </row>
        <row r="1290">
          <cell r="C1290">
            <v>936</v>
          </cell>
          <cell r="F1290">
            <v>241</v>
          </cell>
        </row>
        <row r="1291">
          <cell r="C1291">
            <v>936</v>
          </cell>
          <cell r="F1291">
            <v>160</v>
          </cell>
        </row>
        <row r="1292">
          <cell r="C1292">
            <v>937</v>
          </cell>
          <cell r="F1292">
            <v>11</v>
          </cell>
        </row>
        <row r="1293">
          <cell r="C1293">
            <v>937</v>
          </cell>
          <cell r="F1293">
            <v>16</v>
          </cell>
        </row>
        <row r="1294">
          <cell r="C1294">
            <v>938</v>
          </cell>
          <cell r="F1294">
            <v>-11</v>
          </cell>
        </row>
        <row r="1295">
          <cell r="C1295">
            <v>938</v>
          </cell>
          <cell r="F1295">
            <v>0</v>
          </cell>
        </row>
        <row r="1296">
          <cell r="C1296">
            <v>939</v>
          </cell>
          <cell r="F1296">
            <v>-11</v>
          </cell>
        </row>
        <row r="1297">
          <cell r="C1297">
            <v>939</v>
          </cell>
          <cell r="F1297">
            <v>0</v>
          </cell>
        </row>
        <row r="1298">
          <cell r="C1298">
            <v>940</v>
          </cell>
          <cell r="F1298">
            <v>479</v>
          </cell>
        </row>
        <row r="1299">
          <cell r="C1299">
            <v>940</v>
          </cell>
          <cell r="F1299">
            <v>393</v>
          </cell>
        </row>
        <row r="1300">
          <cell r="C1300">
            <v>941</v>
          </cell>
          <cell r="F1300">
            <v>360</v>
          </cell>
        </row>
        <row r="1301">
          <cell r="C1301">
            <v>941</v>
          </cell>
          <cell r="F1301">
            <v>396</v>
          </cell>
        </row>
        <row r="1302">
          <cell r="C1302">
            <v>942</v>
          </cell>
          <cell r="F1302">
            <v>499</v>
          </cell>
        </row>
        <row r="1303">
          <cell r="C1303">
            <v>942</v>
          </cell>
          <cell r="F1303">
            <v>496</v>
          </cell>
        </row>
        <row r="1304">
          <cell r="C1304">
            <v>943</v>
          </cell>
          <cell r="F1304">
            <v>479</v>
          </cell>
        </row>
        <row r="1305">
          <cell r="C1305">
            <v>943</v>
          </cell>
          <cell r="F1305">
            <v>291</v>
          </cell>
        </row>
        <row r="1306">
          <cell r="C1306">
            <v>944</v>
          </cell>
          <cell r="F1306">
            <v>237</v>
          </cell>
        </row>
        <row r="1307">
          <cell r="C1307">
            <v>944</v>
          </cell>
          <cell r="F1307">
            <v>237</v>
          </cell>
        </row>
        <row r="1308">
          <cell r="C1308">
            <v>945</v>
          </cell>
          <cell r="F1308">
            <v>541</v>
          </cell>
        </row>
        <row r="1309">
          <cell r="C1309">
            <v>945</v>
          </cell>
          <cell r="F1309">
            <v>353</v>
          </cell>
        </row>
        <row r="1310">
          <cell r="C1310">
            <v>947</v>
          </cell>
          <cell r="F1310">
            <v>140</v>
          </cell>
        </row>
        <row r="1311">
          <cell r="C1311">
            <v>947</v>
          </cell>
          <cell r="F1311">
            <v>89</v>
          </cell>
        </row>
        <row r="1312">
          <cell r="C1312">
            <v>948</v>
          </cell>
          <cell r="F1312">
            <v>442</v>
          </cell>
        </row>
        <row r="1313">
          <cell r="C1313">
            <v>948</v>
          </cell>
          <cell r="F1313">
            <v>278</v>
          </cell>
        </row>
        <row r="1314">
          <cell r="C1314">
            <v>949</v>
          </cell>
          <cell r="F1314">
            <v>431</v>
          </cell>
        </row>
        <row r="1315">
          <cell r="C1315">
            <v>949</v>
          </cell>
          <cell r="F1315">
            <v>273</v>
          </cell>
        </row>
        <row r="1316">
          <cell r="C1316">
            <v>950</v>
          </cell>
          <cell r="F1316">
            <v>135</v>
          </cell>
        </row>
        <row r="1317">
          <cell r="C1317">
            <v>950</v>
          </cell>
          <cell r="F1317">
            <v>397</v>
          </cell>
        </row>
        <row r="1318">
          <cell r="C1318">
            <v>951</v>
          </cell>
          <cell r="F1318">
            <v>374</v>
          </cell>
        </row>
        <row r="1319">
          <cell r="C1319">
            <v>951</v>
          </cell>
          <cell r="F1319">
            <v>303</v>
          </cell>
        </row>
        <row r="1320">
          <cell r="C1320">
            <v>952</v>
          </cell>
          <cell r="F1320">
            <v>243</v>
          </cell>
        </row>
        <row r="1321">
          <cell r="C1321">
            <v>952</v>
          </cell>
          <cell r="F1321">
            <v>234</v>
          </cell>
        </row>
        <row r="1322">
          <cell r="C1322">
            <v>953</v>
          </cell>
          <cell r="F1322">
            <v>394</v>
          </cell>
        </row>
        <row r="1323">
          <cell r="C1323">
            <v>953</v>
          </cell>
          <cell r="F1323">
            <v>329</v>
          </cell>
        </row>
        <row r="1324">
          <cell r="C1324">
            <v>954</v>
          </cell>
          <cell r="F1324">
            <v>291</v>
          </cell>
        </row>
        <row r="1325">
          <cell r="C1325">
            <v>954</v>
          </cell>
          <cell r="F1325">
            <v>214</v>
          </cell>
        </row>
        <row r="1326">
          <cell r="C1326">
            <v>955</v>
          </cell>
          <cell r="F1326">
            <v>180</v>
          </cell>
        </row>
        <row r="1327">
          <cell r="C1327">
            <v>955</v>
          </cell>
          <cell r="F1327">
            <v>169</v>
          </cell>
        </row>
        <row r="1328">
          <cell r="C1328">
            <v>956</v>
          </cell>
          <cell r="F1328">
            <v>277</v>
          </cell>
        </row>
        <row r="1329">
          <cell r="C1329">
            <v>956</v>
          </cell>
          <cell r="F1329">
            <v>232</v>
          </cell>
        </row>
        <row r="1330">
          <cell r="C1330">
            <v>957</v>
          </cell>
          <cell r="F1330">
            <v>422</v>
          </cell>
        </row>
        <row r="1331">
          <cell r="C1331">
            <v>957</v>
          </cell>
          <cell r="F1331">
            <v>282</v>
          </cell>
        </row>
        <row r="1332">
          <cell r="C1332">
            <v>958</v>
          </cell>
          <cell r="F1332">
            <v>196</v>
          </cell>
        </row>
        <row r="1333">
          <cell r="C1333">
            <v>958</v>
          </cell>
          <cell r="F1333">
            <v>177</v>
          </cell>
        </row>
        <row r="1334">
          <cell r="C1334">
            <v>959</v>
          </cell>
          <cell r="F1334">
            <v>398</v>
          </cell>
        </row>
        <row r="1335">
          <cell r="C1335">
            <v>959</v>
          </cell>
          <cell r="F1335">
            <v>346</v>
          </cell>
        </row>
        <row r="1336">
          <cell r="C1336">
            <v>960</v>
          </cell>
          <cell r="F1336">
            <v>430</v>
          </cell>
        </row>
        <row r="1337">
          <cell r="C1337">
            <v>960</v>
          </cell>
          <cell r="F1337">
            <v>383</v>
          </cell>
        </row>
        <row r="1338">
          <cell r="C1338">
            <v>961</v>
          </cell>
          <cell r="F1338">
            <v>362</v>
          </cell>
        </row>
        <row r="1339">
          <cell r="C1339">
            <v>961</v>
          </cell>
          <cell r="F1339">
            <v>290</v>
          </cell>
        </row>
        <row r="1340">
          <cell r="C1340">
            <v>962</v>
          </cell>
          <cell r="F1340">
            <v>332</v>
          </cell>
        </row>
        <row r="1341">
          <cell r="C1341">
            <v>962</v>
          </cell>
          <cell r="F1341">
            <v>288</v>
          </cell>
        </row>
        <row r="1342">
          <cell r="C1342">
            <v>963</v>
          </cell>
          <cell r="F1342">
            <v>386</v>
          </cell>
        </row>
        <row r="1343">
          <cell r="C1343">
            <v>963</v>
          </cell>
          <cell r="F1343">
            <v>42</v>
          </cell>
        </row>
        <row r="1344">
          <cell r="C1344">
            <v>964</v>
          </cell>
          <cell r="F1344">
            <v>0</v>
          </cell>
        </row>
        <row r="1345">
          <cell r="C1345">
            <v>964</v>
          </cell>
          <cell r="F1345">
            <v>0</v>
          </cell>
        </row>
        <row r="1346">
          <cell r="C1346">
            <v>966</v>
          </cell>
          <cell r="F1346">
            <v>299</v>
          </cell>
        </row>
        <row r="1347">
          <cell r="C1347">
            <v>966</v>
          </cell>
          <cell r="F1347">
            <v>306</v>
          </cell>
        </row>
        <row r="1348">
          <cell r="C1348">
            <v>967</v>
          </cell>
          <cell r="F1348">
            <v>447</v>
          </cell>
        </row>
        <row r="1349">
          <cell r="C1349">
            <v>967</v>
          </cell>
          <cell r="F1349">
            <v>421</v>
          </cell>
        </row>
        <row r="1350">
          <cell r="C1350">
            <v>968</v>
          </cell>
          <cell r="F1350">
            <v>230</v>
          </cell>
        </row>
        <row r="1351">
          <cell r="C1351">
            <v>968</v>
          </cell>
          <cell r="F1351">
            <v>177</v>
          </cell>
        </row>
        <row r="1352">
          <cell r="C1352">
            <v>969</v>
          </cell>
          <cell r="F1352">
            <v>256</v>
          </cell>
        </row>
        <row r="1353">
          <cell r="C1353">
            <v>969</v>
          </cell>
          <cell r="F1353">
            <v>220</v>
          </cell>
        </row>
        <row r="1354">
          <cell r="C1354">
            <v>970</v>
          </cell>
          <cell r="F1354">
            <v>481</v>
          </cell>
        </row>
        <row r="1355">
          <cell r="C1355">
            <v>970</v>
          </cell>
          <cell r="F1355">
            <v>266</v>
          </cell>
        </row>
        <row r="1356">
          <cell r="C1356">
            <v>971</v>
          </cell>
          <cell r="F1356">
            <v>237</v>
          </cell>
        </row>
        <row r="1357">
          <cell r="C1357">
            <v>971</v>
          </cell>
          <cell r="F1357">
            <v>180</v>
          </cell>
        </row>
        <row r="1358">
          <cell r="C1358">
            <v>972</v>
          </cell>
          <cell r="F1358">
            <v>538</v>
          </cell>
        </row>
        <row r="1359">
          <cell r="C1359">
            <v>972</v>
          </cell>
          <cell r="F1359">
            <v>340</v>
          </cell>
        </row>
        <row r="1360">
          <cell r="C1360">
            <v>973</v>
          </cell>
          <cell r="F1360">
            <v>542</v>
          </cell>
        </row>
        <row r="1361">
          <cell r="C1361">
            <v>973</v>
          </cell>
          <cell r="F1361">
            <v>296</v>
          </cell>
        </row>
        <row r="1362">
          <cell r="C1362">
            <v>974</v>
          </cell>
          <cell r="F1362">
            <v>464</v>
          </cell>
        </row>
        <row r="1363">
          <cell r="C1363">
            <v>974</v>
          </cell>
          <cell r="F1363">
            <v>412</v>
          </cell>
        </row>
        <row r="1364">
          <cell r="C1364">
            <v>980</v>
          </cell>
          <cell r="F1364">
            <v>346</v>
          </cell>
        </row>
        <row r="1365">
          <cell r="C1365">
            <v>980</v>
          </cell>
          <cell r="F1365">
            <v>260</v>
          </cell>
        </row>
        <row r="1366">
          <cell r="C1366">
            <v>981</v>
          </cell>
          <cell r="F1366">
            <v>519</v>
          </cell>
        </row>
        <row r="1367">
          <cell r="C1367">
            <v>981</v>
          </cell>
          <cell r="F1367">
            <v>264</v>
          </cell>
        </row>
        <row r="1368">
          <cell r="C1368">
            <v>982</v>
          </cell>
          <cell r="F1368">
            <v>344</v>
          </cell>
        </row>
        <row r="1369">
          <cell r="C1369">
            <v>982</v>
          </cell>
          <cell r="F1369">
            <v>177</v>
          </cell>
        </row>
        <row r="1370">
          <cell r="C1370">
            <v>983</v>
          </cell>
          <cell r="F1370">
            <v>466</v>
          </cell>
        </row>
        <row r="1371">
          <cell r="C1371">
            <v>983</v>
          </cell>
          <cell r="F1371">
            <v>227</v>
          </cell>
        </row>
        <row r="1372">
          <cell r="C1372">
            <v>984</v>
          </cell>
          <cell r="F1372">
            <v>400</v>
          </cell>
        </row>
        <row r="1373">
          <cell r="C1373">
            <v>984</v>
          </cell>
          <cell r="F1373">
            <v>258</v>
          </cell>
        </row>
        <row r="1374">
          <cell r="C1374">
            <v>985</v>
          </cell>
          <cell r="F1374">
            <v>408</v>
          </cell>
        </row>
        <row r="1375">
          <cell r="C1375">
            <v>985</v>
          </cell>
          <cell r="F1375">
            <v>219</v>
          </cell>
        </row>
        <row r="1376">
          <cell r="C1376">
            <v>986</v>
          </cell>
          <cell r="F1376">
            <v>464</v>
          </cell>
        </row>
        <row r="1377">
          <cell r="C1377">
            <v>986</v>
          </cell>
          <cell r="F1377">
            <v>215</v>
          </cell>
        </row>
        <row r="1378">
          <cell r="C1378">
            <v>987</v>
          </cell>
          <cell r="F1378">
            <v>614</v>
          </cell>
        </row>
        <row r="1379">
          <cell r="C1379">
            <v>987</v>
          </cell>
          <cell r="F1379">
            <v>310</v>
          </cell>
        </row>
        <row r="1380">
          <cell r="C1380">
            <v>988</v>
          </cell>
          <cell r="F1380">
            <v>368</v>
          </cell>
        </row>
        <row r="1381">
          <cell r="C1381">
            <v>988</v>
          </cell>
          <cell r="F1381">
            <v>339</v>
          </cell>
        </row>
        <row r="1382">
          <cell r="C1382">
            <v>989</v>
          </cell>
          <cell r="F1382">
            <v>401</v>
          </cell>
        </row>
        <row r="1383">
          <cell r="C1383">
            <v>989</v>
          </cell>
          <cell r="F1383">
            <v>207</v>
          </cell>
        </row>
        <row r="1384">
          <cell r="C1384">
            <v>990</v>
          </cell>
          <cell r="F1384">
            <v>404</v>
          </cell>
        </row>
        <row r="1385">
          <cell r="C1385">
            <v>990</v>
          </cell>
          <cell r="F1385">
            <v>419</v>
          </cell>
        </row>
        <row r="1386">
          <cell r="C1386">
            <v>991</v>
          </cell>
          <cell r="F1386">
            <v>418</v>
          </cell>
        </row>
        <row r="1387">
          <cell r="C1387">
            <v>991</v>
          </cell>
          <cell r="F1387">
            <v>319</v>
          </cell>
        </row>
        <row r="1388">
          <cell r="C1388">
            <v>992</v>
          </cell>
          <cell r="F1388">
            <v>422</v>
          </cell>
        </row>
        <row r="1389">
          <cell r="C1389">
            <v>992</v>
          </cell>
          <cell r="F1389">
            <v>339</v>
          </cell>
        </row>
        <row r="1390">
          <cell r="C1390">
            <v>993</v>
          </cell>
          <cell r="F1390">
            <v>382</v>
          </cell>
        </row>
        <row r="1391">
          <cell r="C1391">
            <v>993</v>
          </cell>
          <cell r="F1391">
            <v>363</v>
          </cell>
        </row>
        <row r="1392">
          <cell r="C1392">
            <v>994</v>
          </cell>
          <cell r="F1392">
            <v>0</v>
          </cell>
        </row>
        <row r="1393">
          <cell r="C1393">
            <v>994</v>
          </cell>
          <cell r="F1393">
            <v>0</v>
          </cell>
        </row>
        <row r="1394">
          <cell r="C1394">
            <v>995</v>
          </cell>
          <cell r="F1394">
            <v>0</v>
          </cell>
        </row>
        <row r="1395">
          <cell r="C1395">
            <v>995</v>
          </cell>
          <cell r="F1395">
            <v>0</v>
          </cell>
        </row>
        <row r="1396">
          <cell r="C1396">
            <v>996</v>
          </cell>
          <cell r="F1396">
            <v>0</v>
          </cell>
        </row>
        <row r="1397">
          <cell r="C1397">
            <v>996</v>
          </cell>
          <cell r="F1397">
            <v>0</v>
          </cell>
        </row>
        <row r="1398">
          <cell r="C1398">
            <v>1001</v>
          </cell>
          <cell r="F1398">
            <v>497</v>
          </cell>
        </row>
        <row r="1399">
          <cell r="C1399">
            <v>1001</v>
          </cell>
          <cell r="F1399">
            <v>420</v>
          </cell>
        </row>
        <row r="1400">
          <cell r="C1400">
            <v>1010</v>
          </cell>
          <cell r="F1400">
            <v>290</v>
          </cell>
        </row>
        <row r="1401">
          <cell r="C1401">
            <v>1010</v>
          </cell>
          <cell r="F1401">
            <v>170</v>
          </cell>
        </row>
        <row r="1402">
          <cell r="C1402">
            <v>1025</v>
          </cell>
          <cell r="F1402">
            <v>290</v>
          </cell>
        </row>
        <row r="1403">
          <cell r="C1403">
            <v>1025</v>
          </cell>
          <cell r="F1403">
            <v>224</v>
          </cell>
        </row>
        <row r="1404">
          <cell r="C1404">
            <v>1030</v>
          </cell>
          <cell r="F1404">
            <v>311</v>
          </cell>
        </row>
        <row r="1405">
          <cell r="C1405">
            <v>1030</v>
          </cell>
          <cell r="F1405">
            <v>210</v>
          </cell>
        </row>
        <row r="1406">
          <cell r="C1406">
            <v>1070</v>
          </cell>
          <cell r="F1406">
            <v>258</v>
          </cell>
        </row>
        <row r="1407">
          <cell r="C1407">
            <v>1070</v>
          </cell>
          <cell r="F1407">
            <v>205</v>
          </cell>
        </row>
        <row r="1408">
          <cell r="C1408">
            <v>1071</v>
          </cell>
          <cell r="F1408">
            <v>315</v>
          </cell>
        </row>
        <row r="1409">
          <cell r="C1409">
            <v>1071</v>
          </cell>
          <cell r="F1409">
            <v>186</v>
          </cell>
        </row>
        <row r="1410">
          <cell r="C1410">
            <v>1072</v>
          </cell>
          <cell r="F1410">
            <v>279</v>
          </cell>
        </row>
        <row r="1411">
          <cell r="C1411">
            <v>1072</v>
          </cell>
          <cell r="F1411">
            <v>324</v>
          </cell>
        </row>
        <row r="1412">
          <cell r="C1412">
            <v>1076</v>
          </cell>
          <cell r="F1412">
            <v>299</v>
          </cell>
        </row>
        <row r="1413">
          <cell r="C1413">
            <v>1076</v>
          </cell>
          <cell r="F1413">
            <v>284</v>
          </cell>
        </row>
        <row r="1414">
          <cell r="C1414">
            <v>1077</v>
          </cell>
          <cell r="F1414">
            <v>342</v>
          </cell>
        </row>
        <row r="1415">
          <cell r="C1415">
            <v>1077</v>
          </cell>
          <cell r="F1415">
            <v>22</v>
          </cell>
        </row>
        <row r="1416">
          <cell r="C1416">
            <v>1078</v>
          </cell>
          <cell r="F1416">
            <v>107</v>
          </cell>
        </row>
        <row r="1417">
          <cell r="C1417">
            <v>1078</v>
          </cell>
          <cell r="F1417">
            <v>2</v>
          </cell>
        </row>
        <row r="1418">
          <cell r="C1418">
            <v>1081</v>
          </cell>
          <cell r="F1418">
            <v>5</v>
          </cell>
        </row>
        <row r="1419">
          <cell r="C1419">
            <v>1081</v>
          </cell>
          <cell r="F1419">
            <v>0</v>
          </cell>
        </row>
        <row r="1420">
          <cell r="C1420">
            <v>1082</v>
          </cell>
          <cell r="F1420">
            <v>5</v>
          </cell>
        </row>
        <row r="1421">
          <cell r="C1421">
            <v>1082</v>
          </cell>
          <cell r="F1421">
            <v>0</v>
          </cell>
        </row>
        <row r="1422">
          <cell r="C1422">
            <v>1085</v>
          </cell>
          <cell r="F1422">
            <v>268</v>
          </cell>
        </row>
        <row r="1423">
          <cell r="C1423">
            <v>1085</v>
          </cell>
          <cell r="F1423">
            <v>132</v>
          </cell>
        </row>
        <row r="1424">
          <cell r="C1424">
            <v>1090</v>
          </cell>
          <cell r="F1424">
            <v>0</v>
          </cell>
        </row>
        <row r="1425">
          <cell r="C1425">
            <v>1090</v>
          </cell>
          <cell r="F1425">
            <v>0</v>
          </cell>
        </row>
        <row r="1426">
          <cell r="C1426">
            <v>1100</v>
          </cell>
          <cell r="F1426">
            <v>0</v>
          </cell>
        </row>
        <row r="1427">
          <cell r="C1427">
            <v>1100</v>
          </cell>
          <cell r="F1427">
            <v>0</v>
          </cell>
        </row>
        <row r="1428">
          <cell r="C1428">
            <v>1101</v>
          </cell>
          <cell r="F1428">
            <v>0</v>
          </cell>
        </row>
        <row r="1429">
          <cell r="C1429">
            <v>1101</v>
          </cell>
          <cell r="F1429">
            <v>0</v>
          </cell>
        </row>
        <row r="1430">
          <cell r="C1430">
            <v>1116</v>
          </cell>
          <cell r="F1430">
            <v>376</v>
          </cell>
        </row>
        <row r="1431">
          <cell r="C1431">
            <v>1116</v>
          </cell>
          <cell r="F1431">
            <v>289</v>
          </cell>
        </row>
        <row r="1432">
          <cell r="C1432">
            <v>1117</v>
          </cell>
          <cell r="F1432">
            <v>377</v>
          </cell>
        </row>
        <row r="1433">
          <cell r="C1433">
            <v>1117</v>
          </cell>
          <cell r="F1433">
            <v>377</v>
          </cell>
        </row>
        <row r="1434">
          <cell r="C1434">
            <v>1118</v>
          </cell>
          <cell r="F1434">
            <v>0</v>
          </cell>
        </row>
        <row r="1435">
          <cell r="C1435">
            <v>1118</v>
          </cell>
          <cell r="F1435">
            <v>0</v>
          </cell>
        </row>
        <row r="1436">
          <cell r="C1436">
            <v>1119</v>
          </cell>
          <cell r="F1436">
            <v>0</v>
          </cell>
        </row>
        <row r="1437">
          <cell r="C1437">
            <v>1119</v>
          </cell>
          <cell r="F1437">
            <v>0</v>
          </cell>
        </row>
        <row r="1438">
          <cell r="C1438">
            <v>1152</v>
          </cell>
          <cell r="F1438">
            <v>374</v>
          </cell>
        </row>
        <row r="1439">
          <cell r="C1439">
            <v>1152</v>
          </cell>
          <cell r="F1439">
            <v>297</v>
          </cell>
        </row>
        <row r="1440">
          <cell r="C1440">
            <v>1153</v>
          </cell>
          <cell r="F1440">
            <v>214</v>
          </cell>
        </row>
        <row r="1441">
          <cell r="C1441">
            <v>1153</v>
          </cell>
          <cell r="F1441">
            <v>213</v>
          </cell>
        </row>
        <row r="1442">
          <cell r="C1442">
            <v>1154</v>
          </cell>
          <cell r="F1442">
            <v>0</v>
          </cell>
        </row>
        <row r="1443">
          <cell r="C1443">
            <v>1154</v>
          </cell>
          <cell r="F1443">
            <v>0</v>
          </cell>
        </row>
        <row r="1444">
          <cell r="C1444">
            <v>1160</v>
          </cell>
          <cell r="F1444">
            <v>130</v>
          </cell>
        </row>
        <row r="1445">
          <cell r="C1445">
            <v>1160</v>
          </cell>
          <cell r="F1445">
            <v>7</v>
          </cell>
        </row>
        <row r="1446">
          <cell r="C1446">
            <v>1166</v>
          </cell>
          <cell r="F1446">
            <v>102</v>
          </cell>
        </row>
        <row r="1447">
          <cell r="C1447">
            <v>1166</v>
          </cell>
          <cell r="F1447">
            <v>81</v>
          </cell>
        </row>
        <row r="1448">
          <cell r="C1448">
            <v>1173</v>
          </cell>
          <cell r="F1448">
            <v>0</v>
          </cell>
        </row>
        <row r="1449">
          <cell r="C1449">
            <v>1173</v>
          </cell>
          <cell r="F1449">
            <v>0</v>
          </cell>
        </row>
        <row r="1450">
          <cell r="C1450">
            <v>1174</v>
          </cell>
          <cell r="F1450">
            <v>0</v>
          </cell>
        </row>
        <row r="1451">
          <cell r="C1451">
            <v>1174</v>
          </cell>
          <cell r="F1451">
            <v>0</v>
          </cell>
        </row>
        <row r="1452">
          <cell r="C1452">
            <v>1201</v>
          </cell>
          <cell r="F1452">
            <v>151</v>
          </cell>
        </row>
        <row r="1453">
          <cell r="C1453">
            <v>1201</v>
          </cell>
          <cell r="F1453">
            <v>121</v>
          </cell>
        </row>
        <row r="1454">
          <cell r="C1454">
            <v>1215</v>
          </cell>
          <cell r="F1454">
            <v>44</v>
          </cell>
        </row>
        <row r="1455">
          <cell r="C1455">
            <v>1215</v>
          </cell>
          <cell r="F1455">
            <v>36</v>
          </cell>
        </row>
        <row r="1456">
          <cell r="C1456">
            <v>1221</v>
          </cell>
          <cell r="F1456">
            <v>539</v>
          </cell>
        </row>
        <row r="1457">
          <cell r="C1457">
            <v>1221</v>
          </cell>
          <cell r="F1457">
            <v>444</v>
          </cell>
        </row>
        <row r="1458">
          <cell r="C1458">
            <v>1222</v>
          </cell>
          <cell r="F1458">
            <v>0</v>
          </cell>
        </row>
        <row r="1459">
          <cell r="C1459">
            <v>1222</v>
          </cell>
          <cell r="F1459">
            <v>0</v>
          </cell>
        </row>
        <row r="1460">
          <cell r="C1460">
            <v>1224</v>
          </cell>
          <cell r="F1460">
            <v>167</v>
          </cell>
        </row>
        <row r="1461">
          <cell r="C1461">
            <v>1224</v>
          </cell>
          <cell r="F1461">
            <v>0</v>
          </cell>
        </row>
        <row r="1462">
          <cell r="C1462">
            <v>1233</v>
          </cell>
          <cell r="F1462">
            <v>0</v>
          </cell>
        </row>
        <row r="1463">
          <cell r="C1463">
            <v>1233</v>
          </cell>
          <cell r="F1463">
            <v>0</v>
          </cell>
        </row>
        <row r="1464">
          <cell r="C1464">
            <v>1242</v>
          </cell>
          <cell r="F1464">
            <v>0</v>
          </cell>
        </row>
        <row r="1465">
          <cell r="C1465">
            <v>1242</v>
          </cell>
          <cell r="F1465">
            <v>0</v>
          </cell>
        </row>
        <row r="1466">
          <cell r="C1466">
            <v>1243</v>
          </cell>
          <cell r="F1466">
            <v>0</v>
          </cell>
        </row>
        <row r="1467">
          <cell r="C1467">
            <v>1243</v>
          </cell>
          <cell r="F1467">
            <v>0</v>
          </cell>
        </row>
        <row r="1468">
          <cell r="C1468">
            <v>1250</v>
          </cell>
          <cell r="F1468">
            <v>206</v>
          </cell>
        </row>
        <row r="1469">
          <cell r="C1469">
            <v>1250</v>
          </cell>
          <cell r="F1469">
            <v>129</v>
          </cell>
        </row>
        <row r="1470">
          <cell r="C1470">
            <v>1251</v>
          </cell>
          <cell r="F1470">
            <v>49</v>
          </cell>
        </row>
        <row r="1471">
          <cell r="C1471">
            <v>1251</v>
          </cell>
          <cell r="F1471">
            <v>34</v>
          </cell>
        </row>
        <row r="1472">
          <cell r="C1472">
            <v>1252</v>
          </cell>
          <cell r="F1472">
            <v>372</v>
          </cell>
        </row>
        <row r="1473">
          <cell r="C1473">
            <v>1252</v>
          </cell>
          <cell r="F1473">
            <v>371</v>
          </cell>
        </row>
        <row r="1474">
          <cell r="C1474">
            <v>1253</v>
          </cell>
          <cell r="F1474">
            <v>361</v>
          </cell>
        </row>
        <row r="1475">
          <cell r="C1475">
            <v>1253</v>
          </cell>
          <cell r="F1475">
            <v>360</v>
          </cell>
        </row>
        <row r="1476">
          <cell r="C1476">
            <v>1256</v>
          </cell>
          <cell r="F1476">
            <v>0</v>
          </cell>
        </row>
        <row r="1477">
          <cell r="C1477">
            <v>1256</v>
          </cell>
          <cell r="F1477">
            <v>0</v>
          </cell>
        </row>
        <row r="1478">
          <cell r="C1478">
            <v>1257</v>
          </cell>
          <cell r="F1478">
            <v>482</v>
          </cell>
        </row>
        <row r="1479">
          <cell r="C1479">
            <v>1257</v>
          </cell>
          <cell r="F1479">
            <v>226</v>
          </cell>
        </row>
        <row r="1480">
          <cell r="C1480">
            <v>1258</v>
          </cell>
          <cell r="F1480">
            <v>460</v>
          </cell>
        </row>
        <row r="1481">
          <cell r="C1481">
            <v>1258</v>
          </cell>
          <cell r="F1481">
            <v>36</v>
          </cell>
        </row>
        <row r="1482">
          <cell r="C1482">
            <v>1269</v>
          </cell>
          <cell r="F1482">
            <v>0</v>
          </cell>
        </row>
        <row r="1483">
          <cell r="C1483">
            <v>1269</v>
          </cell>
          <cell r="F1483">
            <v>0</v>
          </cell>
        </row>
        <row r="1484">
          <cell r="C1484">
            <v>1442</v>
          </cell>
          <cell r="F1484">
            <v>0</v>
          </cell>
        </row>
        <row r="1485">
          <cell r="C1485">
            <v>1442</v>
          </cell>
          <cell r="F1485">
            <v>0</v>
          </cell>
        </row>
        <row r="1486">
          <cell r="C1486">
            <v>1443</v>
          </cell>
          <cell r="F1486">
            <v>0</v>
          </cell>
        </row>
        <row r="1487">
          <cell r="C1487">
            <v>1443</v>
          </cell>
          <cell r="F1487">
            <v>0</v>
          </cell>
        </row>
        <row r="1488">
          <cell r="C1488">
            <v>1444</v>
          </cell>
          <cell r="F1488">
            <v>0</v>
          </cell>
        </row>
        <row r="1489">
          <cell r="C1489">
            <v>1444</v>
          </cell>
          <cell r="F1489">
            <v>0</v>
          </cell>
        </row>
        <row r="1490">
          <cell r="C1490">
            <v>1445</v>
          </cell>
          <cell r="F1490">
            <v>0</v>
          </cell>
        </row>
        <row r="1491">
          <cell r="C1491">
            <v>1445</v>
          </cell>
          <cell r="F1491">
            <v>0</v>
          </cell>
        </row>
        <row r="1492">
          <cell r="C1492">
            <v>1446</v>
          </cell>
          <cell r="F1492">
            <v>0</v>
          </cell>
        </row>
        <row r="1493">
          <cell r="C1493">
            <v>1446</v>
          </cell>
          <cell r="F1493">
            <v>0</v>
          </cell>
        </row>
        <row r="1494">
          <cell r="C1494">
            <v>1458</v>
          </cell>
          <cell r="F1494">
            <v>0</v>
          </cell>
        </row>
        <row r="1495">
          <cell r="C1495">
            <v>1458</v>
          </cell>
          <cell r="F1495">
            <v>0</v>
          </cell>
        </row>
        <row r="1496">
          <cell r="C1496">
            <v>1492</v>
          </cell>
          <cell r="F1496">
            <v>0</v>
          </cell>
        </row>
        <row r="1497">
          <cell r="C1497">
            <v>1492</v>
          </cell>
          <cell r="F1497">
            <v>0</v>
          </cell>
        </row>
        <row r="1498">
          <cell r="C1498">
            <v>1493</v>
          </cell>
          <cell r="F1498">
            <v>0</v>
          </cell>
        </row>
        <row r="1499">
          <cell r="C1499">
            <v>1493</v>
          </cell>
          <cell r="F1499">
            <v>0</v>
          </cell>
        </row>
        <row r="1500">
          <cell r="C1500">
            <v>1494</v>
          </cell>
          <cell r="F1500">
            <v>0</v>
          </cell>
        </row>
        <row r="1501">
          <cell r="C1501">
            <v>1494</v>
          </cell>
          <cell r="F1501">
            <v>0</v>
          </cell>
        </row>
        <row r="1502">
          <cell r="C1502">
            <v>1495</v>
          </cell>
          <cell r="F1502">
            <v>0</v>
          </cell>
        </row>
        <row r="1503">
          <cell r="C1503">
            <v>1495</v>
          </cell>
          <cell r="F1503">
            <v>0</v>
          </cell>
        </row>
        <row r="1504">
          <cell r="C1504" t="str">
            <v>4KV</v>
          </cell>
          <cell r="F1504">
            <v>0</v>
          </cell>
        </row>
        <row r="1505">
          <cell r="C1505" t="str">
            <v>4KV</v>
          </cell>
          <cell r="F1505">
            <v>0</v>
          </cell>
        </row>
        <row r="1506">
          <cell r="C1506" t="str">
            <v>4KV</v>
          </cell>
          <cell r="F1506">
            <v>126</v>
          </cell>
        </row>
        <row r="1507">
          <cell r="C1507" t="str">
            <v>4KV</v>
          </cell>
          <cell r="F1507">
            <v>109</v>
          </cell>
        </row>
        <row r="1508">
          <cell r="C1508" t="str">
            <v>BK10</v>
          </cell>
          <cell r="F1508">
            <v>8</v>
          </cell>
        </row>
        <row r="1509">
          <cell r="C1509" t="str">
            <v>BK10</v>
          </cell>
          <cell r="F1509">
            <v>5</v>
          </cell>
        </row>
        <row r="1510">
          <cell r="C1510" t="str">
            <v>BK10</v>
          </cell>
          <cell r="F1510">
            <v>130</v>
          </cell>
        </row>
        <row r="1511">
          <cell r="C1511" t="str">
            <v>BK10</v>
          </cell>
          <cell r="F1511">
            <v>99</v>
          </cell>
        </row>
        <row r="1512">
          <cell r="C1512" t="str">
            <v>F1</v>
          </cell>
          <cell r="F1512">
            <v>0</v>
          </cell>
        </row>
        <row r="1513">
          <cell r="C1513" t="str">
            <v>F1</v>
          </cell>
          <cell r="F1513">
            <v>19</v>
          </cell>
        </row>
        <row r="1514">
          <cell r="C1514" t="str">
            <v>F10</v>
          </cell>
          <cell r="F1514">
            <v>0</v>
          </cell>
        </row>
        <row r="1515">
          <cell r="C1515" t="str">
            <v>F10</v>
          </cell>
          <cell r="F1515">
            <v>80</v>
          </cell>
        </row>
        <row r="1516">
          <cell r="C1516" t="str">
            <v>F3</v>
          </cell>
          <cell r="F1516">
            <v>0</v>
          </cell>
        </row>
        <row r="1517">
          <cell r="C1517" t="str">
            <v>F3</v>
          </cell>
          <cell r="F1517">
            <v>44</v>
          </cell>
        </row>
        <row r="1518">
          <cell r="C1518" t="str">
            <v>F4</v>
          </cell>
          <cell r="F1518">
            <v>0</v>
          </cell>
        </row>
        <row r="1519">
          <cell r="C1519" t="str">
            <v>F4</v>
          </cell>
          <cell r="F1519">
            <v>120</v>
          </cell>
        </row>
        <row r="1520">
          <cell r="C1520" t="str">
            <v>F6</v>
          </cell>
          <cell r="F1520">
            <v>0</v>
          </cell>
        </row>
        <row r="1521">
          <cell r="C1521" t="str">
            <v>F6</v>
          </cell>
          <cell r="F1521">
            <v>7</v>
          </cell>
        </row>
        <row r="1522">
          <cell r="C1522" t="str">
            <v>F8</v>
          </cell>
          <cell r="F1522">
            <v>0</v>
          </cell>
        </row>
        <row r="1523">
          <cell r="C1523" t="str">
            <v>F8</v>
          </cell>
          <cell r="F1523">
            <v>130</v>
          </cell>
        </row>
        <row r="1524">
          <cell r="C1524" t="str">
            <v>F9</v>
          </cell>
          <cell r="F1524">
            <v>0</v>
          </cell>
        </row>
        <row r="1525">
          <cell r="C1525" t="str">
            <v>F9</v>
          </cell>
          <cell r="F1525">
            <v>41</v>
          </cell>
        </row>
        <row r="1526">
          <cell r="C1526" t="str">
            <v>HO1</v>
          </cell>
          <cell r="F1526">
            <v>65</v>
          </cell>
        </row>
        <row r="1527">
          <cell r="C1527" t="str">
            <v>HO1</v>
          </cell>
          <cell r="F1527">
            <v>47</v>
          </cell>
        </row>
        <row r="1528">
          <cell r="C1528" t="str">
            <v>NC1</v>
          </cell>
          <cell r="F1528">
            <v>125</v>
          </cell>
        </row>
        <row r="1529">
          <cell r="C1529" t="str">
            <v>NC1</v>
          </cell>
          <cell r="F1529">
            <v>112</v>
          </cell>
        </row>
        <row r="1530">
          <cell r="C1530" t="str">
            <v>NC3</v>
          </cell>
          <cell r="F1530">
            <v>45</v>
          </cell>
        </row>
        <row r="1531">
          <cell r="C1531" t="str">
            <v>NC3</v>
          </cell>
          <cell r="F1531">
            <v>40</v>
          </cell>
        </row>
        <row r="1532">
          <cell r="C1532" t="str">
            <v>NC4</v>
          </cell>
          <cell r="F1532">
            <v>148</v>
          </cell>
        </row>
        <row r="1533">
          <cell r="C1533" t="str">
            <v>NC4</v>
          </cell>
          <cell r="F1533">
            <v>124</v>
          </cell>
        </row>
        <row r="1534">
          <cell r="C1534" t="str">
            <v>WA1</v>
          </cell>
          <cell r="F1534">
            <v>196</v>
          </cell>
        </row>
        <row r="1535">
          <cell r="C1535" t="str">
            <v>WA1</v>
          </cell>
          <cell r="F1535">
            <v>185</v>
          </cell>
        </row>
        <row r="1536">
          <cell r="C1536" t="str">
            <v>WA2</v>
          </cell>
          <cell r="F1536">
            <v>174</v>
          </cell>
        </row>
        <row r="1537">
          <cell r="C1537" t="str">
            <v>WA2</v>
          </cell>
          <cell r="F1537">
            <v>160</v>
          </cell>
        </row>
        <row r="1538">
          <cell r="C1538" t="str">
            <v>WA3</v>
          </cell>
          <cell r="F1538">
            <v>196</v>
          </cell>
        </row>
        <row r="1539">
          <cell r="C1539" t="str">
            <v>WA3</v>
          </cell>
          <cell r="F1539">
            <v>180</v>
          </cell>
        </row>
        <row r="1540">
          <cell r="C1540" t="str">
            <v>WA4</v>
          </cell>
          <cell r="F1540">
            <v>180</v>
          </cell>
        </row>
        <row r="1541">
          <cell r="C1541" t="str">
            <v>WA4</v>
          </cell>
          <cell r="F1541">
            <v>165</v>
          </cell>
        </row>
        <row r="1542">
          <cell r="C1542" t="str">
            <v>WA5</v>
          </cell>
          <cell r="F1542">
            <v>332</v>
          </cell>
        </row>
        <row r="1543">
          <cell r="C1543" t="str">
            <v>WA5</v>
          </cell>
          <cell r="F1543">
            <v>334</v>
          </cell>
        </row>
        <row r="1544">
          <cell r="C1544" t="str">
            <v>WA6</v>
          </cell>
          <cell r="F1544">
            <v>392</v>
          </cell>
        </row>
        <row r="1545">
          <cell r="C1545" t="str">
            <v>WA6</v>
          </cell>
          <cell r="F1545">
            <v>360</v>
          </cell>
        </row>
        <row r="1546">
          <cell r="C1546" t="str">
            <v>WC1</v>
          </cell>
          <cell r="F1546">
            <v>279</v>
          </cell>
        </row>
        <row r="1547">
          <cell r="C1547" t="str">
            <v>WC1</v>
          </cell>
          <cell r="F1547">
            <v>182</v>
          </cell>
        </row>
        <row r="1548">
          <cell r="C1548" t="str">
            <v>WC2</v>
          </cell>
          <cell r="F1548">
            <v>127</v>
          </cell>
        </row>
      </sheetData>
      <sheetData sheetId="4"/>
      <sheetData sheetId="5" refreshError="1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it Forecast"/>
      <sheetName val="Master"/>
    </sheetNames>
    <sheetDataSet>
      <sheetData sheetId="0" refreshError="1">
        <row r="2">
          <cell r="B2">
            <v>34</v>
          </cell>
          <cell r="C2" t="str">
            <v>SCADA</v>
          </cell>
        </row>
        <row r="3">
          <cell r="B3">
            <v>35</v>
          </cell>
          <cell r="C3" t="str">
            <v>SCADA</v>
          </cell>
        </row>
        <row r="4">
          <cell r="B4">
            <v>36</v>
          </cell>
          <cell r="C4" t="str">
            <v>SCADA</v>
          </cell>
        </row>
        <row r="5">
          <cell r="B5">
            <v>37</v>
          </cell>
          <cell r="C5" t="str">
            <v>SCADA</v>
          </cell>
        </row>
        <row r="6">
          <cell r="B6">
            <v>40</v>
          </cell>
          <cell r="C6" t="str">
            <v>DRAGHAND</v>
          </cell>
        </row>
        <row r="7">
          <cell r="B7">
            <v>41</v>
          </cell>
          <cell r="C7" t="str">
            <v>DRAGHAND</v>
          </cell>
        </row>
        <row r="8">
          <cell r="B8">
            <v>42</v>
          </cell>
          <cell r="C8" t="str">
            <v>DRAGHAND</v>
          </cell>
        </row>
        <row r="9">
          <cell r="B9">
            <v>43</v>
          </cell>
          <cell r="C9" t="str">
            <v>DRAGHAND</v>
          </cell>
        </row>
        <row r="10">
          <cell r="B10">
            <v>44</v>
          </cell>
          <cell r="C10" t="str">
            <v>DRAGHAND</v>
          </cell>
        </row>
        <row r="11">
          <cell r="B11">
            <v>45</v>
          </cell>
          <cell r="C11" t="str">
            <v>DRAGHAND</v>
          </cell>
        </row>
        <row r="12">
          <cell r="B12">
            <v>47</v>
          </cell>
          <cell r="C12" t="str">
            <v>DRAGHAND</v>
          </cell>
        </row>
        <row r="13">
          <cell r="B13">
            <v>48</v>
          </cell>
          <cell r="C13" t="str">
            <v>DRAGHAND</v>
          </cell>
        </row>
        <row r="14">
          <cell r="B14">
            <v>49</v>
          </cell>
          <cell r="C14" t="str">
            <v>DRAGHAND</v>
          </cell>
        </row>
        <row r="15">
          <cell r="B15">
            <v>50</v>
          </cell>
          <cell r="C15" t="str">
            <v>SCADA</v>
          </cell>
        </row>
        <row r="16">
          <cell r="B16">
            <v>51</v>
          </cell>
          <cell r="C16" t="str">
            <v>SCADA</v>
          </cell>
        </row>
        <row r="17">
          <cell r="B17">
            <v>52</v>
          </cell>
          <cell r="C17" t="str">
            <v>SCADA</v>
          </cell>
        </row>
        <row r="18">
          <cell r="B18">
            <v>53</v>
          </cell>
          <cell r="C18" t="str">
            <v>SCADA</v>
          </cell>
        </row>
        <row r="19">
          <cell r="B19">
            <v>54</v>
          </cell>
          <cell r="C19" t="str">
            <v>SCADA</v>
          </cell>
        </row>
        <row r="20">
          <cell r="B20">
            <v>55</v>
          </cell>
          <cell r="C20" t="str">
            <v>SCADA</v>
          </cell>
        </row>
        <row r="21">
          <cell r="B21">
            <v>56</v>
          </cell>
          <cell r="C21" t="str">
            <v>SCADA</v>
          </cell>
        </row>
        <row r="22">
          <cell r="B22">
            <v>57</v>
          </cell>
          <cell r="C22" t="str">
            <v>SCADA</v>
          </cell>
        </row>
        <row r="23">
          <cell r="B23">
            <v>58</v>
          </cell>
          <cell r="C23" t="str">
            <v>SCADA</v>
          </cell>
        </row>
        <row r="24">
          <cell r="B24">
            <v>59</v>
          </cell>
          <cell r="C24" t="str">
            <v>SCADA</v>
          </cell>
        </row>
        <row r="25">
          <cell r="B25">
            <v>60</v>
          </cell>
          <cell r="C25" t="str">
            <v>SCADA</v>
          </cell>
        </row>
        <row r="26">
          <cell r="B26">
            <v>61</v>
          </cell>
          <cell r="C26" t="str">
            <v>DRAGHAND</v>
          </cell>
        </row>
        <row r="27">
          <cell r="B27">
            <v>62</v>
          </cell>
          <cell r="C27" t="str">
            <v>DRAGHAND</v>
          </cell>
        </row>
        <row r="28">
          <cell r="B28">
            <v>63</v>
          </cell>
          <cell r="C28" t="str">
            <v>DRAGHAND</v>
          </cell>
        </row>
        <row r="29">
          <cell r="B29">
            <v>64</v>
          </cell>
          <cell r="C29" t="str">
            <v>SCADA</v>
          </cell>
        </row>
        <row r="30">
          <cell r="B30">
            <v>65</v>
          </cell>
          <cell r="C30" t="str">
            <v>SCADA</v>
          </cell>
        </row>
        <row r="31">
          <cell r="B31">
            <v>66</v>
          </cell>
          <cell r="C31" t="str">
            <v>DRAGHAND</v>
          </cell>
        </row>
        <row r="32">
          <cell r="B32">
            <v>67</v>
          </cell>
          <cell r="C32" t="str">
            <v>SCADA</v>
          </cell>
        </row>
        <row r="33">
          <cell r="B33">
            <v>68</v>
          </cell>
          <cell r="C33" t="str">
            <v>DRAGHAND</v>
          </cell>
        </row>
        <row r="34">
          <cell r="B34">
            <v>69</v>
          </cell>
          <cell r="C34" t="str">
            <v>SCADA</v>
          </cell>
        </row>
        <row r="35">
          <cell r="B35">
            <v>70</v>
          </cell>
          <cell r="C35" t="str">
            <v>DRAGHAND</v>
          </cell>
        </row>
        <row r="36">
          <cell r="B36">
            <v>71</v>
          </cell>
          <cell r="C36" t="str">
            <v>SCADA</v>
          </cell>
        </row>
        <row r="37">
          <cell r="B37">
            <v>72</v>
          </cell>
          <cell r="C37" t="str">
            <v>SCADA</v>
          </cell>
        </row>
        <row r="38">
          <cell r="B38">
            <v>73</v>
          </cell>
          <cell r="C38" t="str">
            <v>DRAGHAND</v>
          </cell>
        </row>
        <row r="39">
          <cell r="B39">
            <v>74</v>
          </cell>
          <cell r="C39" t="str">
            <v>SCADA</v>
          </cell>
        </row>
        <row r="40">
          <cell r="B40">
            <v>75</v>
          </cell>
          <cell r="C40" t="str">
            <v>SCADA</v>
          </cell>
        </row>
        <row r="41">
          <cell r="B41">
            <v>76</v>
          </cell>
          <cell r="C41" t="str">
            <v>SCADA</v>
          </cell>
        </row>
        <row r="42">
          <cell r="B42">
            <v>77</v>
          </cell>
          <cell r="C42" t="str">
            <v>SCADA</v>
          </cell>
        </row>
        <row r="43">
          <cell r="B43">
            <v>78</v>
          </cell>
          <cell r="C43" t="str">
            <v>DRAGHAND</v>
          </cell>
        </row>
        <row r="44">
          <cell r="B44">
            <v>79</v>
          </cell>
          <cell r="C44" t="str">
            <v>DRAGHAND</v>
          </cell>
        </row>
        <row r="45">
          <cell r="B45">
            <v>80</v>
          </cell>
          <cell r="C45" t="str">
            <v>DRAGHAND</v>
          </cell>
        </row>
        <row r="46">
          <cell r="B46">
            <v>81</v>
          </cell>
          <cell r="C46" t="str">
            <v>DRAGHAND</v>
          </cell>
        </row>
        <row r="47">
          <cell r="B47">
            <v>83</v>
          </cell>
          <cell r="C47" t="str">
            <v>SCADA</v>
          </cell>
        </row>
        <row r="48">
          <cell r="B48">
            <v>84</v>
          </cell>
          <cell r="C48" t="str">
            <v>SCADA</v>
          </cell>
        </row>
        <row r="49">
          <cell r="B49">
            <v>85</v>
          </cell>
          <cell r="C49" t="str">
            <v>SCADA</v>
          </cell>
        </row>
        <row r="50">
          <cell r="B50">
            <v>86</v>
          </cell>
          <cell r="C50" t="str">
            <v>SCADA</v>
          </cell>
        </row>
        <row r="51">
          <cell r="B51">
            <v>87</v>
          </cell>
          <cell r="C51" t="str">
            <v>SCADA</v>
          </cell>
        </row>
        <row r="52">
          <cell r="B52">
            <v>88</v>
          </cell>
          <cell r="C52" t="str">
            <v>SCADA</v>
          </cell>
        </row>
        <row r="53">
          <cell r="B53">
            <v>89</v>
          </cell>
          <cell r="C53" t="str">
            <v>SCADA</v>
          </cell>
        </row>
        <row r="54">
          <cell r="B54">
            <v>90</v>
          </cell>
          <cell r="C54" t="str">
            <v>SCADA</v>
          </cell>
        </row>
        <row r="55">
          <cell r="B55">
            <v>91</v>
          </cell>
          <cell r="C55" t="str">
            <v>SCADA</v>
          </cell>
        </row>
        <row r="56">
          <cell r="B56">
            <v>92</v>
          </cell>
          <cell r="C56" t="str">
            <v>SCADA</v>
          </cell>
        </row>
        <row r="57">
          <cell r="B57">
            <v>93</v>
          </cell>
          <cell r="C57" t="str">
            <v>SCADA</v>
          </cell>
        </row>
        <row r="58">
          <cell r="B58">
            <v>94</v>
          </cell>
          <cell r="C58" t="str">
            <v>SCADA</v>
          </cell>
        </row>
        <row r="59">
          <cell r="B59">
            <v>95</v>
          </cell>
          <cell r="C59" t="str">
            <v>SCADA</v>
          </cell>
        </row>
        <row r="60">
          <cell r="B60">
            <v>96</v>
          </cell>
          <cell r="C60" t="str">
            <v>SCADA</v>
          </cell>
        </row>
        <row r="61">
          <cell r="B61">
            <v>97</v>
          </cell>
          <cell r="C61" t="str">
            <v>SCADA</v>
          </cell>
        </row>
        <row r="62">
          <cell r="B62">
            <v>98</v>
          </cell>
          <cell r="C62" t="str">
            <v>SCADA</v>
          </cell>
        </row>
        <row r="63">
          <cell r="B63">
            <v>99</v>
          </cell>
          <cell r="C63" t="str">
            <v>SCADA</v>
          </cell>
        </row>
        <row r="64">
          <cell r="B64">
            <v>100</v>
          </cell>
          <cell r="C64" t="str">
            <v>SCADA</v>
          </cell>
        </row>
        <row r="65">
          <cell r="B65">
            <v>102</v>
          </cell>
          <cell r="C65" t="str">
            <v>SCADA</v>
          </cell>
        </row>
        <row r="66">
          <cell r="B66">
            <v>103</v>
          </cell>
          <cell r="C66" t="str">
            <v>SCADA</v>
          </cell>
        </row>
        <row r="67">
          <cell r="B67">
            <v>104</v>
          </cell>
          <cell r="C67" t="str">
            <v>SCADA</v>
          </cell>
        </row>
        <row r="68">
          <cell r="B68">
            <v>105</v>
          </cell>
          <cell r="C68" t="str">
            <v>SCADA</v>
          </cell>
        </row>
        <row r="69">
          <cell r="B69">
            <v>106</v>
          </cell>
          <cell r="C69" t="str">
            <v>SCADA</v>
          </cell>
        </row>
        <row r="70">
          <cell r="B70">
            <v>107</v>
          </cell>
          <cell r="C70" t="str">
            <v>SCADA</v>
          </cell>
        </row>
        <row r="71">
          <cell r="B71">
            <v>108</v>
          </cell>
          <cell r="C71" t="str">
            <v>SCADA</v>
          </cell>
        </row>
        <row r="72">
          <cell r="B72">
            <v>109</v>
          </cell>
          <cell r="C72" t="str">
            <v>SCADA</v>
          </cell>
        </row>
        <row r="73">
          <cell r="B73">
            <v>110</v>
          </cell>
          <cell r="C73" t="str">
            <v>SCADA</v>
          </cell>
        </row>
        <row r="74">
          <cell r="B74">
            <v>111</v>
          </cell>
          <cell r="C74" t="str">
            <v>SCADA</v>
          </cell>
        </row>
        <row r="75">
          <cell r="B75">
            <v>112</v>
          </cell>
          <cell r="C75" t="str">
            <v>SCADA</v>
          </cell>
        </row>
        <row r="76">
          <cell r="B76">
            <v>113</v>
          </cell>
          <cell r="C76" t="str">
            <v>SCADA</v>
          </cell>
        </row>
        <row r="77">
          <cell r="B77">
            <v>114</v>
          </cell>
          <cell r="C77" t="str">
            <v>SCADA</v>
          </cell>
        </row>
        <row r="78">
          <cell r="B78">
            <v>115</v>
          </cell>
          <cell r="C78" t="str">
            <v>SCADA</v>
          </cell>
        </row>
        <row r="79">
          <cell r="B79">
            <v>116</v>
          </cell>
          <cell r="C79" t="str">
            <v>SCADA</v>
          </cell>
        </row>
        <row r="80">
          <cell r="B80">
            <v>117</v>
          </cell>
          <cell r="C80" t="str">
            <v>SCADA</v>
          </cell>
        </row>
        <row r="81">
          <cell r="B81">
            <v>118</v>
          </cell>
          <cell r="C81" t="str">
            <v>SCADA</v>
          </cell>
        </row>
        <row r="82">
          <cell r="B82">
            <v>119</v>
          </cell>
          <cell r="C82" t="str">
            <v>SCADA</v>
          </cell>
        </row>
        <row r="83">
          <cell r="B83">
            <v>120</v>
          </cell>
          <cell r="C83" t="str">
            <v>SCADA</v>
          </cell>
        </row>
        <row r="84">
          <cell r="B84">
            <v>121</v>
          </cell>
          <cell r="C84" t="str">
            <v>SCADA</v>
          </cell>
        </row>
        <row r="85">
          <cell r="B85">
            <v>122</v>
          </cell>
          <cell r="C85" t="str">
            <v>SCADA</v>
          </cell>
        </row>
        <row r="86">
          <cell r="B86">
            <v>123</v>
          </cell>
          <cell r="C86" t="str">
            <v>SCADA</v>
          </cell>
        </row>
        <row r="87">
          <cell r="B87">
            <v>124</v>
          </cell>
          <cell r="C87" t="str">
            <v>SCADA</v>
          </cell>
        </row>
        <row r="88">
          <cell r="B88">
            <v>125</v>
          </cell>
          <cell r="C88" t="str">
            <v>SCADA</v>
          </cell>
        </row>
        <row r="89">
          <cell r="B89">
            <v>126</v>
          </cell>
          <cell r="C89" t="str">
            <v>SCADA</v>
          </cell>
        </row>
        <row r="90">
          <cell r="B90">
            <v>127</v>
          </cell>
          <cell r="C90" t="str">
            <v>SCADA</v>
          </cell>
        </row>
        <row r="91">
          <cell r="B91">
            <v>128</v>
          </cell>
          <cell r="C91" t="str">
            <v>DRAGHAND</v>
          </cell>
        </row>
        <row r="92">
          <cell r="B92">
            <v>129</v>
          </cell>
          <cell r="C92" t="str">
            <v>SCADA</v>
          </cell>
        </row>
        <row r="93">
          <cell r="B93">
            <v>130</v>
          </cell>
          <cell r="C93" t="str">
            <v>SCADA</v>
          </cell>
        </row>
        <row r="94">
          <cell r="B94">
            <v>131</v>
          </cell>
          <cell r="C94" t="str">
            <v>SCADA</v>
          </cell>
        </row>
        <row r="95">
          <cell r="B95">
            <v>132</v>
          </cell>
          <cell r="C95" t="str">
            <v>SCADA</v>
          </cell>
        </row>
        <row r="96">
          <cell r="B96">
            <v>133</v>
          </cell>
          <cell r="C96" t="str">
            <v>SCADA</v>
          </cell>
        </row>
        <row r="97">
          <cell r="B97">
            <v>134</v>
          </cell>
          <cell r="C97" t="str">
            <v>SCADA</v>
          </cell>
        </row>
        <row r="98">
          <cell r="B98">
            <v>135</v>
          </cell>
          <cell r="C98" t="str">
            <v>SCADA</v>
          </cell>
        </row>
        <row r="99">
          <cell r="B99">
            <v>136</v>
          </cell>
          <cell r="C99" t="str">
            <v>SCADA</v>
          </cell>
        </row>
        <row r="100">
          <cell r="B100">
            <v>137</v>
          </cell>
          <cell r="C100" t="str">
            <v>SCADA</v>
          </cell>
        </row>
        <row r="101">
          <cell r="B101">
            <v>138</v>
          </cell>
          <cell r="C101" t="str">
            <v>SCADA</v>
          </cell>
        </row>
        <row r="102">
          <cell r="B102">
            <v>139</v>
          </cell>
          <cell r="C102" t="str">
            <v>SCADA</v>
          </cell>
        </row>
        <row r="103">
          <cell r="B103">
            <v>140</v>
          </cell>
          <cell r="C103" t="str">
            <v>SCADA</v>
          </cell>
        </row>
        <row r="104">
          <cell r="B104">
            <v>141</v>
          </cell>
          <cell r="C104" t="str">
            <v>SCADA</v>
          </cell>
        </row>
        <row r="105">
          <cell r="B105">
            <v>142</v>
          </cell>
          <cell r="C105" t="str">
            <v>SCADA</v>
          </cell>
        </row>
        <row r="106">
          <cell r="B106">
            <v>143</v>
          </cell>
          <cell r="C106" t="str">
            <v>SCADA</v>
          </cell>
        </row>
        <row r="107">
          <cell r="B107">
            <v>144</v>
          </cell>
          <cell r="C107" t="str">
            <v>SCADA</v>
          </cell>
        </row>
        <row r="108">
          <cell r="B108">
            <v>145</v>
          </cell>
          <cell r="C108" t="str">
            <v>SCADA</v>
          </cell>
        </row>
        <row r="109">
          <cell r="B109">
            <v>146</v>
          </cell>
          <cell r="C109" t="str">
            <v>SCADA</v>
          </cell>
        </row>
        <row r="110">
          <cell r="B110">
            <v>147</v>
          </cell>
          <cell r="C110" t="str">
            <v>SCADA</v>
          </cell>
        </row>
        <row r="111">
          <cell r="B111">
            <v>149</v>
          </cell>
          <cell r="C111" t="str">
            <v>SCADA</v>
          </cell>
        </row>
        <row r="112">
          <cell r="B112">
            <v>150</v>
          </cell>
          <cell r="C112" t="str">
            <v>DRAGHAND</v>
          </cell>
        </row>
        <row r="113">
          <cell r="B113">
            <v>151</v>
          </cell>
          <cell r="C113" t="str">
            <v>DRAGHAND</v>
          </cell>
        </row>
        <row r="114">
          <cell r="B114">
            <v>152</v>
          </cell>
          <cell r="C114" t="str">
            <v>DRAGHAND</v>
          </cell>
        </row>
        <row r="115">
          <cell r="B115">
            <v>153</v>
          </cell>
          <cell r="C115" t="str">
            <v>DRAGHAND</v>
          </cell>
        </row>
        <row r="116">
          <cell r="B116">
            <v>154</v>
          </cell>
          <cell r="C116" t="str">
            <v>DRAGHAND</v>
          </cell>
        </row>
        <row r="117">
          <cell r="B117">
            <v>155</v>
          </cell>
          <cell r="C117" t="str">
            <v>DRAGHAND</v>
          </cell>
        </row>
        <row r="118">
          <cell r="B118">
            <v>156</v>
          </cell>
          <cell r="C118" t="str">
            <v>DRAGHAND</v>
          </cell>
        </row>
        <row r="119">
          <cell r="B119">
            <v>157</v>
          </cell>
          <cell r="C119" t="str">
            <v>SCADA</v>
          </cell>
        </row>
        <row r="120">
          <cell r="B120">
            <v>158</v>
          </cell>
          <cell r="C120" t="str">
            <v>DRAGHAND</v>
          </cell>
        </row>
        <row r="121">
          <cell r="B121">
            <v>159</v>
          </cell>
          <cell r="C121" t="str">
            <v>DRAGHAND</v>
          </cell>
        </row>
        <row r="122">
          <cell r="B122">
            <v>160</v>
          </cell>
          <cell r="C122" t="str">
            <v>DRAGHAND</v>
          </cell>
        </row>
        <row r="123">
          <cell r="B123">
            <v>161</v>
          </cell>
          <cell r="C123" t="str">
            <v>DRAGHAND</v>
          </cell>
        </row>
        <row r="124">
          <cell r="B124">
            <v>162</v>
          </cell>
          <cell r="C124" t="str">
            <v>DRAGHAND</v>
          </cell>
        </row>
        <row r="125">
          <cell r="B125">
            <v>163</v>
          </cell>
          <cell r="C125" t="str">
            <v>DRAGHAND</v>
          </cell>
        </row>
        <row r="126">
          <cell r="B126">
            <v>164</v>
          </cell>
          <cell r="C126" t="str">
            <v>DRAGHAND</v>
          </cell>
        </row>
        <row r="127">
          <cell r="B127">
            <v>165</v>
          </cell>
          <cell r="C127" t="str">
            <v>DRAGHAND</v>
          </cell>
        </row>
        <row r="128">
          <cell r="B128">
            <v>166</v>
          </cell>
          <cell r="C128" t="str">
            <v>DRAGHAND</v>
          </cell>
        </row>
        <row r="129">
          <cell r="B129">
            <v>167</v>
          </cell>
          <cell r="C129" t="str">
            <v>DRAGHAND</v>
          </cell>
        </row>
        <row r="130">
          <cell r="B130">
            <v>168</v>
          </cell>
          <cell r="C130" t="str">
            <v>SCADA</v>
          </cell>
        </row>
        <row r="131">
          <cell r="B131">
            <v>169</v>
          </cell>
          <cell r="C131" t="str">
            <v>DRAGHAND</v>
          </cell>
        </row>
        <row r="132">
          <cell r="B132">
            <v>170</v>
          </cell>
          <cell r="C132" t="str">
            <v>SCADA</v>
          </cell>
        </row>
        <row r="133">
          <cell r="B133">
            <v>171</v>
          </cell>
          <cell r="C133" t="str">
            <v>SCADA</v>
          </cell>
        </row>
        <row r="134">
          <cell r="B134">
            <v>172</v>
          </cell>
          <cell r="C134" t="str">
            <v>SCADA</v>
          </cell>
        </row>
        <row r="135">
          <cell r="B135">
            <v>175</v>
          </cell>
          <cell r="C135" t="str">
            <v>DRAGHAND</v>
          </cell>
        </row>
        <row r="136">
          <cell r="B136">
            <v>176</v>
          </cell>
          <cell r="C136" t="str">
            <v>DRAGHAND</v>
          </cell>
        </row>
        <row r="137">
          <cell r="B137">
            <v>177</v>
          </cell>
          <cell r="C137" t="str">
            <v>DRAGHAND</v>
          </cell>
        </row>
        <row r="138">
          <cell r="B138">
            <v>178</v>
          </cell>
          <cell r="C138" t="str">
            <v>DRAGHAND</v>
          </cell>
        </row>
        <row r="139">
          <cell r="B139">
            <v>180</v>
          </cell>
          <cell r="C139" t="str">
            <v>SCADA</v>
          </cell>
        </row>
        <row r="140">
          <cell r="B140">
            <v>181</v>
          </cell>
          <cell r="C140" t="str">
            <v>SCADA</v>
          </cell>
        </row>
        <row r="141">
          <cell r="B141">
            <v>182</v>
          </cell>
          <cell r="C141" t="str">
            <v>SCADA</v>
          </cell>
        </row>
        <row r="142">
          <cell r="B142">
            <v>183</v>
          </cell>
          <cell r="C142" t="str">
            <v>SCADA</v>
          </cell>
        </row>
        <row r="143">
          <cell r="B143">
            <v>184</v>
          </cell>
          <cell r="C143" t="str">
            <v>SCADA</v>
          </cell>
        </row>
        <row r="144">
          <cell r="B144">
            <v>185</v>
          </cell>
          <cell r="C144" t="str">
            <v>SCADA</v>
          </cell>
        </row>
        <row r="145">
          <cell r="B145">
            <v>186</v>
          </cell>
          <cell r="C145" t="str">
            <v>SCADA</v>
          </cell>
        </row>
        <row r="146">
          <cell r="B146">
            <v>187</v>
          </cell>
          <cell r="C146" t="str">
            <v>SCADA</v>
          </cell>
        </row>
        <row r="147">
          <cell r="B147">
            <v>188</v>
          </cell>
          <cell r="C147" t="str">
            <v>SCADA</v>
          </cell>
        </row>
        <row r="148">
          <cell r="B148">
            <v>189</v>
          </cell>
          <cell r="C148" t="str">
            <v>SCADA</v>
          </cell>
        </row>
        <row r="149">
          <cell r="B149">
            <v>190</v>
          </cell>
          <cell r="C149" t="str">
            <v>SCADA</v>
          </cell>
        </row>
        <row r="150">
          <cell r="B150">
            <v>191</v>
          </cell>
          <cell r="C150" t="str">
            <v>SCADA</v>
          </cell>
        </row>
        <row r="151">
          <cell r="B151">
            <v>192</v>
          </cell>
          <cell r="C151" t="str">
            <v>SCADA</v>
          </cell>
        </row>
        <row r="152">
          <cell r="B152">
            <v>194</v>
          </cell>
          <cell r="C152" t="str">
            <v>SCADA</v>
          </cell>
        </row>
        <row r="153">
          <cell r="B153">
            <v>195</v>
          </cell>
          <cell r="C153" t="str">
            <v>DRAGHAND</v>
          </cell>
        </row>
        <row r="154">
          <cell r="B154">
            <v>196</v>
          </cell>
          <cell r="C154" t="str">
            <v>DRAGHAND</v>
          </cell>
        </row>
        <row r="155">
          <cell r="B155">
            <v>197</v>
          </cell>
          <cell r="C155" t="str">
            <v>DRAGHAND</v>
          </cell>
        </row>
        <row r="156">
          <cell r="B156">
            <v>198</v>
          </cell>
          <cell r="C156" t="str">
            <v>SCADA</v>
          </cell>
        </row>
        <row r="157">
          <cell r="B157">
            <v>199</v>
          </cell>
          <cell r="C157" t="str">
            <v>SCADA</v>
          </cell>
        </row>
        <row r="158">
          <cell r="B158">
            <v>200</v>
          </cell>
          <cell r="C158" t="str">
            <v>DRAGHAND</v>
          </cell>
        </row>
        <row r="159">
          <cell r="B159">
            <v>202</v>
          </cell>
          <cell r="C159" t="str">
            <v>DRAGHAND</v>
          </cell>
        </row>
        <row r="160">
          <cell r="B160">
            <v>203</v>
          </cell>
          <cell r="C160" t="str">
            <v>DRAGHAND</v>
          </cell>
        </row>
        <row r="161">
          <cell r="B161">
            <v>204</v>
          </cell>
          <cell r="C161" t="str">
            <v>DRAGHAND</v>
          </cell>
        </row>
        <row r="162">
          <cell r="B162">
            <v>205</v>
          </cell>
          <cell r="C162" t="str">
            <v>SCADA</v>
          </cell>
        </row>
        <row r="163">
          <cell r="B163">
            <v>206</v>
          </cell>
          <cell r="C163" t="str">
            <v>SCADA</v>
          </cell>
        </row>
        <row r="164">
          <cell r="B164">
            <v>207</v>
          </cell>
          <cell r="C164" t="str">
            <v>SCADA</v>
          </cell>
        </row>
        <row r="165">
          <cell r="B165">
            <v>208</v>
          </cell>
          <cell r="C165" t="str">
            <v>SCADA</v>
          </cell>
        </row>
        <row r="166">
          <cell r="B166">
            <v>209</v>
          </cell>
          <cell r="C166" t="str">
            <v>SCADA</v>
          </cell>
        </row>
        <row r="167">
          <cell r="B167">
            <v>210</v>
          </cell>
          <cell r="C167" t="str">
            <v>DRAGHAND</v>
          </cell>
        </row>
        <row r="168">
          <cell r="B168">
            <v>211</v>
          </cell>
          <cell r="C168" t="str">
            <v>DRAGHAND</v>
          </cell>
        </row>
        <row r="169">
          <cell r="B169">
            <v>212</v>
          </cell>
          <cell r="C169" t="str">
            <v>DRAGHAND</v>
          </cell>
        </row>
        <row r="170">
          <cell r="B170">
            <v>213</v>
          </cell>
          <cell r="C170" t="str">
            <v>SCADA</v>
          </cell>
        </row>
        <row r="171">
          <cell r="B171">
            <v>214</v>
          </cell>
          <cell r="C171" t="str">
            <v>DRAGHAND</v>
          </cell>
        </row>
        <row r="172">
          <cell r="B172">
            <v>215</v>
          </cell>
          <cell r="C172" t="str">
            <v>DRAGHAND</v>
          </cell>
        </row>
        <row r="173">
          <cell r="B173">
            <v>216</v>
          </cell>
          <cell r="C173" t="str">
            <v>DRAGHAND</v>
          </cell>
        </row>
        <row r="174">
          <cell r="B174">
            <v>217</v>
          </cell>
          <cell r="C174" t="str">
            <v>DRAGHAND</v>
          </cell>
        </row>
        <row r="175">
          <cell r="B175">
            <v>220</v>
          </cell>
          <cell r="C175" t="str">
            <v>DRAGHAND</v>
          </cell>
        </row>
        <row r="176">
          <cell r="B176">
            <v>221</v>
          </cell>
          <cell r="C176" t="str">
            <v>DRAGHAND</v>
          </cell>
        </row>
        <row r="177">
          <cell r="B177">
            <v>222</v>
          </cell>
          <cell r="C177" t="str">
            <v>DRAGHAND</v>
          </cell>
        </row>
        <row r="178">
          <cell r="B178">
            <v>223</v>
          </cell>
          <cell r="C178" t="str">
            <v>SCADA</v>
          </cell>
        </row>
        <row r="179">
          <cell r="B179">
            <v>224</v>
          </cell>
          <cell r="C179" t="str">
            <v>SCADA</v>
          </cell>
        </row>
        <row r="180">
          <cell r="B180">
            <v>225</v>
          </cell>
          <cell r="C180" t="str">
            <v>SCADA</v>
          </cell>
        </row>
        <row r="181">
          <cell r="B181">
            <v>226</v>
          </cell>
          <cell r="C181" t="str">
            <v>SCADA</v>
          </cell>
        </row>
        <row r="182">
          <cell r="B182">
            <v>227</v>
          </cell>
          <cell r="C182" t="str">
            <v>SCADA</v>
          </cell>
        </row>
        <row r="183">
          <cell r="B183">
            <v>228</v>
          </cell>
          <cell r="C183" t="str">
            <v>SCADA</v>
          </cell>
        </row>
        <row r="184">
          <cell r="B184">
            <v>229</v>
          </cell>
          <cell r="C184" t="str">
            <v>SCADA</v>
          </cell>
        </row>
        <row r="185">
          <cell r="B185">
            <v>230</v>
          </cell>
          <cell r="C185" t="str">
            <v>SCADA</v>
          </cell>
        </row>
        <row r="186">
          <cell r="B186">
            <v>231</v>
          </cell>
          <cell r="C186" t="str">
            <v>SCADA</v>
          </cell>
        </row>
        <row r="187">
          <cell r="B187">
            <v>232</v>
          </cell>
          <cell r="C187" t="str">
            <v>SCADA</v>
          </cell>
        </row>
        <row r="188">
          <cell r="B188">
            <v>233</v>
          </cell>
          <cell r="C188" t="str">
            <v>SCADA</v>
          </cell>
        </row>
        <row r="189">
          <cell r="B189">
            <v>234</v>
          </cell>
          <cell r="C189" t="str">
            <v>SCADA</v>
          </cell>
        </row>
        <row r="190">
          <cell r="B190">
            <v>235</v>
          </cell>
          <cell r="C190" t="str">
            <v>SCADA</v>
          </cell>
        </row>
        <row r="191">
          <cell r="B191">
            <v>236</v>
          </cell>
          <cell r="C191" t="str">
            <v>SCADA</v>
          </cell>
        </row>
        <row r="192">
          <cell r="B192">
            <v>237</v>
          </cell>
          <cell r="C192" t="str">
            <v>SCADA</v>
          </cell>
        </row>
        <row r="193">
          <cell r="B193">
            <v>238</v>
          </cell>
          <cell r="C193" t="str">
            <v>SCADA</v>
          </cell>
        </row>
        <row r="194">
          <cell r="B194">
            <v>239</v>
          </cell>
          <cell r="C194" t="str">
            <v>SCADA</v>
          </cell>
        </row>
        <row r="195">
          <cell r="B195">
            <v>240</v>
          </cell>
          <cell r="C195" t="str">
            <v>SCADA</v>
          </cell>
        </row>
        <row r="196">
          <cell r="B196">
            <v>241</v>
          </cell>
          <cell r="C196" t="str">
            <v>SCADA</v>
          </cell>
        </row>
        <row r="197">
          <cell r="B197">
            <v>242</v>
          </cell>
          <cell r="C197" t="str">
            <v>SCADA</v>
          </cell>
        </row>
        <row r="198">
          <cell r="B198">
            <v>243</v>
          </cell>
          <cell r="C198" t="str">
            <v>SCADA</v>
          </cell>
        </row>
        <row r="199">
          <cell r="B199">
            <v>244</v>
          </cell>
          <cell r="C199" t="str">
            <v>SCADA</v>
          </cell>
        </row>
        <row r="200">
          <cell r="B200">
            <v>245</v>
          </cell>
          <cell r="C200" t="str">
            <v>SCADA</v>
          </cell>
        </row>
        <row r="201">
          <cell r="B201">
            <v>246</v>
          </cell>
          <cell r="C201" t="str">
            <v>SCADA</v>
          </cell>
        </row>
        <row r="202">
          <cell r="B202">
            <v>247</v>
          </cell>
          <cell r="C202" t="str">
            <v>SCADA</v>
          </cell>
        </row>
        <row r="203">
          <cell r="B203">
            <v>249</v>
          </cell>
          <cell r="C203" t="str">
            <v>SCADA</v>
          </cell>
        </row>
        <row r="204">
          <cell r="B204">
            <v>250</v>
          </cell>
          <cell r="C204" t="str">
            <v>SCADA</v>
          </cell>
        </row>
        <row r="205">
          <cell r="B205">
            <v>251</v>
          </cell>
          <cell r="C205" t="str">
            <v>SCADA</v>
          </cell>
        </row>
        <row r="206">
          <cell r="B206">
            <v>252</v>
          </cell>
          <cell r="C206" t="str">
            <v>SCADA</v>
          </cell>
        </row>
        <row r="207">
          <cell r="B207">
            <v>253</v>
          </cell>
          <cell r="C207" t="str">
            <v>SCADA</v>
          </cell>
        </row>
        <row r="208">
          <cell r="B208">
            <v>254</v>
          </cell>
          <cell r="C208" t="str">
            <v>SCADA</v>
          </cell>
        </row>
        <row r="209">
          <cell r="B209">
            <v>255</v>
          </cell>
          <cell r="C209" t="str">
            <v>DRAGHAND</v>
          </cell>
        </row>
        <row r="210">
          <cell r="B210">
            <v>256</v>
          </cell>
          <cell r="C210" t="str">
            <v>DRAGHAND</v>
          </cell>
        </row>
        <row r="211">
          <cell r="B211">
            <v>257</v>
          </cell>
          <cell r="C211" t="str">
            <v>DRAGHAND</v>
          </cell>
        </row>
        <row r="212">
          <cell r="B212">
            <v>258</v>
          </cell>
          <cell r="C212" t="str">
            <v>DRAGHAND</v>
          </cell>
        </row>
        <row r="213">
          <cell r="B213">
            <v>260</v>
          </cell>
          <cell r="C213" t="str">
            <v>DRAGHAND</v>
          </cell>
        </row>
        <row r="214">
          <cell r="B214">
            <v>261</v>
          </cell>
          <cell r="C214" t="str">
            <v>SCADA</v>
          </cell>
        </row>
        <row r="215">
          <cell r="B215">
            <v>262</v>
          </cell>
          <cell r="C215" t="str">
            <v>SCADA</v>
          </cell>
        </row>
        <row r="216">
          <cell r="B216">
            <v>263</v>
          </cell>
          <cell r="C216" t="str">
            <v>SCADA</v>
          </cell>
        </row>
        <row r="217">
          <cell r="B217">
            <v>264</v>
          </cell>
          <cell r="C217" t="str">
            <v>SCADA</v>
          </cell>
        </row>
        <row r="218">
          <cell r="B218">
            <v>265</v>
          </cell>
          <cell r="C218" t="str">
            <v>SCADA</v>
          </cell>
        </row>
        <row r="219">
          <cell r="B219">
            <v>266</v>
          </cell>
          <cell r="C219" t="str">
            <v>SCADA</v>
          </cell>
        </row>
        <row r="220">
          <cell r="B220">
            <v>267</v>
          </cell>
          <cell r="C220" t="str">
            <v>SCADA</v>
          </cell>
        </row>
        <row r="221">
          <cell r="B221">
            <v>268</v>
          </cell>
          <cell r="C221" t="str">
            <v>SCADA</v>
          </cell>
        </row>
        <row r="222">
          <cell r="B222">
            <v>269</v>
          </cell>
          <cell r="C222" t="str">
            <v>SCADA</v>
          </cell>
        </row>
        <row r="223">
          <cell r="B223">
            <v>270</v>
          </cell>
          <cell r="C223" t="str">
            <v>SCADA</v>
          </cell>
        </row>
        <row r="224">
          <cell r="B224">
            <v>271</v>
          </cell>
          <cell r="C224" t="str">
            <v>SCADA</v>
          </cell>
        </row>
        <row r="225">
          <cell r="B225">
            <v>272</v>
          </cell>
          <cell r="C225" t="str">
            <v>SCADA</v>
          </cell>
        </row>
        <row r="226">
          <cell r="B226">
            <v>273</v>
          </cell>
          <cell r="C226" t="str">
            <v>SCADA</v>
          </cell>
        </row>
        <row r="227">
          <cell r="B227">
            <v>274</v>
          </cell>
          <cell r="C227" t="str">
            <v>DRAGHAND</v>
          </cell>
        </row>
        <row r="228">
          <cell r="B228">
            <v>275</v>
          </cell>
          <cell r="C228" t="str">
            <v>DRAGHAND</v>
          </cell>
        </row>
        <row r="229">
          <cell r="B229">
            <v>276</v>
          </cell>
          <cell r="C229" t="str">
            <v>DRAGHAND</v>
          </cell>
        </row>
        <row r="230">
          <cell r="B230">
            <v>277</v>
          </cell>
          <cell r="C230" t="str">
            <v>DRAGHAND</v>
          </cell>
        </row>
        <row r="231">
          <cell r="B231">
            <v>278</v>
          </cell>
          <cell r="C231" t="str">
            <v>DRAGHAND</v>
          </cell>
        </row>
        <row r="232">
          <cell r="B232">
            <v>279</v>
          </cell>
          <cell r="C232" t="str">
            <v>DRAGHAND</v>
          </cell>
        </row>
        <row r="233">
          <cell r="B233">
            <v>280</v>
          </cell>
          <cell r="C233" t="str">
            <v>DRAGHAND</v>
          </cell>
        </row>
        <row r="234">
          <cell r="B234">
            <v>281</v>
          </cell>
          <cell r="C234" t="str">
            <v>DRAGHAND</v>
          </cell>
        </row>
        <row r="235">
          <cell r="B235">
            <v>282</v>
          </cell>
          <cell r="C235" t="str">
            <v>DRAGHAND</v>
          </cell>
        </row>
        <row r="236">
          <cell r="B236">
            <v>283</v>
          </cell>
          <cell r="C236" t="str">
            <v>SCADA</v>
          </cell>
        </row>
        <row r="237">
          <cell r="B237">
            <v>284</v>
          </cell>
          <cell r="C237" t="str">
            <v>DRAGHAND</v>
          </cell>
        </row>
        <row r="238">
          <cell r="B238">
            <v>286</v>
          </cell>
          <cell r="C238" t="str">
            <v>DRAGHAND</v>
          </cell>
        </row>
        <row r="239">
          <cell r="B239">
            <v>287</v>
          </cell>
          <cell r="C239" t="str">
            <v>DRAGHAND</v>
          </cell>
        </row>
        <row r="240">
          <cell r="B240">
            <v>288</v>
          </cell>
          <cell r="C240" t="str">
            <v>DRAGHAND</v>
          </cell>
        </row>
        <row r="241">
          <cell r="B241">
            <v>289</v>
          </cell>
          <cell r="C241" t="str">
            <v>DRAGHAND</v>
          </cell>
        </row>
        <row r="242">
          <cell r="B242">
            <v>290</v>
          </cell>
          <cell r="C242" t="str">
            <v>SCADA</v>
          </cell>
        </row>
        <row r="243">
          <cell r="B243">
            <v>291</v>
          </cell>
          <cell r="C243" t="str">
            <v>SCADA</v>
          </cell>
        </row>
        <row r="244">
          <cell r="B244">
            <v>292</v>
          </cell>
          <cell r="C244" t="str">
            <v>SCADA</v>
          </cell>
        </row>
        <row r="245">
          <cell r="B245">
            <v>293</v>
          </cell>
          <cell r="C245" t="str">
            <v>SCADA</v>
          </cell>
        </row>
        <row r="246">
          <cell r="B246">
            <v>294</v>
          </cell>
          <cell r="C246" t="str">
            <v>SCADA</v>
          </cell>
        </row>
        <row r="247">
          <cell r="B247">
            <v>295</v>
          </cell>
          <cell r="C247" t="str">
            <v>SCADA</v>
          </cell>
        </row>
        <row r="248">
          <cell r="B248">
            <v>296</v>
          </cell>
          <cell r="C248" t="str">
            <v>SCADA</v>
          </cell>
        </row>
        <row r="249">
          <cell r="B249">
            <v>297</v>
          </cell>
          <cell r="C249" t="str">
            <v>SCADA</v>
          </cell>
        </row>
        <row r="250">
          <cell r="B250">
            <v>298</v>
          </cell>
          <cell r="C250" t="str">
            <v>SCADA</v>
          </cell>
        </row>
        <row r="251">
          <cell r="B251">
            <v>299</v>
          </cell>
          <cell r="C251" t="str">
            <v>SCADA</v>
          </cell>
        </row>
        <row r="252">
          <cell r="B252">
            <v>300</v>
          </cell>
          <cell r="C252" t="str">
            <v>DRAGHAND</v>
          </cell>
        </row>
        <row r="253">
          <cell r="B253">
            <v>302</v>
          </cell>
          <cell r="C253" t="str">
            <v>SCADA</v>
          </cell>
        </row>
        <row r="254">
          <cell r="B254">
            <v>303</v>
          </cell>
          <cell r="C254" t="str">
            <v>SCADA</v>
          </cell>
        </row>
        <row r="255">
          <cell r="B255">
            <v>304</v>
          </cell>
          <cell r="C255" t="str">
            <v>SCADA</v>
          </cell>
        </row>
        <row r="256">
          <cell r="B256">
            <v>305</v>
          </cell>
          <cell r="C256" t="str">
            <v>DRAGHAND</v>
          </cell>
        </row>
        <row r="257">
          <cell r="B257">
            <v>306</v>
          </cell>
          <cell r="C257" t="str">
            <v>DRAGHAND</v>
          </cell>
        </row>
        <row r="258">
          <cell r="B258">
            <v>307</v>
          </cell>
          <cell r="C258" t="str">
            <v>DRAGHAND</v>
          </cell>
        </row>
        <row r="259">
          <cell r="B259">
            <v>308</v>
          </cell>
          <cell r="C259" t="str">
            <v>DRAGHAND</v>
          </cell>
        </row>
        <row r="260">
          <cell r="B260">
            <v>309</v>
          </cell>
          <cell r="C260" t="str">
            <v>DRAGHAND</v>
          </cell>
        </row>
        <row r="261">
          <cell r="B261">
            <v>310</v>
          </cell>
          <cell r="C261" t="str">
            <v>SCADA</v>
          </cell>
        </row>
        <row r="262">
          <cell r="B262">
            <v>311</v>
          </cell>
          <cell r="C262" t="str">
            <v>SCADA</v>
          </cell>
        </row>
        <row r="263">
          <cell r="B263">
            <v>312</v>
          </cell>
          <cell r="C263" t="str">
            <v>SCADA</v>
          </cell>
        </row>
        <row r="264">
          <cell r="B264">
            <v>313</v>
          </cell>
          <cell r="C264" t="str">
            <v>DRAGHAND</v>
          </cell>
        </row>
        <row r="265">
          <cell r="B265">
            <v>314</v>
          </cell>
          <cell r="C265" t="str">
            <v>DRAGHAND</v>
          </cell>
        </row>
        <row r="266">
          <cell r="B266">
            <v>315</v>
          </cell>
          <cell r="C266" t="str">
            <v>DRAGHAND</v>
          </cell>
        </row>
        <row r="267">
          <cell r="B267">
            <v>319</v>
          </cell>
          <cell r="C267" t="str">
            <v>SCADA</v>
          </cell>
        </row>
        <row r="268">
          <cell r="B268">
            <v>320</v>
          </cell>
          <cell r="C268" t="str">
            <v>DRAGHAND</v>
          </cell>
        </row>
        <row r="269">
          <cell r="B269">
            <v>321</v>
          </cell>
          <cell r="C269" t="str">
            <v>DRAGHAND</v>
          </cell>
        </row>
        <row r="270">
          <cell r="B270">
            <v>322</v>
          </cell>
          <cell r="C270" t="str">
            <v>DRAGHAND</v>
          </cell>
        </row>
        <row r="271">
          <cell r="B271">
            <v>323</v>
          </cell>
          <cell r="C271" t="str">
            <v>DRAGHAND</v>
          </cell>
        </row>
        <row r="272">
          <cell r="B272">
            <v>324</v>
          </cell>
          <cell r="C272" t="str">
            <v>DRAGHAND</v>
          </cell>
        </row>
        <row r="273">
          <cell r="B273">
            <v>325</v>
          </cell>
          <cell r="C273" t="str">
            <v>DRAGHAND</v>
          </cell>
        </row>
        <row r="274">
          <cell r="B274">
            <v>326</v>
          </cell>
          <cell r="C274" t="str">
            <v>DRAGHAND</v>
          </cell>
        </row>
        <row r="275">
          <cell r="B275">
            <v>327</v>
          </cell>
          <cell r="C275" t="str">
            <v>DRAGHAND</v>
          </cell>
        </row>
        <row r="276">
          <cell r="B276">
            <v>329</v>
          </cell>
          <cell r="C276" t="str">
            <v>DRAGHAND</v>
          </cell>
        </row>
        <row r="277">
          <cell r="B277">
            <v>330</v>
          </cell>
          <cell r="C277" t="str">
            <v>DRAGHAND</v>
          </cell>
        </row>
        <row r="278">
          <cell r="B278">
            <v>331</v>
          </cell>
          <cell r="C278" t="str">
            <v>DRAGHAND</v>
          </cell>
        </row>
        <row r="279">
          <cell r="B279">
            <v>334</v>
          </cell>
          <cell r="C279" t="str">
            <v>SCADA</v>
          </cell>
        </row>
        <row r="280">
          <cell r="B280">
            <v>335</v>
          </cell>
          <cell r="C280" t="str">
            <v>DRAGHAND</v>
          </cell>
        </row>
        <row r="281">
          <cell r="B281">
            <v>336</v>
          </cell>
          <cell r="C281" t="str">
            <v>SCADA</v>
          </cell>
        </row>
        <row r="282">
          <cell r="B282">
            <v>337</v>
          </cell>
          <cell r="C282" t="str">
            <v>DRAGHAND</v>
          </cell>
        </row>
        <row r="283">
          <cell r="B283">
            <v>338</v>
          </cell>
          <cell r="C283" t="str">
            <v>DRAGHAND</v>
          </cell>
        </row>
        <row r="284">
          <cell r="B284">
            <v>339</v>
          </cell>
          <cell r="C284" t="str">
            <v>DRAGHAND</v>
          </cell>
        </row>
        <row r="285">
          <cell r="B285">
            <v>340</v>
          </cell>
          <cell r="C285" t="str">
            <v>DRAGHAND</v>
          </cell>
        </row>
        <row r="286">
          <cell r="B286">
            <v>341</v>
          </cell>
          <cell r="C286" t="str">
            <v>DRAGHAND</v>
          </cell>
        </row>
        <row r="287">
          <cell r="B287">
            <v>342</v>
          </cell>
          <cell r="C287" t="str">
            <v>DRAGHAND</v>
          </cell>
        </row>
        <row r="288">
          <cell r="B288">
            <v>343</v>
          </cell>
          <cell r="C288" t="str">
            <v>DRAGHAND</v>
          </cell>
        </row>
        <row r="289">
          <cell r="B289">
            <v>344</v>
          </cell>
          <cell r="C289" t="str">
            <v>SCADA</v>
          </cell>
        </row>
        <row r="290">
          <cell r="B290">
            <v>345</v>
          </cell>
          <cell r="C290" t="str">
            <v>SCADA</v>
          </cell>
        </row>
        <row r="291">
          <cell r="B291">
            <v>346</v>
          </cell>
          <cell r="C291" t="str">
            <v>DRAGHAND</v>
          </cell>
        </row>
        <row r="292">
          <cell r="B292">
            <v>347</v>
          </cell>
          <cell r="C292" t="str">
            <v>SCADA</v>
          </cell>
        </row>
        <row r="293">
          <cell r="B293">
            <v>348</v>
          </cell>
          <cell r="C293" t="str">
            <v>DRAGHAND</v>
          </cell>
        </row>
        <row r="294">
          <cell r="B294">
            <v>350</v>
          </cell>
          <cell r="C294" t="str">
            <v>DRAGHAND</v>
          </cell>
        </row>
        <row r="295">
          <cell r="B295">
            <v>351</v>
          </cell>
          <cell r="C295" t="str">
            <v>DRAGHAND</v>
          </cell>
        </row>
        <row r="296">
          <cell r="B296">
            <v>352</v>
          </cell>
          <cell r="C296" t="str">
            <v>DRAGHAND</v>
          </cell>
        </row>
        <row r="297">
          <cell r="B297">
            <v>353</v>
          </cell>
          <cell r="C297" t="str">
            <v>DRAGHAND</v>
          </cell>
        </row>
        <row r="298">
          <cell r="B298">
            <v>354</v>
          </cell>
          <cell r="C298" t="str">
            <v>DRAGHAND</v>
          </cell>
        </row>
        <row r="299">
          <cell r="B299">
            <v>355</v>
          </cell>
          <cell r="C299" t="str">
            <v>SCADA</v>
          </cell>
        </row>
        <row r="300">
          <cell r="B300">
            <v>356</v>
          </cell>
          <cell r="C300" t="str">
            <v>SCADA</v>
          </cell>
        </row>
        <row r="301">
          <cell r="B301">
            <v>357</v>
          </cell>
          <cell r="C301" t="str">
            <v>SCADA</v>
          </cell>
        </row>
        <row r="302">
          <cell r="B302">
            <v>358</v>
          </cell>
          <cell r="C302" t="str">
            <v>SCADA</v>
          </cell>
        </row>
        <row r="303">
          <cell r="B303">
            <v>359</v>
          </cell>
          <cell r="C303" t="str">
            <v>DRAGHAND</v>
          </cell>
        </row>
        <row r="304">
          <cell r="B304">
            <v>360</v>
          </cell>
          <cell r="C304" t="str">
            <v>SCADA</v>
          </cell>
        </row>
        <row r="305">
          <cell r="B305">
            <v>361</v>
          </cell>
          <cell r="C305" t="str">
            <v>SCADA</v>
          </cell>
        </row>
        <row r="306">
          <cell r="B306">
            <v>362</v>
          </cell>
          <cell r="C306" t="str">
            <v>SCADA</v>
          </cell>
        </row>
        <row r="307">
          <cell r="B307">
            <v>363</v>
          </cell>
          <cell r="C307" t="str">
            <v>SCADA</v>
          </cell>
        </row>
        <row r="308">
          <cell r="B308">
            <v>364</v>
          </cell>
          <cell r="C308" t="str">
            <v>SCADA</v>
          </cell>
        </row>
        <row r="309">
          <cell r="B309">
            <v>365</v>
          </cell>
          <cell r="C309" t="str">
            <v>SCADA</v>
          </cell>
        </row>
        <row r="310">
          <cell r="B310">
            <v>366</v>
          </cell>
          <cell r="C310" t="str">
            <v>SCADA</v>
          </cell>
        </row>
        <row r="311">
          <cell r="B311">
            <v>367</v>
          </cell>
          <cell r="C311" t="str">
            <v>SCADA</v>
          </cell>
        </row>
        <row r="312">
          <cell r="B312">
            <v>368</v>
          </cell>
          <cell r="C312" t="str">
            <v>SCADA</v>
          </cell>
        </row>
        <row r="313">
          <cell r="B313">
            <v>369</v>
          </cell>
          <cell r="C313" t="str">
            <v>SCADA</v>
          </cell>
        </row>
        <row r="314">
          <cell r="B314">
            <v>370</v>
          </cell>
          <cell r="C314" t="str">
            <v>SCADA</v>
          </cell>
        </row>
        <row r="315">
          <cell r="B315">
            <v>371</v>
          </cell>
          <cell r="C315" t="str">
            <v>DRAGHAND</v>
          </cell>
        </row>
        <row r="316">
          <cell r="B316">
            <v>372</v>
          </cell>
          <cell r="C316" t="str">
            <v>SCADA</v>
          </cell>
        </row>
        <row r="317">
          <cell r="B317">
            <v>373</v>
          </cell>
          <cell r="C317" t="str">
            <v>SCADA</v>
          </cell>
        </row>
        <row r="318">
          <cell r="B318">
            <v>374</v>
          </cell>
          <cell r="C318" t="str">
            <v>DRAGHAND</v>
          </cell>
        </row>
        <row r="319">
          <cell r="B319">
            <v>375</v>
          </cell>
          <cell r="C319" t="str">
            <v>SCADA</v>
          </cell>
        </row>
        <row r="320">
          <cell r="B320">
            <v>376</v>
          </cell>
          <cell r="C320" t="str">
            <v>DRAGHAND</v>
          </cell>
        </row>
        <row r="321">
          <cell r="B321">
            <v>377</v>
          </cell>
          <cell r="C321" t="str">
            <v>SCADA</v>
          </cell>
        </row>
        <row r="322">
          <cell r="B322">
            <v>378</v>
          </cell>
          <cell r="C322" t="str">
            <v>DRAGHAND</v>
          </cell>
        </row>
        <row r="323">
          <cell r="B323">
            <v>380</v>
          </cell>
          <cell r="C323" t="str">
            <v>DRAGHAND</v>
          </cell>
        </row>
        <row r="324">
          <cell r="B324">
            <v>381</v>
          </cell>
          <cell r="C324" t="str">
            <v>DRAGHAND</v>
          </cell>
        </row>
        <row r="325">
          <cell r="B325">
            <v>382</v>
          </cell>
          <cell r="C325" t="str">
            <v>DRAGHAND</v>
          </cell>
        </row>
        <row r="326">
          <cell r="B326">
            <v>383</v>
          </cell>
          <cell r="C326" t="str">
            <v>DRAGHAND</v>
          </cell>
        </row>
        <row r="327">
          <cell r="B327">
            <v>384</v>
          </cell>
          <cell r="C327" t="str">
            <v>DRAGHAND</v>
          </cell>
        </row>
        <row r="328">
          <cell r="B328">
            <v>385</v>
          </cell>
          <cell r="C328" t="str">
            <v>DRAGHAND</v>
          </cell>
        </row>
        <row r="329">
          <cell r="B329">
            <v>386</v>
          </cell>
          <cell r="C329" t="str">
            <v>SCADA</v>
          </cell>
        </row>
        <row r="330">
          <cell r="B330">
            <v>387</v>
          </cell>
          <cell r="C330" t="str">
            <v>SCADA</v>
          </cell>
        </row>
        <row r="331">
          <cell r="B331">
            <v>390</v>
          </cell>
          <cell r="C331" t="str">
            <v>SCADA</v>
          </cell>
        </row>
        <row r="332">
          <cell r="B332">
            <v>391</v>
          </cell>
          <cell r="C332" t="str">
            <v>SCADA</v>
          </cell>
        </row>
        <row r="333">
          <cell r="B333">
            <v>392</v>
          </cell>
          <cell r="C333" t="str">
            <v>SCADA</v>
          </cell>
        </row>
        <row r="334">
          <cell r="B334">
            <v>393</v>
          </cell>
          <cell r="C334" t="str">
            <v>SCADA</v>
          </cell>
        </row>
        <row r="335">
          <cell r="B335">
            <v>394</v>
          </cell>
          <cell r="C335" t="str">
            <v>SCADA</v>
          </cell>
        </row>
        <row r="336">
          <cell r="B336">
            <v>395</v>
          </cell>
          <cell r="C336" t="str">
            <v>SCADA</v>
          </cell>
        </row>
        <row r="337">
          <cell r="B337">
            <v>396</v>
          </cell>
          <cell r="C337" t="str">
            <v>SCADA</v>
          </cell>
        </row>
        <row r="338">
          <cell r="B338">
            <v>397</v>
          </cell>
          <cell r="C338" t="str">
            <v>SCADA</v>
          </cell>
        </row>
        <row r="339">
          <cell r="B339">
            <v>399</v>
          </cell>
          <cell r="C339" t="str">
            <v>SCADA</v>
          </cell>
        </row>
        <row r="340">
          <cell r="B340">
            <v>400</v>
          </cell>
          <cell r="C340" t="str">
            <v>SCADA</v>
          </cell>
        </row>
        <row r="341">
          <cell r="B341">
            <v>401</v>
          </cell>
          <cell r="C341" t="str">
            <v>SCADA</v>
          </cell>
        </row>
        <row r="342">
          <cell r="B342">
            <v>402</v>
          </cell>
          <cell r="C342" t="str">
            <v>SCADA</v>
          </cell>
        </row>
        <row r="343">
          <cell r="B343">
            <v>403</v>
          </cell>
          <cell r="C343" t="str">
            <v>SCADA</v>
          </cell>
        </row>
        <row r="344">
          <cell r="B344">
            <v>404</v>
          </cell>
          <cell r="C344" t="str">
            <v>SCADA</v>
          </cell>
        </row>
        <row r="345">
          <cell r="B345">
            <v>405</v>
          </cell>
          <cell r="C345" t="str">
            <v>SCADA</v>
          </cell>
        </row>
        <row r="346">
          <cell r="B346">
            <v>406</v>
          </cell>
          <cell r="C346" t="str">
            <v>SCADA</v>
          </cell>
        </row>
        <row r="347">
          <cell r="B347">
            <v>407</v>
          </cell>
          <cell r="C347" t="str">
            <v>SCADA</v>
          </cell>
        </row>
        <row r="348">
          <cell r="B348">
            <v>409</v>
          </cell>
          <cell r="C348" t="str">
            <v>SCADA</v>
          </cell>
        </row>
        <row r="349">
          <cell r="B349">
            <v>410</v>
          </cell>
          <cell r="C349" t="str">
            <v>SCADA</v>
          </cell>
        </row>
        <row r="350">
          <cell r="B350">
            <v>411</v>
          </cell>
          <cell r="C350" t="str">
            <v>SCADA</v>
          </cell>
        </row>
        <row r="351">
          <cell r="B351">
            <v>412</v>
          </cell>
          <cell r="C351" t="str">
            <v>SCADA</v>
          </cell>
        </row>
        <row r="352">
          <cell r="B352">
            <v>413</v>
          </cell>
          <cell r="C352" t="str">
            <v>SCADA</v>
          </cell>
        </row>
        <row r="353">
          <cell r="B353">
            <v>414</v>
          </cell>
          <cell r="C353" t="str">
            <v>SCADA</v>
          </cell>
        </row>
        <row r="354">
          <cell r="B354">
            <v>415</v>
          </cell>
          <cell r="C354" t="str">
            <v>SCADA</v>
          </cell>
        </row>
        <row r="355">
          <cell r="B355">
            <v>416</v>
          </cell>
          <cell r="C355" t="str">
            <v>SCADA</v>
          </cell>
        </row>
        <row r="356">
          <cell r="B356">
            <v>417</v>
          </cell>
          <cell r="C356" t="str">
            <v>SCADA</v>
          </cell>
        </row>
        <row r="357">
          <cell r="B357">
            <v>418</v>
          </cell>
          <cell r="C357" t="str">
            <v>SCADA</v>
          </cell>
        </row>
        <row r="358">
          <cell r="B358">
            <v>423</v>
          </cell>
          <cell r="C358" t="str">
            <v>SCADA</v>
          </cell>
        </row>
        <row r="359">
          <cell r="B359">
            <v>424</v>
          </cell>
          <cell r="C359" t="str">
            <v>SCADA</v>
          </cell>
        </row>
        <row r="360">
          <cell r="B360">
            <v>425</v>
          </cell>
          <cell r="C360" t="str">
            <v>SCADA</v>
          </cell>
        </row>
        <row r="361">
          <cell r="B361">
            <v>426</v>
          </cell>
          <cell r="C361" t="str">
            <v>SCADA</v>
          </cell>
        </row>
        <row r="362">
          <cell r="B362">
            <v>427</v>
          </cell>
          <cell r="C362" t="str">
            <v>SCADA</v>
          </cell>
        </row>
        <row r="363">
          <cell r="B363">
            <v>428</v>
          </cell>
          <cell r="C363" t="str">
            <v>SCADA</v>
          </cell>
        </row>
        <row r="364">
          <cell r="B364">
            <v>429</v>
          </cell>
          <cell r="C364" t="str">
            <v>SCADA</v>
          </cell>
        </row>
        <row r="365">
          <cell r="B365">
            <v>430</v>
          </cell>
          <cell r="C365" t="str">
            <v>SCADA</v>
          </cell>
        </row>
        <row r="366">
          <cell r="B366">
            <v>431</v>
          </cell>
          <cell r="C366" t="str">
            <v>DRAGHAND</v>
          </cell>
        </row>
        <row r="367">
          <cell r="B367">
            <v>432</v>
          </cell>
          <cell r="C367" t="str">
            <v>SCADA</v>
          </cell>
        </row>
        <row r="368">
          <cell r="B368">
            <v>433</v>
          </cell>
          <cell r="C368" t="str">
            <v>SCADA</v>
          </cell>
        </row>
        <row r="369">
          <cell r="B369">
            <v>434</v>
          </cell>
          <cell r="C369" t="str">
            <v>SCADA</v>
          </cell>
        </row>
        <row r="370">
          <cell r="B370">
            <v>435</v>
          </cell>
          <cell r="C370" t="str">
            <v>SCADA</v>
          </cell>
        </row>
        <row r="371">
          <cell r="B371">
            <v>436</v>
          </cell>
          <cell r="C371" t="str">
            <v>SCADA</v>
          </cell>
        </row>
        <row r="372">
          <cell r="B372">
            <v>437</v>
          </cell>
          <cell r="C372" t="str">
            <v>SCADA</v>
          </cell>
        </row>
        <row r="373">
          <cell r="B373">
            <v>438</v>
          </cell>
          <cell r="C373" t="str">
            <v>SCADA</v>
          </cell>
        </row>
        <row r="374">
          <cell r="B374">
            <v>439</v>
          </cell>
          <cell r="C374" t="str">
            <v>SCADA</v>
          </cell>
        </row>
        <row r="375">
          <cell r="B375">
            <v>440</v>
          </cell>
          <cell r="C375" t="str">
            <v>DRAGHAND</v>
          </cell>
        </row>
        <row r="376">
          <cell r="B376">
            <v>441</v>
          </cell>
          <cell r="C376" t="str">
            <v>DRAGHAND</v>
          </cell>
        </row>
        <row r="377">
          <cell r="B377">
            <v>442</v>
          </cell>
          <cell r="C377" t="str">
            <v>DRAGHAND</v>
          </cell>
        </row>
        <row r="378">
          <cell r="B378">
            <v>443</v>
          </cell>
          <cell r="C378" t="str">
            <v>SCADA</v>
          </cell>
        </row>
        <row r="379">
          <cell r="B379">
            <v>444</v>
          </cell>
          <cell r="C379" t="str">
            <v>DRAGHAND</v>
          </cell>
        </row>
        <row r="380">
          <cell r="B380">
            <v>445</v>
          </cell>
          <cell r="C380" t="str">
            <v>DRAGHAND</v>
          </cell>
        </row>
        <row r="381">
          <cell r="B381">
            <v>448</v>
          </cell>
          <cell r="C381" t="str">
            <v>DRAGHAND</v>
          </cell>
        </row>
        <row r="382">
          <cell r="B382">
            <v>449</v>
          </cell>
          <cell r="C382" t="str">
            <v>DRAGHAND</v>
          </cell>
        </row>
        <row r="383">
          <cell r="B383">
            <v>450</v>
          </cell>
          <cell r="C383" t="str">
            <v>SCADA</v>
          </cell>
        </row>
        <row r="384">
          <cell r="B384">
            <v>451</v>
          </cell>
          <cell r="C384" t="str">
            <v>SCADA</v>
          </cell>
        </row>
        <row r="385">
          <cell r="B385">
            <v>452</v>
          </cell>
          <cell r="C385" t="str">
            <v>SCADA</v>
          </cell>
        </row>
        <row r="386">
          <cell r="B386">
            <v>453</v>
          </cell>
          <cell r="C386" t="str">
            <v>SCADA</v>
          </cell>
        </row>
        <row r="387">
          <cell r="B387">
            <v>454</v>
          </cell>
          <cell r="C387" t="str">
            <v>SCADA</v>
          </cell>
        </row>
        <row r="388">
          <cell r="B388">
            <v>455</v>
          </cell>
          <cell r="C388" t="str">
            <v>SCADA</v>
          </cell>
        </row>
        <row r="389">
          <cell r="B389">
            <v>456</v>
          </cell>
          <cell r="C389" t="str">
            <v>SCADA</v>
          </cell>
        </row>
        <row r="390">
          <cell r="B390">
            <v>457</v>
          </cell>
          <cell r="C390" t="str">
            <v>SCADA</v>
          </cell>
        </row>
        <row r="391">
          <cell r="B391">
            <v>460</v>
          </cell>
          <cell r="C391" t="str">
            <v>SCADA</v>
          </cell>
        </row>
        <row r="392">
          <cell r="B392">
            <v>461</v>
          </cell>
          <cell r="C392" t="str">
            <v>SCADA</v>
          </cell>
        </row>
        <row r="393">
          <cell r="B393">
            <v>462</v>
          </cell>
          <cell r="C393" t="str">
            <v>SCADA</v>
          </cell>
        </row>
        <row r="394">
          <cell r="B394">
            <v>463</v>
          </cell>
          <cell r="C394" t="str">
            <v>SCADA</v>
          </cell>
        </row>
        <row r="395">
          <cell r="B395">
            <v>464</v>
          </cell>
          <cell r="C395" t="str">
            <v>SCADA</v>
          </cell>
        </row>
        <row r="396">
          <cell r="B396">
            <v>465</v>
          </cell>
          <cell r="C396" t="str">
            <v>SCADA</v>
          </cell>
        </row>
        <row r="397">
          <cell r="B397">
            <v>466</v>
          </cell>
          <cell r="C397" t="str">
            <v>SCADA</v>
          </cell>
        </row>
        <row r="398">
          <cell r="B398">
            <v>467</v>
          </cell>
          <cell r="C398" t="str">
            <v>SCADA</v>
          </cell>
        </row>
        <row r="399">
          <cell r="B399">
            <v>468</v>
          </cell>
          <cell r="C399" t="str">
            <v>SCADA</v>
          </cell>
        </row>
        <row r="400">
          <cell r="B400">
            <v>469</v>
          </cell>
          <cell r="C400" t="str">
            <v>SCADA</v>
          </cell>
        </row>
        <row r="401">
          <cell r="B401">
            <v>470</v>
          </cell>
          <cell r="C401" t="str">
            <v>SCADA</v>
          </cell>
        </row>
        <row r="402">
          <cell r="B402">
            <v>471</v>
          </cell>
          <cell r="C402" t="str">
            <v>SCADA</v>
          </cell>
        </row>
        <row r="403">
          <cell r="B403">
            <v>472</v>
          </cell>
          <cell r="C403" t="str">
            <v>SCADA</v>
          </cell>
        </row>
        <row r="404">
          <cell r="B404">
            <v>473</v>
          </cell>
          <cell r="C404" t="str">
            <v>SCADA</v>
          </cell>
        </row>
        <row r="405">
          <cell r="B405">
            <v>474</v>
          </cell>
          <cell r="C405" t="str">
            <v>SCADA</v>
          </cell>
        </row>
        <row r="406">
          <cell r="B406">
            <v>475</v>
          </cell>
          <cell r="C406" t="str">
            <v>DRAGHAND</v>
          </cell>
        </row>
        <row r="407">
          <cell r="B407">
            <v>476</v>
          </cell>
          <cell r="C407" t="str">
            <v>DRAGHAND</v>
          </cell>
        </row>
        <row r="408">
          <cell r="B408">
            <v>477</v>
          </cell>
          <cell r="C408" t="str">
            <v>SCADA</v>
          </cell>
        </row>
        <row r="409">
          <cell r="B409">
            <v>480</v>
          </cell>
          <cell r="C409" t="str">
            <v>SCADA</v>
          </cell>
        </row>
        <row r="410">
          <cell r="B410">
            <v>481</v>
          </cell>
          <cell r="C410" t="str">
            <v>SCADA</v>
          </cell>
        </row>
        <row r="411">
          <cell r="B411">
            <v>482</v>
          </cell>
          <cell r="C411" t="str">
            <v>SCADA</v>
          </cell>
        </row>
        <row r="412">
          <cell r="B412">
            <v>483</v>
          </cell>
          <cell r="C412" t="str">
            <v>SCADA</v>
          </cell>
        </row>
        <row r="413">
          <cell r="B413">
            <v>484</v>
          </cell>
          <cell r="C413" t="str">
            <v>SCADA</v>
          </cell>
        </row>
        <row r="414">
          <cell r="B414">
            <v>486</v>
          </cell>
          <cell r="C414" t="str">
            <v>DRAGHAND</v>
          </cell>
        </row>
        <row r="415">
          <cell r="B415">
            <v>487</v>
          </cell>
          <cell r="C415" t="str">
            <v>DRAGHAND</v>
          </cell>
        </row>
        <row r="416">
          <cell r="B416">
            <v>488</v>
          </cell>
          <cell r="C416" t="str">
            <v>SCADA</v>
          </cell>
        </row>
        <row r="417">
          <cell r="B417">
            <v>489</v>
          </cell>
          <cell r="C417" t="str">
            <v>SCADA</v>
          </cell>
        </row>
        <row r="418">
          <cell r="B418">
            <v>490</v>
          </cell>
          <cell r="C418" t="str">
            <v>SCADA</v>
          </cell>
        </row>
        <row r="419">
          <cell r="B419">
            <v>491</v>
          </cell>
          <cell r="C419" t="str">
            <v>SCADA</v>
          </cell>
        </row>
        <row r="420">
          <cell r="B420">
            <v>492</v>
          </cell>
          <cell r="C420" t="str">
            <v>SCADA</v>
          </cell>
        </row>
        <row r="421">
          <cell r="B421">
            <v>493</v>
          </cell>
          <cell r="C421" t="str">
            <v>SCADA</v>
          </cell>
        </row>
        <row r="422">
          <cell r="B422">
            <v>496</v>
          </cell>
          <cell r="C422" t="str">
            <v>SCADA</v>
          </cell>
        </row>
        <row r="423">
          <cell r="B423">
            <v>497</v>
          </cell>
          <cell r="C423" t="str">
            <v>SCADA</v>
          </cell>
        </row>
        <row r="424">
          <cell r="B424">
            <v>498</v>
          </cell>
          <cell r="C424" t="str">
            <v>SCADA</v>
          </cell>
        </row>
        <row r="425">
          <cell r="B425">
            <v>499</v>
          </cell>
          <cell r="C425" t="str">
            <v>DRAGHAND</v>
          </cell>
        </row>
        <row r="426">
          <cell r="B426">
            <v>500</v>
          </cell>
          <cell r="C426" t="str">
            <v>SCADA</v>
          </cell>
        </row>
        <row r="427">
          <cell r="B427">
            <v>501</v>
          </cell>
          <cell r="C427" t="str">
            <v>SCADA</v>
          </cell>
        </row>
        <row r="428">
          <cell r="B428">
            <v>502</v>
          </cell>
          <cell r="C428" t="str">
            <v>SCADA</v>
          </cell>
        </row>
        <row r="429">
          <cell r="B429">
            <v>504</v>
          </cell>
          <cell r="C429" t="str">
            <v>SCADA</v>
          </cell>
        </row>
        <row r="430">
          <cell r="B430">
            <v>505</v>
          </cell>
          <cell r="C430" t="str">
            <v>SCADA</v>
          </cell>
        </row>
        <row r="431">
          <cell r="B431">
            <v>506</v>
          </cell>
          <cell r="C431" t="str">
            <v>SCADA</v>
          </cell>
        </row>
        <row r="432">
          <cell r="B432">
            <v>507</v>
          </cell>
          <cell r="C432" t="str">
            <v>SCADA</v>
          </cell>
        </row>
        <row r="433">
          <cell r="B433">
            <v>508</v>
          </cell>
          <cell r="C433" t="str">
            <v>SCADA</v>
          </cell>
        </row>
        <row r="434">
          <cell r="B434">
            <v>509</v>
          </cell>
          <cell r="C434" t="str">
            <v>SCADA</v>
          </cell>
        </row>
        <row r="435">
          <cell r="B435">
            <v>510</v>
          </cell>
          <cell r="C435" t="str">
            <v>DRAGHAND</v>
          </cell>
        </row>
        <row r="436">
          <cell r="B436">
            <v>511</v>
          </cell>
          <cell r="C436" t="str">
            <v>DRAGHAND</v>
          </cell>
        </row>
        <row r="437">
          <cell r="B437">
            <v>512</v>
          </cell>
          <cell r="C437" t="str">
            <v>DRAGHAND</v>
          </cell>
        </row>
        <row r="438">
          <cell r="B438">
            <v>513</v>
          </cell>
          <cell r="C438" t="str">
            <v>SCADA</v>
          </cell>
        </row>
        <row r="439">
          <cell r="B439">
            <v>514</v>
          </cell>
          <cell r="C439" t="str">
            <v>SCADA</v>
          </cell>
        </row>
        <row r="440">
          <cell r="B440">
            <v>515</v>
          </cell>
          <cell r="C440" t="str">
            <v>SCADA</v>
          </cell>
        </row>
        <row r="441">
          <cell r="B441">
            <v>516</v>
          </cell>
          <cell r="C441" t="str">
            <v>SCADA</v>
          </cell>
        </row>
        <row r="442">
          <cell r="B442">
            <v>517</v>
          </cell>
          <cell r="C442" t="str">
            <v>SCADA</v>
          </cell>
        </row>
        <row r="443">
          <cell r="B443">
            <v>518</v>
          </cell>
          <cell r="C443" t="str">
            <v>SCADA</v>
          </cell>
        </row>
        <row r="444">
          <cell r="B444">
            <v>519</v>
          </cell>
          <cell r="C444" t="str">
            <v>SCADA</v>
          </cell>
        </row>
        <row r="445">
          <cell r="B445">
            <v>520</v>
          </cell>
          <cell r="C445" t="str">
            <v>DRAGHAND</v>
          </cell>
        </row>
        <row r="446">
          <cell r="B446">
            <v>521</v>
          </cell>
          <cell r="C446" t="str">
            <v>DRAGHAND</v>
          </cell>
        </row>
        <row r="447">
          <cell r="B447">
            <v>522</v>
          </cell>
          <cell r="C447" t="str">
            <v>DRAGHAND</v>
          </cell>
        </row>
        <row r="448">
          <cell r="B448">
            <v>523</v>
          </cell>
          <cell r="C448" t="str">
            <v>DRAGHAND</v>
          </cell>
        </row>
        <row r="449">
          <cell r="B449">
            <v>524</v>
          </cell>
          <cell r="C449" t="str">
            <v>SCADA</v>
          </cell>
        </row>
        <row r="450">
          <cell r="B450">
            <v>525</v>
          </cell>
          <cell r="C450" t="str">
            <v>SCADA</v>
          </cell>
        </row>
        <row r="451">
          <cell r="B451">
            <v>527</v>
          </cell>
          <cell r="C451" t="str">
            <v>DRAGHAND</v>
          </cell>
        </row>
        <row r="452">
          <cell r="B452">
            <v>528</v>
          </cell>
          <cell r="C452" t="str">
            <v>SCADA</v>
          </cell>
        </row>
        <row r="453">
          <cell r="B453">
            <v>529</v>
          </cell>
          <cell r="C453" t="str">
            <v>SCADA</v>
          </cell>
        </row>
        <row r="454">
          <cell r="B454">
            <v>531</v>
          </cell>
          <cell r="C454" t="str">
            <v>DRAGHAND</v>
          </cell>
        </row>
        <row r="455">
          <cell r="B455">
            <v>532</v>
          </cell>
          <cell r="C455" t="str">
            <v>DRAGHAND</v>
          </cell>
        </row>
        <row r="456">
          <cell r="B456">
            <v>533</v>
          </cell>
          <cell r="C456" t="str">
            <v>SCADA</v>
          </cell>
        </row>
        <row r="457">
          <cell r="B457">
            <v>534</v>
          </cell>
          <cell r="C457" t="str">
            <v>SCADA</v>
          </cell>
        </row>
        <row r="458">
          <cell r="B458">
            <v>535</v>
          </cell>
          <cell r="C458" t="str">
            <v>SCADA</v>
          </cell>
        </row>
        <row r="459">
          <cell r="B459">
            <v>536</v>
          </cell>
          <cell r="C459" t="str">
            <v>SCADA</v>
          </cell>
        </row>
        <row r="460">
          <cell r="B460">
            <v>537</v>
          </cell>
          <cell r="C460" t="str">
            <v>SCADA</v>
          </cell>
        </row>
        <row r="461">
          <cell r="B461">
            <v>538</v>
          </cell>
          <cell r="C461" t="str">
            <v>SCADA</v>
          </cell>
        </row>
        <row r="462">
          <cell r="B462">
            <v>539</v>
          </cell>
          <cell r="C462" t="str">
            <v>SCADA</v>
          </cell>
        </row>
        <row r="463">
          <cell r="B463">
            <v>540</v>
          </cell>
          <cell r="C463" t="str">
            <v>SCADA</v>
          </cell>
        </row>
        <row r="464">
          <cell r="B464">
            <v>541</v>
          </cell>
          <cell r="C464" t="str">
            <v>SCADA</v>
          </cell>
        </row>
        <row r="465">
          <cell r="B465">
            <v>542</v>
          </cell>
          <cell r="C465" t="str">
            <v>SCADA</v>
          </cell>
        </row>
        <row r="466">
          <cell r="B466">
            <v>543</v>
          </cell>
          <cell r="C466" t="str">
            <v>SCADA</v>
          </cell>
        </row>
        <row r="467">
          <cell r="B467">
            <v>544</v>
          </cell>
          <cell r="C467" t="str">
            <v>SCADA</v>
          </cell>
        </row>
        <row r="468">
          <cell r="B468">
            <v>545</v>
          </cell>
          <cell r="C468" t="str">
            <v>SCADA</v>
          </cell>
        </row>
        <row r="469">
          <cell r="B469">
            <v>546</v>
          </cell>
          <cell r="C469" t="str">
            <v>SCADA</v>
          </cell>
        </row>
        <row r="470">
          <cell r="B470">
            <v>547</v>
          </cell>
          <cell r="C470" t="str">
            <v>SCADA</v>
          </cell>
        </row>
        <row r="471">
          <cell r="B471">
            <v>548</v>
          </cell>
          <cell r="C471" t="str">
            <v>SCADA</v>
          </cell>
        </row>
        <row r="472">
          <cell r="B472">
            <v>549</v>
          </cell>
          <cell r="C472" t="str">
            <v>SCADA</v>
          </cell>
        </row>
        <row r="473">
          <cell r="B473">
            <v>550</v>
          </cell>
          <cell r="C473" t="str">
            <v>SCADA</v>
          </cell>
        </row>
        <row r="474">
          <cell r="B474">
            <v>551</v>
          </cell>
          <cell r="C474" t="str">
            <v>SCADA</v>
          </cell>
        </row>
        <row r="475">
          <cell r="B475">
            <v>552</v>
          </cell>
          <cell r="C475" t="str">
            <v>SCADA</v>
          </cell>
        </row>
        <row r="476">
          <cell r="B476">
            <v>553</v>
          </cell>
          <cell r="C476" t="str">
            <v>SCADA</v>
          </cell>
        </row>
        <row r="477">
          <cell r="B477">
            <v>554</v>
          </cell>
          <cell r="C477" t="str">
            <v>SCADA</v>
          </cell>
        </row>
        <row r="478">
          <cell r="B478">
            <v>555</v>
          </cell>
          <cell r="C478" t="str">
            <v>SCADA</v>
          </cell>
        </row>
        <row r="479">
          <cell r="B479">
            <v>556</v>
          </cell>
          <cell r="C479" t="str">
            <v>SCADA</v>
          </cell>
        </row>
        <row r="480">
          <cell r="B480">
            <v>557</v>
          </cell>
          <cell r="C480" t="str">
            <v>SCADA</v>
          </cell>
        </row>
        <row r="481">
          <cell r="B481">
            <v>558</v>
          </cell>
          <cell r="C481" t="str">
            <v>SCADA</v>
          </cell>
        </row>
        <row r="482">
          <cell r="B482">
            <v>559</v>
          </cell>
          <cell r="C482" t="str">
            <v>SCADA</v>
          </cell>
        </row>
        <row r="483">
          <cell r="B483">
            <v>560</v>
          </cell>
          <cell r="C483" t="str">
            <v>SCADA</v>
          </cell>
        </row>
        <row r="484">
          <cell r="B484">
            <v>561</v>
          </cell>
          <cell r="C484" t="str">
            <v>SCADA</v>
          </cell>
        </row>
        <row r="485">
          <cell r="B485">
            <v>562</v>
          </cell>
          <cell r="C485" t="str">
            <v>SCADA</v>
          </cell>
        </row>
        <row r="486">
          <cell r="B486">
            <v>563</v>
          </cell>
          <cell r="C486" t="str">
            <v>SCADA</v>
          </cell>
        </row>
        <row r="487">
          <cell r="B487">
            <v>564</v>
          </cell>
          <cell r="C487" t="str">
            <v>SCADA</v>
          </cell>
        </row>
        <row r="488">
          <cell r="B488">
            <v>565</v>
          </cell>
          <cell r="C488" t="str">
            <v>SCADA</v>
          </cell>
        </row>
        <row r="489">
          <cell r="B489">
            <v>566</v>
          </cell>
          <cell r="C489" t="str">
            <v>SCADA</v>
          </cell>
        </row>
        <row r="490">
          <cell r="B490">
            <v>567</v>
          </cell>
          <cell r="C490" t="str">
            <v>SCADA</v>
          </cell>
        </row>
        <row r="491">
          <cell r="B491">
            <v>568</v>
          </cell>
          <cell r="C491" t="str">
            <v>DRAGHAND</v>
          </cell>
        </row>
        <row r="492">
          <cell r="B492">
            <v>569</v>
          </cell>
          <cell r="C492" t="str">
            <v>DRAGHAND</v>
          </cell>
        </row>
        <row r="493">
          <cell r="B493">
            <v>570</v>
          </cell>
          <cell r="C493" t="str">
            <v>SCADA</v>
          </cell>
        </row>
        <row r="494">
          <cell r="B494">
            <v>571</v>
          </cell>
          <cell r="C494" t="str">
            <v>SCADA</v>
          </cell>
        </row>
        <row r="495">
          <cell r="B495">
            <v>572</v>
          </cell>
          <cell r="C495" t="str">
            <v>SCADA</v>
          </cell>
        </row>
        <row r="496">
          <cell r="B496">
            <v>574</v>
          </cell>
          <cell r="C496" t="str">
            <v>SCADA</v>
          </cell>
        </row>
        <row r="497">
          <cell r="B497">
            <v>575</v>
          </cell>
          <cell r="C497" t="str">
            <v>SCADA</v>
          </cell>
        </row>
        <row r="498">
          <cell r="B498">
            <v>576</v>
          </cell>
          <cell r="C498" t="str">
            <v>SCADA</v>
          </cell>
        </row>
        <row r="499">
          <cell r="B499">
            <v>577</v>
          </cell>
          <cell r="C499" t="str">
            <v>SCADA</v>
          </cell>
        </row>
        <row r="500">
          <cell r="B500">
            <v>578</v>
          </cell>
          <cell r="C500" t="str">
            <v>SCADA</v>
          </cell>
        </row>
        <row r="501">
          <cell r="B501">
            <v>579</v>
          </cell>
          <cell r="C501" t="str">
            <v>SCADA</v>
          </cell>
        </row>
        <row r="502">
          <cell r="B502">
            <v>580</v>
          </cell>
          <cell r="C502" t="str">
            <v>DRAGHAND</v>
          </cell>
        </row>
        <row r="503">
          <cell r="B503">
            <v>581</v>
          </cell>
          <cell r="C503" t="str">
            <v>DRAGHAND</v>
          </cell>
        </row>
        <row r="504">
          <cell r="B504">
            <v>582</v>
          </cell>
          <cell r="C504" t="str">
            <v>DRAGHAND</v>
          </cell>
        </row>
        <row r="505">
          <cell r="B505">
            <v>583</v>
          </cell>
          <cell r="C505" t="str">
            <v>SCADA</v>
          </cell>
        </row>
        <row r="506">
          <cell r="B506">
            <v>584</v>
          </cell>
          <cell r="C506" t="str">
            <v>SCADA</v>
          </cell>
        </row>
        <row r="507">
          <cell r="B507">
            <v>585</v>
          </cell>
          <cell r="C507" t="str">
            <v>SCADA</v>
          </cell>
        </row>
        <row r="508">
          <cell r="B508">
            <v>586</v>
          </cell>
          <cell r="C508" t="str">
            <v>SCADA</v>
          </cell>
        </row>
        <row r="509">
          <cell r="B509">
            <v>587</v>
          </cell>
          <cell r="C509" t="str">
            <v>SCADA</v>
          </cell>
        </row>
        <row r="510">
          <cell r="B510">
            <v>588</v>
          </cell>
          <cell r="C510" t="str">
            <v>SCADA</v>
          </cell>
        </row>
        <row r="511">
          <cell r="B511">
            <v>589</v>
          </cell>
          <cell r="C511" t="str">
            <v>SCADA</v>
          </cell>
        </row>
        <row r="512">
          <cell r="B512">
            <v>590</v>
          </cell>
          <cell r="C512" t="str">
            <v>SCADA</v>
          </cell>
        </row>
        <row r="513">
          <cell r="B513">
            <v>591</v>
          </cell>
          <cell r="C513" t="str">
            <v>SCADA</v>
          </cell>
        </row>
        <row r="514">
          <cell r="B514">
            <v>592</v>
          </cell>
          <cell r="C514" t="str">
            <v>SCADA</v>
          </cell>
        </row>
        <row r="515">
          <cell r="B515">
            <v>593</v>
          </cell>
          <cell r="C515" t="str">
            <v>SCADA</v>
          </cell>
        </row>
        <row r="516">
          <cell r="B516">
            <v>594</v>
          </cell>
          <cell r="C516" t="str">
            <v>SCADA</v>
          </cell>
        </row>
        <row r="517">
          <cell r="B517">
            <v>595</v>
          </cell>
          <cell r="C517" t="str">
            <v>SCADA</v>
          </cell>
        </row>
        <row r="518">
          <cell r="B518">
            <v>596</v>
          </cell>
          <cell r="C518" t="str">
            <v>SCADA</v>
          </cell>
        </row>
        <row r="519">
          <cell r="B519">
            <v>597</v>
          </cell>
          <cell r="C519" t="str">
            <v>SCADA</v>
          </cell>
        </row>
        <row r="520">
          <cell r="B520">
            <v>598</v>
          </cell>
          <cell r="C520" t="str">
            <v>SCADA</v>
          </cell>
        </row>
        <row r="521">
          <cell r="B521">
            <v>599</v>
          </cell>
          <cell r="C521" t="str">
            <v>SCADA</v>
          </cell>
        </row>
        <row r="522">
          <cell r="B522">
            <v>700</v>
          </cell>
          <cell r="C522" t="str">
            <v>SCADA</v>
          </cell>
        </row>
        <row r="523">
          <cell r="B523">
            <v>701</v>
          </cell>
          <cell r="C523" t="str">
            <v>SCADA</v>
          </cell>
        </row>
        <row r="524">
          <cell r="B524">
            <v>702</v>
          </cell>
          <cell r="C524" t="str">
            <v>SCADA</v>
          </cell>
        </row>
        <row r="525">
          <cell r="B525">
            <v>703</v>
          </cell>
          <cell r="C525" t="str">
            <v>SCADA</v>
          </cell>
        </row>
        <row r="526">
          <cell r="B526">
            <v>704</v>
          </cell>
          <cell r="C526" t="str">
            <v>SCADA</v>
          </cell>
        </row>
        <row r="527">
          <cell r="B527">
            <v>706</v>
          </cell>
          <cell r="C527" t="str">
            <v>SCADA</v>
          </cell>
        </row>
        <row r="528">
          <cell r="B528">
            <v>707</v>
          </cell>
          <cell r="C528" t="str">
            <v>SCADA</v>
          </cell>
        </row>
        <row r="529">
          <cell r="B529">
            <v>708</v>
          </cell>
          <cell r="C529" t="str">
            <v>SCADA</v>
          </cell>
        </row>
        <row r="530">
          <cell r="B530">
            <v>710</v>
          </cell>
          <cell r="C530" t="str">
            <v>SCADA</v>
          </cell>
        </row>
        <row r="531">
          <cell r="B531">
            <v>711</v>
          </cell>
          <cell r="C531" t="str">
            <v>SCADA</v>
          </cell>
        </row>
        <row r="532">
          <cell r="B532">
            <v>712</v>
          </cell>
          <cell r="C532" t="str">
            <v>SCADA</v>
          </cell>
        </row>
        <row r="533">
          <cell r="B533">
            <v>713</v>
          </cell>
          <cell r="C533" t="str">
            <v>SCADA</v>
          </cell>
        </row>
        <row r="534">
          <cell r="B534">
            <v>714</v>
          </cell>
          <cell r="C534" t="str">
            <v>SCADA</v>
          </cell>
        </row>
        <row r="535">
          <cell r="B535">
            <v>715</v>
          </cell>
          <cell r="C535" t="str">
            <v>SCADA</v>
          </cell>
        </row>
        <row r="536">
          <cell r="B536">
            <v>716</v>
          </cell>
          <cell r="C536" t="str">
            <v>SCADA</v>
          </cell>
        </row>
        <row r="537">
          <cell r="B537">
            <v>718</v>
          </cell>
          <cell r="C537" t="str">
            <v>DRAGHAND</v>
          </cell>
        </row>
        <row r="538">
          <cell r="B538">
            <v>719</v>
          </cell>
          <cell r="C538" t="str">
            <v>DRAGHAND</v>
          </cell>
        </row>
        <row r="539">
          <cell r="B539">
            <v>723</v>
          </cell>
          <cell r="C539" t="str">
            <v>SCADA</v>
          </cell>
        </row>
        <row r="540">
          <cell r="B540">
            <v>726</v>
          </cell>
          <cell r="C540" t="str">
            <v>SCADA</v>
          </cell>
        </row>
        <row r="541">
          <cell r="B541">
            <v>727</v>
          </cell>
          <cell r="C541" t="str">
            <v>SCADA</v>
          </cell>
        </row>
        <row r="542">
          <cell r="B542">
            <v>728</v>
          </cell>
          <cell r="C542" t="str">
            <v>SCADA</v>
          </cell>
        </row>
        <row r="543">
          <cell r="B543">
            <v>730</v>
          </cell>
          <cell r="C543" t="str">
            <v>SCADA</v>
          </cell>
        </row>
        <row r="544">
          <cell r="B544">
            <v>731</v>
          </cell>
          <cell r="C544" t="str">
            <v>SCADA</v>
          </cell>
        </row>
        <row r="545">
          <cell r="B545">
            <v>732</v>
          </cell>
          <cell r="C545" t="str">
            <v>SCADA</v>
          </cell>
        </row>
        <row r="546">
          <cell r="B546">
            <v>733</v>
          </cell>
          <cell r="C546" t="str">
            <v>SCADA</v>
          </cell>
        </row>
        <row r="547">
          <cell r="B547">
            <v>735</v>
          </cell>
          <cell r="C547" t="str">
            <v>SCADA</v>
          </cell>
        </row>
        <row r="548">
          <cell r="B548">
            <v>736</v>
          </cell>
          <cell r="C548" t="str">
            <v>SCADA</v>
          </cell>
        </row>
        <row r="549">
          <cell r="B549">
            <v>737</v>
          </cell>
          <cell r="C549" t="str">
            <v>SCADA</v>
          </cell>
        </row>
        <row r="550">
          <cell r="B550">
            <v>738</v>
          </cell>
          <cell r="C550" t="str">
            <v>SCADA</v>
          </cell>
        </row>
        <row r="551">
          <cell r="B551">
            <v>739</v>
          </cell>
          <cell r="C551" t="str">
            <v>SCADA</v>
          </cell>
        </row>
        <row r="552">
          <cell r="B552">
            <v>740</v>
          </cell>
          <cell r="C552" t="str">
            <v>DRAGHAND</v>
          </cell>
        </row>
        <row r="553">
          <cell r="B553">
            <v>741</v>
          </cell>
          <cell r="C553" t="str">
            <v>DRAGHAND</v>
          </cell>
        </row>
        <row r="554">
          <cell r="B554">
            <v>742</v>
          </cell>
          <cell r="C554" t="str">
            <v>SCADA</v>
          </cell>
        </row>
        <row r="555">
          <cell r="B555">
            <v>743</v>
          </cell>
          <cell r="C555" t="str">
            <v>SCADA</v>
          </cell>
        </row>
        <row r="556">
          <cell r="B556">
            <v>744</v>
          </cell>
          <cell r="C556" t="str">
            <v>SCADA</v>
          </cell>
        </row>
        <row r="557">
          <cell r="B557">
            <v>745</v>
          </cell>
          <cell r="C557" t="str">
            <v>SCADA</v>
          </cell>
        </row>
        <row r="558">
          <cell r="B558">
            <v>746</v>
          </cell>
          <cell r="C558" t="str">
            <v>SCADA</v>
          </cell>
        </row>
        <row r="559">
          <cell r="B559">
            <v>747</v>
          </cell>
          <cell r="C559" t="str">
            <v>SCADA</v>
          </cell>
        </row>
        <row r="560">
          <cell r="B560">
            <v>748</v>
          </cell>
          <cell r="C560" t="str">
            <v>SCADA</v>
          </cell>
        </row>
        <row r="561">
          <cell r="B561">
            <v>749</v>
          </cell>
          <cell r="C561" t="str">
            <v>SCADA</v>
          </cell>
        </row>
        <row r="562">
          <cell r="B562">
            <v>750</v>
          </cell>
          <cell r="C562" t="str">
            <v>SCADA</v>
          </cell>
        </row>
        <row r="563">
          <cell r="B563">
            <v>751</v>
          </cell>
          <cell r="C563" t="str">
            <v>SCADA</v>
          </cell>
        </row>
        <row r="564">
          <cell r="B564">
            <v>752</v>
          </cell>
          <cell r="C564" t="str">
            <v>SCADA</v>
          </cell>
        </row>
        <row r="565">
          <cell r="B565">
            <v>753</v>
          </cell>
          <cell r="C565" t="str">
            <v>SCADA</v>
          </cell>
        </row>
        <row r="566">
          <cell r="B566">
            <v>754</v>
          </cell>
          <cell r="C566" t="str">
            <v>SCADA</v>
          </cell>
        </row>
        <row r="567">
          <cell r="B567">
            <v>755</v>
          </cell>
          <cell r="C567" t="str">
            <v>SCADA</v>
          </cell>
        </row>
        <row r="568">
          <cell r="B568">
            <v>756</v>
          </cell>
          <cell r="C568" t="str">
            <v>SCADA</v>
          </cell>
        </row>
        <row r="569">
          <cell r="B569">
            <v>757</v>
          </cell>
          <cell r="C569" t="str">
            <v>SCADA</v>
          </cell>
        </row>
        <row r="570">
          <cell r="B570">
            <v>760</v>
          </cell>
          <cell r="C570" t="str">
            <v>SCADA</v>
          </cell>
        </row>
        <row r="571">
          <cell r="B571">
            <v>761</v>
          </cell>
          <cell r="C571" t="str">
            <v>SCADA</v>
          </cell>
        </row>
        <row r="572">
          <cell r="B572">
            <v>762</v>
          </cell>
          <cell r="C572" t="str">
            <v>SCADA</v>
          </cell>
        </row>
        <row r="573">
          <cell r="B573">
            <v>763</v>
          </cell>
          <cell r="C573" t="str">
            <v>SCADA</v>
          </cell>
        </row>
        <row r="574">
          <cell r="B574">
            <v>764</v>
          </cell>
          <cell r="C574" t="str">
            <v>SCADA</v>
          </cell>
        </row>
        <row r="575">
          <cell r="B575">
            <v>765</v>
          </cell>
          <cell r="C575" t="str">
            <v>SCADA</v>
          </cell>
        </row>
        <row r="576">
          <cell r="B576">
            <v>766</v>
          </cell>
          <cell r="C576" t="str">
            <v>SCADA</v>
          </cell>
        </row>
        <row r="577">
          <cell r="B577">
            <v>767</v>
          </cell>
          <cell r="C577" t="str">
            <v>SCADA</v>
          </cell>
        </row>
        <row r="578">
          <cell r="B578">
            <v>768</v>
          </cell>
          <cell r="C578" t="str">
            <v>SCADA</v>
          </cell>
        </row>
        <row r="579">
          <cell r="B579">
            <v>770</v>
          </cell>
          <cell r="C579" t="str">
            <v>DRAGHAND</v>
          </cell>
        </row>
        <row r="580">
          <cell r="B580">
            <v>771</v>
          </cell>
          <cell r="C580" t="str">
            <v>DRAGHAND</v>
          </cell>
        </row>
        <row r="581">
          <cell r="B581">
            <v>772</v>
          </cell>
          <cell r="C581" t="str">
            <v>DRAGHAND</v>
          </cell>
        </row>
        <row r="582">
          <cell r="B582">
            <v>773</v>
          </cell>
          <cell r="C582" t="str">
            <v>DRAGHAND</v>
          </cell>
        </row>
        <row r="583">
          <cell r="B583">
            <v>774</v>
          </cell>
          <cell r="C583" t="str">
            <v>DRAGHAND</v>
          </cell>
        </row>
        <row r="584">
          <cell r="B584">
            <v>775</v>
          </cell>
          <cell r="C584" t="str">
            <v>DRAGHAND</v>
          </cell>
        </row>
        <row r="585">
          <cell r="B585">
            <v>776</v>
          </cell>
          <cell r="C585" t="str">
            <v>DRAGHAND</v>
          </cell>
        </row>
        <row r="586">
          <cell r="B586">
            <v>779</v>
          </cell>
          <cell r="C586" t="str">
            <v>SCADA</v>
          </cell>
        </row>
        <row r="587">
          <cell r="B587">
            <v>780</v>
          </cell>
          <cell r="C587" t="str">
            <v>SCADA</v>
          </cell>
        </row>
        <row r="588">
          <cell r="B588">
            <v>781</v>
          </cell>
          <cell r="C588" t="str">
            <v>SCADA</v>
          </cell>
        </row>
        <row r="589">
          <cell r="B589">
            <v>782</v>
          </cell>
          <cell r="C589" t="str">
            <v>SCADA</v>
          </cell>
        </row>
        <row r="590">
          <cell r="B590">
            <v>783</v>
          </cell>
          <cell r="C590" t="str">
            <v>SCADA</v>
          </cell>
        </row>
        <row r="591">
          <cell r="B591">
            <v>785</v>
          </cell>
          <cell r="C591" t="str">
            <v>SCADA</v>
          </cell>
        </row>
        <row r="592">
          <cell r="B592">
            <v>786</v>
          </cell>
          <cell r="C592" t="str">
            <v>SCADA</v>
          </cell>
        </row>
        <row r="593">
          <cell r="B593">
            <v>790</v>
          </cell>
          <cell r="C593" t="str">
            <v>SCADA</v>
          </cell>
        </row>
        <row r="594">
          <cell r="B594">
            <v>791</v>
          </cell>
          <cell r="C594" t="str">
            <v>SCADA</v>
          </cell>
        </row>
        <row r="595">
          <cell r="B595">
            <v>792</v>
          </cell>
          <cell r="C595" t="str">
            <v>SCADA</v>
          </cell>
        </row>
        <row r="596">
          <cell r="B596">
            <v>793</v>
          </cell>
          <cell r="C596" t="str">
            <v>SCADA</v>
          </cell>
        </row>
        <row r="597">
          <cell r="B597">
            <v>794</v>
          </cell>
          <cell r="C597" t="str">
            <v>SCADA</v>
          </cell>
        </row>
        <row r="598">
          <cell r="B598">
            <v>795</v>
          </cell>
          <cell r="C598" t="str">
            <v>SCADA</v>
          </cell>
        </row>
        <row r="599">
          <cell r="B599">
            <v>796</v>
          </cell>
          <cell r="C599" t="str">
            <v>SCADA</v>
          </cell>
        </row>
        <row r="600">
          <cell r="B600">
            <v>797</v>
          </cell>
          <cell r="C600" t="str">
            <v>SCADA</v>
          </cell>
        </row>
        <row r="601">
          <cell r="B601">
            <v>798</v>
          </cell>
          <cell r="C601" t="str">
            <v>SCADA</v>
          </cell>
        </row>
        <row r="602">
          <cell r="B602">
            <v>799</v>
          </cell>
          <cell r="C602" t="str">
            <v>DRAGHAND</v>
          </cell>
        </row>
        <row r="603">
          <cell r="B603">
            <v>821</v>
          </cell>
          <cell r="C603" t="str">
            <v>SCADA</v>
          </cell>
        </row>
        <row r="604">
          <cell r="B604">
            <v>830</v>
          </cell>
          <cell r="C604" t="str">
            <v>SCADA</v>
          </cell>
        </row>
        <row r="605">
          <cell r="B605">
            <v>831</v>
          </cell>
          <cell r="C605" t="str">
            <v>SCADA</v>
          </cell>
        </row>
        <row r="606">
          <cell r="B606">
            <v>832</v>
          </cell>
          <cell r="C606" t="str">
            <v>SCADA</v>
          </cell>
        </row>
        <row r="607">
          <cell r="B607">
            <v>833</v>
          </cell>
          <cell r="C607" t="str">
            <v>SCADA</v>
          </cell>
        </row>
        <row r="608">
          <cell r="B608">
            <v>834</v>
          </cell>
          <cell r="C608" t="str">
            <v>SCADA</v>
          </cell>
        </row>
        <row r="609">
          <cell r="B609">
            <v>835</v>
          </cell>
          <cell r="C609" t="str">
            <v>SCADA</v>
          </cell>
        </row>
        <row r="610">
          <cell r="B610">
            <v>846</v>
          </cell>
          <cell r="C610" t="str">
            <v>SCADA</v>
          </cell>
        </row>
        <row r="611">
          <cell r="B611">
            <v>847</v>
          </cell>
          <cell r="C611" t="str">
            <v>SCADA</v>
          </cell>
        </row>
        <row r="612">
          <cell r="B612">
            <v>850</v>
          </cell>
          <cell r="C612" t="str">
            <v>SCADA</v>
          </cell>
        </row>
        <row r="613">
          <cell r="B613">
            <v>851</v>
          </cell>
          <cell r="C613" t="str">
            <v>SCADA</v>
          </cell>
        </row>
        <row r="614">
          <cell r="B614">
            <v>852</v>
          </cell>
          <cell r="C614" t="str">
            <v>SCADA</v>
          </cell>
        </row>
        <row r="615">
          <cell r="B615">
            <v>853</v>
          </cell>
          <cell r="C615" t="str">
            <v>SCADA</v>
          </cell>
        </row>
        <row r="616">
          <cell r="B616">
            <v>854</v>
          </cell>
          <cell r="C616" t="str">
            <v>SCADA</v>
          </cell>
        </row>
        <row r="617">
          <cell r="B617">
            <v>855</v>
          </cell>
          <cell r="C617" t="str">
            <v>SCADA</v>
          </cell>
        </row>
        <row r="618">
          <cell r="B618">
            <v>856</v>
          </cell>
          <cell r="C618" t="str">
            <v>SCADA</v>
          </cell>
        </row>
        <row r="619">
          <cell r="B619">
            <v>857</v>
          </cell>
          <cell r="C619" t="str">
            <v>SCADA</v>
          </cell>
        </row>
        <row r="620">
          <cell r="B620">
            <v>900</v>
          </cell>
          <cell r="C620" t="str">
            <v>SCADA</v>
          </cell>
        </row>
        <row r="621">
          <cell r="B621">
            <v>901</v>
          </cell>
          <cell r="C621" t="str">
            <v>SCADA</v>
          </cell>
        </row>
        <row r="622">
          <cell r="B622">
            <v>902</v>
          </cell>
          <cell r="C622" t="str">
            <v>SCADA</v>
          </cell>
        </row>
        <row r="623">
          <cell r="B623">
            <v>903</v>
          </cell>
          <cell r="C623" t="str">
            <v>SCADA</v>
          </cell>
        </row>
        <row r="624">
          <cell r="B624">
            <v>907</v>
          </cell>
          <cell r="C624" t="str">
            <v>SCADA</v>
          </cell>
        </row>
        <row r="625">
          <cell r="B625">
            <v>908</v>
          </cell>
          <cell r="C625" t="str">
            <v>SCADA</v>
          </cell>
        </row>
        <row r="626">
          <cell r="B626">
            <v>909</v>
          </cell>
          <cell r="C626" t="str">
            <v>SCADA</v>
          </cell>
        </row>
        <row r="627">
          <cell r="B627">
            <v>910</v>
          </cell>
          <cell r="C627" t="str">
            <v>SCADA</v>
          </cell>
        </row>
        <row r="628">
          <cell r="B628">
            <v>911</v>
          </cell>
          <cell r="C628" t="str">
            <v>SCADA</v>
          </cell>
        </row>
        <row r="629">
          <cell r="B629">
            <v>912</v>
          </cell>
          <cell r="C629" t="str">
            <v>SCADA</v>
          </cell>
        </row>
        <row r="630">
          <cell r="B630">
            <v>913</v>
          </cell>
          <cell r="C630" t="str">
            <v>SCADA</v>
          </cell>
        </row>
        <row r="631">
          <cell r="B631">
            <v>915</v>
          </cell>
          <cell r="C631" t="str">
            <v>SCADA</v>
          </cell>
        </row>
        <row r="632">
          <cell r="B632">
            <v>916</v>
          </cell>
          <cell r="C632" t="str">
            <v>SCADA</v>
          </cell>
        </row>
        <row r="633">
          <cell r="B633">
            <v>920</v>
          </cell>
          <cell r="C633" t="str">
            <v>SCADA</v>
          </cell>
        </row>
        <row r="634">
          <cell r="B634">
            <v>921</v>
          </cell>
          <cell r="C634" t="str">
            <v>SCADA</v>
          </cell>
        </row>
        <row r="635">
          <cell r="B635">
            <v>922</v>
          </cell>
          <cell r="C635" t="str">
            <v>SCADA</v>
          </cell>
        </row>
        <row r="636">
          <cell r="B636">
            <v>923</v>
          </cell>
          <cell r="C636" t="str">
            <v>SCADA</v>
          </cell>
        </row>
        <row r="637">
          <cell r="B637">
            <v>924</v>
          </cell>
          <cell r="C637" t="str">
            <v>SCADA</v>
          </cell>
        </row>
        <row r="638">
          <cell r="B638">
            <v>925</v>
          </cell>
          <cell r="C638" t="str">
            <v>SCADA</v>
          </cell>
        </row>
        <row r="639">
          <cell r="B639">
            <v>926</v>
          </cell>
          <cell r="C639" t="str">
            <v>SCADA</v>
          </cell>
        </row>
        <row r="640">
          <cell r="B640">
            <v>930</v>
          </cell>
          <cell r="C640" t="str">
            <v>SCADA</v>
          </cell>
        </row>
        <row r="641">
          <cell r="B641">
            <v>931</v>
          </cell>
          <cell r="C641" t="str">
            <v>SCADA</v>
          </cell>
        </row>
        <row r="642">
          <cell r="B642">
            <v>932</v>
          </cell>
          <cell r="C642" t="str">
            <v>SCADA</v>
          </cell>
        </row>
        <row r="643">
          <cell r="B643">
            <v>933</v>
          </cell>
          <cell r="C643" t="str">
            <v>SCADA</v>
          </cell>
        </row>
        <row r="644">
          <cell r="B644">
            <v>934</v>
          </cell>
          <cell r="C644" t="str">
            <v>SCADA</v>
          </cell>
        </row>
        <row r="645">
          <cell r="B645">
            <v>935</v>
          </cell>
          <cell r="C645" t="str">
            <v>SCADA</v>
          </cell>
        </row>
        <row r="646">
          <cell r="B646">
            <v>936</v>
          </cell>
          <cell r="C646" t="str">
            <v>SCADA</v>
          </cell>
        </row>
        <row r="647">
          <cell r="B647">
            <v>937</v>
          </cell>
          <cell r="C647" t="str">
            <v>SCADA</v>
          </cell>
        </row>
        <row r="648">
          <cell r="B648">
            <v>938</v>
          </cell>
          <cell r="C648" t="str">
            <v>SCADA</v>
          </cell>
        </row>
        <row r="649">
          <cell r="B649">
            <v>939</v>
          </cell>
          <cell r="C649" t="str">
            <v>SCADA</v>
          </cell>
        </row>
        <row r="650">
          <cell r="B650">
            <v>940</v>
          </cell>
          <cell r="C650" t="str">
            <v>SCADA</v>
          </cell>
        </row>
        <row r="651">
          <cell r="B651">
            <v>941</v>
          </cell>
          <cell r="C651" t="str">
            <v>SCADA</v>
          </cell>
        </row>
        <row r="652">
          <cell r="B652">
            <v>942</v>
          </cell>
          <cell r="C652" t="str">
            <v>SCADA</v>
          </cell>
        </row>
        <row r="653">
          <cell r="B653">
            <v>943</v>
          </cell>
          <cell r="C653" t="str">
            <v>SCADA</v>
          </cell>
        </row>
        <row r="654">
          <cell r="B654">
            <v>944</v>
          </cell>
          <cell r="C654" t="str">
            <v>SCADA</v>
          </cell>
        </row>
        <row r="655">
          <cell r="B655">
            <v>945</v>
          </cell>
          <cell r="C655" t="str">
            <v>SCADA</v>
          </cell>
        </row>
        <row r="656">
          <cell r="B656">
            <v>947</v>
          </cell>
          <cell r="C656" t="str">
            <v>SCADA</v>
          </cell>
        </row>
        <row r="657">
          <cell r="B657">
            <v>948</v>
          </cell>
          <cell r="C657" t="str">
            <v>SCADA</v>
          </cell>
        </row>
        <row r="658">
          <cell r="B658">
            <v>949</v>
          </cell>
          <cell r="C658" t="str">
            <v>SCADA</v>
          </cell>
        </row>
        <row r="659">
          <cell r="B659">
            <v>950</v>
          </cell>
          <cell r="C659" t="str">
            <v>SCADA</v>
          </cell>
        </row>
        <row r="660">
          <cell r="B660">
            <v>951</v>
          </cell>
          <cell r="C660" t="str">
            <v>SCADA</v>
          </cell>
        </row>
        <row r="661">
          <cell r="B661">
            <v>952</v>
          </cell>
          <cell r="C661" t="str">
            <v>SCADA</v>
          </cell>
        </row>
        <row r="662">
          <cell r="B662">
            <v>953</v>
          </cell>
          <cell r="C662" t="str">
            <v>SCADA</v>
          </cell>
        </row>
        <row r="663">
          <cell r="B663">
            <v>954</v>
          </cell>
          <cell r="C663" t="str">
            <v>SCADA</v>
          </cell>
        </row>
        <row r="664">
          <cell r="B664">
            <v>955</v>
          </cell>
          <cell r="C664" t="str">
            <v>SCADA</v>
          </cell>
        </row>
        <row r="665">
          <cell r="B665">
            <v>956</v>
          </cell>
          <cell r="C665" t="str">
            <v>SCADA</v>
          </cell>
        </row>
        <row r="666">
          <cell r="B666">
            <v>957</v>
          </cell>
          <cell r="C666" t="str">
            <v>SCADA</v>
          </cell>
        </row>
        <row r="667">
          <cell r="B667">
            <v>958</v>
          </cell>
          <cell r="C667" t="str">
            <v>SCADA</v>
          </cell>
        </row>
        <row r="668">
          <cell r="B668">
            <v>959</v>
          </cell>
          <cell r="C668" t="str">
            <v>SCADA</v>
          </cell>
        </row>
        <row r="669">
          <cell r="B669">
            <v>960</v>
          </cell>
          <cell r="C669" t="str">
            <v>SCADA</v>
          </cell>
        </row>
        <row r="670">
          <cell r="B670">
            <v>961</v>
          </cell>
          <cell r="C670" t="str">
            <v>SCADA</v>
          </cell>
        </row>
        <row r="671">
          <cell r="B671">
            <v>962</v>
          </cell>
          <cell r="C671" t="str">
            <v>SCADA</v>
          </cell>
        </row>
        <row r="672">
          <cell r="B672">
            <v>963</v>
          </cell>
          <cell r="C672" t="str">
            <v>SCADA</v>
          </cell>
        </row>
        <row r="673">
          <cell r="B673">
            <v>966</v>
          </cell>
          <cell r="C673" t="str">
            <v>SCADA</v>
          </cell>
        </row>
        <row r="674">
          <cell r="B674">
            <v>967</v>
          </cell>
          <cell r="C674" t="str">
            <v>SCADA</v>
          </cell>
        </row>
        <row r="675">
          <cell r="B675">
            <v>968</v>
          </cell>
          <cell r="C675" t="str">
            <v>SCADA</v>
          </cell>
        </row>
        <row r="676">
          <cell r="B676">
            <v>969</v>
          </cell>
          <cell r="C676" t="str">
            <v>SCADA</v>
          </cell>
        </row>
        <row r="677">
          <cell r="B677">
            <v>970</v>
          </cell>
          <cell r="C677" t="str">
            <v>SCADA</v>
          </cell>
        </row>
        <row r="678">
          <cell r="B678">
            <v>971</v>
          </cell>
          <cell r="C678" t="str">
            <v>SCADA</v>
          </cell>
        </row>
        <row r="679">
          <cell r="B679">
            <v>972</v>
          </cell>
          <cell r="C679" t="str">
            <v>SCADA</v>
          </cell>
        </row>
        <row r="680">
          <cell r="B680">
            <v>973</v>
          </cell>
          <cell r="C680" t="str">
            <v>SCADA</v>
          </cell>
        </row>
        <row r="681">
          <cell r="B681">
            <v>974</v>
          </cell>
          <cell r="C681" t="str">
            <v>SCADA</v>
          </cell>
        </row>
        <row r="682">
          <cell r="B682">
            <v>980</v>
          </cell>
          <cell r="C682" t="str">
            <v>SCADA</v>
          </cell>
        </row>
        <row r="683">
          <cell r="B683">
            <v>981</v>
          </cell>
          <cell r="C683" t="str">
            <v>SCADA</v>
          </cell>
        </row>
        <row r="684">
          <cell r="B684">
            <v>982</v>
          </cell>
          <cell r="C684" t="str">
            <v>SCADA</v>
          </cell>
        </row>
        <row r="685">
          <cell r="B685">
            <v>983</v>
          </cell>
          <cell r="C685" t="str">
            <v>SCADA</v>
          </cell>
        </row>
        <row r="686">
          <cell r="B686">
            <v>984</v>
          </cell>
          <cell r="C686" t="str">
            <v>SCADA</v>
          </cell>
        </row>
        <row r="687">
          <cell r="B687">
            <v>985</v>
          </cell>
          <cell r="C687" t="str">
            <v>SCADA</v>
          </cell>
        </row>
        <row r="688">
          <cell r="B688">
            <v>986</v>
          </cell>
          <cell r="C688" t="str">
            <v>SCADA</v>
          </cell>
        </row>
        <row r="689">
          <cell r="B689">
            <v>987</v>
          </cell>
          <cell r="C689" t="str">
            <v>SCADA</v>
          </cell>
        </row>
        <row r="690">
          <cell r="B690">
            <v>988</v>
          </cell>
          <cell r="C690" t="str">
            <v>SCADA</v>
          </cell>
        </row>
        <row r="691">
          <cell r="B691">
            <v>989</v>
          </cell>
          <cell r="C691" t="str">
            <v>SCADA</v>
          </cell>
        </row>
        <row r="692">
          <cell r="B692">
            <v>990</v>
          </cell>
          <cell r="C692" t="str">
            <v>SCADA</v>
          </cell>
        </row>
        <row r="693">
          <cell r="B693">
            <v>991</v>
          </cell>
          <cell r="C693" t="str">
            <v>SCADA</v>
          </cell>
        </row>
        <row r="694">
          <cell r="B694">
            <v>992</v>
          </cell>
          <cell r="C694" t="str">
            <v>SCADA</v>
          </cell>
        </row>
        <row r="695">
          <cell r="B695">
            <v>993</v>
          </cell>
          <cell r="C695" t="str">
            <v>SCADA</v>
          </cell>
        </row>
        <row r="696">
          <cell r="B696">
            <v>1001</v>
          </cell>
          <cell r="C696" t="str">
            <v>SCADA</v>
          </cell>
        </row>
        <row r="697">
          <cell r="B697">
            <v>1010</v>
          </cell>
          <cell r="C697" t="str">
            <v>SCADA</v>
          </cell>
        </row>
        <row r="698">
          <cell r="B698">
            <v>1025</v>
          </cell>
          <cell r="C698" t="str">
            <v>SCADA</v>
          </cell>
        </row>
        <row r="699">
          <cell r="B699">
            <v>1030</v>
          </cell>
          <cell r="C699" t="str">
            <v>SCADA</v>
          </cell>
        </row>
        <row r="700">
          <cell r="B700">
            <v>1070</v>
          </cell>
          <cell r="C700" t="str">
            <v>SCADA</v>
          </cell>
        </row>
        <row r="701">
          <cell r="B701">
            <v>1071</v>
          </cell>
          <cell r="C701" t="str">
            <v>SCADA</v>
          </cell>
        </row>
        <row r="702">
          <cell r="B702">
            <v>1072</v>
          </cell>
          <cell r="C702" t="str">
            <v>SCADA</v>
          </cell>
        </row>
        <row r="703">
          <cell r="B703">
            <v>1076</v>
          </cell>
          <cell r="C703" t="str">
            <v>SCADA</v>
          </cell>
        </row>
        <row r="704">
          <cell r="B704">
            <v>1077</v>
          </cell>
        </row>
        <row r="705">
          <cell r="B705">
            <v>1078</v>
          </cell>
        </row>
        <row r="706">
          <cell r="B706">
            <v>1085</v>
          </cell>
          <cell r="C706" t="str">
            <v>SCADA</v>
          </cell>
        </row>
        <row r="707">
          <cell r="B707">
            <v>1100</v>
          </cell>
        </row>
        <row r="708">
          <cell r="B708">
            <v>1101</v>
          </cell>
        </row>
        <row r="709">
          <cell r="B709">
            <v>1116</v>
          </cell>
          <cell r="C709" t="str">
            <v>SCADA</v>
          </cell>
        </row>
        <row r="710">
          <cell r="B710">
            <v>1117</v>
          </cell>
          <cell r="C710" t="str">
            <v>SCADA</v>
          </cell>
        </row>
        <row r="711">
          <cell r="B711">
            <v>1118</v>
          </cell>
        </row>
        <row r="712">
          <cell r="B712">
            <v>1152</v>
          </cell>
          <cell r="C712" t="str">
            <v>SCADA</v>
          </cell>
        </row>
        <row r="713">
          <cell r="B713">
            <v>1153</v>
          </cell>
          <cell r="C713" t="str">
            <v>SCADA</v>
          </cell>
        </row>
        <row r="714">
          <cell r="B714">
            <v>1154</v>
          </cell>
          <cell r="C714" t="str">
            <v>SCADA</v>
          </cell>
        </row>
        <row r="715">
          <cell r="B715">
            <v>1155</v>
          </cell>
          <cell r="C715" t="str">
            <v>SCADA</v>
          </cell>
        </row>
        <row r="716">
          <cell r="B716">
            <v>1160</v>
          </cell>
          <cell r="C716" t="str">
            <v>SCADA</v>
          </cell>
        </row>
        <row r="717">
          <cell r="B717">
            <v>1166</v>
          </cell>
        </row>
        <row r="718">
          <cell r="B718">
            <v>1201</v>
          </cell>
          <cell r="C718" t="str">
            <v>SCADA</v>
          </cell>
        </row>
        <row r="719">
          <cell r="B719">
            <v>1215</v>
          </cell>
          <cell r="C719" t="str">
            <v>SCADA</v>
          </cell>
        </row>
        <row r="720">
          <cell r="B720">
            <v>1221</v>
          </cell>
          <cell r="C720" t="str">
            <v>SCADA</v>
          </cell>
        </row>
        <row r="721">
          <cell r="B721">
            <v>1222</v>
          </cell>
          <cell r="C721" t="str">
            <v>SCADA</v>
          </cell>
        </row>
        <row r="722">
          <cell r="B722">
            <v>1242</v>
          </cell>
        </row>
        <row r="723">
          <cell r="B723">
            <v>1243</v>
          </cell>
        </row>
        <row r="724">
          <cell r="B724">
            <v>1250</v>
          </cell>
          <cell r="C724" t="str">
            <v>SCADA</v>
          </cell>
        </row>
        <row r="725">
          <cell r="B725">
            <v>1251</v>
          </cell>
          <cell r="C725" t="str">
            <v>SCADA</v>
          </cell>
        </row>
        <row r="726">
          <cell r="B726">
            <v>1252</v>
          </cell>
          <cell r="C726" t="str">
            <v>SCADA</v>
          </cell>
        </row>
        <row r="727">
          <cell r="B727">
            <v>1253</v>
          </cell>
          <cell r="C727" t="str">
            <v>SCADA</v>
          </cell>
        </row>
        <row r="728">
          <cell r="B728">
            <v>1256</v>
          </cell>
          <cell r="C728" t="str">
            <v>SCADA</v>
          </cell>
        </row>
        <row r="729">
          <cell r="B729">
            <v>1257</v>
          </cell>
          <cell r="C729" t="str">
            <v>SCADA</v>
          </cell>
        </row>
        <row r="730">
          <cell r="B730">
            <v>1258</v>
          </cell>
          <cell r="C730" t="str">
            <v>SCADA</v>
          </cell>
        </row>
        <row r="731">
          <cell r="B731">
            <v>1442</v>
          </cell>
        </row>
        <row r="732">
          <cell r="B732">
            <v>1443</v>
          </cell>
        </row>
        <row r="733">
          <cell r="B733">
            <v>1444</v>
          </cell>
        </row>
        <row r="734">
          <cell r="B734">
            <v>1445</v>
          </cell>
        </row>
        <row r="735">
          <cell r="B735">
            <v>1446</v>
          </cell>
        </row>
        <row r="736">
          <cell r="B736" t="str">
            <v>4KV</v>
          </cell>
          <cell r="C736" t="str">
            <v>SCADA</v>
          </cell>
        </row>
        <row r="737">
          <cell r="B737" t="str">
            <v>4KV</v>
          </cell>
          <cell r="C737" t="str">
            <v>SCADA</v>
          </cell>
        </row>
        <row r="738">
          <cell r="B738" t="str">
            <v>4KV</v>
          </cell>
          <cell r="C738" t="str">
            <v>SCADA</v>
          </cell>
        </row>
        <row r="739">
          <cell r="B739" t="str">
            <v>AD1</v>
          </cell>
          <cell r="C739" t="str">
            <v>DRAGHAND</v>
          </cell>
        </row>
        <row r="740">
          <cell r="B740" t="str">
            <v>AD2</v>
          </cell>
          <cell r="C740" t="str">
            <v>DRAGHAND</v>
          </cell>
        </row>
        <row r="741">
          <cell r="B741" t="str">
            <v>AD3</v>
          </cell>
          <cell r="C741" t="str">
            <v>DRAGHAND</v>
          </cell>
        </row>
        <row r="742">
          <cell r="B742" t="str">
            <v>BK 10</v>
          </cell>
          <cell r="C742" t="str">
            <v>SCADA</v>
          </cell>
        </row>
        <row r="743">
          <cell r="B743" t="str">
            <v>BK 10</v>
          </cell>
        </row>
        <row r="744">
          <cell r="B744" t="str">
            <v>BN1</v>
          </cell>
          <cell r="C744" t="str">
            <v>DRAGHAND</v>
          </cell>
        </row>
        <row r="745">
          <cell r="B745" t="str">
            <v>BN2</v>
          </cell>
          <cell r="C745" t="str">
            <v>DRAGHAND</v>
          </cell>
        </row>
        <row r="746">
          <cell r="B746" t="str">
            <v>CD1</v>
          </cell>
          <cell r="C746" t="str">
            <v>DRAGHAND</v>
          </cell>
        </row>
        <row r="747">
          <cell r="B747" t="str">
            <v>CD2</v>
          </cell>
          <cell r="C747" t="str">
            <v>DRAGHAND</v>
          </cell>
        </row>
        <row r="748">
          <cell r="B748" t="str">
            <v>CD3</v>
          </cell>
          <cell r="C748" t="str">
            <v>DRAGHAND</v>
          </cell>
        </row>
        <row r="749">
          <cell r="B749" t="str">
            <v>CE1</v>
          </cell>
          <cell r="C749" t="str">
            <v>DRAGHAND</v>
          </cell>
        </row>
        <row r="750">
          <cell r="B750" t="str">
            <v>CE2</v>
          </cell>
          <cell r="C750" t="str">
            <v>DRAGHAND</v>
          </cell>
        </row>
        <row r="751">
          <cell r="B751" t="str">
            <v>CE3</v>
          </cell>
          <cell r="C751" t="str">
            <v>DRAGHAND</v>
          </cell>
        </row>
        <row r="752">
          <cell r="B752" t="str">
            <v>CV1</v>
          </cell>
          <cell r="C752" t="str">
            <v>DRAGHAND</v>
          </cell>
        </row>
        <row r="753">
          <cell r="B753" t="str">
            <v>DH1</v>
          </cell>
          <cell r="C753" t="str">
            <v>DRAGHAND</v>
          </cell>
        </row>
        <row r="754">
          <cell r="B754" t="str">
            <v>EO1</v>
          </cell>
          <cell r="C754" t="str">
            <v>DRAGHAND</v>
          </cell>
        </row>
        <row r="755">
          <cell r="B755" t="str">
            <v>EO2</v>
          </cell>
          <cell r="C755" t="str">
            <v>DRAGHAND</v>
          </cell>
        </row>
        <row r="756">
          <cell r="B756" t="str">
            <v>EO3</v>
          </cell>
          <cell r="C756" t="str">
            <v>DRAGHAND</v>
          </cell>
        </row>
        <row r="757">
          <cell r="B757" t="str">
            <v>EOS1</v>
          </cell>
          <cell r="C757" t="str">
            <v>DRAGHAND</v>
          </cell>
        </row>
        <row r="758">
          <cell r="B758" t="str">
            <v>EOS2</v>
          </cell>
          <cell r="C758" t="str">
            <v>DRAGHAND</v>
          </cell>
        </row>
        <row r="759">
          <cell r="B759" t="str">
            <v>EOS3</v>
          </cell>
          <cell r="C759" t="str">
            <v>DRAGHAND</v>
          </cell>
        </row>
        <row r="760">
          <cell r="B760" t="str">
            <v>F1</v>
          </cell>
          <cell r="C760" t="str">
            <v>SCADA</v>
          </cell>
        </row>
        <row r="761">
          <cell r="B761" t="str">
            <v>F10</v>
          </cell>
          <cell r="C761" t="str">
            <v>SCADA</v>
          </cell>
        </row>
        <row r="762">
          <cell r="B762" t="str">
            <v>F3</v>
          </cell>
          <cell r="C762" t="str">
            <v>SCADA</v>
          </cell>
        </row>
        <row r="763">
          <cell r="B763" t="str">
            <v>F4</v>
          </cell>
          <cell r="C763" t="str">
            <v>SCADA</v>
          </cell>
        </row>
        <row r="764">
          <cell r="B764" t="str">
            <v>F6</v>
          </cell>
          <cell r="C764" t="str">
            <v>SCADA</v>
          </cell>
        </row>
        <row r="765">
          <cell r="B765" t="str">
            <v>F8</v>
          </cell>
          <cell r="C765" t="str">
            <v>SCADA</v>
          </cell>
        </row>
        <row r="766">
          <cell r="B766" t="str">
            <v>F9</v>
          </cell>
          <cell r="C766" t="str">
            <v>SCADA</v>
          </cell>
        </row>
        <row r="767">
          <cell r="B767" t="str">
            <v>FM1</v>
          </cell>
          <cell r="C767" t="str">
            <v>DRAGHAND</v>
          </cell>
        </row>
        <row r="768">
          <cell r="B768" t="str">
            <v>FM2</v>
          </cell>
          <cell r="C768" t="str">
            <v>DRAGHAND</v>
          </cell>
        </row>
        <row r="769">
          <cell r="B769" t="str">
            <v>FM3</v>
          </cell>
          <cell r="C769" t="str">
            <v>DRAGHAND</v>
          </cell>
        </row>
        <row r="770">
          <cell r="B770" t="str">
            <v>GH1</v>
          </cell>
          <cell r="C770" t="str">
            <v>DRAGHAND</v>
          </cell>
        </row>
        <row r="771">
          <cell r="B771" t="str">
            <v>GH2</v>
          </cell>
          <cell r="C771" t="str">
            <v>DRAGHAND</v>
          </cell>
        </row>
        <row r="772">
          <cell r="B772" t="str">
            <v>GH3</v>
          </cell>
          <cell r="C772" t="str">
            <v>DRAGHAND</v>
          </cell>
        </row>
        <row r="773">
          <cell r="B773" t="str">
            <v>HC2</v>
          </cell>
          <cell r="C773" t="str">
            <v>DRAGHAND</v>
          </cell>
        </row>
        <row r="774">
          <cell r="B774" t="str">
            <v>HC3</v>
          </cell>
          <cell r="C774" t="str">
            <v>DRAGHAND</v>
          </cell>
        </row>
        <row r="775">
          <cell r="B775" t="str">
            <v>HC4</v>
          </cell>
          <cell r="C775" t="str">
            <v>DRAGHAND</v>
          </cell>
        </row>
        <row r="776">
          <cell r="B776" t="str">
            <v>HC6</v>
          </cell>
          <cell r="C776" t="str">
            <v>DRAGHAND</v>
          </cell>
        </row>
        <row r="777">
          <cell r="B777" t="str">
            <v>HL1</v>
          </cell>
          <cell r="C777" t="str">
            <v>DRAGHAND</v>
          </cell>
        </row>
        <row r="778">
          <cell r="B778" t="str">
            <v>HL2</v>
          </cell>
          <cell r="C778" t="str">
            <v>DRAGHAND</v>
          </cell>
        </row>
        <row r="779">
          <cell r="B779" t="str">
            <v>HO1</v>
          </cell>
          <cell r="C779" t="str">
            <v>DRAGHAND</v>
          </cell>
        </row>
        <row r="780">
          <cell r="B780" t="str">
            <v>HP1</v>
          </cell>
          <cell r="C780" t="str">
            <v>DRAGHAND</v>
          </cell>
        </row>
        <row r="781">
          <cell r="B781" t="str">
            <v>IB1</v>
          </cell>
          <cell r="C781" t="str">
            <v>DRAGHAND</v>
          </cell>
        </row>
        <row r="782">
          <cell r="B782" t="str">
            <v>IB2</v>
          </cell>
          <cell r="C782" t="str">
            <v>DRAGHAND</v>
          </cell>
        </row>
        <row r="783">
          <cell r="B783" t="str">
            <v>LA1</v>
          </cell>
          <cell r="C783" t="str">
            <v>DRAGHAND</v>
          </cell>
        </row>
        <row r="784">
          <cell r="B784" t="str">
            <v>LA2</v>
          </cell>
          <cell r="C784" t="str">
            <v>DRAGHAND</v>
          </cell>
        </row>
        <row r="785">
          <cell r="B785" t="str">
            <v>LA3</v>
          </cell>
          <cell r="C785" t="str">
            <v>DRAGHAND</v>
          </cell>
        </row>
        <row r="786">
          <cell r="B786" t="str">
            <v>LJS1</v>
          </cell>
          <cell r="C786" t="str">
            <v>DRAGHAND</v>
          </cell>
        </row>
        <row r="787">
          <cell r="B787" t="str">
            <v>LJS2</v>
          </cell>
          <cell r="C787" t="str">
            <v>DRAGHAND</v>
          </cell>
        </row>
        <row r="788">
          <cell r="B788" t="str">
            <v>MK1</v>
          </cell>
          <cell r="C788" t="str">
            <v>DRAGHAND</v>
          </cell>
        </row>
        <row r="789">
          <cell r="B789" t="str">
            <v>MK2</v>
          </cell>
          <cell r="C789" t="str">
            <v>DRAGHAND</v>
          </cell>
        </row>
        <row r="790">
          <cell r="B790" t="str">
            <v>MT1</v>
          </cell>
          <cell r="C790" t="str">
            <v>DRAGHAND</v>
          </cell>
        </row>
        <row r="791">
          <cell r="B791" t="str">
            <v>MT2</v>
          </cell>
          <cell r="C791" t="str">
            <v>DRAGHAND</v>
          </cell>
        </row>
        <row r="792">
          <cell r="B792" t="str">
            <v>NC1</v>
          </cell>
          <cell r="C792" t="str">
            <v>DRAGHAND</v>
          </cell>
        </row>
        <row r="793">
          <cell r="B793" t="str">
            <v>NC3</v>
          </cell>
          <cell r="C793" t="str">
            <v>DRAGHAND</v>
          </cell>
        </row>
        <row r="794">
          <cell r="B794" t="str">
            <v>NC4</v>
          </cell>
          <cell r="C794" t="str">
            <v>DRAGHAND</v>
          </cell>
        </row>
        <row r="795">
          <cell r="B795" t="str">
            <v>NVS1</v>
          </cell>
          <cell r="C795" t="str">
            <v>DRAGHAND</v>
          </cell>
        </row>
        <row r="796">
          <cell r="B796" t="str">
            <v>OS1</v>
          </cell>
          <cell r="C796" t="str">
            <v>DRAGHAND</v>
          </cell>
        </row>
        <row r="797">
          <cell r="B797" t="str">
            <v>OS2</v>
          </cell>
          <cell r="C797" t="str">
            <v>DRAGHAND</v>
          </cell>
        </row>
        <row r="798">
          <cell r="B798" t="str">
            <v>RA1</v>
          </cell>
          <cell r="C798" t="str">
            <v>DRAGHAND</v>
          </cell>
        </row>
        <row r="799">
          <cell r="B799" t="str">
            <v>RA2</v>
          </cell>
          <cell r="C799" t="str">
            <v>DRAGHAND</v>
          </cell>
        </row>
        <row r="800">
          <cell r="B800" t="str">
            <v>RA3</v>
          </cell>
          <cell r="C800" t="str">
            <v>DRAGHAND</v>
          </cell>
        </row>
        <row r="801">
          <cell r="B801" t="str">
            <v>S1</v>
          </cell>
          <cell r="C801" t="str">
            <v>DRAGHAND</v>
          </cell>
        </row>
        <row r="802">
          <cell r="B802" t="str">
            <v>S2</v>
          </cell>
          <cell r="C802" t="str">
            <v>DRAGHAND</v>
          </cell>
        </row>
        <row r="803">
          <cell r="B803" t="str">
            <v>S3</v>
          </cell>
          <cell r="C803" t="str">
            <v>DRAGHAND</v>
          </cell>
        </row>
        <row r="804">
          <cell r="B804" t="str">
            <v>S4</v>
          </cell>
          <cell r="C804" t="str">
            <v>DRAGHAND</v>
          </cell>
        </row>
        <row r="805">
          <cell r="B805" t="str">
            <v>SC1</v>
          </cell>
          <cell r="C805" t="str">
            <v>DRAGHAND</v>
          </cell>
        </row>
        <row r="806">
          <cell r="B806" t="str">
            <v>SC2</v>
          </cell>
          <cell r="C806" t="str">
            <v>DRAGHAND</v>
          </cell>
        </row>
        <row r="807">
          <cell r="B807" t="str">
            <v>SHC1</v>
          </cell>
          <cell r="C807" t="str">
            <v>DRAGHAND</v>
          </cell>
        </row>
        <row r="808">
          <cell r="B808" t="str">
            <v>SR1</v>
          </cell>
          <cell r="C808" t="str">
            <v>DRAGHAND</v>
          </cell>
        </row>
        <row r="809">
          <cell r="B809" t="str">
            <v>SSC1</v>
          </cell>
          <cell r="C809" t="str">
            <v>DRAGHAND</v>
          </cell>
        </row>
        <row r="810">
          <cell r="B810" t="str">
            <v>SW1</v>
          </cell>
          <cell r="C810" t="str">
            <v>DRAGHAND</v>
          </cell>
        </row>
        <row r="811">
          <cell r="B811" t="str">
            <v>SW2</v>
          </cell>
          <cell r="C811" t="str">
            <v>DRAGHAND</v>
          </cell>
        </row>
        <row r="812">
          <cell r="B812" t="str">
            <v>SW3</v>
          </cell>
          <cell r="C812" t="str">
            <v>DRAGHAND</v>
          </cell>
        </row>
        <row r="813">
          <cell r="B813" t="str">
            <v>SW4</v>
          </cell>
          <cell r="C813" t="str">
            <v>DRAGHAND</v>
          </cell>
        </row>
        <row r="814">
          <cell r="B814" t="str">
            <v>UP1</v>
          </cell>
          <cell r="C814" t="str">
            <v>OUT OF SERVICE</v>
          </cell>
        </row>
        <row r="815">
          <cell r="B815" t="str">
            <v>VS1</v>
          </cell>
          <cell r="C815" t="str">
            <v>DRAGHAND</v>
          </cell>
        </row>
        <row r="816">
          <cell r="B816" t="str">
            <v>VS2</v>
          </cell>
          <cell r="C816" t="str">
            <v>DRAGHAND</v>
          </cell>
        </row>
        <row r="817">
          <cell r="B817" t="str">
            <v>VS3</v>
          </cell>
          <cell r="C817" t="str">
            <v>DRAGHAND</v>
          </cell>
        </row>
        <row r="818">
          <cell r="B818" t="str">
            <v>VS4</v>
          </cell>
          <cell r="C818" t="str">
            <v>DRAGHAND</v>
          </cell>
        </row>
        <row r="819">
          <cell r="B819" t="str">
            <v>WA1</v>
          </cell>
          <cell r="C819" t="str">
            <v>DRAGHAND</v>
          </cell>
        </row>
        <row r="820">
          <cell r="B820" t="str">
            <v>WA2</v>
          </cell>
          <cell r="C820" t="str">
            <v>DRAGHAND</v>
          </cell>
        </row>
        <row r="821">
          <cell r="B821" t="str">
            <v>WA3</v>
          </cell>
          <cell r="C821" t="str">
            <v>DRAGHAND</v>
          </cell>
        </row>
        <row r="822">
          <cell r="B822" t="str">
            <v>WA4</v>
          </cell>
          <cell r="C822" t="str">
            <v>DRAGHAND</v>
          </cell>
        </row>
        <row r="823">
          <cell r="B823" t="str">
            <v>WA5</v>
          </cell>
          <cell r="C823" t="str">
            <v>DRAGHAND</v>
          </cell>
        </row>
        <row r="824">
          <cell r="B824" t="str">
            <v>WA6</v>
          </cell>
          <cell r="C824" t="str">
            <v>DRAGHAND</v>
          </cell>
        </row>
        <row r="825">
          <cell r="B825" t="str">
            <v>WC1</v>
          </cell>
          <cell r="C825" t="str">
            <v>SCADA</v>
          </cell>
        </row>
        <row r="826">
          <cell r="B826" t="str">
            <v>WC2</v>
          </cell>
          <cell r="C826" t="str">
            <v>SCADA</v>
          </cell>
        </row>
      </sheetData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ew"/>
      <sheetName val="Configuration"/>
      <sheetName val="Input"/>
      <sheetName val="Property Tax"/>
      <sheetName val="Output"/>
      <sheetName val="output summary"/>
      <sheetName val="True-up"/>
      <sheetName val="Def Tax Summary"/>
      <sheetName val="BLM Summary"/>
      <sheetName val="ADR Summary"/>
      <sheetName val="A1.0-Calc of RM Inc Taxes"/>
      <sheetName val="D1.0-Ratebase inc. true-ups"/>
      <sheetName val="1st yr dep 1"/>
      <sheetName val="MACRS &amp; Def Tax 1"/>
      <sheetName val="ADR 1"/>
      <sheetName val="1st yr dep 2"/>
      <sheetName val="MACRS &amp; Def Tax 2"/>
      <sheetName val="ADR 2"/>
      <sheetName val="1st yr dep 3"/>
      <sheetName val="MACRS &amp; Def Tax 3"/>
      <sheetName val="ADR 3"/>
      <sheetName val="1st yr dep 4"/>
      <sheetName val="MACRS &amp; Def Tax 4"/>
      <sheetName val="ADR 4"/>
      <sheetName val="MARCS Table"/>
      <sheetName val="ADR Table"/>
      <sheetName val="misc 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Recap"/>
      <sheetName val="2009 Monthly"/>
      <sheetName val="2009-2013 YR"/>
      <sheetName val="AFUDC"/>
      <sheetName val="SGRP Forecast"/>
      <sheetName val="Functional Capital input Temp"/>
      <sheetName val="Functional Capital"/>
      <sheetName val="AFUDC 2597072"/>
      <sheetName val="AFUDC 2597073"/>
      <sheetName val="Not Used"/>
      <sheetName val="Not Used2"/>
      <sheetName val="Sheet1"/>
    </sheetNames>
    <sheetDataSet>
      <sheetData sheetId="0"/>
      <sheetData sheetId="1"/>
      <sheetData sheetId="2"/>
      <sheetData sheetId="3">
        <row r="4">
          <cell r="D4">
            <v>4.498254082E-2</v>
          </cell>
        </row>
        <row r="5">
          <cell r="D5">
            <v>1.7057715590000001E-2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trol"/>
      <sheetName val="Escalation"/>
      <sheetName val="Sch.A-1"/>
      <sheetName val="Sch.A-2"/>
      <sheetName val="Sch.A-3"/>
      <sheetName val="Sch.B-1"/>
      <sheetName val="Sch.B-2"/>
      <sheetName val="Sch.B-3"/>
      <sheetName val="Sch.C"/>
      <sheetName val="Sch.D"/>
      <sheetName val="Sch.E,F"/>
      <sheetName val="Sch.G"/>
      <sheetName val="Sch.H"/>
      <sheetName val="Sch.I"/>
      <sheetName val="Sch.J"/>
      <sheetName val="Sch.K"/>
      <sheetName val="Sch.L"/>
      <sheetName val="Sch.M"/>
      <sheetName val="Sch. N"/>
      <sheetName val="Sch. O"/>
      <sheetName val="Sch.P"/>
      <sheetName val="Sch.P Detail"/>
      <sheetName val="Sch. Q"/>
      <sheetName val="Sch.P Detail in Mil"/>
      <sheetName val="Sch R"/>
      <sheetName val="Sch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  <sheetName val="Cust Fcst Allocators"/>
      <sheetName val="2001 Cust"/>
      <sheetName val="Cust Forecast"/>
      <sheetName val="New Meters"/>
      <sheetName val="NM Allocation"/>
      <sheetName val="Cust MSA"/>
      <sheetName val="Cust MSA Flow to Usage Conv"/>
      <sheetName val="Cust SRM Cost"/>
      <sheetName val="Cust Replace Cost"/>
      <sheetName val="Cust Annual SRM"/>
      <sheetName val="Cust Acct Weights"/>
      <sheetName val="Cust Acct Alloc"/>
      <sheetName val="Cust Acct Serv"/>
      <sheetName val="Cust Acct Serv Total"/>
      <sheetName val="Cust MSA LRMC"/>
      <sheetName val="Cust Class SRM LRMC"/>
      <sheetName val="Cust Class Total LRMC"/>
      <sheetName val="NGV Comp"/>
      <sheetName val="LRMC Summary Cust"/>
      <sheetName val="Distr Fcst Inv"/>
      <sheetName val="Distr Econ Ind"/>
      <sheetName val="Distr Reg Inv"/>
      <sheetName val="Distr His Invest (JP)"/>
      <sheetName val="HP Customers"/>
      <sheetName val="MP Customers"/>
      <sheetName val="HPD PD Det"/>
      <sheetName val="MPD PD Det"/>
      <sheetName val="Distr NPD Det"/>
      <sheetName val="Dist CPM Det"/>
      <sheetName val="HPD Distr Regress"/>
      <sheetName val="MPD Distr Regress"/>
      <sheetName val="Distr LRMCs"/>
      <sheetName val="Trans CPM Det"/>
      <sheetName val="Trans Invest&amp; Loads"/>
      <sheetName val="Trans LRMCs"/>
      <sheetName val="LF - O&amp;M"/>
      <sheetName val="LF - O&amp;M Expense"/>
      <sheetName val="LF - O&amp;M Expense (Old)"/>
      <sheetName val="LF -Distr O&amp;M"/>
      <sheetName val="LF -Distr O&amp;M (Old)"/>
      <sheetName val="LF - M&amp;S"/>
      <sheetName val="LF - A&amp;G"/>
      <sheetName val="LF - A&amp;G on O&amp;M (Old)"/>
      <sheetName val="LF - A&amp;G Distr O&amp;M (Old)"/>
      <sheetName val="LF - GPL"/>
      <sheetName val="LF - GPL (Old)"/>
      <sheetName val="LRMC Summary Distr"/>
      <sheetName val="LRMC Summary Trans"/>
      <sheetName val="Factors"/>
      <sheetName val="Base Margin"/>
      <sheetName val="Distr Reg Inv (JP)"/>
      <sheetName val="Distr Regress (Old)"/>
    </sheetNames>
    <sheetDataSet>
      <sheetData sheetId="0" refreshError="1">
        <row r="13">
          <cell r="D13">
            <v>1</v>
          </cell>
        </row>
        <row r="21">
          <cell r="D2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g winter bill impact"/>
      <sheetName val="Winter Summary"/>
      <sheetName val="Summer Summary"/>
      <sheetName val="Resid SF Bills Summer"/>
      <sheetName val="GN3 Bills Summer"/>
      <sheetName val="Input Data"/>
      <sheetName val="Transport History"/>
      <sheetName val="GPC"/>
      <sheetName val="Rate Summary"/>
      <sheetName val="SDGE Jun 06 Est WACOG"/>
      <sheetName val="Mar 06 WACOG FC"/>
      <sheetName val="Resid SF Apr Calc"/>
      <sheetName val="Resid MF Apr Calc"/>
      <sheetName val="Resid CARE Apr Calc"/>
      <sheetName val="GN3 Bills Apr"/>
      <sheetName val="Resid MF Bills Summer"/>
      <sheetName val="SF Bills May"/>
      <sheetName val="SF Bills Jun"/>
      <sheetName val="SF Bills Jul"/>
      <sheetName val="SF Bills Aug"/>
      <sheetName val="SF Bills Sep"/>
      <sheetName val="SF Bills Oct"/>
      <sheetName val="MF Bills May"/>
      <sheetName val="MF Bills Jun"/>
      <sheetName val="MF Bills Jul"/>
      <sheetName val="MF Bills Aug"/>
      <sheetName val="MF Bills Sep"/>
      <sheetName val="MF Bills Oct"/>
      <sheetName val="Resid CARE Bills Summer"/>
      <sheetName val="CARE Bills May"/>
      <sheetName val="CARE Bills Jun"/>
      <sheetName val="CARE Bills Jul"/>
      <sheetName val="CARE Bills Aug"/>
      <sheetName val="CARE Bills Sep"/>
      <sheetName val="CARE Bills Oct"/>
      <sheetName val="GN3 Bills May"/>
      <sheetName val="GN3 Bills Jun"/>
      <sheetName val="GN3 Bills Jul"/>
      <sheetName val="GN3 Bills Aug"/>
      <sheetName val="GN3 Bills Sep"/>
      <sheetName val="GN3 Bills Oct"/>
      <sheetName val="WeatherAdj(Sf)"/>
      <sheetName val="WeatherAdj(Mf)"/>
      <sheetName val="Core-CandI"/>
      <sheetName val="SF &amp;MF Consumption"/>
      <sheetName val="Resid SF Bills Winter"/>
      <sheetName val="Resid SF Nov Calc"/>
      <sheetName val="Resid SF Dec Calc"/>
      <sheetName val="Resid SF Jan Calc"/>
      <sheetName val="Resid SF Feb Calc"/>
      <sheetName val="Resid SF Mar Calc"/>
      <sheetName val="Resid CARE Bills Winter"/>
      <sheetName val="Resid CARE Nov Calc"/>
      <sheetName val="Resid CARE Dec Calc"/>
      <sheetName val="Resid CARE Jan Calc"/>
      <sheetName val="Resid CARE Feb Calc"/>
      <sheetName val="Resid CARE Mar Calc"/>
      <sheetName val="Resid MF Winter"/>
      <sheetName val="Res MF Nov Calc"/>
      <sheetName val="Resid MF Dec Calc"/>
      <sheetName val="Resid MF Jan Calc"/>
      <sheetName val="Resid MF Feb Calc"/>
      <sheetName val="Resid MF Mar Calc"/>
      <sheetName val="GN3 Bills Winter 300"/>
      <sheetName val="GN3 Bills Winter 500"/>
      <sheetName val="GN3 Bills Nov"/>
      <sheetName val="GN3 Bills Dec"/>
      <sheetName val="GN3 Bills Jan"/>
      <sheetName val="GN3 Bills Feb"/>
      <sheetName val="GN3 Bills Mar"/>
      <sheetName val="SDG&amp;E Resid Consumption"/>
      <sheetName val="PPP Rate Change Summary"/>
      <sheetName val="2004-05 CARE consumption"/>
      <sheetName val="SDGE CARE tier split"/>
      <sheetName val="CARE Volume Calc 2006"/>
      <sheetName val="Graphs"/>
      <sheetName val="Futures Prices"/>
      <sheetName val="Filed Gas Price Forecast"/>
      <sheetName val="Resid Bill Freq"/>
      <sheetName val="GN3 Bill Fre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 and Export"/>
      <sheetName val="Changes"/>
      <sheetName val="Class Average Rates"/>
      <sheetName val="Rate Reform Changes"/>
      <sheetName val="Res (COS)"/>
      <sheetName val="Small (COS)"/>
      <sheetName val="M&amp;L (COS)"/>
      <sheetName val="Ag (COS)"/>
      <sheetName val="COS WP - Res DA"/>
      <sheetName val="COS WP - E-DEPART DGxx"/>
      <sheetName val="COS WP - GHG ARR"/>
      <sheetName val="COS WP Unbundled Rate Table SL"/>
      <sheetName val="COS WP LED Adds"/>
      <sheetName val="COS WP - UM"/>
      <sheetName val="CSI Rates"/>
      <sheetName val="% Discount"/>
      <sheetName val="Res"/>
      <sheetName val="Small"/>
      <sheetName val="M&amp;L"/>
      <sheetName val="Ag"/>
      <sheetName val="GHG ARR"/>
      <sheetName val="Unbundled Rate Table - SL"/>
      <sheetName val="LED Adds"/>
      <sheetName val="UM"/>
      <sheetName val="UM Calculation"/>
      <sheetName val="EECC Rates"/>
      <sheetName val="DPP_CPP-D Rates"/>
      <sheetName val="PCIA"/>
      <sheetName val="Footnote Values"/>
      <sheetName val="Rates by Cl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alGas"/>
      <sheetName val="SDG&amp;E"/>
      <sheetName val="Social Prgm SCGas"/>
      <sheetName val="Social Prgm SDG&amp;E"/>
      <sheetName val="For Kate"/>
      <sheetName val="Gas Initiatives"/>
      <sheetName val="SI Results"/>
      <sheetName val="AMI SDG&amp;E"/>
      <sheetName val="9 Rev Sum BC"/>
      <sheetName val="10 Rev Sum HC"/>
      <sheetName val="11 Rev Sum LC"/>
      <sheetName val="Guide"/>
      <sheetName val="Rate Summary"/>
      <sheetName val="Rate Drivers"/>
      <sheetName val="Assumptions"/>
      <sheetName val="SCGas CA Base Case"/>
      <sheetName val="SCGas CA High Cost"/>
      <sheetName val="SCGas CA Low Cost"/>
      <sheetName val="SempraW EG BC"/>
      <sheetName val="SempraW EG HC"/>
      <sheetName val="SempraW EG LC"/>
      <sheetName val="SDG&amp;E CA Base Case"/>
      <sheetName val="SDG&amp;E CA High Cost"/>
      <sheetName val="SDG&amp;E CA Low Cost"/>
      <sheetName val="SDG&amp;E 2006 Est"/>
      <sheetName val="Resid Rate Graph"/>
      <sheetName val="Core C&amp;I Rate Graph"/>
      <sheetName val="NC C&amp;I Rate Graph"/>
      <sheetName val="EG Rate Graph"/>
      <sheetName val="SCGas CA Sys"/>
      <sheetName val="Sheet2"/>
      <sheetName val="SDG&amp;E CA Sys"/>
      <sheetName val="SCG Res Rev Chg"/>
      <sheetName val="SCG CA Core"/>
      <sheetName val="SDG&amp;E CA Core"/>
      <sheetName val="Rate History Chart"/>
      <sheetName val="SCG GCP Chart"/>
      <sheetName val="COS Base Margin"/>
      <sheetName val="Key Drivers"/>
      <sheetName val="Rate History"/>
      <sheetName val="PPP Rates"/>
      <sheetName val="SCG Commodity"/>
      <sheetName val="IPDC Charges"/>
      <sheetName val="Sheet1"/>
      <sheetName val="Basin Prices 9-15-05"/>
      <sheetName val="Basin Prices 8-25-05"/>
      <sheetName val="SCG 2005 CA"/>
      <sheetName val="SCG 2005 EG"/>
      <sheetName val="SCG 2005 NGV"/>
      <sheetName val="SCG 2006 CA Est"/>
      <sheetName val="SCG 2006 Est BM"/>
      <sheetName val="Nasim Forecast"/>
      <sheetName val="Latest Acct Bal"/>
      <sheetName val="SCG Old 2002 EC Study"/>
      <sheetName val="SCGas Thrput"/>
      <sheetName val="SCGas Customers"/>
      <sheetName val="SDG&amp;E Jan05"/>
      <sheetName val="SDG&amp;E Feb05"/>
      <sheetName val="SDG&amp;E Jul05"/>
      <sheetName val="RPBA 2005"/>
      <sheetName val="Old Test"/>
      <sheetName val="John Roy Forecast"/>
      <sheetName val="SDG&amp;E 2006 PBR Est"/>
      <sheetName val="SDG&amp;E 2006 Acct Bal Est"/>
      <sheetName val="SDG&amp;E 1999 BCAP"/>
      <sheetName val="SDG&amp;E Old 2002 EC Study"/>
      <sheetName val="SDG&amp;E Thrput"/>
      <sheetName val="CPI Factors"/>
      <sheetName val="SDG&amp;E Commodity Test"/>
      <sheetName val="NYMEX Futures"/>
      <sheetName val="SDG&amp;E GPC"/>
      <sheetName val="For SDG&amp;E Finance De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ornado Graph"/>
      <sheetName val="Tornado Graph (2)"/>
      <sheetName val="Biofuel 1150 SCFM"/>
      <sheetName val="Schedule"/>
      <sheetName val="2-1150"/>
      <sheetName val="2-1150 default"/>
      <sheetName val="1150 Default"/>
      <sheetName val="Case WDefault"/>
      <sheetName val="Biofuel 300 SCFM"/>
      <sheetName val="Biofuel 300 SCFM 100bp"/>
      <sheetName val="Sheet3"/>
      <sheetName val="Biofuel 1150 SCFM 100bp"/>
      <sheetName val="Biofuel 1800 SCFM"/>
      <sheetName val="Biofuel 1800 SCFM 100bp"/>
      <sheetName val="Sheet2"/>
      <sheetName val="Low Case 50_CY"/>
      <sheetName val="Low Case 100_CY"/>
      <sheetName val="Low Case 100_old"/>
      <sheetName val="High Case 50"/>
      <sheetName val="High Case 100"/>
      <sheetName val="Charts"/>
      <sheetName val="Sheet1"/>
      <sheetName val="Slide"/>
      <sheetName val="081109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3">
          <cell r="B183" t="str">
            <v>AAA</v>
          </cell>
        </row>
        <row r="184">
          <cell r="B184" t="str">
            <v>AA</v>
          </cell>
        </row>
        <row r="185">
          <cell r="B185" t="str">
            <v>A</v>
          </cell>
        </row>
        <row r="186">
          <cell r="B186" t="str">
            <v>BBB</v>
          </cell>
        </row>
        <row r="187">
          <cell r="B187" t="str">
            <v>BB</v>
          </cell>
        </row>
        <row r="188">
          <cell r="B188" t="str">
            <v>B</v>
          </cell>
        </row>
        <row r="189">
          <cell r="B189" t="str">
            <v>CCC</v>
          </cell>
        </row>
        <row r="190">
          <cell r="B190" t="str">
            <v>CC+ &amp; Below</v>
          </cell>
        </row>
        <row r="191">
          <cell r="B191" t="str">
            <v>None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ity Plan"/>
      <sheetName val="March 2000"/>
      <sheetName val="February 2000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NumSum"/>
      <sheetName val="NumAud"/>
      <sheetName val="Hrs-Sum"/>
      <sheetName val="Hrs-Dis"/>
      <sheetName val="SupHrs"/>
      <sheetName val="BAL"/>
      <sheetName val="02 CO"/>
      <sheetName val="Mstr"/>
      <sheetName val="Hrs Avail"/>
      <sheetName val="BulPen"/>
      <sheetName val="02Outlk"/>
      <sheetName val="2004 COS"/>
      <sheetName val="2004 zero based"/>
      <sheetName val="CR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Dnld SAVE THIS"/>
      <sheetName val="Non-Cost Element by Area"/>
      <sheetName val="Non-Cost ElementMASTER"/>
      <sheetName val="ATTACH B - Area Order"/>
      <sheetName val="MASTER-Fin Stmt Order"/>
      <sheetName val="ATTACH A - Acct Order"/>
      <sheetName val="Working Copy"/>
      <sheetName val="Orig"/>
    </sheetNames>
    <sheetDataSet>
      <sheetData sheetId="0">
        <row r="5">
          <cell r="A5">
            <v>1100000</v>
          </cell>
          <cell r="B5" t="str">
            <v>BANK I</v>
          </cell>
          <cell r="C5">
            <v>4864177.59</v>
          </cell>
          <cell r="D5">
            <v>1284863979.1500001</v>
          </cell>
        </row>
        <row r="6">
          <cell r="A6">
            <v>1100002</v>
          </cell>
          <cell r="B6" t="str">
            <v>BANK I-WIRE CLEARING</v>
          </cell>
          <cell r="C6">
            <v>0</v>
          </cell>
          <cell r="D6">
            <v>-1271637196.48</v>
          </cell>
        </row>
        <row r="7">
          <cell r="A7">
            <v>1100100</v>
          </cell>
          <cell r="B7" t="str">
            <v>BANK II</v>
          </cell>
          <cell r="C7">
            <v>50765.59</v>
          </cell>
          <cell r="D7">
            <v>28621.25</v>
          </cell>
        </row>
        <row r="8">
          <cell r="A8">
            <v>1100101</v>
          </cell>
          <cell r="B8" t="str">
            <v>BANK II-CHECK WRITE</v>
          </cell>
          <cell r="C8">
            <v>-556840.93999999994</v>
          </cell>
          <cell r="D8">
            <v>-397846.15</v>
          </cell>
        </row>
        <row r="9">
          <cell r="A9">
            <v>1100200</v>
          </cell>
          <cell r="B9" t="str">
            <v>BANK III</v>
          </cell>
          <cell r="C9">
            <v>0.13</v>
          </cell>
          <cell r="D9">
            <v>687511.68</v>
          </cell>
        </row>
        <row r="10">
          <cell r="A10">
            <v>1100201</v>
          </cell>
          <cell r="B10" t="str">
            <v>BANK III-CHECK WRITE</v>
          </cell>
          <cell r="C10">
            <v>-828204.19</v>
          </cell>
          <cell r="D10">
            <v>-15566975.84</v>
          </cell>
        </row>
        <row r="11">
          <cell r="A11">
            <v>1100202</v>
          </cell>
          <cell r="B11" t="str">
            <v>BANK III-WIRE CLEARING</v>
          </cell>
          <cell r="C11">
            <v>1577.02</v>
          </cell>
          <cell r="D11">
            <v>492.02</v>
          </cell>
        </row>
        <row r="12">
          <cell r="A12">
            <v>1100300</v>
          </cell>
          <cell r="B12" t="str">
            <v>BANK IV</v>
          </cell>
          <cell r="C12">
            <v>72546.83</v>
          </cell>
          <cell r="D12">
            <v>33258.480000000003</v>
          </cell>
        </row>
        <row r="13">
          <cell r="A13">
            <v>1100301</v>
          </cell>
          <cell r="B13" t="str">
            <v>BANK IV-CHECK WRITE</v>
          </cell>
          <cell r="C13">
            <v>-291370.59000000003</v>
          </cell>
          <cell r="D13">
            <v>-394809.8</v>
          </cell>
        </row>
        <row r="14">
          <cell r="A14">
            <v>1100500</v>
          </cell>
          <cell r="B14" t="str">
            <v>BANK VI</v>
          </cell>
          <cell r="C14">
            <v>7198831.5599999996</v>
          </cell>
          <cell r="D14">
            <v>0</v>
          </cell>
        </row>
        <row r="15">
          <cell r="A15">
            <v>1100501</v>
          </cell>
          <cell r="B15" t="str">
            <v>BANK VI-CHECK WRITING</v>
          </cell>
          <cell r="C15">
            <v>-12162313.74</v>
          </cell>
          <cell r="D15">
            <v>0</v>
          </cell>
        </row>
        <row r="16">
          <cell r="A16">
            <v>1102350</v>
          </cell>
          <cell r="B16" t="str">
            <v>CASH IN BANK-B OF A</v>
          </cell>
          <cell r="C16">
            <v>37326.79</v>
          </cell>
          <cell r="D16">
            <v>37326.79</v>
          </cell>
        </row>
        <row r="17">
          <cell r="A17">
            <v>1102353</v>
          </cell>
          <cell r="B17" t="str">
            <v>KEY BANK: CONTROLLED DISB</v>
          </cell>
          <cell r="C17">
            <v>-1552400.33</v>
          </cell>
          <cell r="D17">
            <v>-1562588.89</v>
          </cell>
        </row>
        <row r="18">
          <cell r="A18">
            <v>1102354</v>
          </cell>
          <cell r="B18" t="str">
            <v>UNION-CONCNTRTN ACCT</v>
          </cell>
          <cell r="C18">
            <v>5356004.7</v>
          </cell>
          <cell r="D18">
            <v>12996.47</v>
          </cell>
        </row>
        <row r="19">
          <cell r="A19">
            <v>1102355</v>
          </cell>
          <cell r="B19" t="str">
            <v>UNION-SUPP PENSION ACCT</v>
          </cell>
          <cell r="C19">
            <v>-324.02</v>
          </cell>
          <cell r="D19">
            <v>-10172.51</v>
          </cell>
        </row>
        <row r="20">
          <cell r="A20">
            <v>1102357</v>
          </cell>
          <cell r="B20" t="str">
            <v>CASH ON HAND-BOFA</v>
          </cell>
          <cell r="C20">
            <v>699011.29</v>
          </cell>
          <cell r="D20">
            <v>1841114.59</v>
          </cell>
        </row>
        <row r="21">
          <cell r="A21">
            <v>1102358</v>
          </cell>
          <cell r="B21" t="str">
            <v>B OF A-DIRECT DEBIT A/C</v>
          </cell>
          <cell r="C21">
            <v>9080.06</v>
          </cell>
          <cell r="D21">
            <v>352204.24</v>
          </cell>
        </row>
        <row r="22">
          <cell r="A22">
            <v>1102360</v>
          </cell>
          <cell r="B22" t="str">
            <v>EDI ACCT-UNION BANK</v>
          </cell>
          <cell r="C22">
            <v>59132.31</v>
          </cell>
          <cell r="D22">
            <v>-14976.12</v>
          </cell>
        </row>
        <row r="23">
          <cell r="A23">
            <v>1102361</v>
          </cell>
          <cell r="B23" t="str">
            <v>CR CARD SETTL-UNION BK</v>
          </cell>
          <cell r="C23">
            <v>54755.83</v>
          </cell>
          <cell r="D23">
            <v>23029.48</v>
          </cell>
        </row>
        <row r="24">
          <cell r="A24">
            <v>1102363</v>
          </cell>
          <cell r="B24" t="str">
            <v>AP NO CASH BAL UB CON DSB</v>
          </cell>
          <cell r="C24">
            <v>-83603.070000000007</v>
          </cell>
          <cell r="D24">
            <v>-83603.070000000007</v>
          </cell>
        </row>
        <row r="25">
          <cell r="A25">
            <v>1102365</v>
          </cell>
          <cell r="B25" t="str">
            <v>AP NO CASH BAL UB PR CHKS</v>
          </cell>
          <cell r="C25">
            <v>-365316.51</v>
          </cell>
          <cell r="D25">
            <v>-1568724.55</v>
          </cell>
        </row>
        <row r="26">
          <cell r="A26">
            <v>1102366</v>
          </cell>
          <cell r="B26" t="str">
            <v>AP NO CASH BAL UB WEATHERIZAT</v>
          </cell>
          <cell r="C26">
            <v>-197122.58</v>
          </cell>
          <cell r="D26">
            <v>-197122.58</v>
          </cell>
        </row>
        <row r="27">
          <cell r="A27">
            <v>1102367</v>
          </cell>
          <cell r="B27" t="str">
            <v>AP NO CASH BAL UB REIMBUR REF</v>
          </cell>
          <cell r="C27">
            <v>-1883106.21</v>
          </cell>
          <cell r="D27">
            <v>-5312587.55</v>
          </cell>
        </row>
        <row r="28">
          <cell r="A28">
            <v>1102368</v>
          </cell>
          <cell r="B28" t="str">
            <v>AP NO CASH BAL UB DEP CHECKS</v>
          </cell>
          <cell r="C28">
            <v>-2610749.15</v>
          </cell>
          <cell r="D28">
            <v>-2693288.62</v>
          </cell>
        </row>
        <row r="29">
          <cell r="A29">
            <v>1102369</v>
          </cell>
          <cell r="B29" t="str">
            <v>WORK COMP ACCT UNION BK</v>
          </cell>
          <cell r="C29">
            <v>-152107.28</v>
          </cell>
          <cell r="D29">
            <v>74543.22</v>
          </cell>
        </row>
        <row r="30">
          <cell r="A30">
            <v>1102370</v>
          </cell>
          <cell r="B30" t="str">
            <v>CASH</v>
          </cell>
          <cell r="C30">
            <v>7342509.5499999998</v>
          </cell>
          <cell r="D30">
            <v>14878975.67</v>
          </cell>
        </row>
        <row r="31">
          <cell r="A31">
            <v>1102374</v>
          </cell>
          <cell r="B31" t="str">
            <v>SPECIAL FUNDS-BROKER BAL</v>
          </cell>
          <cell r="C31">
            <v>1807254.72</v>
          </cell>
          <cell r="D31">
            <v>3795617.13</v>
          </cell>
        </row>
        <row r="32">
          <cell r="A32">
            <v>1102375</v>
          </cell>
          <cell r="B32" t="str">
            <v>UN-CON ACCT-PYMNT AG DEP</v>
          </cell>
          <cell r="C32">
            <v>3364127.85</v>
          </cell>
          <cell r="D32">
            <v>712982.93</v>
          </cell>
        </row>
        <row r="33">
          <cell r="A33">
            <v>1102376</v>
          </cell>
          <cell r="B33" t="str">
            <v>UN-CON ACCT-PYMNT AG RET</v>
          </cell>
          <cell r="C33">
            <v>77034.84</v>
          </cell>
          <cell r="D33">
            <v>125316.69</v>
          </cell>
        </row>
        <row r="34">
          <cell r="A34">
            <v>1102377</v>
          </cell>
          <cell r="B34" t="str">
            <v>CASH TRANS BUS UNIT RECLASS</v>
          </cell>
          <cell r="C34">
            <v>1881702.74</v>
          </cell>
          <cell r="D34">
            <v>2267697.59</v>
          </cell>
        </row>
        <row r="35">
          <cell r="A35">
            <v>1102378</v>
          </cell>
          <cell r="B35" t="str">
            <v>UNPOSTED CASH TRANSACTION</v>
          </cell>
          <cell r="C35">
            <v>-214845.11</v>
          </cell>
          <cell r="D35">
            <v>-221781.62</v>
          </cell>
        </row>
        <row r="36">
          <cell r="A36">
            <v>1102379</v>
          </cell>
          <cell r="B36" t="str">
            <v>CSH ACCT TRK SOCAL BUS UNIT</v>
          </cell>
          <cell r="C36">
            <v>2350.5300000000002</v>
          </cell>
          <cell r="D36">
            <v>144159.92000000001</v>
          </cell>
        </row>
        <row r="37">
          <cell r="A37">
            <v>1102381</v>
          </cell>
          <cell r="B37" t="str">
            <v>WF UB TREASURY SPCL CHECKS</v>
          </cell>
          <cell r="C37">
            <v>-992.99</v>
          </cell>
          <cell r="D37">
            <v>-742.99</v>
          </cell>
        </row>
        <row r="38">
          <cell r="A38">
            <v>1102382</v>
          </cell>
          <cell r="B38" t="str">
            <v>OTHER WORKING FUNDS</v>
          </cell>
          <cell r="C38">
            <v>108310.68</v>
          </cell>
          <cell r="D38">
            <v>116538.22</v>
          </cell>
        </row>
        <row r="39">
          <cell r="A39">
            <v>1102383</v>
          </cell>
          <cell r="B39" t="str">
            <v>CTAS BK AP PSTAGE CHG B OF A</v>
          </cell>
          <cell r="C39">
            <v>-4300</v>
          </cell>
          <cell r="D39">
            <v>-4300</v>
          </cell>
        </row>
        <row r="40">
          <cell r="A40">
            <v>1102384</v>
          </cell>
          <cell r="B40" t="str">
            <v>CASH WORK FUND EMERGENCY</v>
          </cell>
          <cell r="C40">
            <v>10000</v>
          </cell>
          <cell r="D40">
            <v>10000</v>
          </cell>
        </row>
        <row r="41">
          <cell r="A41">
            <v>1102385</v>
          </cell>
          <cell r="B41" t="str">
            <v>AP PD  US SAVING BND SER E</v>
          </cell>
          <cell r="C41">
            <v>0</v>
          </cell>
          <cell r="D41">
            <v>3817.87</v>
          </cell>
        </row>
        <row r="42">
          <cell r="A42">
            <v>1102386</v>
          </cell>
          <cell r="B42" t="str">
            <v>AP NO CASH BAL MOS PURCH</v>
          </cell>
          <cell r="C42">
            <v>0</v>
          </cell>
          <cell r="D42">
            <v>19135.43</v>
          </cell>
        </row>
        <row r="43">
          <cell r="A43">
            <v>1102387</v>
          </cell>
          <cell r="B43" t="str">
            <v>AP NO CASH BAL MAIL PMT ADJ</v>
          </cell>
          <cell r="C43">
            <v>0</v>
          </cell>
          <cell r="D43">
            <v>194884.16</v>
          </cell>
        </row>
        <row r="44">
          <cell r="A44">
            <v>1102399</v>
          </cell>
          <cell r="B44" t="str">
            <v>INACTIVE BANK ACCOUNTS</v>
          </cell>
          <cell r="C44">
            <v>0</v>
          </cell>
          <cell r="D44">
            <v>2144.31</v>
          </cell>
        </row>
        <row r="45">
          <cell r="A45">
            <v>1102450</v>
          </cell>
          <cell r="B45" t="str">
            <v>OTHER SPECIAL DEPOSITS</v>
          </cell>
          <cell r="C45">
            <v>31763.74</v>
          </cell>
          <cell r="D45">
            <v>31763.74</v>
          </cell>
        </row>
        <row r="46">
          <cell r="A46">
            <v>1102550</v>
          </cell>
          <cell r="B46" t="str">
            <v>SHORT TERM INVESTMENT</v>
          </cell>
          <cell r="C46">
            <v>56068362.32</v>
          </cell>
          <cell r="D46">
            <v>739.64</v>
          </cell>
        </row>
        <row r="47">
          <cell r="A47">
            <v>1102602</v>
          </cell>
          <cell r="B47" t="str">
            <v>N/R EMP EMERGENCY LOANS</v>
          </cell>
          <cell r="C47">
            <v>4221.01</v>
          </cell>
          <cell r="D47">
            <v>7942.02</v>
          </cell>
        </row>
        <row r="48">
          <cell r="A48">
            <v>1102603</v>
          </cell>
          <cell r="B48" t="str">
            <v>NOTES RECEIVABLE OTHER</v>
          </cell>
          <cell r="C48">
            <v>1270358.92</v>
          </cell>
          <cell r="D48">
            <v>1270358.92</v>
          </cell>
        </row>
        <row r="49">
          <cell r="A49">
            <v>1102604</v>
          </cell>
          <cell r="B49" t="str">
            <v>EMP EMER LOANS EAP REFER</v>
          </cell>
          <cell r="C49">
            <v>-735.54</v>
          </cell>
          <cell r="D49">
            <v>-254.61</v>
          </cell>
        </row>
        <row r="50">
          <cell r="A50">
            <v>1102820</v>
          </cell>
          <cell r="B50" t="str">
            <v>N/R-SE CORPORATE</v>
          </cell>
          <cell r="C50">
            <v>342343728.94999999</v>
          </cell>
          <cell r="D50">
            <v>0</v>
          </cell>
        </row>
        <row r="51">
          <cell r="A51">
            <v>1103000</v>
          </cell>
          <cell r="B51" t="str">
            <v>ACCOUNTS RECEIVABLE-TRADE</v>
          </cell>
          <cell r="C51">
            <v>-124438.51</v>
          </cell>
          <cell r="D51">
            <v>-616409.42000000004</v>
          </cell>
        </row>
        <row r="52">
          <cell r="A52">
            <v>1103001</v>
          </cell>
          <cell r="B52" t="str">
            <v>AR DUE FROM CUSTOMER</v>
          </cell>
          <cell r="C52">
            <v>20278183.43</v>
          </cell>
          <cell r="D52">
            <v>121870045.77</v>
          </cell>
        </row>
        <row r="53">
          <cell r="A53">
            <v>1103002</v>
          </cell>
          <cell r="B53" t="str">
            <v>AR  LA CITY IMPUT FRAN FEES</v>
          </cell>
          <cell r="C53">
            <v>367998.16</v>
          </cell>
          <cell r="D53">
            <v>367998.16</v>
          </cell>
        </row>
        <row r="54">
          <cell r="A54">
            <v>1103003</v>
          </cell>
          <cell r="B54" t="str">
            <v>AR EXCHANGE GAS SERVICE</v>
          </cell>
          <cell r="C54">
            <v>0</v>
          </cell>
          <cell r="D54">
            <v>2542.35</v>
          </cell>
        </row>
        <row r="55">
          <cell r="A55">
            <v>1103004</v>
          </cell>
          <cell r="B55" t="str">
            <v>AR INSTALLMENT ACCOUNTS</v>
          </cell>
          <cell r="C55">
            <v>52963.14</v>
          </cell>
          <cell r="D55">
            <v>52963.14</v>
          </cell>
        </row>
        <row r="56">
          <cell r="A56">
            <v>1103005</v>
          </cell>
          <cell r="B56" t="str">
            <v>CUST AR INTRCO REV FR SHIPRS</v>
          </cell>
          <cell r="C56">
            <v>25238.32</v>
          </cell>
          <cell r="D56">
            <v>25238.32</v>
          </cell>
        </row>
        <row r="57">
          <cell r="A57">
            <v>1103006</v>
          </cell>
          <cell r="B57" t="str">
            <v>AR ACCRUED SALES ON MTRS</v>
          </cell>
          <cell r="C57">
            <v>118000516.13</v>
          </cell>
          <cell r="D57">
            <v>101629901.06</v>
          </cell>
        </row>
        <row r="58">
          <cell r="A58">
            <v>1103007</v>
          </cell>
          <cell r="B58" t="str">
            <v>CUST AR VEG &amp; WHOLESALE BILL</v>
          </cell>
          <cell r="C58">
            <v>433098.05</v>
          </cell>
          <cell r="D58">
            <v>449015.31</v>
          </cell>
        </row>
        <row r="59">
          <cell r="A59">
            <v>1103008</v>
          </cell>
          <cell r="B59" t="str">
            <v>UNBILLED MAIN WORK</v>
          </cell>
          <cell r="C59">
            <v>27418.85</v>
          </cell>
          <cell r="D59">
            <v>444715.05</v>
          </cell>
        </row>
        <row r="60">
          <cell r="A60">
            <v>1103009</v>
          </cell>
          <cell r="B60" t="str">
            <v>UNBILLED SERVICE WORK</v>
          </cell>
          <cell r="C60">
            <v>45385.4</v>
          </cell>
          <cell r="D60">
            <v>1682267.46</v>
          </cell>
        </row>
        <row r="61">
          <cell r="A61">
            <v>1103010</v>
          </cell>
          <cell r="B61" t="str">
            <v>OTH A/R-UNPOST CASH 142.501</v>
          </cell>
          <cell r="C61">
            <v>91782487.090000004</v>
          </cell>
          <cell r="D61">
            <v>77351745.730000004</v>
          </cell>
        </row>
        <row r="62">
          <cell r="A62">
            <v>1103011</v>
          </cell>
          <cell r="B62" t="str">
            <v>OTH A/R-UNPOST CASH 142.502</v>
          </cell>
          <cell r="C62">
            <v>198078.42</v>
          </cell>
          <cell r="D62">
            <v>205282.62</v>
          </cell>
        </row>
        <row r="63">
          <cell r="A63">
            <v>1103012</v>
          </cell>
          <cell r="B63" t="str">
            <v>A/R SUSPENSE ISOLATE CIS W/O</v>
          </cell>
          <cell r="C63">
            <v>291709.89</v>
          </cell>
          <cell r="D63">
            <v>291709.89</v>
          </cell>
        </row>
        <row r="64">
          <cell r="A64">
            <v>1103018</v>
          </cell>
          <cell r="B64" t="str">
            <v>ACCOUNTS RECEIVABLE (AR) NEW BUSINESS (</v>
          </cell>
          <cell r="C64">
            <v>632730</v>
          </cell>
          <cell r="D64">
            <v>-2022.96</v>
          </cell>
        </row>
        <row r="65">
          <cell r="A65">
            <v>1103019</v>
          </cell>
          <cell r="B65" t="str">
            <v>CUSTOMER AR UNALLOCATED COLLECTIONS-NBM</v>
          </cell>
          <cell r="C65">
            <v>1676.11</v>
          </cell>
          <cell r="D65">
            <v>0</v>
          </cell>
        </row>
        <row r="66">
          <cell r="A66">
            <v>1103021</v>
          </cell>
          <cell r="B66" t="str">
            <v>CUSTOMER AR UNALLOCATED CHARGES-NBMS</v>
          </cell>
          <cell r="C66">
            <v>-23740.61</v>
          </cell>
          <cell r="D66">
            <v>0</v>
          </cell>
        </row>
        <row r="67">
          <cell r="A67">
            <v>1105000</v>
          </cell>
          <cell r="B67" t="str">
            <v>INTERCOMPANY RECEIVABLE</v>
          </cell>
          <cell r="C67">
            <v>-91.17</v>
          </cell>
          <cell r="D67">
            <v>0</v>
          </cell>
        </row>
        <row r="68">
          <cell r="A68">
            <v>1105016</v>
          </cell>
          <cell r="B68" t="str">
            <v>INTERCO REC FROM/(TO)-SDG&amp;E</v>
          </cell>
          <cell r="C68">
            <v>-733303.97</v>
          </cell>
          <cell r="D68">
            <v>-4862614.74</v>
          </cell>
        </row>
        <row r="69">
          <cell r="A69">
            <v>1105019</v>
          </cell>
          <cell r="B69" t="str">
            <v>I/R FROM/TO SEMPRA CORPORATE CENTER</v>
          </cell>
          <cell r="C69">
            <v>-17449036.710000001</v>
          </cell>
          <cell r="D69">
            <v>-16417428.789999999</v>
          </cell>
        </row>
        <row r="70">
          <cell r="A70">
            <v>1105050</v>
          </cell>
          <cell r="B70" t="str">
            <v>I/R BILLING RECON ACCOUNT</v>
          </cell>
          <cell r="C70">
            <v>2209478.85</v>
          </cell>
          <cell r="D70">
            <v>109167160.61</v>
          </cell>
        </row>
        <row r="71">
          <cell r="A71">
            <v>1105055</v>
          </cell>
          <cell r="B71" t="str">
            <v>AFFILIATE BILLING NON-RECON ACCOUNT</v>
          </cell>
          <cell r="C71">
            <v>-58903.71</v>
          </cell>
          <cell r="D71">
            <v>-588983.63</v>
          </cell>
        </row>
        <row r="72">
          <cell r="A72">
            <v>1105060</v>
          </cell>
          <cell r="B72" t="str">
            <v>A/R SUNDRY RETIREES</v>
          </cell>
          <cell r="C72">
            <v>15767.76</v>
          </cell>
          <cell r="D72">
            <v>101110.36</v>
          </cell>
        </row>
        <row r="73">
          <cell r="A73">
            <v>1105223</v>
          </cell>
          <cell r="B73" t="str">
            <v>4130PACIFIC ENTERPRISES LNG</v>
          </cell>
          <cell r="C73">
            <v>2508</v>
          </cell>
          <cell r="D73">
            <v>0</v>
          </cell>
        </row>
        <row r="74">
          <cell r="A74">
            <v>1105225</v>
          </cell>
          <cell r="B74" t="str">
            <v>4185SEMPRA COMMUNICATIONS</v>
          </cell>
          <cell r="C74">
            <v>63298.68</v>
          </cell>
          <cell r="D74">
            <v>0</v>
          </cell>
        </row>
        <row r="75">
          <cell r="A75">
            <v>1105228</v>
          </cell>
          <cell r="B75" t="str">
            <v>5000SEMPRA ENERGY RESOURCES</v>
          </cell>
          <cell r="C75">
            <v>15713.92</v>
          </cell>
          <cell r="D75">
            <v>0</v>
          </cell>
        </row>
        <row r="76">
          <cell r="A76">
            <v>1105232</v>
          </cell>
          <cell r="B76" t="str">
            <v>4200SE INTERNATIONAL</v>
          </cell>
          <cell r="C76">
            <v>967173.34</v>
          </cell>
          <cell r="D76">
            <v>0</v>
          </cell>
        </row>
        <row r="77">
          <cell r="A77">
            <v>1106000</v>
          </cell>
          <cell r="B77" t="str">
            <v>SUNDRY BILLING RECON ACCT</v>
          </cell>
          <cell r="C77">
            <v>4539872.4800000004</v>
          </cell>
          <cell r="D77">
            <v>5663706.0800000001</v>
          </cell>
        </row>
        <row r="78">
          <cell r="A78">
            <v>1106009</v>
          </cell>
          <cell r="B78" t="str">
            <v>ARS SUNDRY-CONTRA ACCOUNT</v>
          </cell>
          <cell r="C78">
            <v>-5286933</v>
          </cell>
          <cell r="D78">
            <v>0</v>
          </cell>
        </row>
        <row r="79">
          <cell r="A79">
            <v>1106030</v>
          </cell>
          <cell r="B79" t="str">
            <v>AR ENERGY DIVERSION</v>
          </cell>
          <cell r="C79">
            <v>117934.85</v>
          </cell>
          <cell r="D79">
            <v>118706.5</v>
          </cell>
        </row>
        <row r="80">
          <cell r="A80">
            <v>1106031</v>
          </cell>
          <cell r="B80" t="str">
            <v>AR MISC SALES RENTALS &amp; JOBBNG</v>
          </cell>
          <cell r="C80">
            <v>-3029222.92</v>
          </cell>
          <cell r="D80">
            <v>-5224982.07</v>
          </cell>
        </row>
        <row r="81">
          <cell r="A81">
            <v>1106032</v>
          </cell>
          <cell r="B81" t="str">
            <v>AR DELIN ACCTS IN LITIGATION</v>
          </cell>
          <cell r="C81">
            <v>5217309.3099999996</v>
          </cell>
          <cell r="D81">
            <v>5217309.3099999996</v>
          </cell>
        </row>
        <row r="82">
          <cell r="A82">
            <v>1106033</v>
          </cell>
          <cell r="B82" t="str">
            <v>AR DEF CONST ADV NEW BUS MAIN</v>
          </cell>
          <cell r="C82">
            <v>513125.54</v>
          </cell>
          <cell r="D82">
            <v>-294099.38</v>
          </cell>
        </row>
        <row r="83">
          <cell r="A83">
            <v>1106034</v>
          </cell>
          <cell r="B83" t="str">
            <v>A/R GAS SALES HUB AND SWAP</v>
          </cell>
          <cell r="C83">
            <v>3473600.11</v>
          </cell>
          <cell r="D83">
            <v>3922222.01</v>
          </cell>
        </row>
        <row r="84">
          <cell r="A84">
            <v>1106035</v>
          </cell>
          <cell r="B84" t="str">
            <v>CUST AR UNALLOC COLL</v>
          </cell>
          <cell r="C84">
            <v>474006.49</v>
          </cell>
          <cell r="D84">
            <v>394517.18</v>
          </cell>
        </row>
        <row r="85">
          <cell r="A85">
            <v>1106036</v>
          </cell>
          <cell r="B85" t="str">
            <v>CUST AR UNALLOCATED CHARGES</v>
          </cell>
          <cell r="C85">
            <v>-4874118.01</v>
          </cell>
          <cell r="D85">
            <v>-5127985.71</v>
          </cell>
        </row>
        <row r="86">
          <cell r="A86">
            <v>1106037</v>
          </cell>
          <cell r="B86" t="str">
            <v>CUST AR UNPST COLL MAIL PYMT</v>
          </cell>
          <cell r="C86">
            <v>3613.99</v>
          </cell>
          <cell r="D86">
            <v>3613.99</v>
          </cell>
        </row>
        <row r="87">
          <cell r="A87">
            <v>1106038</v>
          </cell>
          <cell r="B87" t="str">
            <v>AR SP INVEST OF OVR &amp; SHORTS</v>
          </cell>
          <cell r="C87">
            <v>54982.74</v>
          </cell>
          <cell r="D87">
            <v>-9238.36</v>
          </cell>
        </row>
        <row r="88">
          <cell r="A88">
            <v>1106040</v>
          </cell>
          <cell r="B88" t="str">
            <v>AR MAT RETD OR SOLD TO VENDS</v>
          </cell>
          <cell r="C88">
            <v>136722.32</v>
          </cell>
          <cell r="D88">
            <v>133239.74</v>
          </cell>
        </row>
        <row r="89">
          <cell r="A89">
            <v>1106041</v>
          </cell>
          <cell r="B89" t="str">
            <v>OTHR ACCT REC CLAIMS</v>
          </cell>
          <cell r="C89">
            <v>1110023.5900000001</v>
          </cell>
          <cell r="D89">
            <v>1173720.54</v>
          </cell>
        </row>
        <row r="90">
          <cell r="A90">
            <v>1106042</v>
          </cell>
          <cell r="B90" t="str">
            <v>AR SUBSCRIPTION TO CAP STK</v>
          </cell>
          <cell r="C90">
            <v>0</v>
          </cell>
          <cell r="D90">
            <v>-26392.28</v>
          </cell>
        </row>
        <row r="91">
          <cell r="A91">
            <v>1106045</v>
          </cell>
          <cell r="B91" t="str">
            <v>AR EMP APPLIANCE CONTRACTS</v>
          </cell>
          <cell r="C91">
            <v>895008.73</v>
          </cell>
          <cell r="D91">
            <v>872045.53</v>
          </cell>
        </row>
        <row r="92">
          <cell r="A92">
            <v>1106046</v>
          </cell>
          <cell r="B92" t="str">
            <v>OTH AR INT ON REACQ BONDS</v>
          </cell>
          <cell r="C92">
            <v>0</v>
          </cell>
          <cell r="D92">
            <v>-10299</v>
          </cell>
        </row>
        <row r="93">
          <cell r="A93">
            <v>1106047</v>
          </cell>
          <cell r="B93" t="str">
            <v>AR WFCP COMM INVOLVE ENGY PGM</v>
          </cell>
          <cell r="C93">
            <v>0</v>
          </cell>
          <cell r="D93">
            <v>-320975.67</v>
          </cell>
        </row>
        <row r="94">
          <cell r="A94">
            <v>1106048</v>
          </cell>
          <cell r="B94" t="str">
            <v>EXTERNAL CLIENT ACCOUNTS RECEIVABLE-ERC</v>
          </cell>
          <cell r="C94">
            <v>82642.47</v>
          </cell>
          <cell r="D94">
            <v>83842.509999999995</v>
          </cell>
        </row>
        <row r="95">
          <cell r="A95">
            <v>1106049</v>
          </cell>
          <cell r="B95" t="str">
            <v>EMPL CUST AR PAYR ISSUE EXP ADV</v>
          </cell>
          <cell r="C95">
            <v>42248.23</v>
          </cell>
          <cell r="D95">
            <v>27434.32</v>
          </cell>
        </row>
        <row r="96">
          <cell r="A96">
            <v>1106050</v>
          </cell>
          <cell r="B96" t="str">
            <v>EMPL CUST AR OVERPYMT TO EMPL</v>
          </cell>
          <cell r="C96">
            <v>-2265.2399999999998</v>
          </cell>
          <cell r="D96">
            <v>-1593.24</v>
          </cell>
        </row>
        <row r="97">
          <cell r="A97">
            <v>1106051</v>
          </cell>
          <cell r="B97" t="str">
            <v>EMP ACCTS REC EXEC FUEL&amp;CARWAS</v>
          </cell>
          <cell r="C97">
            <v>1801.6</v>
          </cell>
          <cell r="D97">
            <v>1801.6</v>
          </cell>
        </row>
        <row r="98">
          <cell r="A98">
            <v>1106052</v>
          </cell>
          <cell r="B98" t="str">
            <v>UNBILLED REVENUE  (COST ACCTG USE ONLY)</v>
          </cell>
          <cell r="C98">
            <v>-235103.71</v>
          </cell>
          <cell r="D98">
            <v>1684244.68</v>
          </cell>
        </row>
        <row r="99">
          <cell r="A99">
            <v>1106054</v>
          </cell>
          <cell r="B99" t="str">
            <v>GAS DUE FROM OTHERS</v>
          </cell>
          <cell r="C99">
            <v>-723711.14</v>
          </cell>
          <cell r="D99">
            <v>-2330599.87</v>
          </cell>
        </row>
        <row r="100">
          <cell r="A100">
            <v>1106056</v>
          </cell>
          <cell r="B100" t="str">
            <v>PAC LIGHT GAS DEV CO FED</v>
          </cell>
          <cell r="C100">
            <v>5411</v>
          </cell>
          <cell r="D100">
            <v>5411</v>
          </cell>
        </row>
        <row r="101">
          <cell r="A101">
            <v>1106057</v>
          </cell>
          <cell r="B101" t="str">
            <v>PAC LIGHT GAS DEV CO STATE</v>
          </cell>
          <cell r="C101">
            <v>1296</v>
          </cell>
          <cell r="D101">
            <v>1296</v>
          </cell>
        </row>
        <row r="102">
          <cell r="A102">
            <v>1106058</v>
          </cell>
          <cell r="B102" t="str">
            <v>ACCOUNTS RECEIVABLE-OTHER</v>
          </cell>
          <cell r="C102">
            <v>107265.41</v>
          </cell>
          <cell r="D102">
            <v>-8004.86</v>
          </cell>
        </row>
        <row r="103">
          <cell r="A103">
            <v>1106070</v>
          </cell>
          <cell r="B103" t="str">
            <v>SUNDRY BILLING  NON-RECON ACCT</v>
          </cell>
          <cell r="C103">
            <v>287741.49</v>
          </cell>
          <cell r="D103">
            <v>696395.32</v>
          </cell>
        </row>
        <row r="104">
          <cell r="A104">
            <v>1106071</v>
          </cell>
          <cell r="B104" t="str">
            <v>A/R FOR FEDERAL WARRANTY SERVICES CORP.</v>
          </cell>
          <cell r="C104">
            <v>2396857.52</v>
          </cell>
          <cell r="D104">
            <v>1266240.3799999999</v>
          </cell>
        </row>
        <row r="105">
          <cell r="A105">
            <v>1106072</v>
          </cell>
          <cell r="B105" t="str">
            <v>CIS-CASH MAIL PMTS. FOR FWSC 143.100</v>
          </cell>
          <cell r="C105">
            <v>-2191792.9700000002</v>
          </cell>
          <cell r="D105">
            <v>-589423.48</v>
          </cell>
        </row>
        <row r="106">
          <cell r="A106">
            <v>1106073</v>
          </cell>
          <cell r="B106" t="str">
            <v>A/R FOR SSP NORTHRIDGE (SSP)</v>
          </cell>
          <cell r="C106">
            <v>-130.97999999999999</v>
          </cell>
          <cell r="D106">
            <v>-130.97999999999999</v>
          </cell>
        </row>
        <row r="107">
          <cell r="A107">
            <v>1106105</v>
          </cell>
          <cell r="B107" t="str">
            <v>STRATEGIC COLLABORATION CUSTOMERS</v>
          </cell>
          <cell r="C107">
            <v>160400</v>
          </cell>
          <cell r="D107">
            <v>160400</v>
          </cell>
        </row>
        <row r="108">
          <cell r="A108">
            <v>1106352</v>
          </cell>
          <cell r="B108" t="str">
            <v>TAXABLE CIAC-UNDERGROUND STORAGE WELLS</v>
          </cell>
          <cell r="C108">
            <v>358876.85</v>
          </cell>
          <cell r="D108">
            <v>307217.90000000002</v>
          </cell>
        </row>
        <row r="109">
          <cell r="A109">
            <v>1106356</v>
          </cell>
          <cell r="B109" t="str">
            <v>TAXABLE CIAC-UNDERGROUND STORAGE PURIFI</v>
          </cell>
          <cell r="C109">
            <v>18829.66</v>
          </cell>
          <cell r="D109">
            <v>5830.99</v>
          </cell>
        </row>
        <row r="110">
          <cell r="A110">
            <v>1106367</v>
          </cell>
          <cell r="B110" t="str">
            <v>TAXABLE CIAC-TRANSMISSION PLANT MAINS</v>
          </cell>
          <cell r="C110">
            <v>-1191662.32</v>
          </cell>
          <cell r="D110">
            <v>-102461.48</v>
          </cell>
        </row>
        <row r="111">
          <cell r="A111">
            <v>1106369</v>
          </cell>
          <cell r="B111" t="str">
            <v>TAXABLE CIAC-TRANSMISSION PLANT M&amp;R STA</v>
          </cell>
          <cell r="C111">
            <v>446294.92</v>
          </cell>
          <cell r="D111">
            <v>-188300.23</v>
          </cell>
        </row>
        <row r="112">
          <cell r="A112">
            <v>1106376</v>
          </cell>
          <cell r="B112" t="str">
            <v>TAXABLE CIAC-DISTRIBUTION PLANT MAINS</v>
          </cell>
          <cell r="C112">
            <v>3352214.32</v>
          </cell>
          <cell r="D112">
            <v>1724195.91</v>
          </cell>
        </row>
        <row r="113">
          <cell r="A113">
            <v>1106378</v>
          </cell>
          <cell r="B113" t="str">
            <v>TAXABLE CIAC-DISTRIBUTION PLANT M&amp;R STA</v>
          </cell>
          <cell r="C113">
            <v>71369.72</v>
          </cell>
          <cell r="D113">
            <v>32533.85</v>
          </cell>
        </row>
        <row r="114">
          <cell r="A114">
            <v>1106380</v>
          </cell>
          <cell r="B114" t="str">
            <v>TAXABLE CIAC-DISTRIBUTION PLANT SERVICE</v>
          </cell>
          <cell r="C114">
            <v>262045.74</v>
          </cell>
          <cell r="D114">
            <v>66265.98</v>
          </cell>
        </row>
        <row r="115">
          <cell r="A115">
            <v>1106382</v>
          </cell>
          <cell r="B115" t="str">
            <v>TAXABLE CIAC-DISTRIBUTION PLANT METER I</v>
          </cell>
          <cell r="C115">
            <v>69289.8</v>
          </cell>
          <cell r="D115">
            <v>42911.3</v>
          </cell>
        </row>
        <row r="116">
          <cell r="A116">
            <v>1106398</v>
          </cell>
          <cell r="B116" t="str">
            <v>TAXABLE CIAC-GENERAL PLANT MISC. EQUIP</v>
          </cell>
          <cell r="C116">
            <v>-12535.08</v>
          </cell>
          <cell r="D116">
            <v>0</v>
          </cell>
        </row>
        <row r="117">
          <cell r="A117">
            <v>1106400</v>
          </cell>
          <cell r="B117" t="str">
            <v>COLLECTIBLE WORK ORDERS-O&amp;M</v>
          </cell>
          <cell r="C117">
            <v>531760.61</v>
          </cell>
          <cell r="D117">
            <v>109308.12</v>
          </cell>
        </row>
        <row r="118">
          <cell r="A118">
            <v>1107501</v>
          </cell>
          <cell r="B118" t="str">
            <v>INTEREST &amp; DIVIDENDS REC OTHR</v>
          </cell>
          <cell r="C118">
            <v>0</v>
          </cell>
          <cell r="D118">
            <v>-35785</v>
          </cell>
        </row>
        <row r="119">
          <cell r="A119">
            <v>1107502</v>
          </cell>
          <cell r="B119" t="str">
            <v>INT REC SHT TRM INV MKT SECURS</v>
          </cell>
          <cell r="C119">
            <v>203365.03</v>
          </cell>
          <cell r="D119">
            <v>0</v>
          </cell>
        </row>
        <row r="120">
          <cell r="A120">
            <v>1108001</v>
          </cell>
          <cell r="B120" t="str">
            <v>RES FOR UNCOLL AC GAS ACCTS</v>
          </cell>
          <cell r="C120">
            <v>-18327312.359999999</v>
          </cell>
          <cell r="D120">
            <v>-16871339.289999999</v>
          </cell>
        </row>
        <row r="121">
          <cell r="A121">
            <v>1108002</v>
          </cell>
          <cell r="B121" t="str">
            <v>RES FOR UNCOLL ACCT OTHER</v>
          </cell>
          <cell r="C121">
            <v>611165.94999999995</v>
          </cell>
          <cell r="D121">
            <v>578957.34</v>
          </cell>
        </row>
        <row r="122">
          <cell r="A122">
            <v>1108003</v>
          </cell>
          <cell r="B122" t="str">
            <v>UNCOLL NEUTRAL PARTS REVENUE</v>
          </cell>
          <cell r="C122">
            <v>424359.46</v>
          </cell>
          <cell r="D122">
            <v>413558.48</v>
          </cell>
        </row>
        <row r="123">
          <cell r="A123">
            <v>1108004</v>
          </cell>
          <cell r="B123" t="str">
            <v>RESRV FOR UNCOLL SET TIME APTM</v>
          </cell>
          <cell r="C123">
            <v>4090.97</v>
          </cell>
          <cell r="D123">
            <v>3627.25</v>
          </cell>
        </row>
        <row r="124">
          <cell r="A124">
            <v>1108005</v>
          </cell>
          <cell r="B124" t="str">
            <v>RESRV FOR UNCOLL WATER HEATER</v>
          </cell>
          <cell r="C124">
            <v>561.04</v>
          </cell>
          <cell r="D124">
            <v>561.04</v>
          </cell>
        </row>
        <row r="125">
          <cell r="A125">
            <v>1108006</v>
          </cell>
          <cell r="B125" t="str">
            <v>RESRV FOR UNCOLL APPLIANCE CON</v>
          </cell>
          <cell r="C125">
            <v>198426.78</v>
          </cell>
          <cell r="D125">
            <v>192037.97</v>
          </cell>
        </row>
        <row r="126">
          <cell r="A126">
            <v>1109001</v>
          </cell>
          <cell r="B126" t="str">
            <v>NATURAL GAS STORED UNDERGROUND-CURRENT</v>
          </cell>
          <cell r="C126">
            <v>23188083</v>
          </cell>
          <cell r="D126">
            <v>65211823</v>
          </cell>
        </row>
        <row r="127">
          <cell r="A127">
            <v>1109002</v>
          </cell>
          <cell r="B127" t="str">
            <v>INVENTORY LINE PACK GAS</v>
          </cell>
          <cell r="C127">
            <v>1875168</v>
          </cell>
          <cell r="D127">
            <v>1875168</v>
          </cell>
        </row>
        <row r="128">
          <cell r="A128">
            <v>1110003</v>
          </cell>
          <cell r="B128" t="str">
            <v>PREPAID EXP-INSURANCE</v>
          </cell>
          <cell r="C128">
            <v>1881089.05</v>
          </cell>
          <cell r="D128">
            <v>2539380.5</v>
          </cell>
        </row>
        <row r="129">
          <cell r="A129">
            <v>1110025</v>
          </cell>
          <cell r="B129" t="str">
            <v>PREPAID EXP-PREPAYMENTS RENTS</v>
          </cell>
          <cell r="C129">
            <v>0</v>
          </cell>
          <cell r="D129">
            <v>-4713.8</v>
          </cell>
        </row>
        <row r="130">
          <cell r="A130">
            <v>1110500</v>
          </cell>
          <cell r="B130" t="str">
            <v>MISC DEFERRED DB SUNDRY&amp;CURR</v>
          </cell>
          <cell r="C130">
            <v>718785.88</v>
          </cell>
          <cell r="D130">
            <v>11727299.76</v>
          </cell>
        </row>
        <row r="131">
          <cell r="A131">
            <v>1110501</v>
          </cell>
          <cell r="B131" t="str">
            <v>DEPOSIT OF MISC CHECKS</v>
          </cell>
          <cell r="C131">
            <v>0</v>
          </cell>
          <cell r="D131">
            <v>249</v>
          </cell>
        </row>
        <row r="132">
          <cell r="A132">
            <v>1110502</v>
          </cell>
          <cell r="B132" t="str">
            <v>MISC DEF DEBITS PAYROLL ADV</v>
          </cell>
          <cell r="C132">
            <v>0</v>
          </cell>
          <cell r="D132">
            <v>-174</v>
          </cell>
        </row>
        <row r="133">
          <cell r="A133">
            <v>1110503</v>
          </cell>
          <cell r="B133" t="str">
            <v>MISC DEF DB SP EMPLOYE EARNING</v>
          </cell>
          <cell r="C133">
            <v>478248.83</v>
          </cell>
          <cell r="D133">
            <v>478248.83</v>
          </cell>
        </row>
        <row r="134">
          <cell r="A134">
            <v>1110510</v>
          </cell>
          <cell r="B134" t="str">
            <v>STORAGE PRICE DIFFERENTIAL-DF'D DEBIT</v>
          </cell>
          <cell r="C134">
            <v>26856905</v>
          </cell>
          <cell r="D134">
            <v>0</v>
          </cell>
        </row>
        <row r="135">
          <cell r="A135">
            <v>1111000</v>
          </cell>
          <cell r="B135" t="str">
            <v>PLANT MATERIALS &amp; OPERATING SUPPLIES</v>
          </cell>
          <cell r="C135">
            <v>7918872.6100000003</v>
          </cell>
          <cell r="D135">
            <v>7445961.4100000001</v>
          </cell>
        </row>
        <row r="136">
          <cell r="A136">
            <v>1111001</v>
          </cell>
          <cell r="B136" t="str">
            <v>MATERIAL SERVICES</v>
          </cell>
          <cell r="C136">
            <v>-106159.3</v>
          </cell>
          <cell r="D136">
            <v>7139063.5700000003</v>
          </cell>
        </row>
        <row r="137">
          <cell r="A137">
            <v>1111002</v>
          </cell>
          <cell r="B137" t="str">
            <v>UNDIST PYMTS &amp; ACCRUED CHARGES</v>
          </cell>
          <cell r="C137">
            <v>1866753.18</v>
          </cell>
          <cell r="D137">
            <v>1866753.18</v>
          </cell>
        </row>
        <row r="138">
          <cell r="A138">
            <v>1111003</v>
          </cell>
          <cell r="B138" t="str">
            <v>POSTAGE STAMPS &amp; IMPRESSIONS</v>
          </cell>
          <cell r="C138">
            <v>1050200.8799999999</v>
          </cell>
          <cell r="D138">
            <v>1425178.09</v>
          </cell>
        </row>
        <row r="139">
          <cell r="A139">
            <v>1111004</v>
          </cell>
          <cell r="B139" t="str">
            <v>RETD NONSTK MATLS HELD FORDISP</v>
          </cell>
          <cell r="C139">
            <v>1910.9</v>
          </cell>
          <cell r="D139">
            <v>1910.9</v>
          </cell>
        </row>
        <row r="140">
          <cell r="A140">
            <v>1111005</v>
          </cell>
          <cell r="B140" t="str">
            <v>NEW CHRG DIRECT SURPLUS MATRLS</v>
          </cell>
          <cell r="C140">
            <v>1728241.01</v>
          </cell>
          <cell r="D140">
            <v>1599627.2</v>
          </cell>
        </row>
        <row r="141">
          <cell r="A141">
            <v>1111006</v>
          </cell>
          <cell r="B141" t="str">
            <v>PARTS AND SUPPLIES FOR NGV STATION MAIN</v>
          </cell>
          <cell r="C141">
            <v>67999.72</v>
          </cell>
          <cell r="D141">
            <v>67999.72</v>
          </cell>
        </row>
        <row r="142">
          <cell r="A142">
            <v>1111007</v>
          </cell>
          <cell r="B142" t="str">
            <v>APP PTS &amp; CONS PRODS</v>
          </cell>
          <cell r="C142">
            <v>0</v>
          </cell>
          <cell r="D142">
            <v>648690.29</v>
          </cell>
        </row>
        <row r="143">
          <cell r="A143">
            <v>1111008</v>
          </cell>
          <cell r="B143" t="str">
            <v>LARGE APPLIANCES</v>
          </cell>
          <cell r="C143">
            <v>0</v>
          </cell>
          <cell r="D143">
            <v>-94510</v>
          </cell>
        </row>
        <row r="144">
          <cell r="A144">
            <v>1113010</v>
          </cell>
          <cell r="B144" t="str">
            <v>SMALL PRICE DIFFERENCE FOR STOCK MATERI</v>
          </cell>
          <cell r="C144">
            <v>15531.35</v>
          </cell>
          <cell r="D144">
            <v>318.08</v>
          </cell>
        </row>
        <row r="145">
          <cell r="A145">
            <v>1115000</v>
          </cell>
          <cell r="B145" t="str">
            <v>STORES EXPENSE UNDISTRIBUTED</v>
          </cell>
          <cell r="C145">
            <v>193159.66</v>
          </cell>
          <cell r="D145">
            <v>193301.07</v>
          </cell>
        </row>
        <row r="146">
          <cell r="A146">
            <v>1115010</v>
          </cell>
          <cell r="B146" t="str">
            <v>STORES EXPENSE UNDIST CONV W/O</v>
          </cell>
          <cell r="C146">
            <v>-193301.07</v>
          </cell>
          <cell r="D146">
            <v>-193301.07</v>
          </cell>
        </row>
        <row r="147">
          <cell r="A147">
            <v>1150002</v>
          </cell>
          <cell r="B147" t="str">
            <v>B/A UNDER-ACAP CPGA NPGA CORE</v>
          </cell>
          <cell r="C147">
            <v>53708928.259999998</v>
          </cell>
          <cell r="D147">
            <v>27940045.170000002</v>
          </cell>
        </row>
        <row r="148">
          <cell r="A148">
            <v>1150003</v>
          </cell>
          <cell r="B148" t="str">
            <v>B/A UNDER-ACAP CFCA NFCA CORE</v>
          </cell>
          <cell r="C148">
            <v>-122305997.08</v>
          </cell>
          <cell r="D148">
            <v>-70286832.150000006</v>
          </cell>
        </row>
        <row r="149">
          <cell r="A149">
            <v>1150005</v>
          </cell>
          <cell r="B149" t="str">
            <v>B/A UNDER-BCAP CORE PGA ACCOUNT</v>
          </cell>
          <cell r="C149">
            <v>0</v>
          </cell>
          <cell r="D149">
            <v>-1325704</v>
          </cell>
        </row>
        <row r="150">
          <cell r="A150">
            <v>1150006</v>
          </cell>
          <cell r="B150" t="str">
            <v>B/A UNDER-BCAP CORE STANDBY SVC PGA ACC</v>
          </cell>
          <cell r="C150">
            <v>0</v>
          </cell>
          <cell r="D150">
            <v>-419505</v>
          </cell>
        </row>
        <row r="151">
          <cell r="A151">
            <v>1150008</v>
          </cell>
          <cell r="B151" t="str">
            <v>B/A UNDER-NON CORE FIXED COST TRCKNG AC</v>
          </cell>
          <cell r="C151">
            <v>2840557.19</v>
          </cell>
          <cell r="D151">
            <v>3468827.63</v>
          </cell>
        </row>
        <row r="152">
          <cell r="A152">
            <v>1150011</v>
          </cell>
          <cell r="B152" t="str">
            <v>B/A UNDER-CONSERVATION EXP ACCT</v>
          </cell>
          <cell r="C152">
            <v>-42357956.479999997</v>
          </cell>
          <cell r="D152">
            <v>-37707180.409999996</v>
          </cell>
        </row>
        <row r="153">
          <cell r="A153">
            <v>1150013</v>
          </cell>
          <cell r="B153" t="str">
            <v>B/A UNDER-PCB EXPENSE ACCOUNT</v>
          </cell>
          <cell r="C153">
            <v>-771766.15</v>
          </cell>
          <cell r="D153">
            <v>-764871.86</v>
          </cell>
        </row>
        <row r="154">
          <cell r="A154">
            <v>1150016</v>
          </cell>
          <cell r="B154" t="str">
            <v>B/A UNDER-RESEARCH DEVELP &amp; DEMO</v>
          </cell>
          <cell r="C154">
            <v>-4697929.13</v>
          </cell>
          <cell r="D154">
            <v>-4360723.13</v>
          </cell>
        </row>
        <row r="155">
          <cell r="A155">
            <v>1150024</v>
          </cell>
          <cell r="B155" t="str">
            <v>B/A UNDER-NAT GAS VEHICL OPERATIONS ACT</v>
          </cell>
          <cell r="C155">
            <v>16398747.33</v>
          </cell>
          <cell r="D155">
            <v>15864430.449999999</v>
          </cell>
        </row>
        <row r="156">
          <cell r="A156">
            <v>1150025</v>
          </cell>
          <cell r="B156" t="str">
            <v>B/A UNDER-NAT GAS VEHICLE REV ACT</v>
          </cell>
          <cell r="C156">
            <v>-9185976.4600000009</v>
          </cell>
          <cell r="D156">
            <v>-6997300.71</v>
          </cell>
        </row>
        <row r="157">
          <cell r="A157">
            <v>1150026</v>
          </cell>
          <cell r="B157" t="str">
            <v>B/A UNDER-DSM TRACKING</v>
          </cell>
          <cell r="C157">
            <v>327325.73</v>
          </cell>
          <cell r="D157">
            <v>907000</v>
          </cell>
        </row>
        <row r="158">
          <cell r="A158">
            <v>1150028</v>
          </cell>
          <cell r="B158" t="str">
            <v>B/A UNDER-BCAP PITAS POINT F&amp;U ACCT</v>
          </cell>
          <cell r="C158">
            <v>0</v>
          </cell>
          <cell r="D158">
            <v>-35439.64</v>
          </cell>
        </row>
        <row r="159">
          <cell r="A159">
            <v>1150031</v>
          </cell>
          <cell r="B159" t="str">
            <v>B/A UNDER-CUR SUN DEF DR WCOMP IBNR</v>
          </cell>
          <cell r="C159">
            <v>2697650</v>
          </cell>
          <cell r="D159">
            <v>2697650</v>
          </cell>
        </row>
        <row r="160">
          <cell r="A160">
            <v>1150033</v>
          </cell>
          <cell r="B160" t="str">
            <v>B/A UNDER-CEMA COST RESTORE  SRVC TO CS</v>
          </cell>
          <cell r="C160">
            <v>6158955.4000000004</v>
          </cell>
          <cell r="D160">
            <v>2736865.3</v>
          </cell>
        </row>
        <row r="161">
          <cell r="A161">
            <v>1150034</v>
          </cell>
          <cell r="B161" t="str">
            <v>B/A UNDER-ROYALTY REVENUE MEMO ACCT (RR</v>
          </cell>
          <cell r="C161">
            <v>-400988.52</v>
          </cell>
          <cell r="D161">
            <v>-351363.2</v>
          </cell>
        </row>
        <row r="162">
          <cell r="A162">
            <v>1150035</v>
          </cell>
          <cell r="B162" t="str">
            <v>B/A UNDER-INTERCONNECT CHARGE MEMO AC</v>
          </cell>
          <cell r="C162">
            <v>31442.2</v>
          </cell>
          <cell r="D162">
            <v>1593374.44</v>
          </cell>
        </row>
        <row r="163">
          <cell r="A163">
            <v>1150039</v>
          </cell>
          <cell r="B163" t="str">
            <v>B/A UNDER-PITCO POPCO TRANS COST TRK AC</v>
          </cell>
          <cell r="C163">
            <v>-33847000.810000002</v>
          </cell>
          <cell r="D163">
            <v>-23884526.469999999</v>
          </cell>
        </row>
        <row r="164">
          <cell r="A164">
            <v>1150040</v>
          </cell>
          <cell r="B164" t="str">
            <v>B/A UNDER-NC COST REV MEMO ACCT</v>
          </cell>
          <cell r="C164">
            <v>-4776207.26</v>
          </cell>
          <cell r="D164">
            <v>0</v>
          </cell>
        </row>
        <row r="165">
          <cell r="A165">
            <v>1150045</v>
          </cell>
          <cell r="B165" t="str">
            <v>B/A UNDER-ITCSA CORE SUBSCRIP &amp; REMAINI</v>
          </cell>
          <cell r="C165">
            <v>-72628197.909999996</v>
          </cell>
          <cell r="D165">
            <v>-51511025.850000001</v>
          </cell>
        </row>
        <row r="166">
          <cell r="A166">
            <v>1150046</v>
          </cell>
          <cell r="B166" t="str">
            <v>B/A UNDER-RSRCH DEVELP &amp; DEMO NGV</v>
          </cell>
          <cell r="C166">
            <v>596212.80000000005</v>
          </cell>
          <cell r="D166">
            <v>428542</v>
          </cell>
        </row>
        <row r="167">
          <cell r="A167">
            <v>1150057</v>
          </cell>
          <cell r="B167" t="str">
            <v>B/A UNDER-INTERVENOR COMP MEMO ACCT</v>
          </cell>
          <cell r="C167">
            <v>386591.76</v>
          </cell>
          <cell r="D167">
            <v>595170.76</v>
          </cell>
        </row>
        <row r="168">
          <cell r="A168">
            <v>1150059</v>
          </cell>
          <cell r="B168" t="str">
            <v>B/A UNDER-AFFILIATE TRANSFER FEE MEMO</v>
          </cell>
          <cell r="C168">
            <v>-386101.05</v>
          </cell>
          <cell r="D168">
            <v>-259328.05</v>
          </cell>
        </row>
        <row r="169">
          <cell r="A169">
            <v>1150060</v>
          </cell>
          <cell r="B169" t="str">
            <v>B/A UNDER-BCAP NON CORE FXD COST BAL AC</v>
          </cell>
          <cell r="C169">
            <v>-15791663.32</v>
          </cell>
          <cell r="D169">
            <v>6490991.7599999998</v>
          </cell>
        </row>
        <row r="170">
          <cell r="A170">
            <v>1150061</v>
          </cell>
          <cell r="B170" t="str">
            <v>B/A UNDER-BCAP CORE SUBSCRIPTION PGA AC</v>
          </cell>
          <cell r="C170">
            <v>-93445.65</v>
          </cell>
          <cell r="D170">
            <v>-118619.86</v>
          </cell>
        </row>
        <row r="171">
          <cell r="A171">
            <v>1150062</v>
          </cell>
          <cell r="B171" t="str">
            <v>B/A UNDER-BCAP NON CORE STANDBY SRVC PG</v>
          </cell>
          <cell r="C171">
            <v>0</v>
          </cell>
          <cell r="D171">
            <v>561638</v>
          </cell>
        </row>
        <row r="172">
          <cell r="A172">
            <v>1150067</v>
          </cell>
          <cell r="B172" t="str">
            <v>B/A UNDER-ACAP EORA NON CORE</v>
          </cell>
          <cell r="C172">
            <v>4351587.6900000004</v>
          </cell>
          <cell r="D172">
            <v>14869285.66</v>
          </cell>
        </row>
        <row r="173">
          <cell r="A173">
            <v>1150070</v>
          </cell>
          <cell r="B173" t="str">
            <v>B/A UNDER-BCAP BROKERAGE FEE ACCOUNT</v>
          </cell>
          <cell r="C173">
            <v>871417.78</v>
          </cell>
          <cell r="D173">
            <v>912891.19</v>
          </cell>
        </row>
        <row r="174">
          <cell r="A174">
            <v>1150072</v>
          </cell>
          <cell r="B174" t="str">
            <v>B/A UNDER-ACAP LIRA PROGRAM ACCOUNT</v>
          </cell>
          <cell r="C174">
            <v>-25560865.469999999</v>
          </cell>
          <cell r="D174">
            <v>-25228622.02</v>
          </cell>
        </row>
        <row r="175">
          <cell r="A175">
            <v>1150074</v>
          </cell>
          <cell r="B175" t="str">
            <v>B/A UNDER-NONCORE STOR BAL AC 75% SUBSC</v>
          </cell>
          <cell r="C175">
            <v>602180.24</v>
          </cell>
          <cell r="D175">
            <v>1045545.98</v>
          </cell>
        </row>
        <row r="176">
          <cell r="A176">
            <v>1150075</v>
          </cell>
          <cell r="B176" t="str">
            <v>B/A UNDER-NONCORE STGE BAL AC 100% STGE</v>
          </cell>
          <cell r="C176">
            <v>-3365756.83</v>
          </cell>
          <cell r="D176">
            <v>-986065.81</v>
          </cell>
        </row>
        <row r="177">
          <cell r="A177">
            <v>1150079</v>
          </cell>
          <cell r="B177" t="str">
            <v>B/A UNDER-HAZARD SUBSTANCE CST REC ACCT</v>
          </cell>
          <cell r="C177">
            <v>-23216042.640000001</v>
          </cell>
          <cell r="D177">
            <v>-18303294.109999999</v>
          </cell>
        </row>
        <row r="178">
          <cell r="A178">
            <v>1150080</v>
          </cell>
          <cell r="B178" t="str">
            <v>B/A UNDER-DSM ENERGY EFFICIENCY</v>
          </cell>
          <cell r="C178">
            <v>298560</v>
          </cell>
          <cell r="D178">
            <v>187341</v>
          </cell>
        </row>
        <row r="179">
          <cell r="A179">
            <v>1150081</v>
          </cell>
          <cell r="B179" t="str">
            <v>B/A UNDER-ITCSA-RELINQUSHED CAPACITY</v>
          </cell>
          <cell r="C179">
            <v>64138927.409999996</v>
          </cell>
          <cell r="D179">
            <v>0</v>
          </cell>
        </row>
        <row r="180">
          <cell r="A180">
            <v>1150082</v>
          </cell>
          <cell r="B180" t="str">
            <v>B/A UNDER-WHEELER RIDGE FIRM ACC CHG ME</v>
          </cell>
          <cell r="C180">
            <v>530362.76</v>
          </cell>
          <cell r="D180">
            <v>0</v>
          </cell>
        </row>
        <row r="181">
          <cell r="A181">
            <v>1150083</v>
          </cell>
          <cell r="B181" t="str">
            <v>B/A UNDER-NONCORE STRGE POST BCAP</v>
          </cell>
          <cell r="C181">
            <v>3508047.27</v>
          </cell>
          <cell r="D181">
            <v>0</v>
          </cell>
        </row>
        <row r="182">
          <cell r="A182">
            <v>1150348</v>
          </cell>
          <cell r="B182" t="str">
            <v>B/A UNDER-MISC BALANCING ACCOUNTS</v>
          </cell>
          <cell r="C182">
            <v>5972538.4400000004</v>
          </cell>
          <cell r="D182">
            <v>0</v>
          </cell>
        </row>
        <row r="183">
          <cell r="A183">
            <v>1200000</v>
          </cell>
          <cell r="B183" t="str">
            <v>INTERCO RECEIVABLE DUE FROM PARENT</v>
          </cell>
          <cell r="C183">
            <v>5913.29</v>
          </cell>
          <cell r="D183">
            <v>0</v>
          </cell>
        </row>
        <row r="184">
          <cell r="A184">
            <v>1300000</v>
          </cell>
          <cell r="B184" t="str">
            <v>OTHER INVESTMENTS</v>
          </cell>
          <cell r="C184">
            <v>2122544.85</v>
          </cell>
          <cell r="D184">
            <v>1400189.08</v>
          </cell>
        </row>
        <row r="185">
          <cell r="A185">
            <v>1300001</v>
          </cell>
          <cell r="B185" t="str">
            <v>OTHER INVEST NOMINAL VALUE</v>
          </cell>
          <cell r="C185">
            <v>124</v>
          </cell>
          <cell r="D185">
            <v>124</v>
          </cell>
        </row>
        <row r="186">
          <cell r="A186">
            <v>1300004</v>
          </cell>
          <cell r="B186" t="str">
            <v>OTHER INVESTMENT-PLUG POWER (RATEPAYER</v>
          </cell>
          <cell r="C186">
            <v>36475000</v>
          </cell>
          <cell r="D186">
            <v>38137500</v>
          </cell>
        </row>
        <row r="187">
          <cell r="A187">
            <v>1300005</v>
          </cell>
          <cell r="B187" t="str">
            <v>OTH INVESTMENT-PLUG POWER-R/P FUNDED (C</v>
          </cell>
          <cell r="C187">
            <v>-6670000</v>
          </cell>
          <cell r="D187">
            <v>-6670000</v>
          </cell>
        </row>
        <row r="188">
          <cell r="A188">
            <v>1300006</v>
          </cell>
          <cell r="B188" t="str">
            <v>OTH INVESTMENT-PLUG POWER (SHAREHOLDER</v>
          </cell>
          <cell r="C188">
            <v>47900000</v>
          </cell>
          <cell r="D188">
            <v>0</v>
          </cell>
        </row>
        <row r="189">
          <cell r="A189">
            <v>1310000</v>
          </cell>
          <cell r="B189" t="str">
            <v>INV IN DOMESTIC CONS SUBS</v>
          </cell>
          <cell r="C189">
            <v>325810.5</v>
          </cell>
          <cell r="D189">
            <v>325810.5</v>
          </cell>
        </row>
        <row r="190">
          <cell r="A190">
            <v>1315000</v>
          </cell>
          <cell r="B190" t="str">
            <v>INVESTMENT IN JOINT VENTURE</v>
          </cell>
          <cell r="C190">
            <v>500</v>
          </cell>
          <cell r="D190">
            <v>0</v>
          </cell>
        </row>
        <row r="191">
          <cell r="A191">
            <v>1320014</v>
          </cell>
          <cell r="B191" t="str">
            <v>PITCO POPCO TRANS COST TRK ACCT NON CUR</v>
          </cell>
          <cell r="C191">
            <v>0</v>
          </cell>
          <cell r="D191">
            <v>0.55000000000000004</v>
          </cell>
        </row>
        <row r="192">
          <cell r="A192">
            <v>1320031</v>
          </cell>
          <cell r="B192" t="str">
            <v>FAS 112  REGULATORY ASSET</v>
          </cell>
          <cell r="C192">
            <v>14130585</v>
          </cell>
          <cell r="D192">
            <v>0</v>
          </cell>
        </row>
        <row r="193">
          <cell r="A193">
            <v>1320032</v>
          </cell>
          <cell r="B193" t="str">
            <v>IBNR REG ASSET-NON CURRENT</v>
          </cell>
          <cell r="C193">
            <v>14475699</v>
          </cell>
          <cell r="D193">
            <v>0</v>
          </cell>
        </row>
        <row r="194">
          <cell r="A194">
            <v>1320035</v>
          </cell>
          <cell r="B194" t="str">
            <v>ENVIRON. CLEAN-UP-REG ASSET</v>
          </cell>
          <cell r="C194">
            <v>63000000</v>
          </cell>
          <cell r="D194">
            <v>0</v>
          </cell>
        </row>
        <row r="195">
          <cell r="A195">
            <v>1330101</v>
          </cell>
          <cell r="B195" t="str">
            <v>UNAMORT DEBT DIS &amp; EXP SER Y</v>
          </cell>
          <cell r="C195">
            <v>2231299</v>
          </cell>
          <cell r="D195">
            <v>2301576.12</v>
          </cell>
        </row>
        <row r="196">
          <cell r="A196">
            <v>1330102</v>
          </cell>
          <cell r="B196" t="str">
            <v>UNAM DEBT DIS &amp; EXP SER Z-2002</v>
          </cell>
          <cell r="C196">
            <v>278314.46999999997</v>
          </cell>
          <cell r="D196">
            <v>369192.71</v>
          </cell>
        </row>
        <row r="197">
          <cell r="A197">
            <v>1330104</v>
          </cell>
          <cell r="B197" t="str">
            <v>UNAMORT DEBT DISC &amp; EXP  SERIES BB  DUE</v>
          </cell>
          <cell r="C197">
            <v>770362.35</v>
          </cell>
          <cell r="D197">
            <v>793187.87</v>
          </cell>
        </row>
        <row r="198">
          <cell r="A198">
            <v>1330106</v>
          </cell>
          <cell r="B198" t="str">
            <v>SERIES DD: UNAMORT DEBT DISC &amp; EXP  DUE</v>
          </cell>
          <cell r="C198">
            <v>1625145.46</v>
          </cell>
          <cell r="D198">
            <v>1672681.7</v>
          </cell>
        </row>
        <row r="199">
          <cell r="A199">
            <v>1330107</v>
          </cell>
          <cell r="B199" t="str">
            <v>SERIES EE:UNAMORT DEBT DISC &amp; EXP  DUE</v>
          </cell>
          <cell r="C199">
            <v>5104148.5199999996</v>
          </cell>
          <cell r="D199">
            <v>5239357.72</v>
          </cell>
        </row>
        <row r="200">
          <cell r="A200">
            <v>1330108</v>
          </cell>
          <cell r="B200" t="str">
            <v>SERIES FF:UNAMORT DEBT DISC &amp; EXP  DUE</v>
          </cell>
          <cell r="C200">
            <v>898845.45</v>
          </cell>
          <cell r="D200">
            <v>1085618.49</v>
          </cell>
        </row>
        <row r="201">
          <cell r="A201">
            <v>1330111</v>
          </cell>
          <cell r="B201" t="str">
            <v>181.202 SWSS FRC B 7 1/2% R-10</v>
          </cell>
          <cell r="C201">
            <v>188935.4</v>
          </cell>
          <cell r="D201">
            <v>210691.8</v>
          </cell>
        </row>
        <row r="202">
          <cell r="A202">
            <v>1330125</v>
          </cell>
          <cell r="B202" t="str">
            <v>UNAMORT DISC MTN SERIES 18</v>
          </cell>
          <cell r="C202">
            <v>168750</v>
          </cell>
          <cell r="D202">
            <v>258750</v>
          </cell>
        </row>
        <row r="203">
          <cell r="A203">
            <v>1330126</v>
          </cell>
          <cell r="B203" t="str">
            <v>UNAMORT DISC MTN SERIES 19</v>
          </cell>
          <cell r="C203">
            <v>1493191.56</v>
          </cell>
          <cell r="D203">
            <v>1898124.92</v>
          </cell>
        </row>
        <row r="204">
          <cell r="A204">
            <v>1334000</v>
          </cell>
          <cell r="B204" t="str">
            <v>CLEARING ACCOUNT</v>
          </cell>
          <cell r="C204">
            <v>1614595.48</v>
          </cell>
          <cell r="D204">
            <v>1464291.26</v>
          </cell>
        </row>
        <row r="205">
          <cell r="A205">
            <v>1334010</v>
          </cell>
          <cell r="B205" t="str">
            <v>CLEARING ACCOUNT-FLEET</v>
          </cell>
          <cell r="C205">
            <v>1128677.23</v>
          </cell>
          <cell r="D205">
            <v>0</v>
          </cell>
        </row>
        <row r="206">
          <cell r="A206">
            <v>1334020</v>
          </cell>
          <cell r="B206" t="str">
            <v>CLEARING ACCOUNT-SHOP ORDERS</v>
          </cell>
          <cell r="C206">
            <v>33553.15</v>
          </cell>
          <cell r="D206">
            <v>0</v>
          </cell>
        </row>
        <row r="207">
          <cell r="A207">
            <v>1334050</v>
          </cell>
          <cell r="B207" t="str">
            <v>CLEARING ACCOUNT-SMALL TOOLS</v>
          </cell>
          <cell r="C207">
            <v>1014921.85</v>
          </cell>
          <cell r="D207">
            <v>0</v>
          </cell>
        </row>
        <row r="208">
          <cell r="A208">
            <v>1334051</v>
          </cell>
          <cell r="B208" t="str">
            <v>CLEAR A/C-MPM</v>
          </cell>
          <cell r="C208">
            <v>-132243.29999999999</v>
          </cell>
          <cell r="D208">
            <v>0</v>
          </cell>
        </row>
        <row r="209">
          <cell r="A209">
            <v>1334053</v>
          </cell>
          <cell r="B209" t="str">
            <v>CLEAR A/C-CRAFT SHOP</v>
          </cell>
          <cell r="C209">
            <v>34464.35</v>
          </cell>
          <cell r="D209">
            <v>0</v>
          </cell>
        </row>
        <row r="210">
          <cell r="A210">
            <v>1334054</v>
          </cell>
          <cell r="B210" t="str">
            <v>CLEAR A/C-STORES EXP</v>
          </cell>
          <cell r="C210">
            <v>-792441.72</v>
          </cell>
          <cell r="D210">
            <v>0</v>
          </cell>
        </row>
        <row r="211">
          <cell r="A211">
            <v>1334055</v>
          </cell>
          <cell r="B211" t="str">
            <v>CLEAR A/C-PURCHASING OH EXP</v>
          </cell>
          <cell r="C211">
            <v>-390253.13</v>
          </cell>
          <cell r="D211">
            <v>0</v>
          </cell>
        </row>
        <row r="212">
          <cell r="A212">
            <v>1334100</v>
          </cell>
          <cell r="B212" t="str">
            <v>CLEAR ACCOUNT TO INCOME STATEMENT</v>
          </cell>
          <cell r="C212">
            <v>-1464291.26</v>
          </cell>
          <cell r="D212">
            <v>-1464291.26</v>
          </cell>
        </row>
        <row r="213">
          <cell r="A213">
            <v>1334902</v>
          </cell>
          <cell r="B213" t="str">
            <v>MWO CLEARING</v>
          </cell>
          <cell r="C213">
            <v>208790.75</v>
          </cell>
          <cell r="D213">
            <v>208790.75</v>
          </cell>
        </row>
        <row r="214">
          <cell r="A214">
            <v>1334904</v>
          </cell>
          <cell r="B214" t="str">
            <v>MWO BEGINNING BAL-MUST USE EXP TYPE</v>
          </cell>
          <cell r="C214">
            <v>249924.43</v>
          </cell>
          <cell r="D214">
            <v>616225.87</v>
          </cell>
        </row>
        <row r="215">
          <cell r="A215">
            <v>1336000</v>
          </cell>
          <cell r="B215" t="str">
            <v>FI INTERFACE ERRORS</v>
          </cell>
          <cell r="C215">
            <v>8264.15</v>
          </cell>
          <cell r="D215">
            <v>5745.2</v>
          </cell>
        </row>
        <row r="216">
          <cell r="A216">
            <v>1338000</v>
          </cell>
          <cell r="B216" t="str">
            <v>MISCELLANEOUS DEFERRED DEBITS</v>
          </cell>
          <cell r="C216">
            <v>-112532.45</v>
          </cell>
          <cell r="D216">
            <v>-112532.45</v>
          </cell>
        </row>
        <row r="217">
          <cell r="A217">
            <v>1340557</v>
          </cell>
          <cell r="B217" t="str">
            <v>UNAMORT LOSS ON LT DEBT  SERIES BB</v>
          </cell>
          <cell r="C217">
            <v>5354013.38</v>
          </cell>
          <cell r="D217">
            <v>5512650.8200000003</v>
          </cell>
        </row>
        <row r="218">
          <cell r="A218">
            <v>1340559</v>
          </cell>
          <cell r="B218" t="str">
            <v>UNAMORT LOSS ON LT DEBT  SERIES DD</v>
          </cell>
          <cell r="C218">
            <v>9614797.7799999993</v>
          </cell>
          <cell r="D218">
            <v>9896034.9800000004</v>
          </cell>
        </row>
        <row r="219">
          <cell r="A219">
            <v>1340560</v>
          </cell>
          <cell r="B219" t="str">
            <v>UNAMORT LOSS ON LT DEBT  SERIES EE</v>
          </cell>
          <cell r="C219">
            <v>20203016.050000001</v>
          </cell>
          <cell r="D219">
            <v>20738195.25</v>
          </cell>
        </row>
        <row r="220">
          <cell r="A220">
            <v>1340561</v>
          </cell>
          <cell r="B220" t="str">
            <v>UNAMORT LOSS ON LT DEBT  SERIES FF</v>
          </cell>
          <cell r="C220">
            <v>3314059.35</v>
          </cell>
          <cell r="D220">
            <v>4002695.11</v>
          </cell>
        </row>
        <row r="221">
          <cell r="A221">
            <v>1360011</v>
          </cell>
          <cell r="B221" t="str">
            <v>AFUDC ASSET GAS</v>
          </cell>
          <cell r="C221">
            <v>95230.7</v>
          </cell>
          <cell r="D221">
            <v>95230.7</v>
          </cell>
        </row>
        <row r="222">
          <cell r="A222">
            <v>1360019</v>
          </cell>
          <cell r="B222" t="str">
            <v>REGULATORY ASSET PRC</v>
          </cell>
          <cell r="C222">
            <v>16662092</v>
          </cell>
          <cell r="D222">
            <v>16662092</v>
          </cell>
        </row>
        <row r="223">
          <cell r="A223">
            <v>1360020</v>
          </cell>
          <cell r="B223" t="str">
            <v>DEFERRED CHARGE-EMISSION CREDITS</v>
          </cell>
          <cell r="C223">
            <v>6730469.25</v>
          </cell>
          <cell r="D223">
            <v>5323569.63</v>
          </cell>
        </row>
        <row r="224">
          <cell r="A224">
            <v>1360023</v>
          </cell>
          <cell r="B224" t="str">
            <v>OTHER REGULATORY ASSETS</v>
          </cell>
          <cell r="C224">
            <v>8200000</v>
          </cell>
          <cell r="D224">
            <v>99806284</v>
          </cell>
        </row>
        <row r="225">
          <cell r="A225">
            <v>1360026</v>
          </cell>
          <cell r="B225" t="str">
            <v>PENSION ASSET</v>
          </cell>
          <cell r="C225">
            <v>42425345</v>
          </cell>
          <cell r="D225">
            <v>0</v>
          </cell>
        </row>
        <row r="226">
          <cell r="A226">
            <v>1360027</v>
          </cell>
          <cell r="B226" t="str">
            <v>PBOP ASSET</v>
          </cell>
          <cell r="C226">
            <v>9248193.75</v>
          </cell>
          <cell r="D226">
            <v>0</v>
          </cell>
        </row>
        <row r="227">
          <cell r="A227">
            <v>1410000</v>
          </cell>
          <cell r="B227" t="str">
            <v>PLANT IN SERV-GAS (RECONCILIATION A/C.)</v>
          </cell>
          <cell r="C227">
            <v>6050411979.2600002</v>
          </cell>
          <cell r="D227">
            <v>5967116754.4899998</v>
          </cell>
        </row>
        <row r="228">
          <cell r="A228">
            <v>1410501</v>
          </cell>
          <cell r="B228" t="str">
            <v>GAS PLANT IN SERVICE-KERN/MOJAVE (RECON</v>
          </cell>
          <cell r="C228">
            <v>34960906.649999999</v>
          </cell>
          <cell r="D228">
            <v>34343394.329999998</v>
          </cell>
        </row>
        <row r="229">
          <cell r="A229">
            <v>1410502</v>
          </cell>
          <cell r="B229" t="str">
            <v>GAS PLANT IN SERVICE-ALISO CANYON (RECO</v>
          </cell>
          <cell r="C229">
            <v>13002540.619999999</v>
          </cell>
          <cell r="D229">
            <v>13002540.619999999</v>
          </cell>
        </row>
        <row r="230">
          <cell r="A230">
            <v>1410700</v>
          </cell>
          <cell r="B230" t="str">
            <v>PLANT IN SERVICE-LEASED GAS (RECONCILIA</v>
          </cell>
          <cell r="C230">
            <v>15612150</v>
          </cell>
          <cell r="D230">
            <v>15612150</v>
          </cell>
        </row>
        <row r="231">
          <cell r="A231">
            <v>1411500</v>
          </cell>
          <cell r="B231" t="str">
            <v>CONSTRUCTION WORK IN PROGRESS-GAS (RECO</v>
          </cell>
          <cell r="C231">
            <v>78716130.120000005</v>
          </cell>
          <cell r="D231">
            <v>64287259.460000001</v>
          </cell>
        </row>
        <row r="232">
          <cell r="A232">
            <v>1411558</v>
          </cell>
          <cell r="B232" t="str">
            <v>CWIP CLEARING</v>
          </cell>
          <cell r="C232">
            <v>0</v>
          </cell>
          <cell r="D232">
            <v>-11079366.199999999</v>
          </cell>
        </row>
        <row r="233">
          <cell r="A233">
            <v>1411559</v>
          </cell>
          <cell r="B233" t="str">
            <v>CWIP BEGIN BAL ACCT-MUST USE AN EXP TYP</v>
          </cell>
          <cell r="C233">
            <v>0</v>
          </cell>
          <cell r="D233">
            <v>11079366.199999999</v>
          </cell>
        </row>
        <row r="234">
          <cell r="A234">
            <v>1411605</v>
          </cell>
          <cell r="B234" t="str">
            <v>CONSTRUCTION WORK IN PROGRESS-GAS (NON</v>
          </cell>
          <cell r="C234">
            <v>0</v>
          </cell>
          <cell r="D234">
            <v>-4437340.76</v>
          </cell>
        </row>
        <row r="235">
          <cell r="A235">
            <v>1412300</v>
          </cell>
          <cell r="B235" t="str">
            <v>GAS STORED UNDERGROUND NONCURRENT (RECO</v>
          </cell>
          <cell r="C235">
            <v>69833076.829999998</v>
          </cell>
          <cell r="D235">
            <v>69833076.829999998</v>
          </cell>
        </row>
        <row r="236">
          <cell r="A236">
            <v>1430000</v>
          </cell>
          <cell r="B236" t="str">
            <v>ACCUM DEPRECIATION-GAS (RECONCILIATION</v>
          </cell>
          <cell r="C236">
            <v>-3459212663.48</v>
          </cell>
          <cell r="D236">
            <v>-3303928920.23</v>
          </cell>
        </row>
        <row r="237">
          <cell r="A237">
            <v>1430301</v>
          </cell>
          <cell r="B237" t="str">
            <v>ACCUMULATED DEPRECIATION-KERNMOJAV</v>
          </cell>
          <cell r="C237">
            <v>-8672171.1400000006</v>
          </cell>
          <cell r="D237">
            <v>-7815122.9400000004</v>
          </cell>
        </row>
        <row r="238">
          <cell r="A238">
            <v>1430302</v>
          </cell>
          <cell r="B238" t="str">
            <v>ACC DEPN-ALISO CANYON (RECONCILIATION A</v>
          </cell>
          <cell r="C238">
            <v>-3776317.13</v>
          </cell>
          <cell r="D238">
            <v>-3423988.92</v>
          </cell>
        </row>
        <row r="239">
          <cell r="A239">
            <v>1430500</v>
          </cell>
          <cell r="B239" t="str">
            <v>ACCUM AMORT-AND DEPLETION GAS (RECONCIL</v>
          </cell>
          <cell r="C239">
            <v>-19967701.129999999</v>
          </cell>
          <cell r="D239">
            <v>-19725660.460000001</v>
          </cell>
        </row>
        <row r="240">
          <cell r="A240">
            <v>1430650</v>
          </cell>
          <cell r="B240" t="str">
            <v>ACCUMULATED AMORT-LEASED UTILITY PLANT</v>
          </cell>
          <cell r="C240">
            <v>-3651018.93</v>
          </cell>
          <cell r="D240">
            <v>-3252388.69</v>
          </cell>
        </row>
        <row r="241">
          <cell r="A241">
            <v>1450000</v>
          </cell>
          <cell r="B241" t="str">
            <v>PLANT  PROPERTY &amp; EQUIP-NON UTILITY (RE</v>
          </cell>
          <cell r="C241">
            <v>6199116.75</v>
          </cell>
          <cell r="D241">
            <v>7441386.7400000002</v>
          </cell>
        </row>
        <row r="242">
          <cell r="A242">
            <v>1450500</v>
          </cell>
          <cell r="B242" t="str">
            <v>LAND-NON UTILITY</v>
          </cell>
          <cell r="C242">
            <v>5278849.4000000004</v>
          </cell>
          <cell r="D242">
            <v>9492809.7400000002</v>
          </cell>
        </row>
        <row r="243">
          <cell r="A243">
            <v>1460000</v>
          </cell>
          <cell r="B243" t="str">
            <v>ACCUM DEPRECIATION-NON UTILITY (RECONCI</v>
          </cell>
          <cell r="C243">
            <v>-3412651.6</v>
          </cell>
          <cell r="D243">
            <v>-3258894.03</v>
          </cell>
        </row>
        <row r="244">
          <cell r="A244">
            <v>1600002</v>
          </cell>
          <cell r="B244" t="str">
            <v>BCAP-CATASTROPHIC EVENT MEMOACCT-DOUBLE</v>
          </cell>
          <cell r="C244">
            <v>-513497</v>
          </cell>
          <cell r="D244">
            <v>0</v>
          </cell>
        </row>
        <row r="245">
          <cell r="A245">
            <v>1600003</v>
          </cell>
          <cell r="B245" t="str">
            <v>BCAP TRACKING ACCOUNT-ZRCL ADJ</v>
          </cell>
          <cell r="C245">
            <v>-2181030.67</v>
          </cell>
          <cell r="D245">
            <v>-2199252.5499999998</v>
          </cell>
        </row>
        <row r="246">
          <cell r="A246">
            <v>1600004</v>
          </cell>
          <cell r="B246" t="str">
            <v>BCAP MERGER CREDIT TRACKING ACCOUNT</v>
          </cell>
          <cell r="C246">
            <v>-13867787.59</v>
          </cell>
          <cell r="D246">
            <v>-115816.39</v>
          </cell>
        </row>
        <row r="247">
          <cell r="A247">
            <v>2120000</v>
          </cell>
          <cell r="B247" t="str">
            <v>ACCOUNTS PAYABLE-TRADE (REG. VENDOR REC</v>
          </cell>
          <cell r="C247">
            <v>-11366465.58</v>
          </cell>
          <cell r="D247">
            <v>-10029670.449999999</v>
          </cell>
        </row>
        <row r="248">
          <cell r="A248">
            <v>2120004</v>
          </cell>
          <cell r="B248" t="str">
            <v>AP AUDITED VOUCHERS</v>
          </cell>
          <cell r="C248">
            <v>-2828554.23</v>
          </cell>
          <cell r="D248">
            <v>-2978712.36</v>
          </cell>
        </row>
        <row r="249">
          <cell r="A249">
            <v>2120005</v>
          </cell>
          <cell r="B249" t="str">
            <v>AP GAS AND MISCELLANEOUS</v>
          </cell>
          <cell r="C249">
            <v>-17944394.23</v>
          </cell>
          <cell r="D249">
            <v>-44136946.759999998</v>
          </cell>
        </row>
        <row r="250">
          <cell r="A250">
            <v>2120006</v>
          </cell>
          <cell r="B250" t="str">
            <v>AP UNCLMD &amp; UNDELVD CHECKS</v>
          </cell>
          <cell r="C250">
            <v>40295.9</v>
          </cell>
          <cell r="D250">
            <v>40295.9</v>
          </cell>
        </row>
        <row r="251">
          <cell r="A251">
            <v>2120007</v>
          </cell>
          <cell r="B251" t="str">
            <v>AP CONSTRUCTION CONTRACTS</v>
          </cell>
          <cell r="C251">
            <v>83555.11</v>
          </cell>
          <cell r="D251">
            <v>83555.11</v>
          </cell>
        </row>
        <row r="252">
          <cell r="A252">
            <v>2120008</v>
          </cell>
          <cell r="B252" t="str">
            <v>AP MONTEBLLO STRGE RENTAL FEE</v>
          </cell>
          <cell r="C252">
            <v>-97605.05</v>
          </cell>
          <cell r="D252">
            <v>-97605.05</v>
          </cell>
        </row>
        <row r="253">
          <cell r="A253">
            <v>2120009</v>
          </cell>
          <cell r="B253" t="str">
            <v>LIAB OF GAS PURC OTH THAN AF 5</v>
          </cell>
          <cell r="C253">
            <v>-30600514.530000001</v>
          </cell>
          <cell r="D253">
            <v>-25772260.23</v>
          </cell>
        </row>
        <row r="254">
          <cell r="A254">
            <v>2120010</v>
          </cell>
          <cell r="B254" t="str">
            <v>AP REFUNDABLE CREDIT BALANCES</v>
          </cell>
          <cell r="C254">
            <v>869294</v>
          </cell>
          <cell r="D254">
            <v>863930.07</v>
          </cell>
        </row>
        <row r="255">
          <cell r="A255">
            <v>2120011</v>
          </cell>
          <cell r="B255" t="str">
            <v>AP REFND CR BAL WFCP</v>
          </cell>
          <cell r="C255">
            <v>-512</v>
          </cell>
          <cell r="D255">
            <v>-512</v>
          </cell>
        </row>
        <row r="256">
          <cell r="A256">
            <v>2120025</v>
          </cell>
          <cell r="B256" t="str">
            <v>AP UNCLAIM FUNDS SUBJ TO ESCHEAT TO CA</v>
          </cell>
          <cell r="C256">
            <v>-142779.70000000001</v>
          </cell>
          <cell r="D256">
            <v>-143743.31</v>
          </cell>
        </row>
        <row r="257">
          <cell r="A257">
            <v>2120026</v>
          </cell>
          <cell r="B257" t="str">
            <v>AP UNCLAIM FUNDS SUBJ TO ESCHEAT TO CA</v>
          </cell>
          <cell r="C257">
            <v>-247310.42</v>
          </cell>
          <cell r="D257">
            <v>-247310.42</v>
          </cell>
        </row>
        <row r="258">
          <cell r="A258">
            <v>2120027</v>
          </cell>
          <cell r="B258" t="str">
            <v>AP UNCLAIM FUNDS SUBJ TO ESCHEAT TO CA</v>
          </cell>
          <cell r="C258">
            <v>-955518.23</v>
          </cell>
          <cell r="D258">
            <v>-955518.23</v>
          </cell>
        </row>
        <row r="259">
          <cell r="A259">
            <v>2120028</v>
          </cell>
          <cell r="B259" t="str">
            <v>AP UNCLAIM FUNDS SUBJ TO ESCHEAT TO CA</v>
          </cell>
          <cell r="C259">
            <v>-1546079.58</v>
          </cell>
          <cell r="D259">
            <v>-1546253.95</v>
          </cell>
        </row>
        <row r="260">
          <cell r="A260">
            <v>2120029</v>
          </cell>
          <cell r="B260" t="str">
            <v>AP UNCLAIM FUNDS SUBJ TO ESCHEAT TO CA-</v>
          </cell>
          <cell r="C260">
            <v>-1571398.15</v>
          </cell>
          <cell r="D260">
            <v>-1572563.26</v>
          </cell>
        </row>
        <row r="261">
          <cell r="A261">
            <v>2120030</v>
          </cell>
          <cell r="B261" t="str">
            <v>AP UNCLAIM FUNDS SUBJ TO ESCHEAT TO CA-</v>
          </cell>
          <cell r="C261">
            <v>-1111086.6499999999</v>
          </cell>
          <cell r="D261">
            <v>-406912.42</v>
          </cell>
        </row>
        <row r="262">
          <cell r="A262">
            <v>2120031</v>
          </cell>
          <cell r="B262" t="str">
            <v>AP LIABILITY MSA SYSTEM</v>
          </cell>
          <cell r="C262">
            <v>1641717.71</v>
          </cell>
          <cell r="D262">
            <v>1641717.71</v>
          </cell>
        </row>
        <row r="263">
          <cell r="A263">
            <v>2120032</v>
          </cell>
          <cell r="B263" t="str">
            <v>LIAB GAS PURC FROM SPMK EL PAS</v>
          </cell>
          <cell r="C263">
            <v>-74437887.730000004</v>
          </cell>
          <cell r="D263">
            <v>-49121727.020000003</v>
          </cell>
        </row>
        <row r="264">
          <cell r="A264">
            <v>2120035</v>
          </cell>
          <cell r="B264" t="str">
            <v>AP MED TERM NOTES DUE W 1YR</v>
          </cell>
          <cell r="C264">
            <v>0</v>
          </cell>
          <cell r="D264">
            <v>-30000000</v>
          </cell>
        </row>
        <row r="265">
          <cell r="A265">
            <v>2120050</v>
          </cell>
          <cell r="B265" t="str">
            <v>OVERNOM PURCH PAY DLY TS &gt; CUST USAGE</v>
          </cell>
          <cell r="C265">
            <v>1670939.4</v>
          </cell>
          <cell r="D265">
            <v>1524500.21</v>
          </cell>
        </row>
        <row r="266">
          <cell r="A266">
            <v>2120051</v>
          </cell>
          <cell r="B266" t="str">
            <v>CURTAIL PURCH PAYB NONCORE GAS TS</v>
          </cell>
          <cell r="C266">
            <v>25</v>
          </cell>
          <cell r="D266">
            <v>25</v>
          </cell>
        </row>
        <row r="267">
          <cell r="A267">
            <v>2120052</v>
          </cell>
          <cell r="B267" t="str">
            <v>IMBALANCE PURCHASES PAYABLE</v>
          </cell>
          <cell r="C267">
            <v>-1274476.8999999999</v>
          </cell>
          <cell r="D267">
            <v>-1270399.72</v>
          </cell>
        </row>
        <row r="268">
          <cell r="A268">
            <v>2120053</v>
          </cell>
          <cell r="B268" t="str">
            <v>LIAB GAS PURC FROM SPMK TRANSW</v>
          </cell>
          <cell r="C268">
            <v>-20000752.870000001</v>
          </cell>
          <cell r="D268">
            <v>-10243339.890000001</v>
          </cell>
        </row>
        <row r="269">
          <cell r="A269">
            <v>2120054</v>
          </cell>
          <cell r="B269" t="str">
            <v>LIAB GAS PURC FROM SPMK PG&amp;E</v>
          </cell>
          <cell r="C269">
            <v>-8588.15</v>
          </cell>
          <cell r="D269">
            <v>-333868.2</v>
          </cell>
        </row>
        <row r="270">
          <cell r="A270">
            <v>2120055</v>
          </cell>
          <cell r="B270" t="str">
            <v>AP GAS PURCH KERN RIVER TRANS</v>
          </cell>
          <cell r="C270">
            <v>-57197.83</v>
          </cell>
          <cell r="D270">
            <v>-136927.22</v>
          </cell>
        </row>
        <row r="271">
          <cell r="A271">
            <v>2120058</v>
          </cell>
          <cell r="B271" t="str">
            <v>AP JUNE 1985 RATE REF PEND LG</v>
          </cell>
          <cell r="C271">
            <v>-16898</v>
          </cell>
          <cell r="D271">
            <v>-16898</v>
          </cell>
        </row>
        <row r="272">
          <cell r="A272">
            <v>2120061</v>
          </cell>
          <cell r="B272" t="str">
            <v>AP DEC 1985 RATE REF PEND LEG</v>
          </cell>
          <cell r="C272">
            <v>-6002</v>
          </cell>
          <cell r="D272">
            <v>-6002</v>
          </cell>
        </row>
        <row r="273">
          <cell r="A273">
            <v>2120064</v>
          </cell>
          <cell r="B273" t="str">
            <v>AP DEC 87 RATE REF PEND LEGINV</v>
          </cell>
          <cell r="C273">
            <v>-328291</v>
          </cell>
          <cell r="D273">
            <v>-328291</v>
          </cell>
        </row>
        <row r="274">
          <cell r="A274">
            <v>2120065</v>
          </cell>
          <cell r="B274" t="str">
            <v>AP UNCLMD &amp; UNDEL REFCHK APR 91</v>
          </cell>
          <cell r="C274">
            <v>52765.1</v>
          </cell>
          <cell r="D274">
            <v>52765.1</v>
          </cell>
        </row>
        <row r="275">
          <cell r="A275">
            <v>2120067</v>
          </cell>
          <cell r="B275" t="str">
            <v>AP MAY 91 RATE RFD PNDG LGL DSP</v>
          </cell>
          <cell r="C275">
            <v>-74293</v>
          </cell>
          <cell r="D275">
            <v>-74293</v>
          </cell>
        </row>
        <row r="276">
          <cell r="A276">
            <v>2120073</v>
          </cell>
          <cell r="B276" t="str">
            <v>AP JAN 98 CAT REFUND</v>
          </cell>
          <cell r="C276">
            <v>1674187.63</v>
          </cell>
          <cell r="D276">
            <v>1674187.63</v>
          </cell>
        </row>
        <row r="277">
          <cell r="A277">
            <v>2120074</v>
          </cell>
          <cell r="B277" t="str">
            <v>ACCRUED LIABILITY FOR REGULATORY PROGRA</v>
          </cell>
          <cell r="C277">
            <v>-824459</v>
          </cell>
          <cell r="D277">
            <v>-824459</v>
          </cell>
        </row>
        <row r="278">
          <cell r="A278">
            <v>2120075</v>
          </cell>
          <cell r="B278" t="str">
            <v>DSM ACCRUED LIABILITY ACCOUNT</v>
          </cell>
          <cell r="C278">
            <v>-145487.41</v>
          </cell>
          <cell r="D278">
            <v>-145487.41</v>
          </cell>
        </row>
        <row r="279">
          <cell r="A279">
            <v>2120077</v>
          </cell>
          <cell r="B279" t="str">
            <v>LIHEAP A/P</v>
          </cell>
          <cell r="C279">
            <v>20661.060000000001</v>
          </cell>
          <cell r="D279">
            <v>22792.44</v>
          </cell>
        </row>
        <row r="280">
          <cell r="A280">
            <v>2120078</v>
          </cell>
          <cell r="B280" t="str">
            <v>MERGER CREDIT</v>
          </cell>
          <cell r="C280">
            <v>67534.759999999995</v>
          </cell>
          <cell r="D280">
            <v>297.33999999999997</v>
          </cell>
        </row>
        <row r="281">
          <cell r="A281">
            <v>2120079</v>
          </cell>
          <cell r="B281" t="str">
            <v>NOV 99 CFCA REFUND</v>
          </cell>
          <cell r="C281">
            <v>-31.71</v>
          </cell>
          <cell r="D281">
            <v>0</v>
          </cell>
        </row>
        <row r="282">
          <cell r="A282">
            <v>2120080</v>
          </cell>
          <cell r="B282" t="str">
            <v>AP INTER BUSINESS UNIT ACCOUNT</v>
          </cell>
          <cell r="C282">
            <v>-80990.12</v>
          </cell>
          <cell r="D282">
            <v>-80990.12</v>
          </cell>
        </row>
        <row r="283">
          <cell r="A283">
            <v>2120095</v>
          </cell>
          <cell r="B283" t="str">
            <v>ACCOUNTS PAYABLE</v>
          </cell>
          <cell r="C283">
            <v>-7342509.5499999998</v>
          </cell>
          <cell r="D283">
            <v>-14878975.67</v>
          </cell>
        </row>
        <row r="284">
          <cell r="A284">
            <v>2120124</v>
          </cell>
          <cell r="B284" t="str">
            <v>ACCRUALS-OTHER-SEE PROJ ACCTG</v>
          </cell>
          <cell r="C284">
            <v>108900</v>
          </cell>
          <cell r="D284">
            <v>-3516372.42</v>
          </cell>
        </row>
        <row r="285">
          <cell r="A285">
            <v>2120126</v>
          </cell>
          <cell r="B285" t="str">
            <v>ACCRUALS-SONGS-SEE PROJ ACCTG</v>
          </cell>
          <cell r="C285">
            <v>0</v>
          </cell>
          <cell r="D285">
            <v>-532662</v>
          </cell>
        </row>
        <row r="286">
          <cell r="A286">
            <v>2120212</v>
          </cell>
          <cell r="B286" t="str">
            <v>A/P-RETIREE BILLINGS-DENTAL</v>
          </cell>
          <cell r="C286">
            <v>-11162.63</v>
          </cell>
          <cell r="D286">
            <v>-8245.0400000000009</v>
          </cell>
        </row>
        <row r="287">
          <cell r="A287">
            <v>2120214</v>
          </cell>
          <cell r="B287" t="str">
            <v>A/P-RETIREE BILLINGS-MEDICAL</v>
          </cell>
          <cell r="C287">
            <v>-179269.28</v>
          </cell>
          <cell r="D287">
            <v>-101675.01</v>
          </cell>
        </row>
        <row r="288">
          <cell r="A288">
            <v>2120241</v>
          </cell>
          <cell r="B288" t="str">
            <v>TRANSAMERICA-ADD</v>
          </cell>
          <cell r="C288">
            <v>-69500</v>
          </cell>
          <cell r="D288">
            <v>-290701.93</v>
          </cell>
        </row>
        <row r="289">
          <cell r="A289">
            <v>2124001</v>
          </cell>
          <cell r="B289" t="str">
            <v>401K INCENTIVE MATCH</v>
          </cell>
          <cell r="C289">
            <v>-2150070.2400000002</v>
          </cell>
          <cell r="D289">
            <v>0</v>
          </cell>
        </row>
        <row r="290">
          <cell r="A290">
            <v>2125000</v>
          </cell>
          <cell r="B290" t="str">
            <v>A/P-ACCRUAL</v>
          </cell>
          <cell r="C290">
            <v>26182.7</v>
          </cell>
          <cell r="D290">
            <v>-1253342.97</v>
          </cell>
        </row>
        <row r="291">
          <cell r="A291">
            <v>2126000</v>
          </cell>
          <cell r="B291" t="str">
            <v>A/P-EMPLOYEE (RECONCILIATION ACCOUNT)</v>
          </cell>
          <cell r="C291">
            <v>-25578</v>
          </cell>
          <cell r="D291">
            <v>0</v>
          </cell>
        </row>
        <row r="292">
          <cell r="A292">
            <v>2126011</v>
          </cell>
          <cell r="B292" t="str">
            <v>A/P UNPAID COMPENSATION AWARDS</v>
          </cell>
          <cell r="C292">
            <v>-39618.559999999998</v>
          </cell>
          <cell r="D292">
            <v>-39618.559999999998</v>
          </cell>
        </row>
        <row r="293">
          <cell r="A293">
            <v>2126012</v>
          </cell>
          <cell r="B293" t="str">
            <v>A/P RETIREMENT GIFT ACCOUNT</v>
          </cell>
          <cell r="C293">
            <v>183.42</v>
          </cell>
          <cell r="D293">
            <v>183.42</v>
          </cell>
        </row>
        <row r="294">
          <cell r="A294">
            <v>2126013</v>
          </cell>
          <cell r="B294" t="str">
            <v>A/P STATE REGULATORY FEE</v>
          </cell>
          <cell r="C294">
            <v>-1141834.28</v>
          </cell>
          <cell r="D294">
            <v>-1603921.21</v>
          </cell>
        </row>
        <row r="295">
          <cell r="A295">
            <v>2126014</v>
          </cell>
          <cell r="B295" t="str">
            <v>A/P FIRST MORTGAGE BOND REACQ</v>
          </cell>
          <cell r="C295">
            <v>1147.6300000000001</v>
          </cell>
          <cell r="D295">
            <v>1147.6300000000001</v>
          </cell>
        </row>
        <row r="296">
          <cell r="A296">
            <v>2126015</v>
          </cell>
          <cell r="B296" t="str">
            <v>A/P CUS CONT UN WAY GAS ASST F</v>
          </cell>
          <cell r="C296">
            <v>80.14</v>
          </cell>
          <cell r="D296">
            <v>80.14</v>
          </cell>
        </row>
        <row r="297">
          <cell r="A297">
            <v>2126016</v>
          </cell>
          <cell r="B297" t="str">
            <v>A/P MOBILE HOME PK SURCHARGE</v>
          </cell>
          <cell r="C297">
            <v>-57232.66</v>
          </cell>
          <cell r="D297">
            <v>-72146.12</v>
          </cell>
        </row>
        <row r="298">
          <cell r="A298">
            <v>2126017</v>
          </cell>
          <cell r="B298" t="str">
            <v>MUNI SURCH PAY XPORTED GAS MUNI SURCH</v>
          </cell>
          <cell r="C298">
            <v>-14439850.130000001</v>
          </cell>
          <cell r="D298">
            <v>-12946942.640000001</v>
          </cell>
        </row>
        <row r="299">
          <cell r="A299">
            <v>2126018</v>
          </cell>
          <cell r="B299" t="str">
            <v>TS TAX PAY XPORTED GAS UTIL USERS TAX</v>
          </cell>
          <cell r="C299">
            <v>-1031182.09</v>
          </cell>
          <cell r="D299">
            <v>-425890.95</v>
          </cell>
        </row>
        <row r="300">
          <cell r="A300">
            <v>2126019</v>
          </cell>
          <cell r="B300" t="str">
            <v>A/P EMP CONT TO UNITED WAY CSH</v>
          </cell>
          <cell r="C300">
            <v>-1485</v>
          </cell>
          <cell r="D300">
            <v>-1485</v>
          </cell>
        </row>
        <row r="301">
          <cell r="A301">
            <v>2126020</v>
          </cell>
          <cell r="B301" t="str">
            <v>A/P PAYROLL DED FOR UNITED WAY</v>
          </cell>
          <cell r="C301">
            <v>-2492130.71</v>
          </cell>
          <cell r="D301">
            <v>-2226499.48</v>
          </cell>
        </row>
        <row r="302">
          <cell r="A302">
            <v>2126021</v>
          </cell>
          <cell r="B302" t="str">
            <v>A/P PENSION PLAN COSTS</v>
          </cell>
          <cell r="C302">
            <v>0</v>
          </cell>
          <cell r="D302">
            <v>-997137.25</v>
          </cell>
        </row>
        <row r="303">
          <cell r="A303">
            <v>2126022</v>
          </cell>
          <cell r="B303" t="str">
            <v>A/P PAYROLL DED UNION DUES</v>
          </cell>
          <cell r="C303">
            <v>3535.15</v>
          </cell>
          <cell r="D303">
            <v>3557.43</v>
          </cell>
        </row>
        <row r="304">
          <cell r="A304">
            <v>2126023</v>
          </cell>
          <cell r="B304" t="str">
            <v>A/P PAYROLL DED PLPAC</v>
          </cell>
          <cell r="C304">
            <v>-2115.1799999999998</v>
          </cell>
          <cell r="D304">
            <v>-2106.4899999999998</v>
          </cell>
        </row>
        <row r="305">
          <cell r="A305">
            <v>2126024</v>
          </cell>
          <cell r="B305" t="str">
            <v>A/P PR DED EMPL AC DT DSM INS</v>
          </cell>
          <cell r="C305">
            <v>-94414.97</v>
          </cell>
          <cell r="D305">
            <v>-87264.7</v>
          </cell>
        </row>
        <row r="306">
          <cell r="A306">
            <v>2126025</v>
          </cell>
          <cell r="B306" t="str">
            <v>A/P EMPL CONT ADDTL RET SAV PL</v>
          </cell>
          <cell r="C306">
            <v>101001.62</v>
          </cell>
          <cell r="D306">
            <v>101001.62</v>
          </cell>
        </row>
        <row r="307">
          <cell r="A307">
            <v>2126026</v>
          </cell>
          <cell r="B307" t="str">
            <v>A/P EMPL CONTR BASIC RET SAV P</v>
          </cell>
          <cell r="C307">
            <v>-53669.98</v>
          </cell>
          <cell r="D307">
            <v>83468.67</v>
          </cell>
        </row>
        <row r="308">
          <cell r="A308">
            <v>2126027</v>
          </cell>
          <cell r="B308" t="str">
            <v>A/P EMP CONT VOL DISABIL PLAN</v>
          </cell>
          <cell r="C308">
            <v>-876</v>
          </cell>
          <cell r="D308">
            <v>-876</v>
          </cell>
        </row>
        <row r="309">
          <cell r="A309">
            <v>2126028</v>
          </cell>
          <cell r="B309" t="str">
            <v>A/P PAYROLL DED CREDIT UNION</v>
          </cell>
          <cell r="C309">
            <v>76943.759999999995</v>
          </cell>
          <cell r="D309">
            <v>76824.759999999995</v>
          </cell>
        </row>
        <row r="310">
          <cell r="A310">
            <v>2126030</v>
          </cell>
          <cell r="B310" t="str">
            <v>MUNI PAYB NGV BILL &amp; COLL</v>
          </cell>
          <cell r="C310">
            <v>2162.0500000000002</v>
          </cell>
          <cell r="D310">
            <v>1572.88</v>
          </cell>
        </row>
        <row r="311">
          <cell r="A311">
            <v>2126031</v>
          </cell>
          <cell r="B311" t="str">
            <v>WORKERS COMP PAYMENTS PAYABLE</v>
          </cell>
          <cell r="C311">
            <v>-205058.18</v>
          </cell>
          <cell r="D311">
            <v>-205058.18</v>
          </cell>
        </row>
        <row r="312">
          <cell r="A312">
            <v>2126032</v>
          </cell>
          <cell r="B312" t="str">
            <v>A/P PAYROLL DEDN LONG TERM CARE</v>
          </cell>
          <cell r="C312">
            <v>12126.74</v>
          </cell>
          <cell r="D312">
            <v>10070.66</v>
          </cell>
        </row>
        <row r="313">
          <cell r="A313">
            <v>2126033</v>
          </cell>
          <cell r="B313" t="str">
            <v>EMPLOYEE 401K LOAN REPAYMENT</v>
          </cell>
          <cell r="C313">
            <v>13053.84</v>
          </cell>
          <cell r="D313">
            <v>13168.2</v>
          </cell>
        </row>
        <row r="314">
          <cell r="A314">
            <v>2126034</v>
          </cell>
          <cell r="B314" t="str">
            <v>A/P EMPLOYEE PERSONAL AIR EXP</v>
          </cell>
          <cell r="C314">
            <v>535</v>
          </cell>
          <cell r="D314">
            <v>535</v>
          </cell>
        </row>
        <row r="315">
          <cell r="A315">
            <v>2126035</v>
          </cell>
          <cell r="B315" t="str">
            <v>A/P UNITED WAY FUNDRAISERS</v>
          </cell>
          <cell r="C315">
            <v>296030.28000000003</v>
          </cell>
          <cell r="D315">
            <v>296030.28000000003</v>
          </cell>
        </row>
        <row r="316">
          <cell r="A316">
            <v>2126036</v>
          </cell>
          <cell r="B316" t="str">
            <v>G.A.S. WORKS CAMPAIGN</v>
          </cell>
          <cell r="C316">
            <v>1450175.16</v>
          </cell>
          <cell r="D316">
            <v>1450175.16</v>
          </cell>
        </row>
        <row r="317">
          <cell r="A317">
            <v>2126037</v>
          </cell>
          <cell r="B317" t="str">
            <v>A/P PAYROL DED HEALTHCARE CH AC</v>
          </cell>
          <cell r="C317">
            <v>-782896.92</v>
          </cell>
          <cell r="D317">
            <v>-470192.05</v>
          </cell>
        </row>
        <row r="318">
          <cell r="A318">
            <v>2126038</v>
          </cell>
          <cell r="B318" t="str">
            <v>A/P PYRL DED DEPENDENTCAR CH AC</v>
          </cell>
          <cell r="C318">
            <v>-577506.99</v>
          </cell>
          <cell r="D318">
            <v>-363436.4</v>
          </cell>
        </row>
        <row r="319">
          <cell r="A319">
            <v>2126039</v>
          </cell>
          <cell r="B319" t="str">
            <v>SINKING FND &amp;RENEWL FND PYMTS</v>
          </cell>
          <cell r="C319">
            <v>33571.35</v>
          </cell>
          <cell r="D319">
            <v>33571.35</v>
          </cell>
        </row>
        <row r="320">
          <cell r="A320">
            <v>2126040</v>
          </cell>
          <cell r="B320" t="str">
            <v>GAS DUE OTHERS</v>
          </cell>
          <cell r="C320">
            <v>0</v>
          </cell>
          <cell r="D320">
            <v>-93375.63</v>
          </cell>
        </row>
        <row r="321">
          <cell r="A321">
            <v>2126041</v>
          </cell>
          <cell r="B321" t="str">
            <v>OTHER CUR &amp; ACCRUED LIAB</v>
          </cell>
          <cell r="C321">
            <v>0</v>
          </cell>
          <cell r="D321">
            <v>-233.03</v>
          </cell>
        </row>
        <row r="322">
          <cell r="A322">
            <v>2126042</v>
          </cell>
          <cell r="B322" t="str">
            <v>ADV PYMT RECVD MISC SALES</v>
          </cell>
          <cell r="C322">
            <v>-1187390.74</v>
          </cell>
          <cell r="D322">
            <v>-1009989.2</v>
          </cell>
        </row>
        <row r="323">
          <cell r="A323">
            <v>2126043</v>
          </cell>
          <cell r="B323" t="str">
            <v>MISC DEF CR SUNDRY CURRENT</v>
          </cell>
          <cell r="C323">
            <v>-122029436.31999999</v>
          </cell>
          <cell r="D323">
            <v>-176956570.30000001</v>
          </cell>
        </row>
        <row r="324">
          <cell r="A324">
            <v>2126044</v>
          </cell>
          <cell r="B324" t="str">
            <v>GUL INSURANCE</v>
          </cell>
          <cell r="C324">
            <v>1170960.6000000001</v>
          </cell>
          <cell r="D324">
            <v>2068986.15</v>
          </cell>
        </row>
        <row r="325">
          <cell r="A325">
            <v>2126045</v>
          </cell>
          <cell r="B325" t="str">
            <v>MISC DEF CR LEVEL PYMT PLAN</v>
          </cell>
          <cell r="C325">
            <v>-2141985</v>
          </cell>
          <cell r="D325">
            <v>-8704332</v>
          </cell>
        </row>
        <row r="326">
          <cell r="A326">
            <v>2126047</v>
          </cell>
          <cell r="B326" t="str">
            <v>UNIVERSAL LIFE INS PAYR DEDUCT</v>
          </cell>
          <cell r="C326">
            <v>-2558053.61</v>
          </cell>
          <cell r="D326">
            <v>-3404190.35</v>
          </cell>
        </row>
        <row r="327">
          <cell r="A327">
            <v>2126048</v>
          </cell>
          <cell r="B327" t="str">
            <v>EMPL OPTIONAL LIFE INSURANCE</v>
          </cell>
          <cell r="C327">
            <v>-1240260.5</v>
          </cell>
          <cell r="D327">
            <v>-1240260.5</v>
          </cell>
        </row>
        <row r="328">
          <cell r="A328">
            <v>2126049</v>
          </cell>
          <cell r="B328" t="str">
            <v>L.A. CITY VANPOOL SUBSIDY</v>
          </cell>
          <cell r="C328">
            <v>0</v>
          </cell>
          <cell r="D328">
            <v>-180</v>
          </cell>
        </row>
        <row r="329">
          <cell r="A329">
            <v>2126050</v>
          </cell>
          <cell r="B329" t="str">
            <v>OFFSET FOR UNBILLED MAIN &amp; SERVICES</v>
          </cell>
          <cell r="C329">
            <v>-72804.25</v>
          </cell>
          <cell r="D329">
            <v>-2126982.5099999998</v>
          </cell>
        </row>
        <row r="330">
          <cell r="A330">
            <v>2126051</v>
          </cell>
          <cell r="B330" t="str">
            <v>INCOME TAX COMPONENT OF CONTRIBUTIONS A</v>
          </cell>
          <cell r="C330">
            <v>-3055594.98</v>
          </cell>
          <cell r="D330">
            <v>-2607525.5299999998</v>
          </cell>
        </row>
        <row r="331">
          <cell r="A331">
            <v>2126052</v>
          </cell>
          <cell r="B331" t="str">
            <v>RESVE FOR LOSS OF GAS SUP PROJ</v>
          </cell>
          <cell r="C331">
            <v>0</v>
          </cell>
          <cell r="D331">
            <v>-501075</v>
          </cell>
        </row>
        <row r="332">
          <cell r="A332">
            <v>2126060</v>
          </cell>
          <cell r="B332" t="str">
            <v>STRATEGIC COLLABORATION LIABILITY</v>
          </cell>
          <cell r="C332">
            <v>-752857.54</v>
          </cell>
          <cell r="D332">
            <v>-1756417.5</v>
          </cell>
        </row>
        <row r="333">
          <cell r="A333">
            <v>2126101</v>
          </cell>
          <cell r="B333" t="str">
            <v>GOODS RECEIVED/INVOICE RECEIVED CLEARIN</v>
          </cell>
          <cell r="C333">
            <v>-753514.48</v>
          </cell>
          <cell r="D333">
            <v>-914880.46</v>
          </cell>
        </row>
        <row r="334">
          <cell r="A334">
            <v>2126103</v>
          </cell>
          <cell r="B334" t="str">
            <v>CONSUMPTION LIABILITY ACCOUNT</v>
          </cell>
          <cell r="C334">
            <v>-12791.5</v>
          </cell>
          <cell r="D334">
            <v>-192439.61</v>
          </cell>
        </row>
        <row r="335">
          <cell r="A335">
            <v>2126105</v>
          </cell>
          <cell r="B335" t="str">
            <v>GR/IR ADJUSTMENT ACCT</v>
          </cell>
          <cell r="C335">
            <v>-3067.37</v>
          </cell>
          <cell r="D335">
            <v>0</v>
          </cell>
        </row>
        <row r="336">
          <cell r="A336">
            <v>2129001</v>
          </cell>
          <cell r="B336" t="str">
            <v>A/P-VERIFIED-PAC INTER TRANS C</v>
          </cell>
          <cell r="C336">
            <v>750000</v>
          </cell>
          <cell r="D336">
            <v>0</v>
          </cell>
        </row>
        <row r="337">
          <cell r="A337">
            <v>2129004</v>
          </cell>
          <cell r="B337" t="str">
            <v>A/P-SO CAL CONS FIN CO</v>
          </cell>
          <cell r="C337">
            <v>-82677.149999999994</v>
          </cell>
          <cell r="D337">
            <v>-82677.149999999994</v>
          </cell>
        </row>
        <row r="338">
          <cell r="A338">
            <v>2129005</v>
          </cell>
          <cell r="B338" t="str">
            <v>A/P-EMS</v>
          </cell>
          <cell r="C338">
            <v>-44432.27</v>
          </cell>
          <cell r="D338">
            <v>-44534.43</v>
          </cell>
        </row>
        <row r="339">
          <cell r="A339">
            <v>2129007</v>
          </cell>
          <cell r="B339" t="str">
            <v>A/P-AIG TRADING COMPANY</v>
          </cell>
          <cell r="C339">
            <v>-14850</v>
          </cell>
          <cell r="D339">
            <v>-24189</v>
          </cell>
        </row>
        <row r="340">
          <cell r="A340">
            <v>2129018</v>
          </cell>
          <cell r="B340" t="str">
            <v>A/P-FWSC</v>
          </cell>
          <cell r="C340">
            <v>-419115.06</v>
          </cell>
          <cell r="D340">
            <v>-957853.83</v>
          </cell>
        </row>
        <row r="341">
          <cell r="A341">
            <v>2129019</v>
          </cell>
          <cell r="B341" t="str">
            <v>A/P-(FWSC) PMTS. BY WIRE TRANSFER</v>
          </cell>
          <cell r="C341">
            <v>0</v>
          </cell>
          <cell r="D341">
            <v>611984.88</v>
          </cell>
        </row>
        <row r="342">
          <cell r="A342">
            <v>2129104</v>
          </cell>
          <cell r="B342" t="str">
            <v>A/P AFFIL-SEMPRA ENERGY INTERNATIONAL</v>
          </cell>
          <cell r="C342">
            <v>0</v>
          </cell>
          <cell r="D342">
            <v>-336868.24</v>
          </cell>
        </row>
        <row r="343">
          <cell r="A343">
            <v>2130001</v>
          </cell>
          <cell r="B343" t="str">
            <v>CUST DEPS GAS</v>
          </cell>
          <cell r="C343">
            <v>-32788164.129999999</v>
          </cell>
          <cell r="D343">
            <v>-33571334.159999996</v>
          </cell>
        </row>
        <row r="344">
          <cell r="A344">
            <v>2130002</v>
          </cell>
          <cell r="B344" t="str">
            <v>CUST DEPS UNPOSTED TRANSACTION</v>
          </cell>
          <cell r="C344">
            <v>1240.3800000000001</v>
          </cell>
          <cell r="D344">
            <v>1240.3800000000001</v>
          </cell>
        </row>
        <row r="345">
          <cell r="A345">
            <v>2130003</v>
          </cell>
          <cell r="B345" t="str">
            <v>UNPOSTED CASH TRANSACTION-235.501</v>
          </cell>
          <cell r="C345">
            <v>-16050</v>
          </cell>
          <cell r="D345">
            <v>-16050</v>
          </cell>
        </row>
        <row r="346">
          <cell r="A346">
            <v>2130004</v>
          </cell>
          <cell r="B346" t="str">
            <v>UNPOSTED CASH TRANSACTION-235.502</v>
          </cell>
          <cell r="C346">
            <v>16499</v>
          </cell>
          <cell r="D346">
            <v>16499</v>
          </cell>
        </row>
        <row r="347">
          <cell r="A347">
            <v>2160009</v>
          </cell>
          <cell r="B347" t="str">
            <v>EMPLOYEE UNITED WAY</v>
          </cell>
          <cell r="C347">
            <v>563117.56000000006</v>
          </cell>
          <cell r="D347">
            <v>8807.77</v>
          </cell>
        </row>
        <row r="348">
          <cell r="A348">
            <v>2160012</v>
          </cell>
          <cell r="B348" t="str">
            <v>EMPLOYEE PARK/VANPOOL</v>
          </cell>
          <cell r="C348">
            <v>-4123.5</v>
          </cell>
          <cell r="D348">
            <v>2102.5</v>
          </cell>
        </row>
        <row r="349">
          <cell r="A349">
            <v>2160014</v>
          </cell>
          <cell r="B349" t="str">
            <v>HEALTHCARE FSA</v>
          </cell>
          <cell r="C349">
            <v>769341.34</v>
          </cell>
          <cell r="D349">
            <v>0</v>
          </cell>
        </row>
        <row r="350">
          <cell r="A350">
            <v>2160015</v>
          </cell>
          <cell r="B350" t="str">
            <v>DEPENDENT CARE FSA</v>
          </cell>
          <cell r="C350">
            <v>635542.86</v>
          </cell>
          <cell r="D350">
            <v>0</v>
          </cell>
        </row>
        <row r="351">
          <cell r="A351">
            <v>2160018</v>
          </cell>
          <cell r="B351" t="str">
            <v>LONG-TERM CARE INSURANCE</v>
          </cell>
          <cell r="C351">
            <v>3220.47</v>
          </cell>
          <cell r="D351">
            <v>0</v>
          </cell>
        </row>
        <row r="352">
          <cell r="A352">
            <v>2160029</v>
          </cell>
          <cell r="B352" t="str">
            <v>AP AUDITED PAYROLLS</v>
          </cell>
          <cell r="C352">
            <v>-13618635.529999999</v>
          </cell>
          <cell r="D352">
            <v>-9681772.5399999991</v>
          </cell>
        </row>
        <row r="353">
          <cell r="A353">
            <v>2160030</v>
          </cell>
          <cell r="B353" t="str">
            <v>AP UNAUDITED PAYROLLS</v>
          </cell>
          <cell r="C353">
            <v>-31594742.969999999</v>
          </cell>
          <cell r="D353">
            <v>-40463040.229999997</v>
          </cell>
        </row>
        <row r="354">
          <cell r="A354">
            <v>2160031</v>
          </cell>
          <cell r="B354" t="str">
            <v>AP PAYROLL ADJUSTMENTS</v>
          </cell>
          <cell r="C354">
            <v>-751.45</v>
          </cell>
          <cell r="D354">
            <v>-751.45</v>
          </cell>
        </row>
        <row r="355">
          <cell r="A355">
            <v>2163002</v>
          </cell>
          <cell r="B355" t="str">
            <v>EMPLOYEE WITHHOLD FICA</v>
          </cell>
          <cell r="C355">
            <v>69776.649999999994</v>
          </cell>
          <cell r="D355">
            <v>0</v>
          </cell>
        </row>
        <row r="356">
          <cell r="A356">
            <v>2163003</v>
          </cell>
          <cell r="B356" t="str">
            <v>EMPLOYER  FICA</v>
          </cell>
          <cell r="C356">
            <v>15306.37</v>
          </cell>
          <cell r="D356">
            <v>0</v>
          </cell>
        </row>
        <row r="357">
          <cell r="A357">
            <v>2163004</v>
          </cell>
          <cell r="B357" t="str">
            <v>EMPLOYEE WITHHOLD SIT</v>
          </cell>
          <cell r="C357">
            <v>10775.42</v>
          </cell>
          <cell r="D357">
            <v>0</v>
          </cell>
        </row>
        <row r="358">
          <cell r="A358">
            <v>2163005</v>
          </cell>
          <cell r="B358" t="str">
            <v>EMPLOYEE WITHHOLD SDI/UC</v>
          </cell>
          <cell r="C358">
            <v>299.60000000000002</v>
          </cell>
          <cell r="D358">
            <v>0</v>
          </cell>
        </row>
        <row r="359">
          <cell r="A359">
            <v>2163010</v>
          </cell>
          <cell r="B359" t="str">
            <v>ACCRUED USE TAX-CA</v>
          </cell>
          <cell r="C359">
            <v>-39705.67</v>
          </cell>
          <cell r="D359">
            <v>-33489.83</v>
          </cell>
        </row>
        <row r="360">
          <cell r="A360">
            <v>2163014</v>
          </cell>
          <cell r="B360" t="str">
            <v>TAXES ACCRUED FED PAYROLL TAX</v>
          </cell>
          <cell r="C360">
            <v>-815779.86</v>
          </cell>
          <cell r="D360">
            <v>-1237141.3799999999</v>
          </cell>
        </row>
        <row r="361">
          <cell r="A361">
            <v>2163015</v>
          </cell>
          <cell r="B361" t="str">
            <v>TAXES ACCRUED STATE PAYRL TAX</v>
          </cell>
          <cell r="C361">
            <v>-8440.73</v>
          </cell>
          <cell r="D361">
            <v>-45970.16</v>
          </cell>
        </row>
        <row r="362">
          <cell r="A362">
            <v>2163016</v>
          </cell>
          <cell r="B362" t="str">
            <v>TAXES ACCRUED AD VALOREM</v>
          </cell>
          <cell r="C362">
            <v>-5349753.49</v>
          </cell>
          <cell r="D362">
            <v>0</v>
          </cell>
        </row>
        <row r="363">
          <cell r="A363">
            <v>2163017</v>
          </cell>
          <cell r="B363" t="str">
            <v>ACCRUED LOCAL FRANCHISE PYMTS</v>
          </cell>
          <cell r="C363">
            <v>-17108164.050000001</v>
          </cell>
          <cell r="D363">
            <v>-27091331.559999999</v>
          </cell>
        </row>
        <row r="364">
          <cell r="A364">
            <v>2163044</v>
          </cell>
          <cell r="B364" t="str">
            <v>FED CNG FUEL TAX</v>
          </cell>
          <cell r="C364">
            <v>-8476.85</v>
          </cell>
          <cell r="D364">
            <v>0</v>
          </cell>
        </row>
        <row r="365">
          <cell r="A365">
            <v>2165001</v>
          </cell>
          <cell r="B365" t="str">
            <v>RIVERSIDE COUNTY TS TAX</v>
          </cell>
          <cell r="C365">
            <v>-6685.54</v>
          </cell>
          <cell r="D365">
            <v>-6685.54</v>
          </cell>
        </row>
        <row r="366">
          <cell r="A366">
            <v>2165002</v>
          </cell>
          <cell r="B366" t="str">
            <v>EMP DISABLTY INS TAX DEDS</v>
          </cell>
          <cell r="C366">
            <v>6951489.8600000003</v>
          </cell>
          <cell r="D366">
            <v>33727.870000000003</v>
          </cell>
        </row>
        <row r="367">
          <cell r="A367">
            <v>2165003</v>
          </cell>
          <cell r="B367" t="str">
            <v>AMTS WTHLD FOR EMP FIT</v>
          </cell>
          <cell r="C367">
            <v>3164576.29</v>
          </cell>
          <cell r="D367">
            <v>1661095.34</v>
          </cell>
        </row>
        <row r="368">
          <cell r="A368">
            <v>2165004</v>
          </cell>
          <cell r="B368" t="str">
            <v>EMP DEDS FED SOCIAL SECURITY</v>
          </cell>
          <cell r="C368">
            <v>623224.86</v>
          </cell>
          <cell r="D368">
            <v>-215704.52</v>
          </cell>
        </row>
        <row r="369">
          <cell r="A369">
            <v>2165005</v>
          </cell>
          <cell r="B369" t="str">
            <v>STATE LOCAL &amp;USE TAXES COLLECT</v>
          </cell>
          <cell r="C369">
            <v>-14281.56</v>
          </cell>
          <cell r="D369">
            <v>-14226.78</v>
          </cell>
        </row>
        <row r="370">
          <cell r="A370">
            <v>2165006</v>
          </cell>
          <cell r="B370" t="str">
            <v>AMTS WITHLD FOR PERS TAX DIVS</v>
          </cell>
          <cell r="C370">
            <v>-215.25</v>
          </cell>
          <cell r="D370">
            <v>-215.25</v>
          </cell>
        </row>
        <row r="371">
          <cell r="A371">
            <v>2165007</v>
          </cell>
          <cell r="B371" t="str">
            <v>LACTC TRANSPORTATION TAX</v>
          </cell>
          <cell r="C371">
            <v>-1091.28</v>
          </cell>
          <cell r="D371">
            <v>-1162.31</v>
          </cell>
        </row>
        <row r="372">
          <cell r="A372">
            <v>2165008</v>
          </cell>
          <cell r="B372" t="str">
            <v>UTILITY USERS TAX BILLED</v>
          </cell>
          <cell r="C372">
            <v>-8629230.0500000007</v>
          </cell>
          <cell r="D372">
            <v>-11621865.99</v>
          </cell>
        </row>
        <row r="373">
          <cell r="A373">
            <v>2165009</v>
          </cell>
          <cell r="B373" t="str">
            <v>AMTS WITHLD EMP STATE INC TAX</v>
          </cell>
          <cell r="C373">
            <v>-4656505.1100000003</v>
          </cell>
          <cell r="D373">
            <v>1722820.98</v>
          </cell>
        </row>
        <row r="374">
          <cell r="A374">
            <v>2165010</v>
          </cell>
          <cell r="B374" t="str">
            <v>FUEL CELL ST ENERGY TAX BILLED</v>
          </cell>
          <cell r="C374">
            <v>-87.09</v>
          </cell>
          <cell r="D374">
            <v>-246.71</v>
          </cell>
        </row>
        <row r="375">
          <cell r="A375">
            <v>2165011</v>
          </cell>
          <cell r="B375" t="str">
            <v>AMTS WITHLD STATE INC TAX OTHR</v>
          </cell>
          <cell r="C375">
            <v>10287.450000000001</v>
          </cell>
          <cell r="D375">
            <v>10287.450000000001</v>
          </cell>
        </row>
        <row r="376">
          <cell r="A376">
            <v>2165012</v>
          </cell>
          <cell r="B376" t="str">
            <v>BACKUP WITHHOLDING PMTS FED</v>
          </cell>
          <cell r="C376">
            <v>-2657.45</v>
          </cell>
          <cell r="D376">
            <v>-2657.45</v>
          </cell>
        </row>
        <row r="377">
          <cell r="A377">
            <v>2165013</v>
          </cell>
          <cell r="B377" t="str">
            <v>BACKUP WITHHOLDING PMTS STATE</v>
          </cell>
          <cell r="C377">
            <v>-5435.26</v>
          </cell>
          <cell r="D377">
            <v>-5435.26</v>
          </cell>
        </row>
        <row r="378">
          <cell r="A378">
            <v>2165014</v>
          </cell>
          <cell r="B378" t="str">
            <v>RIVERSIDE CO TS TAX</v>
          </cell>
          <cell r="C378">
            <v>-74.45</v>
          </cell>
          <cell r="D378">
            <v>-58.68</v>
          </cell>
        </row>
        <row r="379">
          <cell r="A379">
            <v>2165015</v>
          </cell>
          <cell r="B379" t="str">
            <v>SAN BERNARDINO CO TS TAX</v>
          </cell>
          <cell r="C379">
            <v>-52.64</v>
          </cell>
          <cell r="D379">
            <v>-68.55</v>
          </cell>
        </row>
        <row r="380">
          <cell r="A380">
            <v>2165016</v>
          </cell>
          <cell r="B380" t="str">
            <v>SANTA BARBARA CO TS TAX</v>
          </cell>
          <cell r="C380">
            <v>-17.82</v>
          </cell>
          <cell r="D380">
            <v>-14.82</v>
          </cell>
        </row>
        <row r="381">
          <cell r="A381">
            <v>2165017</v>
          </cell>
          <cell r="B381" t="str">
            <v>IMPERIAL CO LOCAL TS TAX</v>
          </cell>
          <cell r="C381">
            <v>-3.6</v>
          </cell>
          <cell r="D381">
            <v>-5.67</v>
          </cell>
        </row>
        <row r="382">
          <cell r="A382">
            <v>2165018</v>
          </cell>
          <cell r="B382" t="str">
            <v>ORANGE COUNTY LOCAL TS TAX</v>
          </cell>
          <cell r="C382">
            <v>-109.19</v>
          </cell>
          <cell r="D382">
            <v>-125.65</v>
          </cell>
        </row>
        <row r="383">
          <cell r="A383">
            <v>2165020</v>
          </cell>
          <cell r="B383" t="str">
            <v>NGV FUEL ST TAX  SALES OF NAT GAS  VEH</v>
          </cell>
          <cell r="C383">
            <v>-12589.57</v>
          </cell>
          <cell r="D383">
            <v>-17671.509999999998</v>
          </cell>
        </row>
        <row r="384">
          <cell r="A384">
            <v>2165021</v>
          </cell>
          <cell r="B384" t="str">
            <v>NGV FUEL FED TAX SALES OF CMPRSSD NAT G</v>
          </cell>
          <cell r="C384">
            <v>72998.539999999994</v>
          </cell>
          <cell r="D384">
            <v>10987.49</v>
          </cell>
        </row>
        <row r="385">
          <cell r="A385">
            <v>2165025</v>
          </cell>
          <cell r="B385" t="str">
            <v>FRESNO COUNTY DISTRICT TAX TRANSACTIONS</v>
          </cell>
          <cell r="C385">
            <v>-2</v>
          </cell>
          <cell r="D385">
            <v>-2.36</v>
          </cell>
        </row>
        <row r="386">
          <cell r="A386">
            <v>2165026</v>
          </cell>
          <cell r="B386" t="str">
            <v>SAN DIEGO COUNTY DIST TAX TRANSACTIONS</v>
          </cell>
          <cell r="C386">
            <v>-49.44</v>
          </cell>
          <cell r="D386">
            <v>-10.35</v>
          </cell>
        </row>
        <row r="387">
          <cell r="A387">
            <v>2165027</v>
          </cell>
          <cell r="B387" t="str">
            <v>VENTURA COUNTY SALES TAX</v>
          </cell>
          <cell r="C387">
            <v>0</v>
          </cell>
          <cell r="D387">
            <v>-0.09</v>
          </cell>
        </row>
        <row r="388">
          <cell r="A388">
            <v>2165032</v>
          </cell>
          <cell r="B388" t="str">
            <v>A/P COMBINED STATE-LOCAL TAX</v>
          </cell>
          <cell r="C388">
            <v>-131.91999999999999</v>
          </cell>
          <cell r="D388">
            <v>-15.32</v>
          </cell>
        </row>
        <row r="389">
          <cell r="A389">
            <v>2170006</v>
          </cell>
          <cell r="B389" t="str">
            <v>TAXES ACCRUED FED INCOME</v>
          </cell>
          <cell r="C389">
            <v>-16177001</v>
          </cell>
          <cell r="D389">
            <v>90297761</v>
          </cell>
        </row>
        <row r="390">
          <cell r="A390">
            <v>2170007</v>
          </cell>
          <cell r="B390" t="str">
            <v>TAX ACCRD STATE CORP FRAN TAX</v>
          </cell>
          <cell r="C390">
            <v>-4730003.91</v>
          </cell>
          <cell r="D390">
            <v>12790377.09</v>
          </cell>
        </row>
        <row r="391">
          <cell r="A391">
            <v>2170008</v>
          </cell>
          <cell r="B391" t="str">
            <v>ACCRUED FEDERAL INCOME TAXES (PRC)</v>
          </cell>
          <cell r="C391">
            <v>0</v>
          </cell>
          <cell r="D391">
            <v>-89398760</v>
          </cell>
        </row>
        <row r="392">
          <cell r="A392">
            <v>2170009</v>
          </cell>
          <cell r="B392" t="str">
            <v>ACCRUED STATE INCOME TAXES (PRC)</v>
          </cell>
          <cell r="C392">
            <v>0</v>
          </cell>
          <cell r="D392">
            <v>-17590625</v>
          </cell>
        </row>
        <row r="393">
          <cell r="A393">
            <v>2171000</v>
          </cell>
          <cell r="B393" t="str">
            <v>DEFERRED FIT-CURRENT</v>
          </cell>
          <cell r="C393">
            <v>0</v>
          </cell>
          <cell r="D393">
            <v>15025902</v>
          </cell>
        </row>
        <row r="394">
          <cell r="A394">
            <v>2172001</v>
          </cell>
          <cell r="B394" t="str">
            <v>TX REC CR-DEF FIT CURRENT</v>
          </cell>
          <cell r="C394">
            <v>15728123</v>
          </cell>
          <cell r="D394">
            <v>0</v>
          </cell>
        </row>
        <row r="395">
          <cell r="A395">
            <v>2172003</v>
          </cell>
          <cell r="B395" t="str">
            <v>TX REC CR-DEF SIT CURRENT</v>
          </cell>
          <cell r="C395">
            <v>8777512</v>
          </cell>
          <cell r="D395">
            <v>0</v>
          </cell>
        </row>
        <row r="396">
          <cell r="A396">
            <v>2173000</v>
          </cell>
          <cell r="B396" t="str">
            <v>DEFERRED SIT-CURRENT</v>
          </cell>
          <cell r="C396">
            <v>0</v>
          </cell>
          <cell r="D396">
            <v>10103512</v>
          </cell>
        </row>
        <row r="397">
          <cell r="A397">
            <v>2180007</v>
          </cell>
          <cell r="B397" t="str">
            <v>DIVIDENDS FROM SOCAL PREFERRED</v>
          </cell>
          <cell r="C397">
            <v>-215510.77</v>
          </cell>
          <cell r="D397">
            <v>-323266.13</v>
          </cell>
        </row>
        <row r="398">
          <cell r="A398">
            <v>2180008</v>
          </cell>
          <cell r="B398" t="str">
            <v>DIVIDENDS ACCRUED</v>
          </cell>
          <cell r="C398">
            <v>0</v>
          </cell>
          <cell r="D398">
            <v>-0.01</v>
          </cell>
        </row>
        <row r="399">
          <cell r="A399">
            <v>2183001</v>
          </cell>
          <cell r="B399" t="str">
            <v>INT ACCRUED ON LONG-TERM DEBT</v>
          </cell>
          <cell r="C399">
            <v>-17229801.899999999</v>
          </cell>
          <cell r="D399">
            <v>-11746142.49</v>
          </cell>
        </row>
        <row r="400">
          <cell r="A400">
            <v>2183002</v>
          </cell>
          <cell r="B400" t="str">
            <v>INT ACCRUED ON OTHR LIABILITY</v>
          </cell>
          <cell r="C400">
            <v>-10615878.42</v>
          </cell>
          <cell r="D400">
            <v>-12335420.810000001</v>
          </cell>
        </row>
        <row r="401">
          <cell r="A401">
            <v>2183003</v>
          </cell>
          <cell r="B401" t="str">
            <v>INT ACCRUED ON MED-TERM NOTES</v>
          </cell>
          <cell r="C401">
            <v>-5954250.0599999996</v>
          </cell>
          <cell r="D401">
            <v>-4844500.04</v>
          </cell>
        </row>
        <row r="402">
          <cell r="A402">
            <v>2183054</v>
          </cell>
          <cell r="B402" t="str">
            <v>INT ACCR RDD PROJECTS</v>
          </cell>
          <cell r="C402">
            <v>-15428.96</v>
          </cell>
          <cell r="D402">
            <v>-12519.61</v>
          </cell>
        </row>
        <row r="403">
          <cell r="A403">
            <v>2197050</v>
          </cell>
          <cell r="B403" t="str">
            <v>LEASED VEHICLE PAYABLE CLEARING-BLC</v>
          </cell>
          <cell r="C403">
            <v>12941.09</v>
          </cell>
          <cell r="D403">
            <v>9429.7999999999993</v>
          </cell>
        </row>
        <row r="404">
          <cell r="A404">
            <v>2197061</v>
          </cell>
          <cell r="B404" t="str">
            <v>CURRENT PORTION IBNR LIABILITY CONTRA</v>
          </cell>
          <cell r="C404">
            <v>-2697650</v>
          </cell>
          <cell r="D404">
            <v>0</v>
          </cell>
        </row>
        <row r="405">
          <cell r="A405">
            <v>2197063</v>
          </cell>
          <cell r="B405" t="str">
            <v>PROV WORKERS-CURRENT PORTION</v>
          </cell>
          <cell r="C405">
            <v>-12500000</v>
          </cell>
          <cell r="D405">
            <v>0</v>
          </cell>
        </row>
        <row r="406">
          <cell r="A406">
            <v>2200001</v>
          </cell>
          <cell r="B406" t="str">
            <v>DUE TO PARENT FROM SOCALGAS</v>
          </cell>
          <cell r="C406">
            <v>0</v>
          </cell>
          <cell r="D406">
            <v>-14324628.59</v>
          </cell>
        </row>
        <row r="407">
          <cell r="A407">
            <v>2330003</v>
          </cell>
          <cell r="B407" t="str">
            <v>FRST MRT BNDS SER Y 8-3/4 2021-ISSUANCE</v>
          </cell>
          <cell r="C407">
            <v>-150000000</v>
          </cell>
          <cell r="D407">
            <v>-150000000</v>
          </cell>
        </row>
        <row r="408">
          <cell r="A408">
            <v>2330004</v>
          </cell>
          <cell r="B408" t="str">
            <v>1ST MORTG BONDS SERIES Z-2002-ISSUANCES</v>
          </cell>
          <cell r="C408">
            <v>-100000000</v>
          </cell>
          <cell r="D408">
            <v>-100000000</v>
          </cell>
        </row>
        <row r="409">
          <cell r="A409">
            <v>2330006</v>
          </cell>
          <cell r="B409" t="str">
            <v>FIRST MORT BONDS  SERIES BB (7-3/8%) DU</v>
          </cell>
          <cell r="C409">
            <v>-100000000</v>
          </cell>
          <cell r="D409">
            <v>-100000000</v>
          </cell>
        </row>
        <row r="410">
          <cell r="A410">
            <v>2330008</v>
          </cell>
          <cell r="B410" t="str">
            <v>SERIES DD:FIRST MORT BONDS  (7-1/2%) DU</v>
          </cell>
          <cell r="C410">
            <v>-125000000</v>
          </cell>
          <cell r="D410">
            <v>-125000000</v>
          </cell>
        </row>
        <row r="411">
          <cell r="A411">
            <v>2330009</v>
          </cell>
          <cell r="B411" t="str">
            <v>SERIES EE:1ST MORT BONDS DUE 2025 NON-R</v>
          </cell>
          <cell r="C411">
            <v>-175000000</v>
          </cell>
          <cell r="D411">
            <v>-175000000</v>
          </cell>
        </row>
        <row r="412">
          <cell r="A412">
            <v>2330010</v>
          </cell>
          <cell r="B412" t="str">
            <v>SERIES FF:1ST MORT BONDS DUE2003  NON-R</v>
          </cell>
          <cell r="C412">
            <v>-100000000</v>
          </cell>
          <cell r="D412">
            <v>-100000000</v>
          </cell>
        </row>
        <row r="413">
          <cell r="A413">
            <v>2330014</v>
          </cell>
          <cell r="B413" t="str">
            <v>OLTD: SWSS FRC BND 7 1/2% R-10-ISSUANCE</v>
          </cell>
          <cell r="C413">
            <v>-7877038.2400000002</v>
          </cell>
          <cell r="D413">
            <v>-7877038.2400000002</v>
          </cell>
        </row>
        <row r="414">
          <cell r="A414">
            <v>2330015</v>
          </cell>
          <cell r="B414" t="str">
            <v>OTHER LONG-TERM DEBT:MED-TERM-ISSUANCES</v>
          </cell>
          <cell r="C414">
            <v>-195000000</v>
          </cell>
          <cell r="D414">
            <v>-225000000</v>
          </cell>
        </row>
        <row r="415">
          <cell r="A415">
            <v>2330017</v>
          </cell>
          <cell r="B415" t="str">
            <v>A/P OTH LONG-TRM DEBT DUE 1 YR</v>
          </cell>
          <cell r="C415">
            <v>0</v>
          </cell>
          <cell r="D415">
            <v>30000000</v>
          </cell>
        </row>
        <row r="416">
          <cell r="A416">
            <v>2355000</v>
          </cell>
          <cell r="B416" t="str">
            <v>CAC TAX-FEDERAL</v>
          </cell>
          <cell r="C416">
            <v>1718777.66</v>
          </cell>
          <cell r="D416">
            <v>1985511.55</v>
          </cell>
        </row>
        <row r="417">
          <cell r="A417">
            <v>2355001</v>
          </cell>
          <cell r="B417" t="str">
            <v>CAC TAX-STATE</v>
          </cell>
          <cell r="C417">
            <v>-358078.11</v>
          </cell>
          <cell r="D417">
            <v>-70064.45</v>
          </cell>
        </row>
        <row r="418">
          <cell r="A418">
            <v>2410013</v>
          </cell>
          <cell r="B418" t="str">
            <v>DEF FED INCOME TAXES-NON CRNT</v>
          </cell>
          <cell r="C418">
            <v>-366181191</v>
          </cell>
          <cell r="D418">
            <v>-370571770</v>
          </cell>
        </row>
        <row r="419">
          <cell r="A419">
            <v>2410014</v>
          </cell>
          <cell r="B419" t="str">
            <v>DEF TAX-CONTRIB IN AID OF CONS-FED</v>
          </cell>
          <cell r="C419">
            <v>1173780</v>
          </cell>
          <cell r="D419">
            <v>3647172</v>
          </cell>
        </row>
        <row r="420">
          <cell r="A420">
            <v>2410015</v>
          </cell>
          <cell r="B420" t="str">
            <v>DEF TAX-TAX GROSS-UP OF CIAC-FED</v>
          </cell>
          <cell r="C420">
            <v>275179</v>
          </cell>
          <cell r="D420">
            <v>997444</v>
          </cell>
        </row>
        <row r="421">
          <cell r="A421">
            <v>2410016</v>
          </cell>
          <cell r="B421" t="str">
            <v>DEFERRED FED INC TAXES NON-CURRENT (PRC</v>
          </cell>
          <cell r="C421">
            <v>30830143</v>
          </cell>
          <cell r="D421">
            <v>71939227</v>
          </cell>
        </row>
        <row r="422">
          <cell r="A422">
            <v>2420011</v>
          </cell>
          <cell r="B422" t="str">
            <v>DEF TAXES ON CONTRIBUTIONS IN AID OF CO</v>
          </cell>
          <cell r="C422">
            <v>1939911</v>
          </cell>
          <cell r="D422">
            <v>2423389</v>
          </cell>
        </row>
        <row r="423">
          <cell r="A423">
            <v>2420012</v>
          </cell>
          <cell r="B423" t="str">
            <v>DEF TAXES ON TAX GROSS-UP PORTION OF CI</v>
          </cell>
          <cell r="C423">
            <v>780110</v>
          </cell>
          <cell r="D423">
            <v>900876</v>
          </cell>
        </row>
        <row r="424">
          <cell r="A424">
            <v>2420013</v>
          </cell>
          <cell r="B424" t="str">
            <v>DEFERRED STATE INCOME TAXES NON-CURRENT</v>
          </cell>
          <cell r="C424">
            <v>-34954894</v>
          </cell>
          <cell r="D424">
            <v>-28144457</v>
          </cell>
        </row>
        <row r="425">
          <cell r="A425">
            <v>2430001</v>
          </cell>
          <cell r="B425" t="str">
            <v>ACC DEF INC TAX 2 YR AVG</v>
          </cell>
          <cell r="C425">
            <v>0</v>
          </cell>
          <cell r="D425">
            <v>-576821.52</v>
          </cell>
        </row>
        <row r="426">
          <cell r="A426">
            <v>2430002</v>
          </cell>
          <cell r="B426" t="str">
            <v>ACC DEF INC TAX CR 6% INCREMTL</v>
          </cell>
          <cell r="C426">
            <v>-52760712.520000003</v>
          </cell>
          <cell r="D426">
            <v>-53981983</v>
          </cell>
        </row>
        <row r="427">
          <cell r="A427">
            <v>2430003</v>
          </cell>
          <cell r="B427" t="str">
            <v>ACCUMULATED DEFERRED ITC</v>
          </cell>
          <cell r="C427">
            <v>-918726.19</v>
          </cell>
          <cell r="D427">
            <v>-1005531.19</v>
          </cell>
        </row>
        <row r="428">
          <cell r="A428">
            <v>2500007</v>
          </cell>
          <cell r="B428" t="str">
            <v>PROV WORKERS</v>
          </cell>
          <cell r="C428">
            <v>-26610817</v>
          </cell>
          <cell r="D428">
            <v>0</v>
          </cell>
        </row>
        <row r="429">
          <cell r="A429">
            <v>2500008</v>
          </cell>
          <cell r="B429" t="str">
            <v>PROV WORKERS-CURRENT CONTRA</v>
          </cell>
          <cell r="C429">
            <v>12500000</v>
          </cell>
          <cell r="D429">
            <v>0</v>
          </cell>
        </row>
        <row r="430">
          <cell r="A430">
            <v>2500012</v>
          </cell>
          <cell r="B430" t="str">
            <v>PROV FOR PROPERTY DAMAGE</v>
          </cell>
          <cell r="C430">
            <v>-298023.27</v>
          </cell>
          <cell r="D430">
            <v>0</v>
          </cell>
        </row>
        <row r="431">
          <cell r="A431">
            <v>2500016</v>
          </cell>
          <cell r="B431" t="str">
            <v>PROV FOR BODILY INJURY</v>
          </cell>
          <cell r="C431">
            <v>-3234105.79</v>
          </cell>
          <cell r="D431">
            <v>0</v>
          </cell>
        </row>
        <row r="432">
          <cell r="A432">
            <v>2500068</v>
          </cell>
          <cell r="B432" t="str">
            <v>FAS 112 LIABILITY</v>
          </cell>
          <cell r="C432">
            <v>-3810000</v>
          </cell>
          <cell r="D432">
            <v>0</v>
          </cell>
        </row>
        <row r="433">
          <cell r="A433">
            <v>2500069</v>
          </cell>
          <cell r="B433" t="str">
            <v>PROV WORKERS-IBNR NONCURRENT</v>
          </cell>
          <cell r="C433">
            <v>-14475697</v>
          </cell>
          <cell r="D433">
            <v>0</v>
          </cell>
        </row>
        <row r="434">
          <cell r="A434">
            <v>2504005</v>
          </cell>
          <cell r="B434" t="str">
            <v>EXECUTIVE SRSP LIABILITY</v>
          </cell>
          <cell r="C434">
            <v>-6435582</v>
          </cell>
          <cell r="D434">
            <v>0</v>
          </cell>
        </row>
        <row r="435">
          <cell r="A435">
            <v>2504028</v>
          </cell>
          <cell r="B435" t="str">
            <v>UNREFUNDED BALANCE FOR MAIN EXTENSION</v>
          </cell>
          <cell r="C435">
            <v>-21342753.609999999</v>
          </cell>
          <cell r="D435">
            <v>-22749589.530000001</v>
          </cell>
        </row>
        <row r="436">
          <cell r="A436">
            <v>2504029</v>
          </cell>
          <cell r="B436" t="str">
            <v>UNREFNDABLE CRS FOR DEF (CNTRA</v>
          </cell>
          <cell r="C436">
            <v>-3423281.63</v>
          </cell>
          <cell r="D436">
            <v>-3423281.63</v>
          </cell>
        </row>
        <row r="437">
          <cell r="A437">
            <v>2504030</v>
          </cell>
          <cell r="B437" t="str">
            <v>UNRECOVERED DEF CNTRA DEBIT</v>
          </cell>
          <cell r="C437">
            <v>1239767.8500000001</v>
          </cell>
          <cell r="D437">
            <v>1239767.8500000001</v>
          </cell>
        </row>
        <row r="438">
          <cell r="A438">
            <v>2504031</v>
          </cell>
          <cell r="B438" t="str">
            <v>UNREFUNDED BALANCE FOR TEMP SERVICES</v>
          </cell>
          <cell r="C438">
            <v>-572211.66</v>
          </cell>
          <cell r="D438">
            <v>-711021.69</v>
          </cell>
        </row>
        <row r="439">
          <cell r="A439">
            <v>2504032</v>
          </cell>
          <cell r="B439" t="str">
            <v>UNREFUNDED BALANCE FOR STUB SERVICES</v>
          </cell>
          <cell r="C439">
            <v>-1619387.5</v>
          </cell>
          <cell r="D439">
            <v>-1504891.96</v>
          </cell>
        </row>
        <row r="440">
          <cell r="A440">
            <v>2504033</v>
          </cell>
          <cell r="B440" t="str">
            <v>UNREFUNDED BALANCE FOR SERVICES</v>
          </cell>
          <cell r="C440">
            <v>-486852.41</v>
          </cell>
          <cell r="D440">
            <v>-208118.99</v>
          </cell>
        </row>
        <row r="441">
          <cell r="A441">
            <v>2504034</v>
          </cell>
          <cell r="B441" t="str">
            <v>MONTEBELLO STORAGE FEE IMPOUND</v>
          </cell>
          <cell r="C441">
            <v>-23158.51</v>
          </cell>
          <cell r="D441">
            <v>-23158.51</v>
          </cell>
        </row>
        <row r="442">
          <cell r="A442">
            <v>2504035</v>
          </cell>
          <cell r="B442" t="str">
            <v>MONTEBELLO 8TH ZONE ROYALTY</v>
          </cell>
          <cell r="C442">
            <v>-1406.54</v>
          </cell>
          <cell r="D442">
            <v>-1406.54</v>
          </cell>
        </row>
        <row r="443">
          <cell r="A443">
            <v>2504036</v>
          </cell>
          <cell r="B443" t="str">
            <v>MISC DEF CR SUNDRY NONCURRENT</v>
          </cell>
          <cell r="C443">
            <v>-50981391.520000003</v>
          </cell>
          <cell r="D443">
            <v>-133418305.5</v>
          </cell>
        </row>
        <row r="444">
          <cell r="A444">
            <v>2504037</v>
          </cell>
          <cell r="B444" t="str">
            <v>OTHER DEF CR-ITC OF C&amp;A</v>
          </cell>
          <cell r="C444">
            <v>0</v>
          </cell>
          <cell r="D444">
            <v>458.64</v>
          </cell>
        </row>
        <row r="445">
          <cell r="A445">
            <v>2504038</v>
          </cell>
          <cell r="B445" t="str">
            <v>RESERVE FOR GAIN ON SALE OF PROPERTY</v>
          </cell>
          <cell r="C445">
            <v>-21250253.890000001</v>
          </cell>
          <cell r="D445">
            <v>-21360127.829999998</v>
          </cell>
        </row>
        <row r="446">
          <cell r="A446">
            <v>2504039</v>
          </cell>
          <cell r="B446" t="str">
            <v>SERP ADDITIONAL MINIMUM LIABILITY</v>
          </cell>
          <cell r="C446">
            <v>-1514651</v>
          </cell>
          <cell r="D446">
            <v>0</v>
          </cell>
        </row>
        <row r="447">
          <cell r="A447">
            <v>2504043</v>
          </cell>
          <cell r="B447" t="str">
            <v>SEMPRA I/C SERP ADDITIONAL MINIMUM LIAB</v>
          </cell>
          <cell r="C447">
            <v>-883040</v>
          </cell>
          <cell r="D447">
            <v>0</v>
          </cell>
        </row>
        <row r="448">
          <cell r="A448">
            <v>2504137</v>
          </cell>
          <cell r="B448" t="str">
            <v>ENVIRON. CLEAN-UP LIABILITY</v>
          </cell>
          <cell r="C448">
            <v>-63000000</v>
          </cell>
          <cell r="D448">
            <v>0</v>
          </cell>
        </row>
        <row r="449">
          <cell r="A449">
            <v>2504191</v>
          </cell>
          <cell r="B449" t="str">
            <v>SALVAGE CREDIT-CLEARING-MISC</v>
          </cell>
          <cell r="C449">
            <v>-41473.72</v>
          </cell>
          <cell r="D449">
            <v>-23024</v>
          </cell>
        </row>
        <row r="450">
          <cell r="A450">
            <v>2509006</v>
          </cell>
          <cell r="B450" t="str">
            <v>UNM GAIN BB REACQ R 1ST MORTG BNDS AMRT</v>
          </cell>
          <cell r="C450">
            <v>-1560770.11</v>
          </cell>
          <cell r="D450">
            <v>-1607015.15</v>
          </cell>
        </row>
        <row r="451">
          <cell r="A451">
            <v>2509007</v>
          </cell>
          <cell r="B451" t="str">
            <v>S/R DD:UNAMRT GAIN ON REACQ 1ST MORT BO</v>
          </cell>
          <cell r="C451">
            <v>-74291.070000000007</v>
          </cell>
          <cell r="D451">
            <v>-76464.11</v>
          </cell>
        </row>
        <row r="452">
          <cell r="A452">
            <v>2520004</v>
          </cell>
          <cell r="B452" t="str">
            <v>PBOP REGULATORY LIABILITY</v>
          </cell>
          <cell r="C452">
            <v>-53889330.670000002</v>
          </cell>
          <cell r="D452">
            <v>0</v>
          </cell>
        </row>
        <row r="453">
          <cell r="A453">
            <v>2520006</v>
          </cell>
          <cell r="B453" t="str">
            <v>PENSION  REGULATORY LIAB</v>
          </cell>
          <cell r="C453">
            <v>-65725216.670000002</v>
          </cell>
          <cell r="D453">
            <v>0</v>
          </cell>
        </row>
        <row r="454">
          <cell r="A454">
            <v>2520007</v>
          </cell>
          <cell r="B454" t="str">
            <v>FLOWERS  REGULATORY LIAB</v>
          </cell>
          <cell r="C454">
            <v>-1976767</v>
          </cell>
          <cell r="D454">
            <v>0</v>
          </cell>
        </row>
        <row r="455">
          <cell r="A455">
            <v>2520008</v>
          </cell>
          <cell r="B455" t="str">
            <v>PLUG POWER  REGULATORY LIAB</v>
          </cell>
          <cell r="C455">
            <v>-22179311</v>
          </cell>
          <cell r="D455">
            <v>0</v>
          </cell>
        </row>
        <row r="456">
          <cell r="A456">
            <v>2610000</v>
          </cell>
          <cell r="B456" t="str">
            <v>INTERFACE OFFSET ACCOUNT</v>
          </cell>
          <cell r="C456">
            <v>-95657.21</v>
          </cell>
          <cell r="D456">
            <v>-48134.62</v>
          </cell>
        </row>
        <row r="457">
          <cell r="A457">
            <v>3100003</v>
          </cell>
          <cell r="B457" t="str">
            <v>COMMON CAPITAL STOCK ISSUED</v>
          </cell>
          <cell r="C457">
            <v>-834888907</v>
          </cell>
          <cell r="D457">
            <v>-834888907</v>
          </cell>
        </row>
        <row r="458">
          <cell r="A458">
            <v>3220001</v>
          </cell>
          <cell r="B458" t="str">
            <v>GAIN ON RESAL OR CAN CAP STK</v>
          </cell>
          <cell r="C458">
            <v>-9721.99</v>
          </cell>
          <cell r="D458">
            <v>-9721.99</v>
          </cell>
        </row>
        <row r="459">
          <cell r="A459">
            <v>3230000</v>
          </cell>
          <cell r="B459" t="str">
            <v>CAPITAL STOCK EXPENSE-PREFERRED</v>
          </cell>
          <cell r="C459">
            <v>244341.14</v>
          </cell>
          <cell r="D459">
            <v>570710.22</v>
          </cell>
        </row>
        <row r="460">
          <cell r="A460">
            <v>3230008</v>
          </cell>
          <cell r="B460" t="str">
            <v>CAP STK EXP-COMMON</v>
          </cell>
          <cell r="C460">
            <v>143261</v>
          </cell>
          <cell r="D460">
            <v>0</v>
          </cell>
        </row>
        <row r="461">
          <cell r="A461">
            <v>3300006</v>
          </cell>
          <cell r="B461" t="str">
            <v>PREF CAP STK ORIG SER AUTHORIZ</v>
          </cell>
          <cell r="C461">
            <v>-4000000</v>
          </cell>
          <cell r="D461">
            <v>-4000000</v>
          </cell>
        </row>
        <row r="462">
          <cell r="A462">
            <v>3300007</v>
          </cell>
          <cell r="B462" t="str">
            <v>PREF CAP STK ORIG SER UNISSUED</v>
          </cell>
          <cell r="C462">
            <v>2024725</v>
          </cell>
          <cell r="D462">
            <v>2024725</v>
          </cell>
        </row>
        <row r="463">
          <cell r="A463">
            <v>3300008</v>
          </cell>
          <cell r="B463" t="str">
            <v>PREF CAP STK SER A AUTHORIZED</v>
          </cell>
          <cell r="C463">
            <v>-21000000</v>
          </cell>
          <cell r="D463">
            <v>-21000000</v>
          </cell>
        </row>
        <row r="464">
          <cell r="A464">
            <v>3300009</v>
          </cell>
          <cell r="B464" t="str">
            <v>PREF CAP STK SER A UNISSUED</v>
          </cell>
          <cell r="C464">
            <v>1424200</v>
          </cell>
          <cell r="D464">
            <v>1424200</v>
          </cell>
        </row>
        <row r="465">
          <cell r="A465">
            <v>3400000</v>
          </cell>
          <cell r="B465" t="str">
            <v>RETAINED EARNINGS-PRIOR YEAR</v>
          </cell>
          <cell r="C465">
            <v>-446547550.31</v>
          </cell>
          <cell r="D465">
            <v>-515298910.06999999</v>
          </cell>
        </row>
        <row r="466">
          <cell r="A466">
            <v>3410000</v>
          </cell>
          <cell r="B466" t="str">
            <v>RETAINED EARNINGS-CURRENT YEAR</v>
          </cell>
          <cell r="C466">
            <v>0</v>
          </cell>
          <cell r="D466">
            <v>-9960598.8200000003</v>
          </cell>
        </row>
        <row r="467">
          <cell r="A467">
            <v>3430000</v>
          </cell>
          <cell r="B467" t="str">
            <v>ACCUM OTHER COMP INC-EQUITY SEC</v>
          </cell>
          <cell r="C467">
            <v>-31138386</v>
          </cell>
          <cell r="D467">
            <v>-10079846</v>
          </cell>
        </row>
        <row r="468">
          <cell r="A468">
            <v>3440000</v>
          </cell>
          <cell r="B468" t="str">
            <v>ACCUM OTHER COMP INC-SERP</v>
          </cell>
          <cell r="C468">
            <v>1420728</v>
          </cell>
          <cell r="D468">
            <v>4086718</v>
          </cell>
        </row>
        <row r="470">
          <cell r="A470">
            <v>4100001</v>
          </cell>
          <cell r="B470" t="str">
            <v>RESIDENT SINGLE FAMILY ACTUAL</v>
          </cell>
          <cell r="C470">
            <v>-909703957.97000003</v>
          </cell>
          <cell r="D470">
            <v>-1276580140.98</v>
          </cell>
        </row>
        <row r="471">
          <cell r="A471">
            <v>4100002</v>
          </cell>
          <cell r="B471" t="str">
            <v>RESIDENT SINGLE FAMILY ACCRUAL</v>
          </cell>
          <cell r="C471">
            <v>57469751.909999996</v>
          </cell>
          <cell r="D471">
            <v>1122318</v>
          </cell>
        </row>
        <row r="472">
          <cell r="A472">
            <v>4100003</v>
          </cell>
          <cell r="B472" t="str">
            <v>RSDNT MULTI FAM ACTUAL</v>
          </cell>
          <cell r="C472">
            <v>-302898377.60000002</v>
          </cell>
          <cell r="D472">
            <v>-421673744.38999999</v>
          </cell>
        </row>
        <row r="473">
          <cell r="A473">
            <v>4100004</v>
          </cell>
          <cell r="B473" t="str">
            <v>RSIDNT MULTI FAM ACCRUAL</v>
          </cell>
          <cell r="C473">
            <v>8541859.0199999996</v>
          </cell>
          <cell r="D473">
            <v>6770967.96</v>
          </cell>
        </row>
        <row r="474">
          <cell r="A474">
            <v>4100005</v>
          </cell>
          <cell r="B474" t="str">
            <v>RSDNT MASTER METERS ACTUAL</v>
          </cell>
          <cell r="C474">
            <v>-91699505.590000004</v>
          </cell>
          <cell r="D474">
            <v>-126748718.29000001</v>
          </cell>
        </row>
        <row r="475">
          <cell r="A475">
            <v>4100006</v>
          </cell>
          <cell r="B475" t="str">
            <v>RSDNT MASTER METERS ACCRUAL</v>
          </cell>
          <cell r="C475">
            <v>4273504</v>
          </cell>
          <cell r="D475">
            <v>3110147</v>
          </cell>
        </row>
        <row r="476">
          <cell r="A476">
            <v>4100007</v>
          </cell>
          <cell r="B476" t="str">
            <v>RSDNT CORE TS SINGLE FAM ACTUAL</v>
          </cell>
          <cell r="C476">
            <v>-4089571.17</v>
          </cell>
          <cell r="D476">
            <v>-3770602.05</v>
          </cell>
        </row>
        <row r="477">
          <cell r="A477">
            <v>4100008</v>
          </cell>
          <cell r="B477" t="str">
            <v>RSDNT CORE TS MULTI FAM ACTUAL</v>
          </cell>
          <cell r="C477">
            <v>-2059676.61</v>
          </cell>
          <cell r="D477">
            <v>-2344316.7000000002</v>
          </cell>
        </row>
        <row r="478">
          <cell r="A478">
            <v>4100009</v>
          </cell>
          <cell r="B478" t="str">
            <v>RSDNT CORE TS MASTER MET ACTUAL</v>
          </cell>
          <cell r="C478">
            <v>-2985785.55</v>
          </cell>
          <cell r="D478">
            <v>-4489704.91</v>
          </cell>
        </row>
        <row r="479">
          <cell r="A479">
            <v>4100010</v>
          </cell>
          <cell r="B479" t="str">
            <v>RSDNT CORE TS SGL FAM ACCRUAL</v>
          </cell>
          <cell r="C479">
            <v>0</v>
          </cell>
          <cell r="D479">
            <v>8690.81</v>
          </cell>
        </row>
        <row r="480">
          <cell r="A480">
            <v>4100011</v>
          </cell>
          <cell r="B480" t="str">
            <v>RSDNT CORE TS MULTI FAM ACCRUAL</v>
          </cell>
          <cell r="C480">
            <v>21</v>
          </cell>
          <cell r="D480">
            <v>127351.19</v>
          </cell>
        </row>
        <row r="481">
          <cell r="A481">
            <v>4100012</v>
          </cell>
          <cell r="B481" t="str">
            <v>RSDNT CORE TS MSTR MET ACCRUAL</v>
          </cell>
          <cell r="C481">
            <v>7</v>
          </cell>
          <cell r="D481">
            <v>529554</v>
          </cell>
        </row>
        <row r="482">
          <cell r="A482">
            <v>4100013</v>
          </cell>
          <cell r="B482" t="str">
            <v>RSDNT NEW CONSTR SGL FAM ACTUAL</v>
          </cell>
          <cell r="C482">
            <v>-2347502.35</v>
          </cell>
          <cell r="D482">
            <v>-5871012.7400000002</v>
          </cell>
        </row>
        <row r="483">
          <cell r="A483">
            <v>4100014</v>
          </cell>
          <cell r="B483" t="str">
            <v>RSDNT NEW CONSTR MULTI FAM ACTUAL</v>
          </cell>
          <cell r="C483">
            <v>-197298.46</v>
          </cell>
          <cell r="D483">
            <v>-539428.71</v>
          </cell>
        </row>
        <row r="484">
          <cell r="A484">
            <v>4100015</v>
          </cell>
          <cell r="B484" t="str">
            <v>RSDNT NEW CONSTR SGL FAM ACCRUAL</v>
          </cell>
          <cell r="C484">
            <v>683099.95</v>
          </cell>
          <cell r="D484">
            <v>-360275.02</v>
          </cell>
        </row>
        <row r="485">
          <cell r="A485">
            <v>4100016</v>
          </cell>
          <cell r="B485" t="str">
            <v>RSDNT NEW CONSTR MULTI FAM ACCRUAL</v>
          </cell>
          <cell r="C485">
            <v>48504.01</v>
          </cell>
          <cell r="D485">
            <v>-2896.02</v>
          </cell>
        </row>
        <row r="486">
          <cell r="A486">
            <v>4100017</v>
          </cell>
          <cell r="B486" t="str">
            <v>RSDNT NEW CNSTR TS SGL FAM ACTUAL</v>
          </cell>
          <cell r="C486">
            <v>-29.7</v>
          </cell>
          <cell r="D486">
            <v>-12953.99</v>
          </cell>
        </row>
        <row r="487">
          <cell r="A487">
            <v>4100018</v>
          </cell>
          <cell r="B487" t="str">
            <v>RSDNT NW CNSTR TS MLTI FAM ACTUAL</v>
          </cell>
          <cell r="C487">
            <v>-24.55</v>
          </cell>
          <cell r="D487">
            <v>-45.1</v>
          </cell>
        </row>
        <row r="488">
          <cell r="A488">
            <v>4100019</v>
          </cell>
          <cell r="B488" t="str">
            <v>RSDN NEW CNSTR TS SGL FAM ACCRUAL</v>
          </cell>
          <cell r="C488">
            <v>0.13</v>
          </cell>
          <cell r="D488">
            <v>8.06</v>
          </cell>
        </row>
        <row r="489">
          <cell r="A489">
            <v>4110001</v>
          </cell>
          <cell r="B489" t="str">
            <v>COMM (SML CORE 0 TO 3000) ACTUAL</v>
          </cell>
          <cell r="C489">
            <v>-49215870.590000004</v>
          </cell>
          <cell r="D489">
            <v>-78822126.420000002</v>
          </cell>
        </row>
        <row r="490">
          <cell r="A490">
            <v>4110002</v>
          </cell>
          <cell r="B490" t="str">
            <v>COMMERCIAL (3001-250K) ACTUAL</v>
          </cell>
          <cell r="C490">
            <v>-112107906.27</v>
          </cell>
          <cell r="D490">
            <v>-169497775.99000001</v>
          </cell>
        </row>
        <row r="491">
          <cell r="A491">
            <v>4110003</v>
          </cell>
          <cell r="B491" t="str">
            <v>COMM (LARGE CORE &gt;250K) ACTUAL</v>
          </cell>
          <cell r="C491">
            <v>-6858822.1699999999</v>
          </cell>
          <cell r="D491">
            <v>-5659053.96</v>
          </cell>
        </row>
        <row r="492">
          <cell r="A492">
            <v>4110004</v>
          </cell>
          <cell r="B492" t="str">
            <v>COMMERCIAL RESTAURANTS ACTUAL</v>
          </cell>
          <cell r="C492">
            <v>-63073921.799999997</v>
          </cell>
          <cell r="D492">
            <v>-85533037.030000001</v>
          </cell>
        </row>
        <row r="493">
          <cell r="A493">
            <v>4110005</v>
          </cell>
          <cell r="B493" t="str">
            <v>COMM (SML CORE 0-3000) ACCRUAL</v>
          </cell>
          <cell r="C493">
            <v>657010.91</v>
          </cell>
          <cell r="D493">
            <v>664204.99</v>
          </cell>
        </row>
        <row r="494">
          <cell r="A494">
            <v>4110006</v>
          </cell>
          <cell r="B494" t="str">
            <v>COMMERCIAL (3001-250K) ACCRUAL</v>
          </cell>
          <cell r="C494">
            <v>2022703.03</v>
          </cell>
          <cell r="D494">
            <v>3845714.92</v>
          </cell>
        </row>
        <row r="495">
          <cell r="A495">
            <v>4110007</v>
          </cell>
          <cell r="B495" t="str">
            <v>COMM (LRG CORE &gt;250K) ACCRUAL</v>
          </cell>
          <cell r="C495">
            <v>134991.93</v>
          </cell>
          <cell r="D495">
            <v>46820.01</v>
          </cell>
        </row>
        <row r="496">
          <cell r="A496">
            <v>4110008</v>
          </cell>
          <cell r="B496" t="str">
            <v>COMMERCIAL RESTAURANTS ACCRUAL</v>
          </cell>
          <cell r="C496">
            <v>-1817532.96</v>
          </cell>
          <cell r="D496">
            <v>2620085.9700000002</v>
          </cell>
        </row>
        <row r="497">
          <cell r="A497">
            <v>4110009</v>
          </cell>
          <cell r="B497" t="str">
            <v>COMM CORE TS COMM (0-3000) ACTUAL</v>
          </cell>
          <cell r="C497">
            <v>-688568.91</v>
          </cell>
          <cell r="D497">
            <v>-1536817.44</v>
          </cell>
        </row>
        <row r="498">
          <cell r="A498">
            <v>4110010</v>
          </cell>
          <cell r="B498" t="str">
            <v>COMMERCIAL-CORE TRANSP COMMC'L (3001-25</v>
          </cell>
          <cell r="C498">
            <v>-7961215</v>
          </cell>
          <cell r="D498">
            <v>-17192523.969999999</v>
          </cell>
        </row>
        <row r="499">
          <cell r="A499">
            <v>4110011</v>
          </cell>
          <cell r="B499" t="str">
            <v>COMM CORE TS COMM (&gt;250K) ACTUAL</v>
          </cell>
          <cell r="C499">
            <v>-657774.39</v>
          </cell>
          <cell r="D499">
            <v>-757859.96</v>
          </cell>
        </row>
        <row r="500">
          <cell r="A500">
            <v>4110012</v>
          </cell>
          <cell r="B500" t="str">
            <v>COMM RESTAURANTS TS ACTUAL</v>
          </cell>
          <cell r="C500">
            <v>-3033147.97</v>
          </cell>
          <cell r="D500">
            <v>-7343873.1699999999</v>
          </cell>
        </row>
        <row r="501">
          <cell r="A501">
            <v>4110014</v>
          </cell>
          <cell r="B501" t="str">
            <v>COMM CORE TS COMM (3001-250K) ACCRUAL</v>
          </cell>
          <cell r="C501">
            <v>9243.83</v>
          </cell>
          <cell r="D501">
            <v>12595.98</v>
          </cell>
        </row>
        <row r="502">
          <cell r="A502">
            <v>4110015</v>
          </cell>
          <cell r="B502" t="str">
            <v>COMM CORE TS COMM (&gt;250K) ACCRUAL</v>
          </cell>
          <cell r="C502">
            <v>-9131.24</v>
          </cell>
          <cell r="D502">
            <v>52602.14</v>
          </cell>
        </row>
        <row r="503">
          <cell r="A503">
            <v>4110016</v>
          </cell>
          <cell r="B503" t="str">
            <v>COMM RESTAURANTS TS ACCRUAL</v>
          </cell>
          <cell r="C503">
            <v>0</v>
          </cell>
          <cell r="D503">
            <v>14795.8</v>
          </cell>
        </row>
        <row r="504">
          <cell r="A504">
            <v>4110017</v>
          </cell>
          <cell r="B504" t="str">
            <v>COMM NEW CNSTR CORE COMM (0-3000) ACTUA</v>
          </cell>
          <cell r="C504">
            <v>-501423.43</v>
          </cell>
          <cell r="D504">
            <v>-1060909.83</v>
          </cell>
        </row>
        <row r="505">
          <cell r="A505">
            <v>4110018</v>
          </cell>
          <cell r="B505" t="str">
            <v>COMM NEW CONSTR CORE COMM (&gt;3001) ACTUA</v>
          </cell>
          <cell r="C505">
            <v>-710702.95</v>
          </cell>
          <cell r="D505">
            <v>-1144779.81</v>
          </cell>
        </row>
        <row r="506">
          <cell r="A506">
            <v>4110019</v>
          </cell>
          <cell r="B506" t="str">
            <v>COMM NEW CONSTR CORE COMM(&gt;250K)ACTUAL</v>
          </cell>
          <cell r="C506">
            <v>-0.06</v>
          </cell>
          <cell r="D506">
            <v>-69220.399999999994</v>
          </cell>
        </row>
        <row r="507">
          <cell r="A507">
            <v>4110022</v>
          </cell>
          <cell r="B507" t="str">
            <v>COMM NEW CONSTR CORE COMM(&gt;250K)ACCRUAL</v>
          </cell>
          <cell r="C507">
            <v>20726.66</v>
          </cell>
          <cell r="D507">
            <v>-20726.66</v>
          </cell>
        </row>
        <row r="508">
          <cell r="A508">
            <v>4110023</v>
          </cell>
          <cell r="B508" t="str">
            <v>COMM NEW CONSTR TS COMM (0-3000) ACTUAL</v>
          </cell>
          <cell r="C508">
            <v>-163843.31</v>
          </cell>
          <cell r="D508">
            <v>-721889.21</v>
          </cell>
        </row>
        <row r="509">
          <cell r="A509">
            <v>4110024</v>
          </cell>
          <cell r="B509" t="str">
            <v>COMM NW CNSTR TS COMM (&gt;3001) ACTUAL</v>
          </cell>
          <cell r="C509">
            <v>-3729.56</v>
          </cell>
          <cell r="D509">
            <v>-11389.31</v>
          </cell>
        </row>
        <row r="510">
          <cell r="A510">
            <v>4110029</v>
          </cell>
          <cell r="B510" t="str">
            <v>COMM NONCORE COMM ACTUAL</v>
          </cell>
          <cell r="C510">
            <v>-1798020.95</v>
          </cell>
          <cell r="D510">
            <v>-4424713.34</v>
          </cell>
        </row>
        <row r="511">
          <cell r="A511">
            <v>4110030</v>
          </cell>
          <cell r="B511" t="str">
            <v>COMM NONCORE COMM ACCRUAL</v>
          </cell>
          <cell r="C511">
            <v>21154.58</v>
          </cell>
          <cell r="D511">
            <v>254658.99</v>
          </cell>
        </row>
        <row r="512">
          <cell r="A512">
            <v>4110031</v>
          </cell>
          <cell r="B512" t="str">
            <v>COMM MRKTR&amp;BRKR IMBL&amp;STOR ACTUAL</v>
          </cell>
          <cell r="C512">
            <v>-361062.6</v>
          </cell>
          <cell r="D512">
            <v>-760064.37</v>
          </cell>
        </row>
        <row r="513">
          <cell r="A513">
            <v>4110032</v>
          </cell>
          <cell r="B513" t="str">
            <v>COMM MRKTR&amp;BRKR IMBL&amp;STOR ACCRUAL</v>
          </cell>
          <cell r="C513">
            <v>89840.02</v>
          </cell>
          <cell r="D513">
            <v>-11476.93</v>
          </cell>
        </row>
        <row r="514">
          <cell r="A514">
            <v>4110033</v>
          </cell>
          <cell r="B514" t="str">
            <v>COMM AGGRGTR CHRG IMBL&amp;STOR ACTUAL</v>
          </cell>
          <cell r="C514">
            <v>-259282.42</v>
          </cell>
          <cell r="D514">
            <v>-491848.78</v>
          </cell>
        </row>
        <row r="515">
          <cell r="A515">
            <v>4110035</v>
          </cell>
          <cell r="B515" t="str">
            <v>COMM NONCORE COMM TS ACTUAL</v>
          </cell>
          <cell r="C515">
            <v>-20775453.5</v>
          </cell>
          <cell r="D515">
            <v>-39677486.439999998</v>
          </cell>
        </row>
        <row r="516">
          <cell r="A516">
            <v>4110036</v>
          </cell>
          <cell r="B516" t="str">
            <v>COMM NONCORE COMM TS ACCRUAL</v>
          </cell>
          <cell r="C516">
            <v>275033.03999999998</v>
          </cell>
          <cell r="D516">
            <v>57641.52</v>
          </cell>
        </row>
        <row r="517">
          <cell r="A517">
            <v>4110045</v>
          </cell>
          <cell r="B517" t="str">
            <v>VIP RESTAURANT (ACTUAL)</v>
          </cell>
          <cell r="C517">
            <v>-2701951.69</v>
          </cell>
          <cell r="D517">
            <v>-5366352.49</v>
          </cell>
        </row>
        <row r="518">
          <cell r="A518">
            <v>4110047</v>
          </cell>
          <cell r="B518" t="str">
            <v>VIP RESTAURANT-TS (ACTUAL)</v>
          </cell>
          <cell r="C518">
            <v>-586438.57999999996</v>
          </cell>
          <cell r="D518">
            <v>-3457777.85</v>
          </cell>
        </row>
        <row r="519">
          <cell r="A519">
            <v>4110049</v>
          </cell>
          <cell r="B519" t="str">
            <v>COMMERCIAL &lt;50K SALES (ACTUAL)</v>
          </cell>
          <cell r="C519">
            <v>-43482.19</v>
          </cell>
          <cell r="D519">
            <v>-9320.2099999999991</v>
          </cell>
        </row>
        <row r="520">
          <cell r="A520">
            <v>4110050</v>
          </cell>
          <cell r="B520" t="str">
            <v>COMMERCIAL &lt;50K TRANS (ACTUAL)</v>
          </cell>
          <cell r="C520">
            <v>-24389.47</v>
          </cell>
          <cell r="D520">
            <v>-13389.96</v>
          </cell>
        </row>
        <row r="521">
          <cell r="A521">
            <v>4110051</v>
          </cell>
          <cell r="B521" t="str">
            <v>COMMERCIAL 50-250K TRANS (ACTUAL)</v>
          </cell>
          <cell r="C521">
            <v>-691567.66</v>
          </cell>
          <cell r="D521">
            <v>-678337.16</v>
          </cell>
        </row>
        <row r="522">
          <cell r="A522">
            <v>4110052</v>
          </cell>
          <cell r="B522" t="str">
            <v>COMMERCIAL AIR COND SALES (ACTUAL)</v>
          </cell>
          <cell r="C522">
            <v>-477292.12</v>
          </cell>
          <cell r="D522">
            <v>-226713.31</v>
          </cell>
        </row>
        <row r="523">
          <cell r="A523">
            <v>4110053</v>
          </cell>
          <cell r="B523" t="str">
            <v>COMMERCIAL GAS ENG SALES (ACTUAL)</v>
          </cell>
          <cell r="C523">
            <v>-7880085.6100000003</v>
          </cell>
          <cell r="D523">
            <v>-5255976.4400000004</v>
          </cell>
        </row>
        <row r="524">
          <cell r="A524">
            <v>4110054</v>
          </cell>
          <cell r="B524" t="str">
            <v>COMMERCIAL GAS ENG TRANS (ACTUAL)</v>
          </cell>
          <cell r="C524">
            <v>-32865.01</v>
          </cell>
          <cell r="D524">
            <v>-74353.67</v>
          </cell>
        </row>
        <row r="525">
          <cell r="A525">
            <v>4110055</v>
          </cell>
          <cell r="B525" t="str">
            <v>COMMERCIAL AIR COND TRANS (ACTUAL)</v>
          </cell>
          <cell r="C525">
            <v>-23331.97</v>
          </cell>
          <cell r="D525">
            <v>-9575.09</v>
          </cell>
        </row>
        <row r="526">
          <cell r="A526">
            <v>4110056</v>
          </cell>
          <cell r="B526" t="str">
            <v>COMM NON-CORE COMM ACTUAL-EG TRANSFER</v>
          </cell>
          <cell r="C526">
            <v>117.24</v>
          </cell>
          <cell r="D526">
            <v>0</v>
          </cell>
        </row>
        <row r="527">
          <cell r="A527">
            <v>4110057</v>
          </cell>
          <cell r="B527" t="str">
            <v>COMM (3001-250K) ACTUAL-EG TRANSFER</v>
          </cell>
          <cell r="C527">
            <v>99.79</v>
          </cell>
          <cell r="D527">
            <v>0</v>
          </cell>
        </row>
        <row r="528">
          <cell r="A528">
            <v>4110058</v>
          </cell>
          <cell r="B528" t="str">
            <v>COMM NONCORE COMM TS ACTUAL-EG TRANSFER</v>
          </cell>
          <cell r="C528">
            <v>9648.6299999999992</v>
          </cell>
          <cell r="D528">
            <v>0</v>
          </cell>
        </row>
        <row r="529">
          <cell r="A529">
            <v>4120001</v>
          </cell>
          <cell r="B529" t="str">
            <v>INDUSTRIAL (SML CORE 0-3000) ACTUAL</v>
          </cell>
          <cell r="C529">
            <v>-7664540.4199999999</v>
          </cell>
          <cell r="D529">
            <v>-13018382.060000001</v>
          </cell>
        </row>
        <row r="530">
          <cell r="A530">
            <v>4120002</v>
          </cell>
          <cell r="B530" t="str">
            <v>INDUSTRIAL (3000-250K) ACTUAL</v>
          </cell>
          <cell r="C530">
            <v>-44354580.219999999</v>
          </cell>
          <cell r="D530">
            <v>-64357828.130000003</v>
          </cell>
        </row>
        <row r="531">
          <cell r="A531">
            <v>4120003</v>
          </cell>
          <cell r="B531" t="str">
            <v>INDUSTRIAL-(LARGE CORE &gt;250K)-ACTUAL</v>
          </cell>
          <cell r="C531">
            <v>-8814105.0500000007</v>
          </cell>
          <cell r="D531">
            <v>-5978711.4299999997</v>
          </cell>
        </row>
        <row r="532">
          <cell r="A532">
            <v>4120004</v>
          </cell>
          <cell r="B532" t="str">
            <v>INDUSTRIAL (SML CORE 0-3000) ACCRUAL</v>
          </cell>
          <cell r="C532">
            <v>305320.99</v>
          </cell>
          <cell r="D532">
            <v>-182445.05</v>
          </cell>
        </row>
        <row r="533">
          <cell r="A533">
            <v>4120005</v>
          </cell>
          <cell r="B533" t="str">
            <v>INDUSTRIAL (3000-250K) ACCRUAL</v>
          </cell>
          <cell r="C533">
            <v>-1779700.02</v>
          </cell>
          <cell r="D533">
            <v>1399974.94</v>
          </cell>
        </row>
        <row r="534">
          <cell r="A534">
            <v>4120006</v>
          </cell>
          <cell r="B534" t="str">
            <v>INDUSTRIAL-(LARGE CORE &gt;250K)-ACCRUAL</v>
          </cell>
          <cell r="C534">
            <v>-578948.31999999995</v>
          </cell>
          <cell r="D534">
            <v>526386.02</v>
          </cell>
        </row>
        <row r="535">
          <cell r="A535">
            <v>4120007</v>
          </cell>
          <cell r="B535" t="str">
            <v>INDUSTRIAL CORE INDUST TS (0-3000) ACTU</v>
          </cell>
          <cell r="C535">
            <v>-57300.959999999999</v>
          </cell>
          <cell r="D535">
            <v>-239586.92</v>
          </cell>
        </row>
        <row r="536">
          <cell r="A536">
            <v>4120008</v>
          </cell>
          <cell r="B536" t="str">
            <v>INDUSTRIAL-CORE INDS TRAN(3001-250K) AC</v>
          </cell>
          <cell r="C536">
            <v>-1439095.11</v>
          </cell>
          <cell r="D536">
            <v>-3345289.4</v>
          </cell>
        </row>
        <row r="537">
          <cell r="A537">
            <v>4120009</v>
          </cell>
          <cell r="B537" t="str">
            <v>INDUSTRIAL-CORE INDS TRANSP(&gt;250K)-ACTU</v>
          </cell>
          <cell r="C537">
            <v>-475610.03</v>
          </cell>
          <cell r="D537">
            <v>-626076.75</v>
          </cell>
        </row>
        <row r="538">
          <cell r="A538">
            <v>4120010</v>
          </cell>
          <cell r="B538" t="str">
            <v>INDUSTRIAL-CORE INDS TRANSP(0-3000)-ACC</v>
          </cell>
          <cell r="C538">
            <v>0</v>
          </cell>
          <cell r="D538">
            <v>20151.849999999999</v>
          </cell>
        </row>
        <row r="539">
          <cell r="A539">
            <v>4120011</v>
          </cell>
          <cell r="B539" t="str">
            <v>INDUSTRIAL-CORE INDS TRANSP(3001-250K)-</v>
          </cell>
          <cell r="C539">
            <v>0</v>
          </cell>
          <cell r="D539">
            <v>657.82</v>
          </cell>
        </row>
        <row r="540">
          <cell r="A540">
            <v>4120012</v>
          </cell>
          <cell r="B540" t="str">
            <v>INDUSTRIAL-CORE INDS TRANSP(&gt;250K)-ACCR</v>
          </cell>
          <cell r="C540">
            <v>-11946.02</v>
          </cell>
          <cell r="D540">
            <v>62555.83</v>
          </cell>
        </row>
        <row r="541">
          <cell r="A541">
            <v>4120013</v>
          </cell>
          <cell r="B541" t="str">
            <v>INDUSTRIAL-NONCORE INDUSTRIAL-ACTUAL</v>
          </cell>
          <cell r="C541">
            <v>-4448323.5199999996</v>
          </cell>
          <cell r="D541">
            <v>-10812891.07</v>
          </cell>
        </row>
        <row r="542">
          <cell r="A542">
            <v>4120014</v>
          </cell>
          <cell r="B542" t="str">
            <v>INDUSTRIAL-NONCORE INDUSTRIAL-ACCRUAL</v>
          </cell>
          <cell r="C542">
            <v>159299.46</v>
          </cell>
          <cell r="D542">
            <v>402472.9</v>
          </cell>
        </row>
        <row r="543">
          <cell r="A543">
            <v>4120015</v>
          </cell>
          <cell r="B543" t="str">
            <v>INDUSTRIAL-NONCORE INDSTRL TRANSP-ACTUA</v>
          </cell>
          <cell r="C543">
            <v>-36132043.649999999</v>
          </cell>
          <cell r="D543">
            <v>-55412715.640000001</v>
          </cell>
        </row>
        <row r="544">
          <cell r="A544">
            <v>4120017</v>
          </cell>
          <cell r="B544" t="str">
            <v>INDUSTRIAL-NONCORE INDSTRL TRANSP-ACCRU</v>
          </cell>
          <cell r="C544">
            <v>677950.87</v>
          </cell>
          <cell r="D544">
            <v>589968.67000000004</v>
          </cell>
        </row>
        <row r="545">
          <cell r="A545">
            <v>4120019</v>
          </cell>
          <cell r="B545" t="str">
            <v>INDUSTRIAL EOR STEAMING ACTUAL</v>
          </cell>
          <cell r="C545">
            <v>-6019.18</v>
          </cell>
          <cell r="D545">
            <v>-16640.669999999998</v>
          </cell>
        </row>
        <row r="546">
          <cell r="A546">
            <v>4120020</v>
          </cell>
          <cell r="B546" t="str">
            <v>INDUSTRIAL EOR COGENERATOR ACTUAL</v>
          </cell>
          <cell r="C546">
            <v>-110.23</v>
          </cell>
          <cell r="D546">
            <v>-390.05</v>
          </cell>
        </row>
        <row r="547">
          <cell r="A547">
            <v>4120021</v>
          </cell>
          <cell r="B547" t="str">
            <v>INDUSTRIAL EOR STEAMING ACCRUAL</v>
          </cell>
          <cell r="C547">
            <v>211.02</v>
          </cell>
          <cell r="D547">
            <v>-253.88</v>
          </cell>
        </row>
        <row r="548">
          <cell r="A548">
            <v>4120023</v>
          </cell>
          <cell r="B548" t="str">
            <v>INDUSTRIAL EOR TS STEAMING ACTUAL</v>
          </cell>
          <cell r="C548">
            <v>-13133612.07</v>
          </cell>
          <cell r="D548">
            <v>-4686959.5599999996</v>
          </cell>
        </row>
        <row r="549">
          <cell r="A549">
            <v>4120024</v>
          </cell>
          <cell r="B549" t="str">
            <v>INDUSTRIAL EOR TS COGEN ACTUAL</v>
          </cell>
          <cell r="C549">
            <v>-13757123.710000001</v>
          </cell>
          <cell r="D549">
            <v>-17768577.079999998</v>
          </cell>
        </row>
        <row r="550">
          <cell r="A550">
            <v>4120025</v>
          </cell>
          <cell r="B550" t="str">
            <v>INDUSTRIAL EOR TS STEAMING ACCRUAL</v>
          </cell>
          <cell r="C550">
            <v>-914679.01</v>
          </cell>
          <cell r="D550">
            <v>-93932.99</v>
          </cell>
        </row>
        <row r="551">
          <cell r="A551">
            <v>4120026</v>
          </cell>
          <cell r="B551" t="str">
            <v>INDUSTRIAL EOR TS COGEN ACCRUAL</v>
          </cell>
          <cell r="C551">
            <v>-974553.99</v>
          </cell>
          <cell r="D551">
            <v>565564.05000000005</v>
          </cell>
        </row>
        <row r="552">
          <cell r="A552">
            <v>4120027</v>
          </cell>
          <cell r="B552" t="str">
            <v>INDUSTRIAL NON EOR COGEN PURPA ACTUAL</v>
          </cell>
          <cell r="C552">
            <v>-2109.9899999999998</v>
          </cell>
          <cell r="D552">
            <v>-7096076.6799999997</v>
          </cell>
        </row>
        <row r="553">
          <cell r="A553">
            <v>4120028</v>
          </cell>
          <cell r="B553" t="str">
            <v>INDUSTRIAL NON EOR COGEN OTHER ACTUAL</v>
          </cell>
          <cell r="C553">
            <v>-1600252.27</v>
          </cell>
          <cell r="D553">
            <v>-2350661.7000000002</v>
          </cell>
        </row>
        <row r="554">
          <cell r="A554">
            <v>4120030</v>
          </cell>
          <cell r="B554" t="str">
            <v>INDUSTRIAL NON EOR COGEN OTHER ACCRUAL</v>
          </cell>
          <cell r="C554">
            <v>-43787.16</v>
          </cell>
          <cell r="D554">
            <v>69391.83</v>
          </cell>
        </row>
        <row r="555">
          <cell r="A555">
            <v>4120031</v>
          </cell>
          <cell r="B555" t="str">
            <v>INDUSTRIAL NON EOR COGEN TS PURPA ACTUA</v>
          </cell>
          <cell r="C555">
            <v>-16718067.32</v>
          </cell>
          <cell r="D555">
            <v>-28734213.82</v>
          </cell>
        </row>
        <row r="556">
          <cell r="A556">
            <v>4120032</v>
          </cell>
          <cell r="B556" t="str">
            <v>INDUSTRIAL NON EOR COGEN TS OTH ACTUAL</v>
          </cell>
          <cell r="C556">
            <v>-8318198.4800000004</v>
          </cell>
          <cell r="D556">
            <v>-8030010.54</v>
          </cell>
        </row>
        <row r="557">
          <cell r="A557">
            <v>4120033</v>
          </cell>
          <cell r="B557" t="str">
            <v>INDUSTRIAL NON EOR COGEN TS PURPA ACCRU</v>
          </cell>
          <cell r="C557">
            <v>520067.2</v>
          </cell>
          <cell r="D557">
            <v>493043.35</v>
          </cell>
        </row>
        <row r="558">
          <cell r="A558">
            <v>4120034</v>
          </cell>
          <cell r="B558" t="str">
            <v>INDUSTRIAL NON EOR COGEN TS OTH ACCRUAL</v>
          </cell>
          <cell r="C558">
            <v>-318266.84000000003</v>
          </cell>
          <cell r="D558">
            <v>292930.98</v>
          </cell>
        </row>
        <row r="559">
          <cell r="A559">
            <v>4120035</v>
          </cell>
          <cell r="B559" t="str">
            <v>INDUSTRIAL REFINERIES ACTUAL</v>
          </cell>
          <cell r="C559">
            <v>-3463.11</v>
          </cell>
          <cell r="D559">
            <v>-44766.55</v>
          </cell>
        </row>
        <row r="560">
          <cell r="A560">
            <v>4120037</v>
          </cell>
          <cell r="B560" t="str">
            <v>INDUSTRIAL REFINERIES ACCRUAL</v>
          </cell>
          <cell r="C560">
            <v>-115.95</v>
          </cell>
          <cell r="D560">
            <v>102.02</v>
          </cell>
        </row>
        <row r="561">
          <cell r="A561">
            <v>4120039</v>
          </cell>
          <cell r="B561" t="str">
            <v>INDUSTRIAL REFINERIES TS ACTL</v>
          </cell>
          <cell r="C561">
            <v>-2217629.5699999998</v>
          </cell>
          <cell r="D561">
            <v>-3634725.68</v>
          </cell>
        </row>
        <row r="562">
          <cell r="A562">
            <v>4120040</v>
          </cell>
          <cell r="B562" t="str">
            <v>INDUST REFIN TS OTHER ACTL</v>
          </cell>
          <cell r="C562">
            <v>-20312508.91</v>
          </cell>
          <cell r="D562">
            <v>-29107823.760000002</v>
          </cell>
        </row>
        <row r="563">
          <cell r="A563">
            <v>4120041</v>
          </cell>
          <cell r="B563" t="str">
            <v>INDUSTRIAL REFINERIES TS ACCR</v>
          </cell>
          <cell r="C563">
            <v>56686.86</v>
          </cell>
          <cell r="D563">
            <v>5259.95</v>
          </cell>
        </row>
        <row r="564">
          <cell r="A564">
            <v>4120042</v>
          </cell>
          <cell r="B564" t="str">
            <v>INDUST REFIN TS OTHER ACCRUAL</v>
          </cell>
          <cell r="C564">
            <v>592173.76</v>
          </cell>
          <cell r="D564">
            <v>33400.97</v>
          </cell>
        </row>
        <row r="565">
          <cell r="A565">
            <v>4120047</v>
          </cell>
          <cell r="B565" t="str">
            <v>INDUSTRIAL (SML 3,001-50,000) ACTUAL</v>
          </cell>
          <cell r="C565">
            <v>-12658.88</v>
          </cell>
          <cell r="D565">
            <v>-57953.1</v>
          </cell>
        </row>
        <row r="566">
          <cell r="A566">
            <v>4120052</v>
          </cell>
          <cell r="B566" t="str">
            <v>INDUSTRIAL NON-CORE INDUSTR TRANSP ACTU</v>
          </cell>
          <cell r="C566">
            <v>323.57</v>
          </cell>
          <cell r="D566">
            <v>0</v>
          </cell>
        </row>
        <row r="567">
          <cell r="A567">
            <v>4120053</v>
          </cell>
          <cell r="B567" t="str">
            <v>INDUSTRIAL NON-EOR COGEN OTHER ACTUAL-E</v>
          </cell>
          <cell r="C567">
            <v>5649.5</v>
          </cell>
          <cell r="D567">
            <v>0</v>
          </cell>
        </row>
        <row r="568">
          <cell r="A568">
            <v>4120054</v>
          </cell>
          <cell r="B568" t="str">
            <v>INDUSTRIAL NON-EOR COGEN TS PURPA ACTUA</v>
          </cell>
          <cell r="C568">
            <v>163443.21</v>
          </cell>
          <cell r="D568">
            <v>0</v>
          </cell>
        </row>
        <row r="569">
          <cell r="A569">
            <v>4120055</v>
          </cell>
          <cell r="B569" t="str">
            <v>INDUSTRIAL NON-EOR COGEN TS OTHER ACTUA</v>
          </cell>
          <cell r="C569">
            <v>40405.599999999999</v>
          </cell>
          <cell r="D569">
            <v>0</v>
          </cell>
        </row>
        <row r="570">
          <cell r="A570">
            <v>4120056</v>
          </cell>
          <cell r="B570" t="str">
            <v>INDUSTRIAL REFINERIES TS ACTUAL-EG TRAN</v>
          </cell>
          <cell r="C570">
            <v>489.55</v>
          </cell>
          <cell r="D570">
            <v>0</v>
          </cell>
        </row>
        <row r="571">
          <cell r="A571">
            <v>4120057</v>
          </cell>
          <cell r="B571" t="str">
            <v>INDUSTRIAL REFINERIES TS OTHER ACTUAL-E</v>
          </cell>
          <cell r="C571">
            <v>45768.15</v>
          </cell>
          <cell r="D571">
            <v>0</v>
          </cell>
        </row>
        <row r="572">
          <cell r="A572">
            <v>4130001</v>
          </cell>
          <cell r="B572" t="str">
            <v>EXEMPT WHOLESALE GENERATORS-ACCRUAL</v>
          </cell>
          <cell r="C572">
            <v>-9602290.0199999996</v>
          </cell>
          <cell r="D572">
            <v>-3308597.94</v>
          </cell>
        </row>
        <row r="573">
          <cell r="A573">
            <v>4130002</v>
          </cell>
          <cell r="B573" t="str">
            <v>UEG SO CAL EDISON ACTUAL</v>
          </cell>
          <cell r="C573">
            <v>0.04</v>
          </cell>
          <cell r="D573">
            <v>-5286.29</v>
          </cell>
        </row>
        <row r="574">
          <cell r="A574">
            <v>4130003</v>
          </cell>
          <cell r="B574" t="str">
            <v>UEG LOS ANGELES DWP ACTUAL</v>
          </cell>
          <cell r="C574">
            <v>-17055770.16</v>
          </cell>
          <cell r="D574">
            <v>-21648043.640000001</v>
          </cell>
        </row>
        <row r="575">
          <cell r="A575">
            <v>4130004</v>
          </cell>
          <cell r="B575" t="str">
            <v>UEG PASADENA ACTUAL</v>
          </cell>
          <cell r="C575">
            <v>-684045.03</v>
          </cell>
          <cell r="D575">
            <v>-1068137.97</v>
          </cell>
        </row>
        <row r="576">
          <cell r="A576">
            <v>4130005</v>
          </cell>
          <cell r="B576" t="str">
            <v>UEG GLENDALE ACTUAL</v>
          </cell>
          <cell r="C576">
            <v>-456294.95</v>
          </cell>
          <cell r="D576">
            <v>-1363768.31</v>
          </cell>
        </row>
        <row r="577">
          <cell r="A577">
            <v>4130006</v>
          </cell>
          <cell r="B577" t="str">
            <v>UEG BURBANK ACTUAL</v>
          </cell>
          <cell r="C577">
            <v>-441756.8</v>
          </cell>
          <cell r="D577">
            <v>-339517.73</v>
          </cell>
        </row>
        <row r="578">
          <cell r="A578">
            <v>4130007</v>
          </cell>
          <cell r="B578" t="str">
            <v>UEG VERNON ACTUAL</v>
          </cell>
          <cell r="C578">
            <v>-19881.03</v>
          </cell>
          <cell r="D578">
            <v>-11236.98</v>
          </cell>
        </row>
        <row r="579">
          <cell r="A579">
            <v>4130008</v>
          </cell>
          <cell r="B579" t="str">
            <v>UEG IMPERIAL IRGATION DSTRCT ACTL</v>
          </cell>
          <cell r="C579">
            <v>-1500310.12</v>
          </cell>
          <cell r="D579">
            <v>-1761731.47</v>
          </cell>
        </row>
        <row r="580">
          <cell r="A580">
            <v>4130009</v>
          </cell>
          <cell r="B580" t="str">
            <v>UEG ANAHEIM ACTUAL</v>
          </cell>
          <cell r="C580">
            <v>-100936.47</v>
          </cell>
          <cell r="D580">
            <v>-141080.29999999999</v>
          </cell>
        </row>
        <row r="581">
          <cell r="A581">
            <v>4130010</v>
          </cell>
          <cell r="B581" t="str">
            <v>EWG-EXEMPT WHOLESALE GENERATORS-ACTUAL</v>
          </cell>
          <cell r="C581">
            <v>-38496989.359999999</v>
          </cell>
          <cell r="D581">
            <v>-47710043.659999996</v>
          </cell>
        </row>
        <row r="582">
          <cell r="A582">
            <v>4130011</v>
          </cell>
          <cell r="B582" t="str">
            <v>UEG SO CAL EDISON ACCRUAL</v>
          </cell>
          <cell r="C582">
            <v>0</v>
          </cell>
          <cell r="D582">
            <v>1359357.02</v>
          </cell>
        </row>
        <row r="583">
          <cell r="A583">
            <v>4130012</v>
          </cell>
          <cell r="B583" t="str">
            <v>UEG LOS ANGELES DWP ACCRUAL</v>
          </cell>
          <cell r="C583">
            <v>-2111577.9700000002</v>
          </cell>
          <cell r="D583">
            <v>-811454.87</v>
          </cell>
        </row>
        <row r="584">
          <cell r="A584">
            <v>4130013</v>
          </cell>
          <cell r="B584" t="str">
            <v>UEG PASADENA ACCRUAL</v>
          </cell>
          <cell r="C584">
            <v>-97351.98</v>
          </cell>
          <cell r="D584">
            <v>18312.12</v>
          </cell>
        </row>
        <row r="585">
          <cell r="A585">
            <v>4130014</v>
          </cell>
          <cell r="B585" t="str">
            <v>UEG GLENDALE ACCRUAL</v>
          </cell>
          <cell r="C585">
            <v>-126245.14</v>
          </cell>
          <cell r="D585">
            <v>111212.13</v>
          </cell>
        </row>
        <row r="586">
          <cell r="A586">
            <v>4130015</v>
          </cell>
          <cell r="B586" t="str">
            <v>UEG BURBANK ACCRUAL</v>
          </cell>
          <cell r="C586">
            <v>-105191.02</v>
          </cell>
          <cell r="D586">
            <v>-8586.91</v>
          </cell>
        </row>
        <row r="587">
          <cell r="A587">
            <v>4130016</v>
          </cell>
          <cell r="B587" t="str">
            <v>UEG VERNON ACCRUAL</v>
          </cell>
          <cell r="C587">
            <v>-15341.05</v>
          </cell>
          <cell r="D587">
            <v>1211.1300000000001</v>
          </cell>
        </row>
        <row r="588">
          <cell r="A588">
            <v>4130017</v>
          </cell>
          <cell r="B588" t="str">
            <v>UEG IMPERIAL IRGATION DSTRCT ACCR</v>
          </cell>
          <cell r="C588">
            <v>-338954.97</v>
          </cell>
          <cell r="D588">
            <v>78669.91</v>
          </cell>
        </row>
        <row r="589">
          <cell r="A589">
            <v>4130018</v>
          </cell>
          <cell r="B589" t="str">
            <v>UEG ANAHEIM ACCRUAL</v>
          </cell>
          <cell r="C589">
            <v>-22655.94</v>
          </cell>
          <cell r="D589">
            <v>-13134.6</v>
          </cell>
        </row>
        <row r="590">
          <cell r="A590">
            <v>4130021</v>
          </cell>
          <cell r="B590" t="str">
            <v>EWG EXEMPT WHOLESALE GENERATORS ACTUAL-</v>
          </cell>
          <cell r="C590">
            <v>869912.08</v>
          </cell>
          <cell r="D590">
            <v>0</v>
          </cell>
        </row>
        <row r="591">
          <cell r="A591">
            <v>4130022</v>
          </cell>
          <cell r="B591" t="str">
            <v>UEG LOS ANGELES DWP ACTUAL-EG TRANSFER</v>
          </cell>
          <cell r="C591">
            <v>268783.65999999997</v>
          </cell>
          <cell r="D591">
            <v>0</v>
          </cell>
        </row>
        <row r="592">
          <cell r="A592">
            <v>4130023</v>
          </cell>
          <cell r="B592" t="str">
            <v>UEG PASADENA ACTUAL-EG TRANSFER</v>
          </cell>
          <cell r="C592">
            <v>9856.18</v>
          </cell>
          <cell r="D592">
            <v>0</v>
          </cell>
        </row>
        <row r="593">
          <cell r="A593">
            <v>4130024</v>
          </cell>
          <cell r="B593" t="str">
            <v>UEG GLENDALE ACTUAL-EG TRANSFER</v>
          </cell>
          <cell r="C593">
            <v>7557.38</v>
          </cell>
          <cell r="D593">
            <v>0</v>
          </cell>
        </row>
        <row r="594">
          <cell r="A594">
            <v>4130025</v>
          </cell>
          <cell r="B594" t="str">
            <v>UEG BURBANK ACTUAL-EG TRANSFER</v>
          </cell>
          <cell r="C594">
            <v>9918.65</v>
          </cell>
          <cell r="D594">
            <v>0</v>
          </cell>
        </row>
        <row r="595">
          <cell r="A595">
            <v>4130026</v>
          </cell>
          <cell r="B595" t="str">
            <v>UEG VERNON ACTUAL-EG TRANSFER</v>
          </cell>
          <cell r="C595">
            <v>641.74</v>
          </cell>
          <cell r="D595">
            <v>0</v>
          </cell>
        </row>
        <row r="596">
          <cell r="A596">
            <v>4130027</v>
          </cell>
          <cell r="B596" t="str">
            <v>UEG IMPERIAL IRRIGATION DISTRICT ACTUAL</v>
          </cell>
          <cell r="C596">
            <v>31711.06</v>
          </cell>
          <cell r="D596">
            <v>0</v>
          </cell>
        </row>
        <row r="597">
          <cell r="A597">
            <v>4130028</v>
          </cell>
          <cell r="B597" t="str">
            <v>UEG ANAHEIM ACTUAL-EG TRANSFER</v>
          </cell>
          <cell r="C597">
            <v>2312.5</v>
          </cell>
          <cell r="D597">
            <v>0</v>
          </cell>
        </row>
        <row r="598">
          <cell r="A598">
            <v>4140001</v>
          </cell>
          <cell r="B598" t="str">
            <v>WHOLESL SDIEGO GAS&amp;ELECTRIC ACTL</v>
          </cell>
          <cell r="C598">
            <v>-29420785.629999999</v>
          </cell>
          <cell r="D598">
            <v>-48309305.609999999</v>
          </cell>
        </row>
        <row r="599">
          <cell r="A599">
            <v>4140002</v>
          </cell>
          <cell r="B599" t="str">
            <v>WHOLESALE LONG BEACH ACTUAL</v>
          </cell>
          <cell r="C599">
            <v>-2886141.58</v>
          </cell>
          <cell r="D599">
            <v>-4943734.28</v>
          </cell>
        </row>
        <row r="600">
          <cell r="A600">
            <v>4140003</v>
          </cell>
          <cell r="B600" t="str">
            <v>WHOLESALE SOUTHWEST GAS ACTUAL</v>
          </cell>
          <cell r="C600">
            <v>-3225624.3</v>
          </cell>
          <cell r="D600">
            <v>-5203531.24</v>
          </cell>
        </row>
        <row r="601">
          <cell r="A601">
            <v>4140004</v>
          </cell>
          <cell r="B601" t="str">
            <v>WHOLSL SDIEGO GAS&amp;ELECTRIC ACCR</v>
          </cell>
          <cell r="C601">
            <v>588765.97</v>
          </cell>
          <cell r="D601">
            <v>1115423.07</v>
          </cell>
        </row>
        <row r="602">
          <cell r="A602">
            <v>4140005</v>
          </cell>
          <cell r="B602" t="str">
            <v>WHOLESALE LONG BEACH ACCRUAL</v>
          </cell>
          <cell r="C602">
            <v>303469.93</v>
          </cell>
          <cell r="D602">
            <v>94915.98</v>
          </cell>
        </row>
        <row r="603">
          <cell r="A603">
            <v>4140006</v>
          </cell>
          <cell r="B603" t="str">
            <v>WHOLESALE SOUTHWEST GAS ACCR</v>
          </cell>
          <cell r="C603">
            <v>309336</v>
          </cell>
          <cell r="D603">
            <v>49259.99</v>
          </cell>
        </row>
        <row r="604">
          <cell r="A604">
            <v>4140011</v>
          </cell>
          <cell r="B604" t="str">
            <v>WHOLESALE MEXICALI ACTUAL</v>
          </cell>
          <cell r="C604">
            <v>-1086187.73</v>
          </cell>
          <cell r="D604">
            <v>-1340060.26</v>
          </cell>
        </row>
        <row r="605">
          <cell r="A605">
            <v>4140012</v>
          </cell>
          <cell r="B605" t="str">
            <v>WHOLESALE MEXICALI ACCRUAL</v>
          </cell>
          <cell r="C605">
            <v>21256</v>
          </cell>
          <cell r="D605">
            <v>-53690</v>
          </cell>
        </row>
        <row r="606">
          <cell r="A606">
            <v>4170001</v>
          </cell>
          <cell r="B606" t="str">
            <v>GAS SALES FOR NGV UNCOMPRESSED</v>
          </cell>
          <cell r="C606">
            <v>-6797529.0199999996</v>
          </cell>
          <cell r="D606">
            <v>-5245218.37</v>
          </cell>
        </row>
        <row r="607">
          <cell r="A607">
            <v>4170002</v>
          </cell>
          <cell r="B607" t="str">
            <v>GAS SALES FOR NGV COMPRESSED ACTL</v>
          </cell>
          <cell r="C607">
            <v>-645797.49</v>
          </cell>
          <cell r="D607">
            <v>-718659.71</v>
          </cell>
        </row>
        <row r="608">
          <cell r="A608">
            <v>4170003</v>
          </cell>
          <cell r="B608" t="str">
            <v>GAS TRANS FOR NGV UNCOMPRESS ACTL</v>
          </cell>
          <cell r="C608">
            <v>-292890.38</v>
          </cell>
          <cell r="D608">
            <v>-423244.05</v>
          </cell>
        </row>
        <row r="609">
          <cell r="A609">
            <v>4170004</v>
          </cell>
          <cell r="B609" t="str">
            <v>GAS SALES FOR NGV UNCOMPRESS ACCR</v>
          </cell>
          <cell r="C609">
            <v>-1111800</v>
          </cell>
          <cell r="D609">
            <v>148500</v>
          </cell>
        </row>
        <row r="610">
          <cell r="A610">
            <v>4170005</v>
          </cell>
          <cell r="B610" t="str">
            <v>GAS SALES FOR NGV COMPRESSED ACCR</v>
          </cell>
          <cell r="C610">
            <v>-55800</v>
          </cell>
          <cell r="D610">
            <v>-7800</v>
          </cell>
        </row>
        <row r="611">
          <cell r="A611">
            <v>4170006</v>
          </cell>
          <cell r="B611" t="str">
            <v>GAS TRANS FOR NGV UNCOMPRESS ACCR</v>
          </cell>
          <cell r="C611">
            <v>-11000</v>
          </cell>
          <cell r="D611">
            <v>16700</v>
          </cell>
        </row>
        <row r="612">
          <cell r="A612">
            <v>4180001</v>
          </cell>
          <cell r="B612" t="str">
            <v>CORE COMMERCIAL &lt; 3,000 THERMS-CHAIN</v>
          </cell>
          <cell r="C612">
            <v>-3668462.6</v>
          </cell>
          <cell r="D612">
            <v>0</v>
          </cell>
        </row>
        <row r="613">
          <cell r="A613">
            <v>4180002</v>
          </cell>
          <cell r="B613" t="str">
            <v>CORE COMMERCIAL &lt; 3,000 THERMS-CHAIN</v>
          </cell>
          <cell r="C613">
            <v>-175230.44</v>
          </cell>
          <cell r="D613">
            <v>0</v>
          </cell>
        </row>
        <row r="614">
          <cell r="A614">
            <v>4180005</v>
          </cell>
          <cell r="B614" t="str">
            <v>CORE INDUSTRIAL &lt;3,000 THERMS-CHAIN</v>
          </cell>
          <cell r="C614">
            <v>-194206.73</v>
          </cell>
          <cell r="D614">
            <v>0</v>
          </cell>
        </row>
        <row r="615">
          <cell r="A615">
            <v>4180006</v>
          </cell>
          <cell r="B615" t="str">
            <v>CORE INDUSTRIAL &lt;3,000 THERMS-CHAIN</v>
          </cell>
          <cell r="C615">
            <v>-10133.41</v>
          </cell>
          <cell r="D615">
            <v>0</v>
          </cell>
        </row>
        <row r="616">
          <cell r="A616">
            <v>4180009</v>
          </cell>
          <cell r="B616" t="str">
            <v>CORE COMMERCIAL 3-5,000 THERMS-CHAIN</v>
          </cell>
          <cell r="C616">
            <v>-20042075.289999999</v>
          </cell>
          <cell r="D616">
            <v>0</v>
          </cell>
        </row>
        <row r="617">
          <cell r="A617">
            <v>4180010</v>
          </cell>
          <cell r="B617" t="str">
            <v>CORE COMMERCIAL   3-5,000 THERMS CHAIN</v>
          </cell>
          <cell r="C617">
            <v>-2679883.5499999998</v>
          </cell>
          <cell r="D617">
            <v>0</v>
          </cell>
        </row>
        <row r="618">
          <cell r="A618">
            <v>4180013</v>
          </cell>
          <cell r="B618" t="str">
            <v>CORE INDUSTRIAL 3-5,000 THERMS-CHAIN</v>
          </cell>
          <cell r="C618">
            <v>-7218828.2599999998</v>
          </cell>
          <cell r="D618">
            <v>0</v>
          </cell>
        </row>
        <row r="619">
          <cell r="A619">
            <v>4180014</v>
          </cell>
          <cell r="B619" t="str">
            <v>CORE INDUSTRIAL 3-5,000 THERMS CHAIN T</v>
          </cell>
          <cell r="C619">
            <v>-547626.79</v>
          </cell>
          <cell r="D619">
            <v>0</v>
          </cell>
        </row>
        <row r="620">
          <cell r="A620">
            <v>4180017</v>
          </cell>
          <cell r="B620" t="str">
            <v>RESTAURANT-CH SALES-ACTL</v>
          </cell>
          <cell r="C620">
            <v>-6790190.2000000002</v>
          </cell>
          <cell r="D620">
            <v>0</v>
          </cell>
        </row>
        <row r="621">
          <cell r="A621">
            <v>4180018</v>
          </cell>
          <cell r="B621" t="str">
            <v>RESTAURANT-CH TRANS-ACTL</v>
          </cell>
          <cell r="C621">
            <v>-3746403.79</v>
          </cell>
          <cell r="D621">
            <v>0</v>
          </cell>
        </row>
        <row r="622">
          <cell r="A622">
            <v>4210002</v>
          </cell>
          <cell r="B622" t="str">
            <v>BCAP PURCH COST ACCT CORE PGA SUB ACCT</v>
          </cell>
          <cell r="C622">
            <v>-28129185</v>
          </cell>
          <cell r="D622">
            <v>-62010734.380000003</v>
          </cell>
        </row>
        <row r="623">
          <cell r="A623">
            <v>4210003</v>
          </cell>
          <cell r="B623" t="str">
            <v>BCAP CORE BROKAGE PGA ACCOUNT</v>
          </cell>
          <cell r="C623">
            <v>0</v>
          </cell>
          <cell r="D623">
            <v>-546145</v>
          </cell>
        </row>
        <row r="624">
          <cell r="A624">
            <v>4210004</v>
          </cell>
          <cell r="B624" t="str">
            <v>BCAP CORE FIXED COST ACCT CFCA</v>
          </cell>
          <cell r="C624">
            <v>33048191.82</v>
          </cell>
          <cell r="D624">
            <v>18394236.800000001</v>
          </cell>
        </row>
        <row r="625">
          <cell r="A625">
            <v>4210007</v>
          </cell>
          <cell r="B625" t="str">
            <v>BCAP CORE STANDBY SVC PGA ACCT</v>
          </cell>
          <cell r="C625">
            <v>0</v>
          </cell>
          <cell r="D625">
            <v>-53245</v>
          </cell>
        </row>
        <row r="626">
          <cell r="A626">
            <v>4210009</v>
          </cell>
          <cell r="B626" t="str">
            <v>ACAP CCOG &amp; S CORE</v>
          </cell>
          <cell r="C626">
            <v>752871</v>
          </cell>
          <cell r="D626">
            <v>1889043</v>
          </cell>
        </row>
        <row r="627">
          <cell r="A627">
            <v>4210010</v>
          </cell>
          <cell r="B627" t="str">
            <v>OTHER REGULATORY REV NCFCTA</v>
          </cell>
          <cell r="C627">
            <v>628270.43999999994</v>
          </cell>
          <cell r="D627">
            <v>-3974746.13</v>
          </cell>
        </row>
        <row r="628">
          <cell r="A628">
            <v>4210013</v>
          </cell>
          <cell r="B628" t="str">
            <v>OTH RGLTORY REVNUE CEA</v>
          </cell>
          <cell r="C628">
            <v>3080721.77</v>
          </cell>
          <cell r="D628">
            <v>-12952387.109999999</v>
          </cell>
        </row>
        <row r="629">
          <cell r="A629">
            <v>4210015</v>
          </cell>
          <cell r="B629" t="str">
            <v>OTH RGLTORY REVNUE PCBEA</v>
          </cell>
          <cell r="C629">
            <v>-26146.21</v>
          </cell>
          <cell r="D629">
            <v>258813.19</v>
          </cell>
        </row>
        <row r="630">
          <cell r="A630">
            <v>4210016</v>
          </cell>
          <cell r="B630" t="str">
            <v>OTH RGLTORY REVNUE EFA</v>
          </cell>
          <cell r="C630">
            <v>0</v>
          </cell>
          <cell r="D630">
            <v>576.41999999999996</v>
          </cell>
        </row>
        <row r="631">
          <cell r="A631">
            <v>4210018</v>
          </cell>
          <cell r="B631" t="str">
            <v>OTH RGLTORY REVNUE RDD</v>
          </cell>
          <cell r="C631">
            <v>-94810</v>
          </cell>
          <cell r="D631">
            <v>-7086603</v>
          </cell>
        </row>
        <row r="632">
          <cell r="A632">
            <v>4210026</v>
          </cell>
          <cell r="B632" t="str">
            <v>OTH RGLTORY REVNUE NGVOA</v>
          </cell>
          <cell r="C632">
            <v>130859.12</v>
          </cell>
          <cell r="D632">
            <v>-4302883.0999999996</v>
          </cell>
        </row>
        <row r="633">
          <cell r="A633">
            <v>4210027</v>
          </cell>
          <cell r="B633" t="str">
            <v>OTH RGLTORY REVNUE NGVRA</v>
          </cell>
          <cell r="C633">
            <v>1928011.27</v>
          </cell>
          <cell r="D633">
            <v>2324870.81</v>
          </cell>
        </row>
        <row r="634">
          <cell r="A634">
            <v>4210028</v>
          </cell>
          <cell r="B634" t="str">
            <v>OTH RGLTORY REVNUE DSMT</v>
          </cell>
          <cell r="C634">
            <v>604664</v>
          </cell>
          <cell r="D634">
            <v>-907000</v>
          </cell>
        </row>
        <row r="635">
          <cell r="A635">
            <v>4210030</v>
          </cell>
          <cell r="B635" t="str">
            <v>OTH RGLTRY REVNUE PITAS PT F&amp;U</v>
          </cell>
          <cell r="C635">
            <v>-35439.64</v>
          </cell>
          <cell r="D635">
            <v>-297252</v>
          </cell>
        </row>
        <row r="636">
          <cell r="A636">
            <v>4210035</v>
          </cell>
          <cell r="B636" t="str">
            <v>OTH RGLTORY REVNUE CEMA</v>
          </cell>
          <cell r="C636">
            <v>-3224772.1</v>
          </cell>
          <cell r="D636">
            <v>-8058800.7800000003</v>
          </cell>
        </row>
        <row r="637">
          <cell r="A637">
            <v>4210036</v>
          </cell>
          <cell r="B637" t="str">
            <v>OTH RGLTORY REVNUE RRMA</v>
          </cell>
          <cell r="C637">
            <v>34685.32</v>
          </cell>
          <cell r="D637">
            <v>57143.01</v>
          </cell>
        </row>
        <row r="638">
          <cell r="A638">
            <v>4210037</v>
          </cell>
          <cell r="B638" t="str">
            <v>OTH RGLTORY REVNUE ICMA</v>
          </cell>
          <cell r="C638">
            <v>1610266.19</v>
          </cell>
          <cell r="D638">
            <v>1652679.72</v>
          </cell>
        </row>
        <row r="639">
          <cell r="A639">
            <v>4210038</v>
          </cell>
          <cell r="B639" t="str">
            <v>OTH RGLTORY REVNUE FCPMA</v>
          </cell>
          <cell r="C639">
            <v>0</v>
          </cell>
          <cell r="D639">
            <v>-8117.16</v>
          </cell>
        </row>
        <row r="640">
          <cell r="A640">
            <v>4210039</v>
          </cell>
          <cell r="B640" t="str">
            <v>OTH RGLTRY REVNUE IZRCA</v>
          </cell>
          <cell r="C640">
            <v>0</v>
          </cell>
          <cell r="D640">
            <v>-12506.45</v>
          </cell>
        </row>
        <row r="641">
          <cell r="A641">
            <v>4210041</v>
          </cell>
          <cell r="B641" t="str">
            <v>OTH RGLTRY REVNUE PPTCA CURRENT</v>
          </cell>
          <cell r="C641">
            <v>8638395.7599999998</v>
          </cell>
          <cell r="D641">
            <v>29134049.09</v>
          </cell>
        </row>
        <row r="642">
          <cell r="A642">
            <v>4210042</v>
          </cell>
          <cell r="B642" t="str">
            <v>OTH RGLTORY REVNUE NCRMA</v>
          </cell>
          <cell r="C642">
            <v>3538240.86</v>
          </cell>
          <cell r="D642">
            <v>-54043.1</v>
          </cell>
        </row>
        <row r="643">
          <cell r="A643">
            <v>4210047</v>
          </cell>
          <cell r="B643" t="str">
            <v>REG REV-ITCSA-CORE SUBSCRIP &amp; REMAINING</v>
          </cell>
          <cell r="C643">
            <v>16173705.880000001</v>
          </cell>
          <cell r="D643">
            <v>73270838.719999999</v>
          </cell>
        </row>
        <row r="644">
          <cell r="A644">
            <v>4210049</v>
          </cell>
          <cell r="B644" t="str">
            <v>OTH RGLTORY REVNUE RDD NGV</v>
          </cell>
          <cell r="C644">
            <v>-149222.79999999999</v>
          </cell>
          <cell r="D644">
            <v>743457.9</v>
          </cell>
        </row>
        <row r="645">
          <cell r="A645">
            <v>4210055</v>
          </cell>
          <cell r="B645" t="str">
            <v>PBR AUDIT/BASE MARGIN CONSULT EXP-CURR</v>
          </cell>
          <cell r="C645">
            <v>0</v>
          </cell>
          <cell r="D645">
            <v>21644.91</v>
          </cell>
        </row>
        <row r="646">
          <cell r="A646">
            <v>4210059</v>
          </cell>
          <cell r="B646" t="str">
            <v>BCAP NON CORE FXD COST BAL ACT</v>
          </cell>
          <cell r="C646">
            <v>18112064.879999999</v>
          </cell>
          <cell r="D646">
            <v>-6414000</v>
          </cell>
        </row>
        <row r="647">
          <cell r="A647">
            <v>4210060</v>
          </cell>
          <cell r="B647" t="str">
            <v>BCAP CORE SUBSCRIPTION PGA ACT</v>
          </cell>
          <cell r="C647">
            <v>-226930</v>
          </cell>
          <cell r="D647">
            <v>540543.4</v>
          </cell>
        </row>
        <row r="648">
          <cell r="A648">
            <v>4210061</v>
          </cell>
          <cell r="B648" t="str">
            <v>BCAP NON CORE STANDBY SVC PGA</v>
          </cell>
          <cell r="C648">
            <v>0</v>
          </cell>
          <cell r="D648">
            <v>-11448226</v>
          </cell>
        </row>
        <row r="649">
          <cell r="A649">
            <v>4210066</v>
          </cell>
          <cell r="B649" t="str">
            <v>ACAP ENHANCED OIL RECOVERY EOR</v>
          </cell>
          <cell r="C649">
            <v>10845942.810000001</v>
          </cell>
          <cell r="D649">
            <v>-8528484.5</v>
          </cell>
        </row>
        <row r="650">
          <cell r="A650">
            <v>4210069</v>
          </cell>
          <cell r="B650" t="str">
            <v>BCAP NONCORE BRKR FEE ACCT</v>
          </cell>
          <cell r="C650">
            <v>83377.41</v>
          </cell>
          <cell r="D650">
            <v>-169088.06</v>
          </cell>
        </row>
        <row r="651">
          <cell r="A651">
            <v>4210071</v>
          </cell>
          <cell r="B651" t="str">
            <v>BCAP LIRA PROG ACCT</v>
          </cell>
          <cell r="C651">
            <v>-740004.11</v>
          </cell>
          <cell r="D651">
            <v>12266288.289999999</v>
          </cell>
        </row>
        <row r="652">
          <cell r="A652">
            <v>4210073</v>
          </cell>
          <cell r="B652" t="str">
            <v>BCAP NONCORE STGE BAL A/C 75%  SUB STGE</v>
          </cell>
          <cell r="C652">
            <v>482405.74</v>
          </cell>
          <cell r="D652">
            <v>79501.259999999995</v>
          </cell>
        </row>
        <row r="653">
          <cell r="A653">
            <v>4210074</v>
          </cell>
          <cell r="B653" t="str">
            <v>BCAP N CORE STGE BAL A/C 100% STGE TRNS</v>
          </cell>
          <cell r="C653">
            <v>2320001.7799999998</v>
          </cell>
          <cell r="D653">
            <v>13538958.529999999</v>
          </cell>
        </row>
        <row r="654">
          <cell r="A654">
            <v>4210077</v>
          </cell>
          <cell r="B654" t="str">
            <v>APPLIANCE FINANCING COMMISSION</v>
          </cell>
          <cell r="C654">
            <v>-372.28</v>
          </cell>
          <cell r="D654">
            <v>-125258.25</v>
          </cell>
        </row>
        <row r="655">
          <cell r="A655">
            <v>4210083</v>
          </cell>
          <cell r="B655" t="str">
            <v>HAZARD SBSTNCE CST RECOVR REV ACCT</v>
          </cell>
          <cell r="C655">
            <v>4078171.6</v>
          </cell>
          <cell r="D655">
            <v>-1954124.42</v>
          </cell>
        </row>
        <row r="656">
          <cell r="A656">
            <v>4210085</v>
          </cell>
          <cell r="B656" t="str">
            <v>DSM ENERGY EFFICIENCY</v>
          </cell>
          <cell r="C656">
            <v>-102000</v>
          </cell>
          <cell r="D656">
            <v>-186000</v>
          </cell>
        </row>
        <row r="657">
          <cell r="A657">
            <v>4210086</v>
          </cell>
          <cell r="B657" t="str">
            <v>REGULATORY REV ITCSA-RELINQUISHED CAPAC</v>
          </cell>
          <cell r="C657">
            <v>-52000684</v>
          </cell>
          <cell r="D657">
            <v>0</v>
          </cell>
        </row>
        <row r="658">
          <cell r="A658">
            <v>4210087</v>
          </cell>
          <cell r="B658" t="str">
            <v>REG REV WHEELER RIDGE FIRM ACC CHG MEMO</v>
          </cell>
          <cell r="C658">
            <v>-521789.49</v>
          </cell>
          <cell r="D658">
            <v>0</v>
          </cell>
        </row>
        <row r="659">
          <cell r="A659">
            <v>4210088</v>
          </cell>
          <cell r="B659" t="str">
            <v>REG REV NONCORE STRGR POST BCAP</v>
          </cell>
          <cell r="C659">
            <v>-3535186.27</v>
          </cell>
          <cell r="D659">
            <v>0</v>
          </cell>
        </row>
        <row r="660">
          <cell r="A660">
            <v>4290001</v>
          </cell>
          <cell r="B660" t="str">
            <v>EXCHNGE GAS REVNUE CA PRODUCERS</v>
          </cell>
          <cell r="C660">
            <v>-655803.81999999995</v>
          </cell>
          <cell r="D660">
            <v>-85681.919999999998</v>
          </cell>
        </row>
        <row r="661">
          <cell r="A661">
            <v>4290002</v>
          </cell>
          <cell r="B661" t="str">
            <v>EXCH GAS RVNUE PG&amp;E MSTR EXCH &amp; SW</v>
          </cell>
          <cell r="C661">
            <v>662501.31000000006</v>
          </cell>
          <cell r="D661">
            <v>146112.87</v>
          </cell>
        </row>
        <row r="662">
          <cell r="A662">
            <v>4310006</v>
          </cell>
          <cell r="B662" t="str">
            <v>INTERCO BILL TO POLICY BU 00495025</v>
          </cell>
          <cell r="C662">
            <v>0</v>
          </cell>
          <cell r="D662">
            <v>-9557638.0800000001</v>
          </cell>
        </row>
        <row r="663">
          <cell r="A663">
            <v>4310009</v>
          </cell>
          <cell r="B663" t="str">
            <v>INTER-BU REV ERC FR POLICY GRP</v>
          </cell>
          <cell r="C663">
            <v>-3250</v>
          </cell>
          <cell r="D663">
            <v>-20582.830000000002</v>
          </cell>
        </row>
        <row r="664">
          <cell r="A664">
            <v>4310011</v>
          </cell>
          <cell r="B664" t="str">
            <v>INTERCO BILLING TO EMS BU</v>
          </cell>
          <cell r="C664">
            <v>0</v>
          </cell>
          <cell r="D664">
            <v>-493808.41</v>
          </cell>
        </row>
        <row r="665">
          <cell r="A665">
            <v>4310017</v>
          </cell>
          <cell r="B665" t="str">
            <v>INTER-BU REV ERC FR EMS</v>
          </cell>
          <cell r="C665">
            <v>0</v>
          </cell>
          <cell r="D665">
            <v>-465.66</v>
          </cell>
        </row>
        <row r="666">
          <cell r="A666">
            <v>4310025</v>
          </cell>
          <cell r="B666" t="str">
            <v>INTERCO BILL TO INTERNATIONAL BU 004950</v>
          </cell>
          <cell r="C666">
            <v>-22489.77</v>
          </cell>
          <cell r="D666">
            <v>-121172.55</v>
          </cell>
        </row>
        <row r="667">
          <cell r="A667">
            <v>4310031</v>
          </cell>
          <cell r="B667" t="str">
            <v>INTERCO BILL TO TGN</v>
          </cell>
          <cell r="C667">
            <v>0</v>
          </cell>
          <cell r="D667">
            <v>-95170.46</v>
          </cell>
        </row>
        <row r="668">
          <cell r="A668">
            <v>4330000</v>
          </cell>
          <cell r="B668" t="str">
            <v>MISCELLANEOUS SERVICE REVENUES</v>
          </cell>
          <cell r="C668">
            <v>1972.86</v>
          </cell>
          <cell r="D668">
            <v>0</v>
          </cell>
        </row>
        <row r="669">
          <cell r="A669">
            <v>4330002</v>
          </cell>
          <cell r="B669" t="str">
            <v>MISC SVS REV RECONNECT CHARGE</v>
          </cell>
          <cell r="C669">
            <v>-829580.35</v>
          </cell>
          <cell r="D669">
            <v>-1267926.02</v>
          </cell>
        </row>
        <row r="670">
          <cell r="A670">
            <v>4330003</v>
          </cell>
          <cell r="B670" t="str">
            <v>SRVC ESTABLISHMENT FEE ACTUAL</v>
          </cell>
          <cell r="C670">
            <v>-14004239.470000001</v>
          </cell>
          <cell r="D670">
            <v>-22815646.030000001</v>
          </cell>
        </row>
        <row r="671">
          <cell r="A671">
            <v>4330005</v>
          </cell>
          <cell r="B671" t="str">
            <v>REV FROM COMM PARTS SALES</v>
          </cell>
          <cell r="C671">
            <v>-952439.42</v>
          </cell>
          <cell r="D671">
            <v>-1309118.33</v>
          </cell>
        </row>
        <row r="672">
          <cell r="A672">
            <v>4330006</v>
          </cell>
          <cell r="B672" t="str">
            <v>REV FROM RES NEUTRAL PARTS SALES</v>
          </cell>
          <cell r="C672">
            <v>-447536.93</v>
          </cell>
          <cell r="D672">
            <v>-758036.3</v>
          </cell>
        </row>
        <row r="673">
          <cell r="A673">
            <v>4330007</v>
          </cell>
          <cell r="B673" t="str">
            <v>REV FROM SET TIME APPT SVC CH</v>
          </cell>
          <cell r="C673">
            <v>-14925</v>
          </cell>
          <cell r="D673">
            <v>-19950</v>
          </cell>
        </row>
        <row r="674">
          <cell r="A674">
            <v>4330008</v>
          </cell>
          <cell r="B674" t="str">
            <v>REVS FROM WATER HTER WRP&amp;STRPG</v>
          </cell>
          <cell r="C674">
            <v>-3653.12</v>
          </cell>
          <cell r="D674">
            <v>-7059.73</v>
          </cell>
        </row>
        <row r="675">
          <cell r="A675">
            <v>4330009</v>
          </cell>
          <cell r="B675" t="str">
            <v>REVS FROM APPL CONNECTION SVC</v>
          </cell>
          <cell r="C675">
            <v>-270016.84999999998</v>
          </cell>
          <cell r="D675">
            <v>-363513.9</v>
          </cell>
        </row>
        <row r="676">
          <cell r="A676">
            <v>4330010</v>
          </cell>
          <cell r="B676" t="str">
            <v>REVS FR FUEL CELL EQUIP FEES ACTL</v>
          </cell>
          <cell r="C676">
            <v>-35521.360000000001</v>
          </cell>
          <cell r="D676">
            <v>-60360.2</v>
          </cell>
        </row>
        <row r="677">
          <cell r="A677">
            <v>4330011</v>
          </cell>
          <cell r="B677" t="str">
            <v>REV FROM METER SHOP OPERATIONS</v>
          </cell>
          <cell r="C677">
            <v>-190341.21</v>
          </cell>
          <cell r="D677">
            <v>-245666.75</v>
          </cell>
        </row>
        <row r="678">
          <cell r="A678">
            <v>4330012</v>
          </cell>
          <cell r="B678" t="str">
            <v>REVNUE FROM METER SHOP TRANSPORT</v>
          </cell>
          <cell r="C678">
            <v>-304.75</v>
          </cell>
          <cell r="D678">
            <v>-4299.91</v>
          </cell>
        </row>
        <row r="679">
          <cell r="A679">
            <v>4330013</v>
          </cell>
          <cell r="B679" t="str">
            <v>REVNUE FR GAS SLECT PROG SVCS ACTL</v>
          </cell>
          <cell r="C679">
            <v>-383775.5</v>
          </cell>
          <cell r="D679">
            <v>-513641.55</v>
          </cell>
        </row>
        <row r="680">
          <cell r="A680">
            <v>4330016</v>
          </cell>
          <cell r="B680" t="str">
            <v>REV FROM NGV ADMIN FEES ACTUAL</v>
          </cell>
          <cell r="C680">
            <v>-5030.2</v>
          </cell>
          <cell r="D680">
            <v>-21870.1</v>
          </cell>
        </row>
        <row r="681">
          <cell r="A681">
            <v>4330017</v>
          </cell>
          <cell r="B681" t="str">
            <v>REV FR DEMO PROJECTS ACTUAL</v>
          </cell>
          <cell r="C681">
            <v>-30251.25</v>
          </cell>
          <cell r="D681">
            <v>-40347.629999999997</v>
          </cell>
        </row>
        <row r="682">
          <cell r="A682">
            <v>4330019</v>
          </cell>
          <cell r="B682" t="str">
            <v>REV FROM SEISMIC SERVICES</v>
          </cell>
          <cell r="C682">
            <v>-552.01</v>
          </cell>
          <cell r="D682">
            <v>-6335</v>
          </cell>
        </row>
        <row r="683">
          <cell r="A683">
            <v>4330021</v>
          </cell>
          <cell r="B683" t="str">
            <v>REVENUE FROM HUB SERVICES</v>
          </cell>
          <cell r="C683">
            <v>-8294802.5099999998</v>
          </cell>
          <cell r="D683">
            <v>-8453216.6400000006</v>
          </cell>
        </row>
        <row r="684">
          <cell r="A684">
            <v>4330022</v>
          </cell>
          <cell r="B684" t="str">
            <v>REV FR LG BEACH GAS SVCS OFFER</v>
          </cell>
          <cell r="C684">
            <v>-2754</v>
          </cell>
          <cell r="D684">
            <v>0</v>
          </cell>
        </row>
        <row r="685">
          <cell r="A685">
            <v>4330026</v>
          </cell>
          <cell r="B685" t="str">
            <v>MISC REV ERC EXTL CUST 00488027</v>
          </cell>
          <cell r="C685">
            <v>-28132.57</v>
          </cell>
          <cell r="D685">
            <v>-172899.6</v>
          </cell>
        </row>
        <row r="686">
          <cell r="A686">
            <v>4330029</v>
          </cell>
          <cell r="B686" t="str">
            <v>REV FR PUBL AFF SELLG DISPL AD IN ENGY</v>
          </cell>
          <cell r="C686">
            <v>0</v>
          </cell>
          <cell r="D686">
            <v>346.14</v>
          </cell>
        </row>
        <row r="687">
          <cell r="A687">
            <v>4330031</v>
          </cell>
          <cell r="B687" t="str">
            <v>SERVICE ESTABLISHMENT FEE ACCR</v>
          </cell>
          <cell r="C687">
            <v>-73730</v>
          </cell>
          <cell r="D687">
            <v>302940</v>
          </cell>
        </row>
        <row r="688">
          <cell r="A688">
            <v>4330076</v>
          </cell>
          <cell r="B688" t="str">
            <v>MISC SERV REV-PIPELINE SERVICES</v>
          </cell>
          <cell r="C688">
            <v>-552138.26</v>
          </cell>
          <cell r="D688">
            <v>0</v>
          </cell>
        </row>
        <row r="689">
          <cell r="A689">
            <v>4350001</v>
          </cell>
          <cell r="B689" t="str">
            <v>RENT FROM PROP USED IN OPERATION</v>
          </cell>
          <cell r="C689">
            <v>-74765.47</v>
          </cell>
          <cell r="D689">
            <v>0</v>
          </cell>
        </row>
        <row r="690">
          <cell r="A690">
            <v>4370001</v>
          </cell>
          <cell r="B690" t="str">
            <v>MISC REGULATORY REVENUE</v>
          </cell>
          <cell r="C690">
            <v>27322044.829999998</v>
          </cell>
          <cell r="D690">
            <v>-16612054.25</v>
          </cell>
        </row>
        <row r="691">
          <cell r="A691">
            <v>4370002</v>
          </cell>
          <cell r="B691" t="str">
            <v>OTHER MISCELLANEOUS REVENUES</v>
          </cell>
          <cell r="C691">
            <v>-1641028.51</v>
          </cell>
          <cell r="D691">
            <v>113268223.95</v>
          </cell>
        </row>
        <row r="692">
          <cell r="A692">
            <v>4370003</v>
          </cell>
          <cell r="B692" t="str">
            <v>MISC REVENUE DEFERRED</v>
          </cell>
          <cell r="C692">
            <v>26137000</v>
          </cell>
          <cell r="D692">
            <v>0</v>
          </cell>
        </row>
        <row r="693">
          <cell r="A693">
            <v>4370005</v>
          </cell>
          <cell r="B693" t="str">
            <v>PRE-PBR RESEARCH ROYALTY REVENUE</v>
          </cell>
          <cell r="C693">
            <v>-151196.32</v>
          </cell>
          <cell r="D693">
            <v>-173821.46</v>
          </cell>
        </row>
        <row r="694">
          <cell r="A694">
            <v>4370006</v>
          </cell>
          <cell r="B694" t="str">
            <v>RETURNED CHECK CHARGES ACTUAL</v>
          </cell>
          <cell r="C694">
            <v>-411311.57</v>
          </cell>
          <cell r="D694">
            <v>-575238.03</v>
          </cell>
        </row>
        <row r="695">
          <cell r="A695">
            <v>4370008</v>
          </cell>
          <cell r="B695" t="str">
            <v>AMORTIZATION OF ITCCA</v>
          </cell>
          <cell r="C695">
            <v>0</v>
          </cell>
          <cell r="D695">
            <v>-1455347</v>
          </cell>
        </row>
        <row r="696">
          <cell r="A696">
            <v>4370009</v>
          </cell>
          <cell r="B696" t="str">
            <v>AMORT TAX GAIN OF FLOWER ST</v>
          </cell>
          <cell r="C696">
            <v>-2260680</v>
          </cell>
          <cell r="D696">
            <v>-3391020</v>
          </cell>
        </row>
        <row r="697">
          <cell r="A697">
            <v>4370010</v>
          </cell>
          <cell r="B697" t="str">
            <v>ANAHEIM PARKING LEASE REVENUE</v>
          </cell>
          <cell r="C697">
            <v>-531</v>
          </cell>
          <cell r="D697">
            <v>-8841.14</v>
          </cell>
        </row>
        <row r="698">
          <cell r="A698">
            <v>4370012</v>
          </cell>
          <cell r="B698" t="str">
            <v>TRAINING ACTIVITY REVENUE</v>
          </cell>
          <cell r="C698">
            <v>0</v>
          </cell>
          <cell r="D698">
            <v>-5837</v>
          </cell>
        </row>
        <row r="699">
          <cell r="A699">
            <v>4370013</v>
          </cell>
          <cell r="B699" t="str">
            <v>D &amp; B CREDIT EVALUATION FEES</v>
          </cell>
          <cell r="C699">
            <v>-1500</v>
          </cell>
          <cell r="D699">
            <v>-2000</v>
          </cell>
        </row>
        <row r="700">
          <cell r="A700">
            <v>4370061</v>
          </cell>
          <cell r="B700" t="str">
            <v>AFFIL 25% EMPL TRANSFER FEE</v>
          </cell>
          <cell r="C700">
            <v>-141249.95000000001</v>
          </cell>
          <cell r="D700">
            <v>-57003.85</v>
          </cell>
        </row>
        <row r="701">
          <cell r="A701">
            <v>4370100</v>
          </cell>
          <cell r="B701" t="str">
            <v>GAS MISC. REVENUES</v>
          </cell>
          <cell r="C701">
            <v>13366.41</v>
          </cell>
          <cell r="D701">
            <v>-433703.52</v>
          </cell>
        </row>
        <row r="702">
          <cell r="A702">
            <v>4370103</v>
          </cell>
          <cell r="B702" t="str">
            <v>HONOR RANCHO OIL REVENUE</v>
          </cell>
          <cell r="C702">
            <v>-2448714.1800000002</v>
          </cell>
          <cell r="D702">
            <v>-2195298.5099999998</v>
          </cell>
        </row>
        <row r="703">
          <cell r="A703">
            <v>4370104</v>
          </cell>
          <cell r="B703" t="str">
            <v>GOLETA CHEVRON EMISSIONS CREDITS</v>
          </cell>
          <cell r="C703">
            <v>-767400</v>
          </cell>
          <cell r="D703">
            <v>-1336555</v>
          </cell>
        </row>
        <row r="704">
          <cell r="A704">
            <v>4370105</v>
          </cell>
          <cell r="B704" t="str">
            <v>ALISO SHALLOW ZONE-EOTT</v>
          </cell>
          <cell r="C704">
            <v>-690599.05</v>
          </cell>
          <cell r="D704">
            <v>-326648.92</v>
          </cell>
        </row>
        <row r="705">
          <cell r="A705">
            <v>4370106</v>
          </cell>
          <cell r="B705" t="str">
            <v>ALISO PEOC</v>
          </cell>
          <cell r="C705">
            <v>-943280.7</v>
          </cell>
          <cell r="D705">
            <v>-904559.92</v>
          </cell>
        </row>
        <row r="706">
          <cell r="A706">
            <v>4370107</v>
          </cell>
          <cell r="B706" t="str">
            <v>ALISO CRIMSON</v>
          </cell>
          <cell r="C706">
            <v>-20118.96</v>
          </cell>
          <cell r="D706">
            <v>-24174.68</v>
          </cell>
        </row>
        <row r="707">
          <cell r="A707">
            <v>4370108</v>
          </cell>
          <cell r="B707" t="str">
            <v>ALISO TERMO</v>
          </cell>
          <cell r="C707">
            <v>-23929.73</v>
          </cell>
          <cell r="D707">
            <v>-21202.58</v>
          </cell>
        </row>
        <row r="708">
          <cell r="A708">
            <v>4370109</v>
          </cell>
          <cell r="B708" t="str">
            <v>ALISO ROAD ACCESS FEES</v>
          </cell>
          <cell r="C708">
            <v>-33504.51</v>
          </cell>
          <cell r="D708">
            <v>-18525</v>
          </cell>
        </row>
        <row r="709">
          <cell r="A709">
            <v>4370110</v>
          </cell>
          <cell r="B709" t="str">
            <v>ALISO TEXACO UTILITY USAGE</v>
          </cell>
          <cell r="C709">
            <v>-861.7</v>
          </cell>
          <cell r="D709">
            <v>-1090.43</v>
          </cell>
        </row>
        <row r="710">
          <cell r="A710">
            <v>4370111</v>
          </cell>
          <cell r="B710" t="str">
            <v>MONTEBELLO OIL REVENUE</v>
          </cell>
          <cell r="C710">
            <v>0</v>
          </cell>
          <cell r="D710">
            <v>-2161.77</v>
          </cell>
        </row>
        <row r="711">
          <cell r="A711">
            <v>4370112</v>
          </cell>
          <cell r="B711" t="str">
            <v>PDR SESNON OIL REIMBURSEMENTS FROM TEXA</v>
          </cell>
          <cell r="C711">
            <v>-11250</v>
          </cell>
          <cell r="D711">
            <v>-13750</v>
          </cell>
        </row>
        <row r="712">
          <cell r="A712">
            <v>4370113</v>
          </cell>
          <cell r="B712" t="str">
            <v>RECLAIM EMISSIONS CREDIT SALES</v>
          </cell>
          <cell r="C712">
            <v>-123952</v>
          </cell>
          <cell r="D712">
            <v>-11580</v>
          </cell>
        </row>
        <row r="713">
          <cell r="A713">
            <v>4370115</v>
          </cell>
          <cell r="B713" t="str">
            <v>GOLETA LEASE FEES</v>
          </cell>
          <cell r="C713">
            <v>-19868.52</v>
          </cell>
          <cell r="D713">
            <v>0</v>
          </cell>
        </row>
        <row r="714">
          <cell r="A714">
            <v>4370121</v>
          </cell>
          <cell r="B714" t="str">
            <v>ALISO RENTAL FOR TELECOM SITES</v>
          </cell>
          <cell r="C714">
            <v>-69115</v>
          </cell>
          <cell r="D714">
            <v>0</v>
          </cell>
        </row>
        <row r="715">
          <cell r="A715">
            <v>4370145</v>
          </cell>
          <cell r="B715" t="str">
            <v>REVENUES-FED. ENERGY RETROFIT PROGRAM</v>
          </cell>
          <cell r="C715">
            <v>-825637.57</v>
          </cell>
          <cell r="D715">
            <v>0</v>
          </cell>
        </row>
        <row r="716">
          <cell r="A716">
            <v>4370200</v>
          </cell>
          <cell r="B716" t="str">
            <v>SUNDRY NGV VEHICLE REVENUE</v>
          </cell>
          <cell r="C716">
            <v>-1236.9000000000001</v>
          </cell>
          <cell r="D716">
            <v>-883.5</v>
          </cell>
        </row>
        <row r="717">
          <cell r="A717">
            <v>4370202</v>
          </cell>
          <cell r="B717" t="str">
            <v>SUNDRY PARKING</v>
          </cell>
          <cell r="C717">
            <v>-1732.5</v>
          </cell>
          <cell r="D717">
            <v>-1237.5</v>
          </cell>
        </row>
        <row r="718">
          <cell r="A718">
            <v>4370203</v>
          </cell>
          <cell r="B718" t="str">
            <v>SUNDRY RENT</v>
          </cell>
          <cell r="C718">
            <v>-8169</v>
          </cell>
          <cell r="D718">
            <v>-5835</v>
          </cell>
        </row>
        <row r="719">
          <cell r="A719">
            <v>4370205</v>
          </cell>
          <cell r="B719" t="str">
            <v>SUNDRY SEISMIC SERVICES REVENUE</v>
          </cell>
          <cell r="C719">
            <v>-22591.94</v>
          </cell>
          <cell r="D719">
            <v>-8740.01</v>
          </cell>
        </row>
        <row r="720">
          <cell r="A720">
            <v>4370206</v>
          </cell>
          <cell r="B720" t="str">
            <v>SUNDRY TRAINING LABOR</v>
          </cell>
          <cell r="C720">
            <v>-3960</v>
          </cell>
          <cell r="D720">
            <v>-9954</v>
          </cell>
        </row>
        <row r="721">
          <cell r="A721">
            <v>4370207</v>
          </cell>
          <cell r="B721" t="str">
            <v>SUNDRY TRAINING MATERIALS</v>
          </cell>
          <cell r="C721">
            <v>-3568</v>
          </cell>
          <cell r="D721">
            <v>-1964</v>
          </cell>
        </row>
        <row r="722">
          <cell r="A722">
            <v>4370208</v>
          </cell>
          <cell r="B722" t="str">
            <v>SUNDRY UTILITY REVENUE</v>
          </cell>
          <cell r="C722">
            <v>-6300</v>
          </cell>
          <cell r="D722">
            <v>-4500</v>
          </cell>
        </row>
        <row r="723">
          <cell r="A723">
            <v>4371000</v>
          </cell>
          <cell r="B723" t="str">
            <v>TRANSPORTADORA DE GAS NATURAL INTER BU</v>
          </cell>
          <cell r="C723">
            <v>0</v>
          </cell>
          <cell r="D723">
            <v>-279729.27</v>
          </cell>
        </row>
        <row r="724">
          <cell r="A724">
            <v>4371002</v>
          </cell>
          <cell r="B724" t="str">
            <v>SEMPRA ENERGY UTILITY VENTURES INTER BU</v>
          </cell>
          <cell r="C724">
            <v>0</v>
          </cell>
          <cell r="D724">
            <v>-80527.78</v>
          </cell>
        </row>
        <row r="725">
          <cell r="A725">
            <v>4371004</v>
          </cell>
          <cell r="B725" t="str">
            <v>INTERVENOR COMPENSATION MEMO ACCT CURRE</v>
          </cell>
          <cell r="C725">
            <v>208579</v>
          </cell>
          <cell r="D725">
            <v>-39620</v>
          </cell>
        </row>
        <row r="726">
          <cell r="A726">
            <v>4371005</v>
          </cell>
          <cell r="B726" t="str">
            <v>AFFILATE TRANSFER FEE MEMORANDUM ACCOUN</v>
          </cell>
          <cell r="C726">
            <v>112608</v>
          </cell>
          <cell r="D726">
            <v>146123.04999999999</v>
          </cell>
        </row>
        <row r="727">
          <cell r="A727">
            <v>4371007</v>
          </cell>
          <cell r="B727" t="str">
            <v>OTH REGULATORY REVENUE-CEMA-DRT</v>
          </cell>
          <cell r="C727">
            <v>513497</v>
          </cell>
          <cell r="D727">
            <v>1231094</v>
          </cell>
        </row>
        <row r="728">
          <cell r="A728">
            <v>4371008</v>
          </cell>
          <cell r="B728" t="str">
            <v>OTH RGLTORY REVNUE-ZRCLA ADJ</v>
          </cell>
          <cell r="C728">
            <v>-117887.88</v>
          </cell>
          <cell r="D728">
            <v>601179.84</v>
          </cell>
        </row>
        <row r="729">
          <cell r="A729">
            <v>4371009</v>
          </cell>
          <cell r="B729" t="str">
            <v>BCAP RGLTORY REVNUE-MERGER CREDIT ACCTG</v>
          </cell>
          <cell r="C729">
            <v>17128000</v>
          </cell>
          <cell r="D729">
            <v>-354506.37</v>
          </cell>
        </row>
        <row r="730">
          <cell r="A730">
            <v>4570000</v>
          </cell>
          <cell r="B730" t="str">
            <v>SEISMIC</v>
          </cell>
          <cell r="C730">
            <v>0</v>
          </cell>
          <cell r="D730">
            <v>30</v>
          </cell>
        </row>
        <row r="731">
          <cell r="A731">
            <v>4999969</v>
          </cell>
          <cell r="B731" t="str">
            <v>SUNDRY MISC REVENUE-NON AFFILIATE NON W</v>
          </cell>
          <cell r="C731">
            <v>-127088.51</v>
          </cell>
          <cell r="D731">
            <v>-79053.25</v>
          </cell>
        </row>
        <row r="732">
          <cell r="A732">
            <v>4999970</v>
          </cell>
          <cell r="B732" t="str">
            <v>SUNDRY MISC REVENUE-AFFILIATE WORKORDER</v>
          </cell>
          <cell r="C732">
            <v>-13520339.65</v>
          </cell>
          <cell r="D732">
            <v>-14799166.210000001</v>
          </cell>
        </row>
        <row r="733">
          <cell r="A733">
            <v>4999999</v>
          </cell>
          <cell r="B733" t="str">
            <v>SUNDRY MISC REVENUE-NON AFFILIATE WORKO</v>
          </cell>
          <cell r="C733">
            <v>-205682</v>
          </cell>
          <cell r="D733">
            <v>-146314</v>
          </cell>
        </row>
        <row r="734">
          <cell r="A734">
            <v>5110003</v>
          </cell>
          <cell r="B734" t="str">
            <v>CAPACITY BROKERING CREDITS CORE</v>
          </cell>
          <cell r="C734">
            <v>0</v>
          </cell>
          <cell r="D734">
            <v>-3009656.27</v>
          </cell>
        </row>
        <row r="735">
          <cell r="A735">
            <v>5110004</v>
          </cell>
          <cell r="B735" t="str">
            <v>COG TRANS COSTS INTRSTA DMAND CHRG</v>
          </cell>
          <cell r="C735">
            <v>0</v>
          </cell>
          <cell r="D735">
            <v>67721199.209999993</v>
          </cell>
        </row>
        <row r="736">
          <cell r="A736">
            <v>5110005</v>
          </cell>
          <cell r="B736" t="str">
            <v>COG TRANS COSTS MPO CORE</v>
          </cell>
          <cell r="C736">
            <v>0</v>
          </cell>
          <cell r="D736">
            <v>76504.92</v>
          </cell>
        </row>
        <row r="737">
          <cell r="A737">
            <v>5110007</v>
          </cell>
          <cell r="B737" t="str">
            <v>BCAP NGTLP COMMOD CORE PURCH ALLO</v>
          </cell>
          <cell r="C737">
            <v>-467999.27</v>
          </cell>
          <cell r="D737">
            <v>343137688.10000002</v>
          </cell>
        </row>
        <row r="738">
          <cell r="A738">
            <v>5110014</v>
          </cell>
          <cell r="B738" t="str">
            <v>TRANS COSTS PITCO EXCESS COSTS CORE</v>
          </cell>
          <cell r="C738">
            <v>0</v>
          </cell>
          <cell r="D738">
            <v>15281.61</v>
          </cell>
        </row>
        <row r="739">
          <cell r="A739">
            <v>5110015</v>
          </cell>
          <cell r="B739" t="str">
            <v>TRANS COST PITCO EXCS COST NONCORE</v>
          </cell>
          <cell r="C739">
            <v>0</v>
          </cell>
          <cell r="D739">
            <v>19479.990000000002</v>
          </cell>
        </row>
        <row r="740">
          <cell r="A740">
            <v>5110016</v>
          </cell>
          <cell r="B740" t="str">
            <v>TRANS COSTS POPCO EXCS COSTS CORE</v>
          </cell>
          <cell r="C740">
            <v>0</v>
          </cell>
          <cell r="D740">
            <v>306833.13</v>
          </cell>
        </row>
        <row r="741">
          <cell r="A741">
            <v>5110017</v>
          </cell>
          <cell r="B741" t="str">
            <v>TRANS COST POPCO EXCS COST NONCORE</v>
          </cell>
          <cell r="C741">
            <v>0</v>
          </cell>
          <cell r="D741">
            <v>450498.39</v>
          </cell>
        </row>
        <row r="742">
          <cell r="A742">
            <v>5110020</v>
          </cell>
          <cell r="B742" t="str">
            <v>CAPACITY BROKERING CREDITS-NONCORE</v>
          </cell>
          <cell r="C742">
            <v>0</v>
          </cell>
          <cell r="D742">
            <v>-10478995.119999999</v>
          </cell>
        </row>
        <row r="743">
          <cell r="A743">
            <v>5110021</v>
          </cell>
          <cell r="B743" t="str">
            <v>COG TRANS COST INTR DMND CHG</v>
          </cell>
          <cell r="C743">
            <v>0</v>
          </cell>
          <cell r="D743">
            <v>20437877.399999999</v>
          </cell>
        </row>
        <row r="744">
          <cell r="A744">
            <v>5110022</v>
          </cell>
          <cell r="B744" t="str">
            <v>COG TRANS COST MPO NON CORE</v>
          </cell>
          <cell r="C744">
            <v>0</v>
          </cell>
          <cell r="D744">
            <v>110247.59</v>
          </cell>
        </row>
        <row r="745">
          <cell r="A745">
            <v>5110023</v>
          </cell>
          <cell r="B745" t="str">
            <v>COG TRANS COSTS IDC CORE SUBSC</v>
          </cell>
          <cell r="C745">
            <v>0</v>
          </cell>
          <cell r="D745">
            <v>1090864.24</v>
          </cell>
        </row>
        <row r="746">
          <cell r="A746">
            <v>5110025</v>
          </cell>
          <cell r="B746" t="str">
            <v>BCAP NGTLP CORE SUBSC ALLOCATION</v>
          </cell>
          <cell r="C746">
            <v>0</v>
          </cell>
          <cell r="D746">
            <v>10334351.23</v>
          </cell>
        </row>
        <row r="747">
          <cell r="A747">
            <v>5110026</v>
          </cell>
          <cell r="B747" t="str">
            <v>NGTLP NON CORE STANDBY SVC</v>
          </cell>
          <cell r="C747">
            <v>0</v>
          </cell>
          <cell r="D747">
            <v>462016.59</v>
          </cell>
        </row>
        <row r="748">
          <cell r="A748">
            <v>5110029</v>
          </cell>
          <cell r="B748" t="str">
            <v>ETS GAS COSTS RELATED TO LOST/UNACC FOR</v>
          </cell>
          <cell r="C748">
            <v>-183268.71</v>
          </cell>
          <cell r="D748">
            <v>0</v>
          </cell>
        </row>
        <row r="749">
          <cell r="A749">
            <v>5110030</v>
          </cell>
          <cell r="B749" t="str">
            <v>COG EXCHANGE GAS CORE</v>
          </cell>
          <cell r="C749">
            <v>0</v>
          </cell>
          <cell r="D749">
            <v>-1532237.94</v>
          </cell>
        </row>
        <row r="750">
          <cell r="A750">
            <v>5110033</v>
          </cell>
          <cell r="B750" t="str">
            <v>COG W D STORAGE CORE DEBIT</v>
          </cell>
          <cell r="C750">
            <v>0</v>
          </cell>
          <cell r="D750">
            <v>60070394</v>
          </cell>
        </row>
        <row r="751">
          <cell r="A751">
            <v>5110035</v>
          </cell>
          <cell r="B751" t="str">
            <v>COG INJECT STORAGE GAS COSTS</v>
          </cell>
          <cell r="C751">
            <v>0</v>
          </cell>
          <cell r="D751">
            <v>12402429</v>
          </cell>
        </row>
        <row r="752">
          <cell r="A752">
            <v>5110037</v>
          </cell>
          <cell r="B752" t="str">
            <v>CO SVC GAS USED COMP STA CREDT</v>
          </cell>
          <cell r="C752">
            <v>0</v>
          </cell>
          <cell r="D752">
            <v>337999</v>
          </cell>
        </row>
        <row r="753">
          <cell r="A753">
            <v>5110038</v>
          </cell>
          <cell r="B753" t="str">
            <v>STORAGE</v>
          </cell>
          <cell r="C753">
            <v>0</v>
          </cell>
          <cell r="D753">
            <v>-1697791.35</v>
          </cell>
        </row>
        <row r="754">
          <cell r="A754">
            <v>5110039</v>
          </cell>
          <cell r="B754" t="str">
            <v>TRANSMISSION</v>
          </cell>
          <cell r="C754">
            <v>0</v>
          </cell>
          <cell r="D754">
            <v>-2570057.9300000002</v>
          </cell>
        </row>
        <row r="755">
          <cell r="A755">
            <v>5110041</v>
          </cell>
          <cell r="B755" t="str">
            <v>STORAGE</v>
          </cell>
          <cell r="C755">
            <v>-3714760.01</v>
          </cell>
          <cell r="D755">
            <v>-3578434.75</v>
          </cell>
        </row>
        <row r="756">
          <cell r="A756">
            <v>5110042</v>
          </cell>
          <cell r="B756" t="str">
            <v>TRANSMISSION</v>
          </cell>
          <cell r="C756">
            <v>-7251747.1699999999</v>
          </cell>
          <cell r="D756">
            <v>-4565308.66</v>
          </cell>
        </row>
        <row r="757">
          <cell r="A757">
            <v>5110043</v>
          </cell>
          <cell r="B757" t="str">
            <v>FIELD BLOWDOWN</v>
          </cell>
          <cell r="C757">
            <v>-43559.81</v>
          </cell>
          <cell r="D757">
            <v>-125418.06</v>
          </cell>
        </row>
        <row r="758">
          <cell r="A758">
            <v>5110044</v>
          </cell>
          <cell r="B758" t="str">
            <v>DISTRIBUTION</v>
          </cell>
          <cell r="C758">
            <v>-203782.69</v>
          </cell>
          <cell r="D758">
            <v>-271538.62</v>
          </cell>
        </row>
        <row r="759">
          <cell r="A759">
            <v>5110045</v>
          </cell>
          <cell r="B759" t="str">
            <v>NGV</v>
          </cell>
          <cell r="C759">
            <v>-44650.64</v>
          </cell>
          <cell r="D759">
            <v>-51157.93</v>
          </cell>
        </row>
        <row r="760">
          <cell r="A760">
            <v>5110070</v>
          </cell>
          <cell r="B760" t="str">
            <v>U.S. GAS LOSSES</v>
          </cell>
          <cell r="C760">
            <v>0</v>
          </cell>
          <cell r="D760">
            <v>83932.99</v>
          </cell>
        </row>
        <row r="761">
          <cell r="A761">
            <v>5120200</v>
          </cell>
          <cell r="B761" t="str">
            <v>FUEL CHARGE-UNDERGROUND STORAGE FIELDS</v>
          </cell>
          <cell r="C761">
            <v>0</v>
          </cell>
          <cell r="D761">
            <v>2509317.38</v>
          </cell>
        </row>
        <row r="762">
          <cell r="A762">
            <v>5552003</v>
          </cell>
          <cell r="B762" t="str">
            <v>CAPACITY BROKERING CREDITS CORE</v>
          </cell>
          <cell r="C762">
            <v>-3853130.56</v>
          </cell>
          <cell r="D762">
            <v>-3018472.06</v>
          </cell>
        </row>
        <row r="763">
          <cell r="A763">
            <v>5552004</v>
          </cell>
          <cell r="B763" t="str">
            <v>COG TRANS COSTS INTRSTA DMAND CHRG</v>
          </cell>
          <cell r="C763">
            <v>18823585.120000001</v>
          </cell>
          <cell r="D763">
            <v>66861929.729999997</v>
          </cell>
        </row>
        <row r="764">
          <cell r="A764">
            <v>5552005</v>
          </cell>
          <cell r="B764" t="str">
            <v>COG TRANS COSTS MPO CORE</v>
          </cell>
          <cell r="C764">
            <v>8627.52</v>
          </cell>
          <cell r="D764">
            <v>12484265.369999999</v>
          </cell>
        </row>
        <row r="765">
          <cell r="A765">
            <v>5552007</v>
          </cell>
          <cell r="B765" t="str">
            <v>BCAP NGTLP COMMOD CORE PURCH ALLO</v>
          </cell>
          <cell r="C765">
            <v>707261794.40999997</v>
          </cell>
          <cell r="D765">
            <v>520484897.08999997</v>
          </cell>
        </row>
        <row r="766">
          <cell r="A766">
            <v>5552014</v>
          </cell>
          <cell r="B766" t="str">
            <v>TRANS COSTS PITCO EXCESS COSTS CORE</v>
          </cell>
          <cell r="C766">
            <v>-1028234.11</v>
          </cell>
          <cell r="D766">
            <v>345029.93</v>
          </cell>
        </row>
        <row r="767">
          <cell r="A767">
            <v>5552015</v>
          </cell>
          <cell r="B767" t="str">
            <v>TRANS COST PITCO EXCS COST NONCORE</v>
          </cell>
          <cell r="C767">
            <v>-1687243.94</v>
          </cell>
          <cell r="D767">
            <v>506685.55</v>
          </cell>
        </row>
        <row r="768">
          <cell r="A768">
            <v>5552016</v>
          </cell>
          <cell r="B768" t="str">
            <v>TRANS COSTS POPCO EXCS COSTS CORE</v>
          </cell>
          <cell r="C768">
            <v>-174207.06</v>
          </cell>
          <cell r="D768">
            <v>0</v>
          </cell>
        </row>
        <row r="769">
          <cell r="A769">
            <v>5552017</v>
          </cell>
          <cell r="B769" t="str">
            <v>TRANS COST POPCO EXCS COST NONCORE</v>
          </cell>
          <cell r="C769">
            <v>-255827.64</v>
          </cell>
          <cell r="D769">
            <v>0</v>
          </cell>
        </row>
        <row r="770">
          <cell r="A770">
            <v>5552020</v>
          </cell>
          <cell r="B770" t="str">
            <v>CAPACITY BROKERING CREDITS-NONCORE</v>
          </cell>
          <cell r="C770">
            <v>-14091802.9</v>
          </cell>
          <cell r="D770">
            <v>-12686618.24</v>
          </cell>
        </row>
        <row r="771">
          <cell r="A771">
            <v>5552021</v>
          </cell>
          <cell r="B771" t="str">
            <v>COG TRANS COST INTR DMND CHG</v>
          </cell>
          <cell r="C771">
            <v>69214257.010000005</v>
          </cell>
          <cell r="D771">
            <v>20043322.27</v>
          </cell>
        </row>
        <row r="772">
          <cell r="A772">
            <v>5552022</v>
          </cell>
          <cell r="B772" t="str">
            <v>COG TRANS COST MPO NON CORE</v>
          </cell>
          <cell r="C772">
            <v>12415.22</v>
          </cell>
          <cell r="D772">
            <v>12965007.24</v>
          </cell>
        </row>
        <row r="773">
          <cell r="A773">
            <v>5552023</v>
          </cell>
          <cell r="B773" t="str">
            <v>COG TRANS COSTS IDC CORE SUBSC</v>
          </cell>
          <cell r="C773">
            <v>34402246.170000002</v>
          </cell>
          <cell r="D773">
            <v>695033.26</v>
          </cell>
        </row>
        <row r="774">
          <cell r="A774">
            <v>5552025</v>
          </cell>
          <cell r="B774" t="str">
            <v>BCAP NGTLP CORE SUBSC ALLOCATION</v>
          </cell>
          <cell r="C774">
            <v>26639144.93</v>
          </cell>
          <cell r="D774">
            <v>13644129.119999999</v>
          </cell>
        </row>
        <row r="775">
          <cell r="A775">
            <v>5552026</v>
          </cell>
          <cell r="B775" t="str">
            <v>NGTLP NON CORE STANDBY SVC</v>
          </cell>
          <cell r="C775">
            <v>2118886.7000000002</v>
          </cell>
          <cell r="D775">
            <v>585809.53</v>
          </cell>
        </row>
        <row r="776">
          <cell r="A776">
            <v>5552030</v>
          </cell>
          <cell r="B776" t="str">
            <v>COG EXCHANGE GAS CORE</v>
          </cell>
          <cell r="C776">
            <v>-2050274.36</v>
          </cell>
          <cell r="D776">
            <v>517058.43</v>
          </cell>
        </row>
        <row r="777">
          <cell r="A777">
            <v>5552033</v>
          </cell>
          <cell r="B777" t="str">
            <v>COG W D STORAGE CORE DEBIT</v>
          </cell>
          <cell r="C777">
            <v>-21369489</v>
          </cell>
          <cell r="D777">
            <v>78621569</v>
          </cell>
        </row>
        <row r="778">
          <cell r="A778">
            <v>5552035</v>
          </cell>
          <cell r="B778" t="str">
            <v>COG INJECT STORAGE GAS COSTS</v>
          </cell>
          <cell r="C778">
            <v>36714982</v>
          </cell>
          <cell r="D778">
            <v>-169478556</v>
          </cell>
        </row>
        <row r="779">
          <cell r="A779">
            <v>5552037</v>
          </cell>
          <cell r="B779" t="str">
            <v>CO SVC GAS USED COMP STA CREDT</v>
          </cell>
          <cell r="C779">
            <v>474010</v>
          </cell>
          <cell r="D779">
            <v>398135</v>
          </cell>
        </row>
        <row r="780">
          <cell r="A780">
            <v>5552045</v>
          </cell>
          <cell r="B780" t="str">
            <v>NGV</v>
          </cell>
          <cell r="C780">
            <v>0</v>
          </cell>
          <cell r="D780">
            <v>-1.28</v>
          </cell>
        </row>
        <row r="781">
          <cell r="A781">
            <v>5552070</v>
          </cell>
          <cell r="B781" t="str">
            <v>U.S. GAS LOSSES</v>
          </cell>
          <cell r="C781">
            <v>-174897</v>
          </cell>
          <cell r="D781">
            <v>0</v>
          </cell>
        </row>
        <row r="782">
          <cell r="A782">
            <v>5552075</v>
          </cell>
          <cell r="B782" t="str">
            <v>GAIN (LOSS) ON INTER PLANT STOCK MOVEME</v>
          </cell>
          <cell r="C782">
            <v>-93.54</v>
          </cell>
          <cell r="D782">
            <v>401.91</v>
          </cell>
        </row>
        <row r="783">
          <cell r="A783">
            <v>6110000</v>
          </cell>
          <cell r="B783" t="str">
            <v>SALARIES</v>
          </cell>
          <cell r="C783">
            <v>0</v>
          </cell>
          <cell r="D783">
            <v>5641.4</v>
          </cell>
        </row>
        <row r="784">
          <cell r="A784">
            <v>6110010</v>
          </cell>
          <cell r="B784" t="str">
            <v>SALARIES-EXECUTIVE</v>
          </cell>
          <cell r="C784">
            <v>771418.41</v>
          </cell>
          <cell r="D784">
            <v>588588.54</v>
          </cell>
        </row>
        <row r="785">
          <cell r="A785">
            <v>6110020</v>
          </cell>
          <cell r="B785" t="str">
            <v>SALARIES-MANAGEMENT  STRAIGHT-TIME</v>
          </cell>
          <cell r="C785">
            <v>52332529.159999996</v>
          </cell>
          <cell r="D785">
            <v>87219137.730000004</v>
          </cell>
        </row>
        <row r="786">
          <cell r="A786">
            <v>6110030</v>
          </cell>
          <cell r="B786" t="str">
            <v>SALARIES-MANAGEMENT  TIME AND ONE HALF</v>
          </cell>
          <cell r="C786">
            <v>344496.85</v>
          </cell>
          <cell r="D786">
            <v>2152189.19</v>
          </cell>
        </row>
        <row r="787">
          <cell r="A787">
            <v>6110040</v>
          </cell>
          <cell r="B787" t="str">
            <v>SALARIES-MANAGEMENT  DOUBLETIME</v>
          </cell>
          <cell r="C787">
            <v>23635.91</v>
          </cell>
          <cell r="D787">
            <v>30909.57</v>
          </cell>
        </row>
        <row r="788">
          <cell r="A788">
            <v>6110050</v>
          </cell>
          <cell r="B788" t="str">
            <v>SALARIES-NONMANAGEMENT  STRAIGHT-TIME</v>
          </cell>
          <cell r="C788">
            <v>0</v>
          </cell>
          <cell r="D788">
            <v>108452450.02</v>
          </cell>
        </row>
        <row r="789">
          <cell r="A789">
            <v>6110060</v>
          </cell>
          <cell r="B789" t="str">
            <v>SALARIES-NONMANAGEMENT  TIME AND ONE HA</v>
          </cell>
          <cell r="C789">
            <v>0</v>
          </cell>
          <cell r="D789">
            <v>20385363.710000001</v>
          </cell>
        </row>
        <row r="790">
          <cell r="A790">
            <v>6110080</v>
          </cell>
          <cell r="B790" t="str">
            <v>SALARIES-CLERICAL AND TECHNICAL  STRAIG</v>
          </cell>
          <cell r="C790">
            <v>3700958.96</v>
          </cell>
          <cell r="D790">
            <v>3423354.69</v>
          </cell>
        </row>
        <row r="791">
          <cell r="A791">
            <v>6110090</v>
          </cell>
          <cell r="B791" t="str">
            <v>SALARIES-CLERICAL AND TECHNICAL  TIME A</v>
          </cell>
          <cell r="C791">
            <v>63761.52</v>
          </cell>
          <cell r="D791">
            <v>61460.81</v>
          </cell>
        </row>
        <row r="792">
          <cell r="A792">
            <v>6110100</v>
          </cell>
          <cell r="B792" t="str">
            <v>SALARIES-CLERICAL AND TECHNICAL  DOUBLE</v>
          </cell>
          <cell r="C792">
            <v>640.12</v>
          </cell>
          <cell r="D792">
            <v>832.69</v>
          </cell>
        </row>
        <row r="793">
          <cell r="A793">
            <v>6110110</v>
          </cell>
          <cell r="B793" t="str">
            <v>SALARIES-UNION  STRAIGHT-TIME</v>
          </cell>
          <cell r="C793">
            <v>118513868.15000001</v>
          </cell>
          <cell r="D793">
            <v>102351573.48</v>
          </cell>
        </row>
        <row r="794">
          <cell r="A794">
            <v>6110120</v>
          </cell>
          <cell r="B794" t="str">
            <v>SALARIES-UNION  TIME AND ONE HALF</v>
          </cell>
          <cell r="C794">
            <v>10476493.09</v>
          </cell>
          <cell r="D794">
            <v>9815720.5700000003</v>
          </cell>
        </row>
        <row r="795">
          <cell r="A795">
            <v>6110130</v>
          </cell>
          <cell r="B795" t="str">
            <v>SALARIES-UNION  DOUBLE TIME</v>
          </cell>
          <cell r="C795">
            <v>1032776.19</v>
          </cell>
          <cell r="D795">
            <v>1149572.44</v>
          </cell>
        </row>
        <row r="796">
          <cell r="A796">
            <v>6110140</v>
          </cell>
          <cell r="B796" t="str">
            <v>SALARIES-TEMP FULL-TIME  STRAIGHT-TIME</v>
          </cell>
          <cell r="C796">
            <v>51513.17</v>
          </cell>
          <cell r="D796">
            <v>161253.73000000001</v>
          </cell>
        </row>
        <row r="797">
          <cell r="A797">
            <v>6110150</v>
          </cell>
          <cell r="B797" t="str">
            <v>SALARIES-TEMP FULL-TIME  TIME AND ONE H</v>
          </cell>
          <cell r="C797">
            <v>186.94</v>
          </cell>
          <cell r="D797">
            <v>52892.81</v>
          </cell>
        </row>
        <row r="798">
          <cell r="A798">
            <v>6110170</v>
          </cell>
          <cell r="B798" t="str">
            <v>SALARIES-TEMP PART-TIME  STRAIGHT-TIME</v>
          </cell>
          <cell r="C798">
            <v>13280029.029999999</v>
          </cell>
          <cell r="D798">
            <v>19402770.34</v>
          </cell>
        </row>
        <row r="799">
          <cell r="A799">
            <v>6110180</v>
          </cell>
          <cell r="B799" t="str">
            <v>SALARIES-TEMP PART-TIME  TIME AND ONE H</v>
          </cell>
          <cell r="C799">
            <v>356629.57</v>
          </cell>
          <cell r="D799">
            <v>632246.54</v>
          </cell>
        </row>
        <row r="800">
          <cell r="A800">
            <v>6110190</v>
          </cell>
          <cell r="B800" t="str">
            <v>SALARIES-TEMP PART-TIME  DOUBLE TIME</v>
          </cell>
          <cell r="C800">
            <v>2632.66</v>
          </cell>
          <cell r="D800">
            <v>723.66</v>
          </cell>
        </row>
        <row r="801">
          <cell r="A801">
            <v>6110255</v>
          </cell>
          <cell r="B801" t="str">
            <v>SALARIES-EICP</v>
          </cell>
          <cell r="C801">
            <v>16445651.689999999</v>
          </cell>
          <cell r="D801">
            <v>14221958</v>
          </cell>
        </row>
        <row r="802">
          <cell r="A802">
            <v>6110256</v>
          </cell>
          <cell r="B802" t="str">
            <v>SALARIES-MISC</v>
          </cell>
          <cell r="C802">
            <v>804356.89</v>
          </cell>
          <cell r="D802">
            <v>0</v>
          </cell>
        </row>
        <row r="803">
          <cell r="A803">
            <v>6110257</v>
          </cell>
          <cell r="B803" t="str">
            <v>SALARIES-MSI</v>
          </cell>
          <cell r="C803">
            <v>223754.75</v>
          </cell>
          <cell r="D803">
            <v>0</v>
          </cell>
        </row>
        <row r="804">
          <cell r="A804">
            <v>6110270</v>
          </cell>
          <cell r="B804" t="str">
            <v>SALARIES-SEVERENCE</v>
          </cell>
          <cell r="C804">
            <v>86998.42</v>
          </cell>
          <cell r="D804">
            <v>0</v>
          </cell>
        </row>
        <row r="805">
          <cell r="A805">
            <v>6110280</v>
          </cell>
          <cell r="B805" t="str">
            <v>SALARIES-VACATION</v>
          </cell>
          <cell r="C805">
            <v>10334322.289999999</v>
          </cell>
          <cell r="D805">
            <v>0</v>
          </cell>
        </row>
        <row r="806">
          <cell r="A806">
            <v>6110290</v>
          </cell>
          <cell r="B806" t="str">
            <v>SALARIES-HOLIDAY</v>
          </cell>
          <cell r="C806">
            <v>2354791.5</v>
          </cell>
          <cell r="D806">
            <v>0</v>
          </cell>
        </row>
        <row r="807">
          <cell r="A807">
            <v>6110300</v>
          </cell>
          <cell r="B807" t="str">
            <v>SALARIES-JURY DUTY</v>
          </cell>
          <cell r="C807">
            <v>260087.33</v>
          </cell>
          <cell r="D807">
            <v>0</v>
          </cell>
        </row>
        <row r="808">
          <cell r="A808">
            <v>6110310</v>
          </cell>
          <cell r="B808" t="str">
            <v>SALARIES-SICK TIME</v>
          </cell>
          <cell r="C808">
            <v>2415564.04</v>
          </cell>
          <cell r="D808">
            <v>0</v>
          </cell>
        </row>
        <row r="809">
          <cell r="A809">
            <v>6110320</v>
          </cell>
          <cell r="B809" t="str">
            <v>SALARIES-OTHER NON PRODUCTIVE</v>
          </cell>
          <cell r="C809">
            <v>679207.1</v>
          </cell>
          <cell r="D809">
            <v>2388566.85</v>
          </cell>
        </row>
        <row r="810">
          <cell r="A810">
            <v>6120002</v>
          </cell>
          <cell r="B810" t="str">
            <v>EMP BEN-HEALTH INSURANCE</v>
          </cell>
          <cell r="C810">
            <v>11295738.460000001</v>
          </cell>
          <cell r="D810">
            <v>15013748.91</v>
          </cell>
        </row>
        <row r="811">
          <cell r="A811">
            <v>6120003</v>
          </cell>
          <cell r="B811" t="str">
            <v>EMP BEN-DENTAL INSURANCE</v>
          </cell>
          <cell r="C811">
            <v>1338233.56</v>
          </cell>
          <cell r="D811">
            <v>1885463.29</v>
          </cell>
        </row>
        <row r="812">
          <cell r="A812">
            <v>6120004</v>
          </cell>
          <cell r="B812" t="str">
            <v>EMP BEN-VISION INSURANCE</v>
          </cell>
          <cell r="C812">
            <v>178203.99</v>
          </cell>
          <cell r="D812">
            <v>53929.760000000002</v>
          </cell>
        </row>
        <row r="813">
          <cell r="A813">
            <v>6120005</v>
          </cell>
          <cell r="B813" t="str">
            <v>EMP BEN-LIFE INSURANCE</v>
          </cell>
          <cell r="C813">
            <v>275897.26</v>
          </cell>
          <cell r="D813">
            <v>344169.23</v>
          </cell>
        </row>
        <row r="814">
          <cell r="A814">
            <v>6120006</v>
          </cell>
          <cell r="B814" t="str">
            <v>EMP BEN-FEES AND SERVICE ADM CHARGES</v>
          </cell>
          <cell r="C814">
            <v>161087.91</v>
          </cell>
          <cell r="D814">
            <v>478605.47</v>
          </cell>
        </row>
        <row r="815">
          <cell r="A815">
            <v>6120008</v>
          </cell>
          <cell r="B815" t="str">
            <v>EMP BEN-QUALIFIED PENSION</v>
          </cell>
          <cell r="C815">
            <v>0</v>
          </cell>
          <cell r="D815">
            <v>65500</v>
          </cell>
        </row>
        <row r="816">
          <cell r="A816">
            <v>6120009</v>
          </cell>
          <cell r="B816" t="str">
            <v>EMP BEN-EMPLOYEE ASSISTANCE PROGRAM</v>
          </cell>
          <cell r="C816">
            <v>136551.4</v>
          </cell>
          <cell r="D816">
            <v>151534.85999999999</v>
          </cell>
        </row>
        <row r="817">
          <cell r="A817">
            <v>6120010</v>
          </cell>
          <cell r="B817" t="str">
            <v>EMP BEN-EMPLOYEE WELLNESS PROGRAM</v>
          </cell>
          <cell r="C817">
            <v>14069.12</v>
          </cell>
          <cell r="D817">
            <v>50768.82</v>
          </cell>
        </row>
        <row r="818">
          <cell r="A818">
            <v>6120011</v>
          </cell>
          <cell r="B818" t="str">
            <v>EMP BEN-LONG TERM DISABILITY</v>
          </cell>
          <cell r="C818">
            <v>425709.96</v>
          </cell>
          <cell r="D818">
            <v>2929282.55</v>
          </cell>
        </row>
        <row r="819">
          <cell r="A819">
            <v>6120012</v>
          </cell>
          <cell r="B819" t="str">
            <v>EMP BEN-EMPLOYEE RECOGNITION</v>
          </cell>
          <cell r="C819">
            <v>530500.9</v>
          </cell>
          <cell r="D819">
            <v>1002479.68</v>
          </cell>
        </row>
        <row r="820">
          <cell r="A820">
            <v>6120013</v>
          </cell>
          <cell r="B820" t="str">
            <v>EMP BEN-ANNUAL BENEFIT</v>
          </cell>
          <cell r="C820">
            <v>127871.63</v>
          </cell>
          <cell r="D820">
            <v>1032.5</v>
          </cell>
        </row>
        <row r="821">
          <cell r="A821">
            <v>6120014</v>
          </cell>
          <cell r="B821" t="str">
            <v>EMP BEN-SERVICE RECOGNITION</v>
          </cell>
          <cell r="C821">
            <v>113216.95</v>
          </cell>
          <cell r="D821">
            <v>331597.48</v>
          </cell>
        </row>
        <row r="822">
          <cell r="A822">
            <v>6120015</v>
          </cell>
          <cell r="B822" t="str">
            <v>EMP BEN-TURKEY CHECKS</v>
          </cell>
          <cell r="C822">
            <v>-125</v>
          </cell>
          <cell r="D822">
            <v>273294.51</v>
          </cell>
        </row>
        <row r="823">
          <cell r="A823">
            <v>6120016</v>
          </cell>
          <cell r="B823" t="str">
            <v>EMP BEN-CASH AWARDS</v>
          </cell>
          <cell r="C823">
            <v>725860</v>
          </cell>
          <cell r="D823">
            <v>0</v>
          </cell>
        </row>
        <row r="824">
          <cell r="A824">
            <v>6120017</v>
          </cell>
          <cell r="B824" t="str">
            <v>EMP BEN-EDUCATIONAL ASSISTANCE</v>
          </cell>
          <cell r="C824">
            <v>172830.04</v>
          </cell>
          <cell r="D824">
            <v>319.5</v>
          </cell>
        </row>
        <row r="825">
          <cell r="A825">
            <v>6120018</v>
          </cell>
          <cell r="B825" t="str">
            <v>EMP BEN-PRE-EMP PHYSICAL EXAMS</v>
          </cell>
          <cell r="C825">
            <v>58854.61</v>
          </cell>
          <cell r="D825">
            <v>60814.28</v>
          </cell>
        </row>
        <row r="826">
          <cell r="A826">
            <v>6120019</v>
          </cell>
          <cell r="B826" t="str">
            <v>EMP BEN-TRANSPORTATION ALLOWANCE</v>
          </cell>
          <cell r="C826">
            <v>192043.23</v>
          </cell>
          <cell r="D826">
            <v>222618.64</v>
          </cell>
        </row>
        <row r="827">
          <cell r="A827">
            <v>6120020</v>
          </cell>
          <cell r="B827" t="str">
            <v>EMP BEN-DIRECTORS PENSION</v>
          </cell>
          <cell r="C827">
            <v>259.97000000000003</v>
          </cell>
          <cell r="D827">
            <v>281.18</v>
          </cell>
        </row>
        <row r="828">
          <cell r="A828">
            <v>6120021</v>
          </cell>
          <cell r="B828" t="str">
            <v>EMP BEN-DEF COMP INSURANCE-NET OF PREMI</v>
          </cell>
          <cell r="C828">
            <v>505</v>
          </cell>
          <cell r="D828">
            <v>150</v>
          </cell>
        </row>
        <row r="829">
          <cell r="A829">
            <v>6120024</v>
          </cell>
          <cell r="B829" t="str">
            <v>EMP BEN-PBOP MED NON-REP</v>
          </cell>
          <cell r="C829">
            <v>5165000</v>
          </cell>
          <cell r="D829">
            <v>7172900</v>
          </cell>
        </row>
        <row r="830">
          <cell r="A830">
            <v>6120027</v>
          </cell>
          <cell r="B830" t="str">
            <v>EMP BEN-ICP BONUS ACCRUAL</v>
          </cell>
          <cell r="C830">
            <v>301640.63</v>
          </cell>
          <cell r="D830">
            <v>0</v>
          </cell>
        </row>
        <row r="831">
          <cell r="A831">
            <v>6120028</v>
          </cell>
          <cell r="B831" t="str">
            <v>EMP BEN-LIFE INSURANCE-RETIREES</v>
          </cell>
          <cell r="C831">
            <v>250</v>
          </cell>
          <cell r="D831">
            <v>0</v>
          </cell>
        </row>
        <row r="832">
          <cell r="A832">
            <v>6120029</v>
          </cell>
          <cell r="B832" t="str">
            <v>EMP BEN-COBRA FOR TERMINATES</v>
          </cell>
          <cell r="C832">
            <v>6800</v>
          </cell>
          <cell r="D832">
            <v>0</v>
          </cell>
        </row>
        <row r="833">
          <cell r="A833">
            <v>6120031</v>
          </cell>
          <cell r="B833" t="str">
            <v>EMP BEN-CONTRA BENEFITS</v>
          </cell>
          <cell r="C833">
            <v>0</v>
          </cell>
          <cell r="D833">
            <v>-6836952.4500000002</v>
          </cell>
        </row>
        <row r="834">
          <cell r="A834">
            <v>6120034</v>
          </cell>
          <cell r="B834" t="str">
            <v>EMP BEN-MISCELLANEOUS-IMPUTABLE</v>
          </cell>
          <cell r="C834">
            <v>0</v>
          </cell>
          <cell r="D834">
            <v>10000</v>
          </cell>
        </row>
        <row r="835">
          <cell r="A835">
            <v>6120035</v>
          </cell>
          <cell r="B835" t="str">
            <v>EMP BEN-YMCA-IMPUTABLE</v>
          </cell>
          <cell r="C835">
            <v>62894.83</v>
          </cell>
          <cell r="D835">
            <v>45539.64</v>
          </cell>
        </row>
        <row r="836">
          <cell r="A836">
            <v>6120036</v>
          </cell>
          <cell r="B836" t="str">
            <v>EMP BEN-FINANCIAL CONSULTING</v>
          </cell>
          <cell r="C836">
            <v>15815</v>
          </cell>
          <cell r="D836">
            <v>21359.5</v>
          </cell>
        </row>
        <row r="837">
          <cell r="A837">
            <v>6120037</v>
          </cell>
          <cell r="B837" t="str">
            <v>EMP BEN-WORKER'S COMPENSATION-MEDICAL</v>
          </cell>
          <cell r="C837">
            <v>2895429.37</v>
          </cell>
          <cell r="D837">
            <v>4486291.66</v>
          </cell>
        </row>
        <row r="838">
          <cell r="A838">
            <v>6120038</v>
          </cell>
          <cell r="B838" t="str">
            <v>EMP BEN-WORKER'S COMPENSATION-OTHER</v>
          </cell>
          <cell r="C838">
            <v>795843.41</v>
          </cell>
          <cell r="D838">
            <v>1252572.6499999999</v>
          </cell>
        </row>
        <row r="839">
          <cell r="A839">
            <v>6120040</v>
          </cell>
          <cell r="B839" t="str">
            <v>EMP BEN-EMP RELOCATION</v>
          </cell>
          <cell r="C839">
            <v>27846.61</v>
          </cell>
          <cell r="D839">
            <v>0</v>
          </cell>
        </row>
        <row r="840">
          <cell r="A840">
            <v>6120041</v>
          </cell>
          <cell r="B840" t="str">
            <v>EMP BEN-EMP RELOCATION-GROSS UP</v>
          </cell>
          <cell r="C840">
            <v>9122.35</v>
          </cell>
          <cell r="D840">
            <v>0</v>
          </cell>
        </row>
        <row r="841">
          <cell r="A841">
            <v>6120042</v>
          </cell>
          <cell r="B841" t="str">
            <v>EMP BEN-EMP RELOCATION-NON TAXABLE</v>
          </cell>
          <cell r="C841">
            <v>2836.51</v>
          </cell>
          <cell r="D841">
            <v>0</v>
          </cell>
        </row>
        <row r="842">
          <cell r="A842">
            <v>6120046</v>
          </cell>
          <cell r="B842" t="str">
            <v>EMP BEN-OLD TIMERS</v>
          </cell>
          <cell r="C842">
            <v>0</v>
          </cell>
          <cell r="D842">
            <v>62.7</v>
          </cell>
        </row>
        <row r="843">
          <cell r="A843">
            <v>6120047</v>
          </cell>
          <cell r="B843" t="str">
            <v>EMP BEN-CONTRIB CLUB</v>
          </cell>
          <cell r="C843">
            <v>0</v>
          </cell>
          <cell r="D843">
            <v>1160</v>
          </cell>
        </row>
        <row r="844">
          <cell r="A844">
            <v>6120050</v>
          </cell>
          <cell r="B844" t="str">
            <v>EMP BEN-HEALTH INS RETIRED</v>
          </cell>
          <cell r="C844">
            <v>16087230.460000001</v>
          </cell>
          <cell r="D844">
            <v>14511275</v>
          </cell>
        </row>
        <row r="845">
          <cell r="A845">
            <v>6120052</v>
          </cell>
          <cell r="B845" t="str">
            <v>EMP BEN-SUBSIDIZED FOOD SVS</v>
          </cell>
          <cell r="C845">
            <v>-52423.81</v>
          </cell>
          <cell r="D845">
            <v>3698.36</v>
          </cell>
        </row>
        <row r="846">
          <cell r="A846">
            <v>6120053</v>
          </cell>
          <cell r="B846" t="str">
            <v>EMP BEN-EMPLOYEE BENEFITS MISC</v>
          </cell>
          <cell r="C846">
            <v>200</v>
          </cell>
          <cell r="D846">
            <v>146818.72</v>
          </cell>
        </row>
        <row r="847">
          <cell r="A847">
            <v>6120058</v>
          </cell>
          <cell r="B847" t="str">
            <v>EMP BEN-SUPPLEMENTAL PENSION</v>
          </cell>
          <cell r="C847">
            <v>18087.2</v>
          </cell>
          <cell r="D847">
            <v>145641.1</v>
          </cell>
        </row>
        <row r="848">
          <cell r="A848">
            <v>6120062</v>
          </cell>
          <cell r="B848" t="str">
            <v>EMP BEN-RSP COMPANY MATCH</v>
          </cell>
          <cell r="C848">
            <v>4629082.1900000004</v>
          </cell>
          <cell r="D848">
            <v>6404385.4199999999</v>
          </cell>
        </row>
        <row r="849">
          <cell r="A849">
            <v>6120068</v>
          </cell>
          <cell r="B849" t="str">
            <v>EMP BEN-INACTIVE EMPLOYEE BENEFITS</v>
          </cell>
          <cell r="C849">
            <v>2610.5</v>
          </cell>
          <cell r="D849">
            <v>2830.5</v>
          </cell>
        </row>
        <row r="850">
          <cell r="A850">
            <v>6120075</v>
          </cell>
          <cell r="B850" t="str">
            <v>EMP BEN-RANDOM TESTING</v>
          </cell>
          <cell r="C850">
            <v>108079.82</v>
          </cell>
          <cell r="D850">
            <v>65019.7</v>
          </cell>
        </row>
        <row r="851">
          <cell r="A851">
            <v>6120081</v>
          </cell>
          <cell r="B851" t="str">
            <v>EMP BEN-PBOP MED-REP</v>
          </cell>
          <cell r="C851">
            <v>1698000</v>
          </cell>
          <cell r="D851">
            <v>15607253</v>
          </cell>
        </row>
        <row r="852">
          <cell r="A852">
            <v>6120082</v>
          </cell>
          <cell r="B852" t="str">
            <v>EMP BEN-PBOP NON-REP LIFE I</v>
          </cell>
          <cell r="C852">
            <v>112580</v>
          </cell>
          <cell r="D852">
            <v>1033974</v>
          </cell>
        </row>
        <row r="853">
          <cell r="A853">
            <v>6120083</v>
          </cell>
          <cell r="B853" t="str">
            <v>EMP BEN-PBOP NON-REP LIFE II</v>
          </cell>
          <cell r="C853">
            <v>112912.84</v>
          </cell>
          <cell r="D853">
            <v>201299.28</v>
          </cell>
        </row>
        <row r="854">
          <cell r="A854">
            <v>6120084</v>
          </cell>
          <cell r="B854" t="str">
            <v>EMP BEN-SPECIAL EVENTS NIGHT</v>
          </cell>
          <cell r="C854">
            <v>54174.400000000001</v>
          </cell>
          <cell r="D854">
            <v>392479.71</v>
          </cell>
        </row>
        <row r="855">
          <cell r="A855">
            <v>6120086</v>
          </cell>
          <cell r="B855" t="str">
            <v>EMP BEN-RETIREMENT ACTIVITIES</v>
          </cell>
          <cell r="C855">
            <v>71111.69</v>
          </cell>
          <cell r="D855">
            <v>34778.239999999998</v>
          </cell>
        </row>
        <row r="856">
          <cell r="A856">
            <v>6120087</v>
          </cell>
          <cell r="B856" t="str">
            <v>EMP BEN-SERVICE RESTORATION</v>
          </cell>
          <cell r="C856">
            <v>37978.080000000002</v>
          </cell>
          <cell r="D856">
            <v>56967.12</v>
          </cell>
        </row>
        <row r="857">
          <cell r="A857">
            <v>6120089</v>
          </cell>
          <cell r="B857" t="str">
            <v>EMP BEN-EXCESS SAVINGS</v>
          </cell>
          <cell r="C857">
            <v>88082.92</v>
          </cell>
          <cell r="D857">
            <v>0</v>
          </cell>
        </row>
        <row r="858">
          <cell r="A858">
            <v>6120139</v>
          </cell>
          <cell r="B858" t="str">
            <v>EMP BEN-WORKER'S COMP-IDEMNITY EXP</v>
          </cell>
          <cell r="C858">
            <v>5386056.8300000001</v>
          </cell>
          <cell r="D858">
            <v>8249413.3200000003</v>
          </cell>
        </row>
        <row r="859">
          <cell r="A859">
            <v>6120140</v>
          </cell>
          <cell r="B859" t="str">
            <v>EMP BEN-WORKER'S COMPENSATION-ADMIN</v>
          </cell>
          <cell r="C859">
            <v>1227904.07</v>
          </cell>
          <cell r="D859">
            <v>212855.24</v>
          </cell>
        </row>
        <row r="860">
          <cell r="A860">
            <v>6120141</v>
          </cell>
          <cell r="B860" t="str">
            <v>EMP BEN-WORKERS COMP-REFUNDS</v>
          </cell>
          <cell r="C860">
            <v>-428616.34</v>
          </cell>
          <cell r="D860">
            <v>-351913.18</v>
          </cell>
        </row>
        <row r="861">
          <cell r="A861">
            <v>6125000</v>
          </cell>
          <cell r="B861" t="str">
            <v>EXECUTIVE BENEFITS</v>
          </cell>
          <cell r="C861">
            <v>21634.61</v>
          </cell>
          <cell r="D861">
            <v>0</v>
          </cell>
        </row>
        <row r="862">
          <cell r="A862">
            <v>6125007</v>
          </cell>
          <cell r="B862" t="str">
            <v>EXEC BEN-EXECUTIVE INSURANCE</v>
          </cell>
          <cell r="C862">
            <v>6159.21</v>
          </cell>
          <cell r="D862">
            <v>6041.92</v>
          </cell>
        </row>
        <row r="863">
          <cell r="A863">
            <v>6127000</v>
          </cell>
          <cell r="B863" t="str">
            <v>EMP BEN-PAYROLL TAXES</v>
          </cell>
          <cell r="C863">
            <v>791.36</v>
          </cell>
          <cell r="D863">
            <v>0</v>
          </cell>
        </row>
        <row r="864">
          <cell r="A864">
            <v>6130000</v>
          </cell>
          <cell r="B864" t="str">
            <v>EMP BEN-EMPLOYEE EXPENSES</v>
          </cell>
          <cell r="C864">
            <v>796.89</v>
          </cell>
          <cell r="D864">
            <v>21567.86</v>
          </cell>
        </row>
        <row r="865">
          <cell r="A865">
            <v>6130001</v>
          </cell>
          <cell r="B865" t="str">
            <v>EMP TRAVEL-EMP  AIR</v>
          </cell>
          <cell r="C865">
            <v>433651.79</v>
          </cell>
          <cell r="D865">
            <v>274301.15999999997</v>
          </cell>
        </row>
        <row r="866">
          <cell r="A866">
            <v>6130002</v>
          </cell>
          <cell r="B866" t="str">
            <v>EMP TRAVEL-EMP  RAIL</v>
          </cell>
          <cell r="C866">
            <v>3615.88</v>
          </cell>
          <cell r="D866">
            <v>4500.08</v>
          </cell>
        </row>
        <row r="867">
          <cell r="A867">
            <v>6130010</v>
          </cell>
          <cell r="B867" t="str">
            <v>EMP TRAVEL-MEALS&amp;TIPS(100%)(CHK W/AP OR</v>
          </cell>
          <cell r="C867">
            <v>125685.49</v>
          </cell>
          <cell r="D867">
            <v>3979240.87</v>
          </cell>
        </row>
        <row r="868">
          <cell r="A868">
            <v>6130011</v>
          </cell>
          <cell r="B868" t="str">
            <v>EMP TRAVEL-INCIDENTALS (PHONES AND TIPS</v>
          </cell>
          <cell r="C868">
            <v>155603.31</v>
          </cell>
          <cell r="D868">
            <v>94019.51</v>
          </cell>
        </row>
        <row r="869">
          <cell r="A869">
            <v>6130012</v>
          </cell>
          <cell r="B869" t="str">
            <v>EMP TRAVEL-MILEAGE</v>
          </cell>
          <cell r="C869">
            <v>783091.93</v>
          </cell>
          <cell r="D869">
            <v>283821.64</v>
          </cell>
        </row>
        <row r="870">
          <cell r="A870">
            <v>6130013</v>
          </cell>
          <cell r="B870" t="str">
            <v>EMP TRAVEL-PER DIEM</v>
          </cell>
          <cell r="C870">
            <v>68301.399999999994</v>
          </cell>
          <cell r="D870">
            <v>32962.79</v>
          </cell>
        </row>
        <row r="871">
          <cell r="A871">
            <v>6130014</v>
          </cell>
          <cell r="B871" t="str">
            <v>EMP TRAVEL-PARKING</v>
          </cell>
          <cell r="C871">
            <v>28238.720000000001</v>
          </cell>
          <cell r="D871">
            <v>14412.68</v>
          </cell>
        </row>
        <row r="872">
          <cell r="A872">
            <v>6130015</v>
          </cell>
          <cell r="B872" t="str">
            <v>EMP TRAVEL-MEALS (INCL TIPS)%ENT 50%</v>
          </cell>
          <cell r="C872">
            <v>690152.34</v>
          </cell>
          <cell r="D872">
            <v>1878094.11</v>
          </cell>
        </row>
        <row r="873">
          <cell r="A873">
            <v>6130016</v>
          </cell>
          <cell r="B873" t="str">
            <v>EMP TRAVEL-CAR RENTAL</v>
          </cell>
          <cell r="C873">
            <v>51548.93</v>
          </cell>
          <cell r="D873">
            <v>38751.040000000001</v>
          </cell>
        </row>
        <row r="874">
          <cell r="A874">
            <v>6130017</v>
          </cell>
          <cell r="B874" t="str">
            <v>EMP TRAVEL-TAXI AND SHUTTLE</v>
          </cell>
          <cell r="C874">
            <v>58154.49</v>
          </cell>
          <cell r="D874">
            <v>58919.81</v>
          </cell>
        </row>
        <row r="875">
          <cell r="A875">
            <v>6130018</v>
          </cell>
          <cell r="B875" t="str">
            <v>EMP TRAVEL-AGENCY EXPENSE-CBS USE</v>
          </cell>
          <cell r="C875">
            <v>0</v>
          </cell>
          <cell r="D875">
            <v>17</v>
          </cell>
        </row>
        <row r="876">
          <cell r="A876">
            <v>6130019</v>
          </cell>
          <cell r="B876" t="str">
            <v>EMP TRAVEL-MANAGEMENT-CBS USE</v>
          </cell>
          <cell r="C876">
            <v>86.51</v>
          </cell>
          <cell r="D876">
            <v>0</v>
          </cell>
        </row>
        <row r="877">
          <cell r="A877">
            <v>6130020</v>
          </cell>
          <cell r="B877" t="str">
            <v>EMP TRAVEL-HOTEL/LODG (ROOM AND TAX ONL</v>
          </cell>
          <cell r="C877">
            <v>811772.91</v>
          </cell>
          <cell r="D877">
            <v>544337.99</v>
          </cell>
        </row>
        <row r="878">
          <cell r="A878">
            <v>6130021</v>
          </cell>
          <cell r="B878" t="str">
            <v>EMP TRAVEL-RECRUITING EXP TRAVEL ARRANG</v>
          </cell>
          <cell r="C878">
            <v>0</v>
          </cell>
          <cell r="D878">
            <v>814.47</v>
          </cell>
        </row>
        <row r="879">
          <cell r="A879">
            <v>6130022</v>
          </cell>
          <cell r="B879" t="str">
            <v>EMP BEN-CORPORATE EVENTS SERVICES (VEND</v>
          </cell>
          <cell r="C879">
            <v>731.7</v>
          </cell>
          <cell r="D879">
            <v>48568.1</v>
          </cell>
        </row>
        <row r="880">
          <cell r="A880">
            <v>6130030</v>
          </cell>
          <cell r="B880" t="str">
            <v>EMP OTHER-SPOUSE'S TRAVEL-IMPUTABLE</v>
          </cell>
          <cell r="C880">
            <v>142.26</v>
          </cell>
          <cell r="D880">
            <v>0</v>
          </cell>
        </row>
        <row r="881">
          <cell r="A881">
            <v>6130040</v>
          </cell>
          <cell r="B881" t="str">
            <v>EMP OTHER-LIVING EXPENSES-IMPUTABLE</v>
          </cell>
          <cell r="C881">
            <v>1899.5</v>
          </cell>
          <cell r="D881">
            <v>3502</v>
          </cell>
        </row>
        <row r="882">
          <cell r="A882">
            <v>6130050</v>
          </cell>
          <cell r="B882" t="str">
            <v>EMP TRAVEL-OTHER</v>
          </cell>
          <cell r="C882">
            <v>190148.95</v>
          </cell>
          <cell r="D882">
            <v>175931.73</v>
          </cell>
        </row>
        <row r="883">
          <cell r="A883">
            <v>6130055</v>
          </cell>
          <cell r="B883" t="str">
            <v>EMP TRAVEL-COMPANY PD TRAVEL EXPENSES</v>
          </cell>
          <cell r="C883">
            <v>12073.75</v>
          </cell>
          <cell r="D883">
            <v>28446.13</v>
          </cell>
        </row>
        <row r="884">
          <cell r="A884">
            <v>6210000</v>
          </cell>
          <cell r="B884" t="str">
            <v>PURCHASED MATERIALS</v>
          </cell>
          <cell r="C884">
            <v>60323.35</v>
          </cell>
          <cell r="D884">
            <v>425596.79</v>
          </cell>
        </row>
        <row r="885">
          <cell r="A885">
            <v>6210005</v>
          </cell>
          <cell r="B885" t="str">
            <v>AVERAGE UNIT PRICE ADJUSTMENT</v>
          </cell>
          <cell r="C885">
            <v>-8093.38</v>
          </cell>
          <cell r="D885">
            <v>-25865.360000000001</v>
          </cell>
        </row>
        <row r="886">
          <cell r="A886">
            <v>6210010</v>
          </cell>
          <cell r="B886" t="str">
            <v>Purchased Materials - Office Supplies</v>
          </cell>
          <cell r="C886">
            <v>133.91999999999999</v>
          </cell>
          <cell r="D886">
            <v>0</v>
          </cell>
        </row>
        <row r="887">
          <cell r="A887">
            <v>6210080</v>
          </cell>
          <cell r="B887" t="str">
            <v>Purchased Materials - Gasoline and Dies</v>
          </cell>
          <cell r="C887">
            <v>67.39</v>
          </cell>
          <cell r="D887">
            <v>0</v>
          </cell>
        </row>
        <row r="888">
          <cell r="A888">
            <v>6210195</v>
          </cell>
          <cell r="B888" t="str">
            <v>PO-MATL-EXEMPT MATERIAL-GAS</v>
          </cell>
          <cell r="C888">
            <v>216164.71</v>
          </cell>
          <cell r="D888">
            <v>35761.050000000003</v>
          </cell>
        </row>
        <row r="889">
          <cell r="A889">
            <v>6210210</v>
          </cell>
          <cell r="B889" t="str">
            <v>PO-MATL-INV ADJUST ACCT</v>
          </cell>
          <cell r="C889">
            <v>-8227.19</v>
          </cell>
          <cell r="D889">
            <v>27277.41</v>
          </cell>
        </row>
        <row r="890">
          <cell r="A890">
            <v>6210220</v>
          </cell>
          <cell r="B890" t="str">
            <v>PO-MATL-SCRAP MATERIAL EXPENSES</v>
          </cell>
          <cell r="C890">
            <v>24866.66</v>
          </cell>
          <cell r="D890">
            <v>663.24</v>
          </cell>
        </row>
        <row r="891">
          <cell r="A891">
            <v>6210230</v>
          </cell>
          <cell r="B891" t="str">
            <v>PO-MATL-SUBCONT MAT CONSUMP</v>
          </cell>
          <cell r="C891">
            <v>735682.64</v>
          </cell>
          <cell r="D891">
            <v>272861.86</v>
          </cell>
        </row>
        <row r="892">
          <cell r="A892">
            <v>6210240</v>
          </cell>
          <cell r="B892" t="str">
            <v>PO-MATL-SUBCONT ENHANC COSTS</v>
          </cell>
          <cell r="C892">
            <v>179154.7</v>
          </cell>
          <cell r="D892">
            <v>54275.17</v>
          </cell>
        </row>
        <row r="893">
          <cell r="A893">
            <v>6210250</v>
          </cell>
          <cell r="B893" t="str">
            <v>PO-MATL-SUBCONT SCRAP COSTS</v>
          </cell>
          <cell r="C893">
            <v>-914837.34</v>
          </cell>
          <cell r="D893">
            <v>-313311.19</v>
          </cell>
        </row>
        <row r="894">
          <cell r="A894">
            <v>6211010</v>
          </cell>
          <cell r="B894" t="str">
            <v>NO PO-MATL-OFFICE FURNITURE</v>
          </cell>
          <cell r="C894">
            <v>21368.52</v>
          </cell>
          <cell r="D894">
            <v>16996.2</v>
          </cell>
        </row>
        <row r="895">
          <cell r="A895">
            <v>6211015</v>
          </cell>
          <cell r="B895" t="str">
            <v>NO PO-MATL-OFFICE EQUIPMENT</v>
          </cell>
          <cell r="C895">
            <v>50634.57</v>
          </cell>
          <cell r="D895">
            <v>77605.23</v>
          </cell>
        </row>
        <row r="896">
          <cell r="A896">
            <v>6211020</v>
          </cell>
          <cell r="B896" t="str">
            <v>NO PO-MATL-COMPUTER EQUIPMENT</v>
          </cell>
          <cell r="C896">
            <v>118378.09</v>
          </cell>
          <cell r="D896">
            <v>133576.54</v>
          </cell>
        </row>
        <row r="897">
          <cell r="A897">
            <v>6211025</v>
          </cell>
          <cell r="B897" t="str">
            <v>NO PO-MATL-COMPUTER SOFTWARE</v>
          </cell>
          <cell r="C897">
            <v>43586.85</v>
          </cell>
          <cell r="D897">
            <v>66764.84</v>
          </cell>
        </row>
        <row r="898">
          <cell r="A898">
            <v>6211030</v>
          </cell>
          <cell r="B898" t="str">
            <v>NO PO-MATL-GASOLINE AND DIESEL</v>
          </cell>
          <cell r="C898">
            <v>130910.18</v>
          </cell>
          <cell r="D898">
            <v>264099.38</v>
          </cell>
        </row>
        <row r="899">
          <cell r="A899">
            <v>6211055</v>
          </cell>
          <cell r="B899" t="str">
            <v>NO PO-MATL-AUTO PARTS &amp; SUPPLIES</v>
          </cell>
          <cell r="C899">
            <v>136664.89000000001</v>
          </cell>
          <cell r="D899">
            <v>210915.79</v>
          </cell>
        </row>
        <row r="900">
          <cell r="A900">
            <v>6211060</v>
          </cell>
          <cell r="B900" t="str">
            <v>NO PO-MATL-TIRES TUBES AND RECAPS</v>
          </cell>
          <cell r="C900">
            <v>452631.75</v>
          </cell>
          <cell r="D900">
            <v>272884.13</v>
          </cell>
        </row>
        <row r="901">
          <cell r="A901">
            <v>6211065</v>
          </cell>
          <cell r="B901" t="str">
            <v>NO PO-MATL-PARTS</v>
          </cell>
          <cell r="C901">
            <v>495333.71</v>
          </cell>
          <cell r="D901">
            <v>5244.99</v>
          </cell>
        </row>
        <row r="902">
          <cell r="A902">
            <v>6211075</v>
          </cell>
          <cell r="B902" t="str">
            <v>NO PO-MATL-REPAIR PARTS</v>
          </cell>
          <cell r="C902">
            <v>19410.53</v>
          </cell>
          <cell r="D902">
            <v>12112.19</v>
          </cell>
        </row>
        <row r="903">
          <cell r="A903">
            <v>6211080</v>
          </cell>
          <cell r="B903" t="str">
            <v>NO PO-MATL-MISCELLANEOUS</v>
          </cell>
          <cell r="C903">
            <v>437036.35</v>
          </cell>
          <cell r="D903">
            <v>212369.36</v>
          </cell>
        </row>
        <row r="904">
          <cell r="A904">
            <v>6211085</v>
          </cell>
          <cell r="B904" t="str">
            <v>NO PO-MATL-FREIGHT</v>
          </cell>
          <cell r="C904">
            <v>11934.7</v>
          </cell>
          <cell r="D904">
            <v>2318.06</v>
          </cell>
        </row>
        <row r="905">
          <cell r="A905">
            <v>6211090</v>
          </cell>
          <cell r="B905" t="str">
            <v>NO PO-MATL-SUBSCRIPTIONS</v>
          </cell>
          <cell r="C905">
            <v>91296.38</v>
          </cell>
          <cell r="D905">
            <v>145784.95000000001</v>
          </cell>
        </row>
        <row r="906">
          <cell r="A906">
            <v>6211100</v>
          </cell>
          <cell r="B906" t="str">
            <v>NO PO-MATL-ANODES</v>
          </cell>
          <cell r="C906">
            <v>6239.15</v>
          </cell>
          <cell r="D906">
            <v>0</v>
          </cell>
        </row>
        <row r="907">
          <cell r="A907">
            <v>6211105</v>
          </cell>
          <cell r="B907" t="str">
            <v>NO PO-MATL-APPLIANCE PARTS</v>
          </cell>
          <cell r="C907">
            <v>12204.07</v>
          </cell>
          <cell r="D907">
            <v>14849.85</v>
          </cell>
        </row>
        <row r="908">
          <cell r="A908">
            <v>6211110</v>
          </cell>
          <cell r="B908" t="str">
            <v>NO PO-MATL-ASPHALT</v>
          </cell>
          <cell r="C908">
            <v>52665.84</v>
          </cell>
          <cell r="D908">
            <v>73578.69</v>
          </cell>
        </row>
        <row r="909">
          <cell r="A909">
            <v>6211115</v>
          </cell>
          <cell r="B909" t="str">
            <v>NO PO-MATL-AUDIO VISUAL EQUIPMENT</v>
          </cell>
          <cell r="C909">
            <v>11050.09</v>
          </cell>
          <cell r="D909">
            <v>7971.39</v>
          </cell>
        </row>
        <row r="910">
          <cell r="A910">
            <v>6211125</v>
          </cell>
          <cell r="B910" t="str">
            <v>NO PO-MATL-BOTTLED WATER</v>
          </cell>
          <cell r="C910">
            <v>27118.57</v>
          </cell>
          <cell r="D910">
            <v>30319.08</v>
          </cell>
        </row>
        <row r="911">
          <cell r="A911">
            <v>6211135</v>
          </cell>
          <cell r="B911" t="str">
            <v>NO PO-MATL-BUILDING MATERIALS</v>
          </cell>
          <cell r="C911">
            <v>185078.39</v>
          </cell>
          <cell r="D911">
            <v>160502.74</v>
          </cell>
        </row>
        <row r="912">
          <cell r="A912">
            <v>6211140</v>
          </cell>
          <cell r="B912" t="str">
            <v>NO PO-MATL-CABLE AND WIRE</v>
          </cell>
          <cell r="C912">
            <v>695.57</v>
          </cell>
          <cell r="D912">
            <v>1513.67</v>
          </cell>
        </row>
        <row r="913">
          <cell r="A913">
            <v>6211175</v>
          </cell>
          <cell r="B913" t="str">
            <v>NO PO-MATL-COMPUTER HARDWARE</v>
          </cell>
          <cell r="C913">
            <v>19315.54</v>
          </cell>
          <cell r="D913">
            <v>0</v>
          </cell>
        </row>
        <row r="914">
          <cell r="A914">
            <v>6211230</v>
          </cell>
          <cell r="B914" t="str">
            <v>NO PO-MATL-ENGINEERING EQUIPMENT</v>
          </cell>
          <cell r="C914">
            <v>13741.79</v>
          </cell>
          <cell r="D914">
            <v>58910.28</v>
          </cell>
        </row>
        <row r="915">
          <cell r="A915">
            <v>6211250</v>
          </cell>
          <cell r="B915" t="str">
            <v>NO PO-MATL-FAX MACHINES</v>
          </cell>
          <cell r="C915">
            <v>1013.32</v>
          </cell>
          <cell r="D915">
            <v>3086.88</v>
          </cell>
        </row>
        <row r="916">
          <cell r="A916">
            <v>6211260</v>
          </cell>
          <cell r="B916" t="str">
            <v>NO PO-MATL-CARPET AND DRAPES</v>
          </cell>
          <cell r="C916">
            <v>0</v>
          </cell>
          <cell r="D916">
            <v>140.72999999999999</v>
          </cell>
        </row>
        <row r="917">
          <cell r="A917">
            <v>6211295</v>
          </cell>
          <cell r="B917" t="str">
            <v>NO PO-MATL-GASES-INDUSTRIAL</v>
          </cell>
          <cell r="C917">
            <v>37099.68</v>
          </cell>
          <cell r="D917">
            <v>46588.01</v>
          </cell>
        </row>
        <row r="918">
          <cell r="A918">
            <v>6211335</v>
          </cell>
          <cell r="B918" t="str">
            <v>NO PO-MATL-LABORATORY SUPPLIES</v>
          </cell>
          <cell r="C918">
            <v>4522.51</v>
          </cell>
          <cell r="D918">
            <v>6394.33</v>
          </cell>
        </row>
        <row r="919">
          <cell r="A919">
            <v>6211355</v>
          </cell>
          <cell r="B919" t="str">
            <v>NO PO-MATL-LOCKS</v>
          </cell>
          <cell r="C919">
            <v>2053.54</v>
          </cell>
          <cell r="D919">
            <v>4409.41</v>
          </cell>
        </row>
        <row r="920">
          <cell r="A920">
            <v>6211360</v>
          </cell>
          <cell r="B920" t="str">
            <v>NO PO-MATL-MEASUREMENT INSTRUMENTS</v>
          </cell>
          <cell r="C920">
            <v>6561.14</v>
          </cell>
          <cell r="D920">
            <v>0</v>
          </cell>
        </row>
        <row r="921">
          <cell r="A921">
            <v>6211380</v>
          </cell>
          <cell r="B921" t="str">
            <v>NO PO-MATL-ELECTRICAL PARTS</v>
          </cell>
          <cell r="C921">
            <v>36545.519999999997</v>
          </cell>
          <cell r="D921">
            <v>46731.199999999997</v>
          </cell>
        </row>
        <row r="922">
          <cell r="A922">
            <v>6211390</v>
          </cell>
          <cell r="B922" t="str">
            <v>NO PO-MATL-OFFICE SUPPLIES</v>
          </cell>
          <cell r="C922">
            <v>724123.83</v>
          </cell>
          <cell r="D922">
            <v>405655.84</v>
          </cell>
        </row>
        <row r="923">
          <cell r="A923">
            <v>6211395</v>
          </cell>
          <cell r="B923" t="str">
            <v>NO PO-MATL-OFFICE STATIONERY</v>
          </cell>
          <cell r="C923">
            <v>151.22999999999999</v>
          </cell>
          <cell r="D923">
            <v>0</v>
          </cell>
        </row>
        <row r="924">
          <cell r="A924">
            <v>6211445</v>
          </cell>
          <cell r="B924" t="str">
            <v>NO PO-MATL-PLANT EQUIPMENT</v>
          </cell>
          <cell r="C924">
            <v>1640.83</v>
          </cell>
          <cell r="D924">
            <v>0</v>
          </cell>
        </row>
        <row r="925">
          <cell r="A925">
            <v>6211455</v>
          </cell>
          <cell r="B925" t="str">
            <v>NO PO-MATL-TOOLS</v>
          </cell>
          <cell r="C925">
            <v>51334.63</v>
          </cell>
          <cell r="D925">
            <v>4824.3500000000004</v>
          </cell>
        </row>
        <row r="926">
          <cell r="A926">
            <v>6211470</v>
          </cell>
          <cell r="B926" t="str">
            <v>NO PO-MATL-PRINTED MATERIALS</v>
          </cell>
          <cell r="C926">
            <v>76166.94</v>
          </cell>
          <cell r="D926">
            <v>121459.12</v>
          </cell>
        </row>
        <row r="927">
          <cell r="A927">
            <v>6211485</v>
          </cell>
          <cell r="B927" t="str">
            <v>NO PO-MATL-RAIN GEAR/APPAREL, WET SUIT</v>
          </cell>
          <cell r="C927">
            <v>7832.98</v>
          </cell>
          <cell r="D927">
            <v>13933.25</v>
          </cell>
        </row>
        <row r="928">
          <cell r="A928">
            <v>6211500</v>
          </cell>
          <cell r="B928" t="str">
            <v>NO PO-MATL-SAFETY EVENT SUPPLIES</v>
          </cell>
          <cell r="C928">
            <v>78633.66</v>
          </cell>
          <cell r="D928">
            <v>4030.21</v>
          </cell>
        </row>
        <row r="929">
          <cell r="A929">
            <v>6211505</v>
          </cell>
          <cell r="B929" t="str">
            <v>NO PO-MATL-SAFETY EQUIPMENT</v>
          </cell>
          <cell r="C929">
            <v>90233.13</v>
          </cell>
          <cell r="D929">
            <v>52034.04</v>
          </cell>
        </row>
        <row r="930">
          <cell r="A930">
            <v>6211530</v>
          </cell>
          <cell r="B930" t="str">
            <v>NO PO-MATL-VALVES</v>
          </cell>
          <cell r="C930">
            <v>102.07</v>
          </cell>
          <cell r="D930">
            <v>273.37</v>
          </cell>
        </row>
        <row r="931">
          <cell r="A931">
            <v>6211540</v>
          </cell>
          <cell r="B931" t="str">
            <v>NO PO-MATL-WELDING EQUIPMENT</v>
          </cell>
          <cell r="C931">
            <v>12215.34</v>
          </cell>
          <cell r="D931">
            <v>13932.33</v>
          </cell>
        </row>
        <row r="932">
          <cell r="A932">
            <v>6211635</v>
          </cell>
          <cell r="B932" t="str">
            <v>NO PO-MATL-COMPANY GAS USED</v>
          </cell>
          <cell r="C932">
            <v>11311363.91</v>
          </cell>
          <cell r="D932">
            <v>7652001.0899999999</v>
          </cell>
        </row>
        <row r="933">
          <cell r="A933">
            <v>6213005</v>
          </cell>
          <cell r="B933" t="str">
            <v>PO-MATL-OFFICE SUPPLIES</v>
          </cell>
          <cell r="C933">
            <v>607840.12</v>
          </cell>
          <cell r="D933">
            <v>505312.8</v>
          </cell>
        </row>
        <row r="934">
          <cell r="A934">
            <v>6213010</v>
          </cell>
          <cell r="B934" t="str">
            <v>PO-MATL-PROCUREMENT CARD TRANSACTIONS</v>
          </cell>
          <cell r="C934">
            <v>5037786.5599999996</v>
          </cell>
          <cell r="D934">
            <v>4934746.3899999997</v>
          </cell>
        </row>
        <row r="935">
          <cell r="A935">
            <v>6213015</v>
          </cell>
          <cell r="B935" t="str">
            <v>PO-MATL-OFFICE EQUIPMENT-FURNITURE</v>
          </cell>
          <cell r="C935">
            <v>36524.18</v>
          </cell>
          <cell r="D935">
            <v>6858.4</v>
          </cell>
        </row>
        <row r="936">
          <cell r="A936">
            <v>6213020</v>
          </cell>
          <cell r="B936" t="str">
            <v>PO-MATL-OFFICE EQUIPMENT (EXCEPT FURNIT</v>
          </cell>
          <cell r="C936">
            <v>304592.31</v>
          </cell>
          <cell r="D936">
            <v>303769.46999999997</v>
          </cell>
        </row>
        <row r="937">
          <cell r="A937">
            <v>6213025</v>
          </cell>
          <cell r="B937" t="str">
            <v>PO-MATL-COMPUTER EQUIPMENT</v>
          </cell>
          <cell r="C937">
            <v>431811.79</v>
          </cell>
          <cell r="D937">
            <v>502501.74</v>
          </cell>
        </row>
        <row r="938">
          <cell r="A938">
            <v>6213030</v>
          </cell>
          <cell r="B938" t="str">
            <v>PO-MATL-SOFTWARE</v>
          </cell>
          <cell r="C938">
            <v>128833.69</v>
          </cell>
          <cell r="D938">
            <v>243089.78</v>
          </cell>
        </row>
        <row r="939">
          <cell r="A939">
            <v>6213035</v>
          </cell>
          <cell r="B939" t="str">
            <v>PO-MATL-GASOLINE AND DIESEL FUEL</v>
          </cell>
          <cell r="C939">
            <v>200</v>
          </cell>
          <cell r="D939">
            <v>234759.97</v>
          </cell>
        </row>
        <row r="940">
          <cell r="A940">
            <v>6213040</v>
          </cell>
          <cell r="B940" t="str">
            <v>PO-MATL-GAS DISPNS BY CO PUMPS OR DIR C</v>
          </cell>
          <cell r="C940">
            <v>3042183.99</v>
          </cell>
          <cell r="D940">
            <v>3527627.81</v>
          </cell>
        </row>
        <row r="941">
          <cell r="A941">
            <v>6213045</v>
          </cell>
          <cell r="B941" t="str">
            <v>PO-MATL-DIESEL FUEL DISPNS CO PUMPS/DIR</v>
          </cell>
          <cell r="C941">
            <v>390810.91</v>
          </cell>
          <cell r="D941">
            <v>424184.23</v>
          </cell>
        </row>
        <row r="942">
          <cell r="A942">
            <v>6213050</v>
          </cell>
          <cell r="B942" t="str">
            <v>PO-MATL-NAT GAS USED FOR VEHICLE FUEL</v>
          </cell>
          <cell r="C942">
            <v>55362.66</v>
          </cell>
          <cell r="D942">
            <v>115497.33</v>
          </cell>
        </row>
        <row r="943">
          <cell r="A943">
            <v>6213055</v>
          </cell>
          <cell r="B943" t="str">
            <v>PO-MATL-OIL AND LUBRICANTS</v>
          </cell>
          <cell r="C943">
            <v>244654.9</v>
          </cell>
          <cell r="D943">
            <v>183100.15</v>
          </cell>
        </row>
        <row r="944">
          <cell r="A944">
            <v>6213060</v>
          </cell>
          <cell r="B944" t="str">
            <v>PO-MATL-AUTOMOTIVE PARTS</v>
          </cell>
          <cell r="C944">
            <v>24009.99</v>
          </cell>
          <cell r="D944">
            <v>2003743.59</v>
          </cell>
        </row>
        <row r="945">
          <cell r="A945">
            <v>6213065</v>
          </cell>
          <cell r="B945" t="str">
            <v>PO-MATL-TIRES TUBES AND RECAPS</v>
          </cell>
          <cell r="C945">
            <v>1665.07</v>
          </cell>
          <cell r="D945">
            <v>434884.44</v>
          </cell>
        </row>
        <row r="946">
          <cell r="A946">
            <v>6213070</v>
          </cell>
          <cell r="B946" t="str">
            <v>PO-MATL-PARTS</v>
          </cell>
          <cell r="C946">
            <v>9587.74</v>
          </cell>
          <cell r="D946">
            <v>1025.6400000000001</v>
          </cell>
        </row>
        <row r="947">
          <cell r="A947">
            <v>6213075</v>
          </cell>
          <cell r="B947" t="str">
            <v>PO-MATL-PARTS NON OP PROCUREMENT</v>
          </cell>
          <cell r="C947">
            <v>0</v>
          </cell>
          <cell r="D947">
            <v>263.05</v>
          </cell>
        </row>
        <row r="948">
          <cell r="A948">
            <v>6213080</v>
          </cell>
          <cell r="B948" t="str">
            <v>PO-MATL-REPAIR PARTS</v>
          </cell>
          <cell r="C948">
            <v>32804.870000000003</v>
          </cell>
          <cell r="D948">
            <v>13466.54</v>
          </cell>
        </row>
        <row r="949">
          <cell r="A949">
            <v>6213085</v>
          </cell>
          <cell r="B949" t="str">
            <v>PO-MATL-MISCELLANEOUS</v>
          </cell>
          <cell r="C949">
            <v>8290634.5199999996</v>
          </cell>
          <cell r="D949">
            <v>110263079.38</v>
          </cell>
        </row>
        <row r="950">
          <cell r="A950">
            <v>6213090</v>
          </cell>
          <cell r="B950" t="str">
            <v>PO-MATL-FREIGHT</v>
          </cell>
          <cell r="C950">
            <v>116428.7</v>
          </cell>
          <cell r="D950">
            <v>180081.77</v>
          </cell>
        </row>
        <row r="951">
          <cell r="A951">
            <v>6213095</v>
          </cell>
          <cell r="B951" t="str">
            <v>PO-MATL-SUBSCRIPTIONS AND PUBLICATIONS</v>
          </cell>
          <cell r="C951">
            <v>11490.64</v>
          </cell>
          <cell r="D951">
            <v>4486.42</v>
          </cell>
        </row>
        <row r="952">
          <cell r="A952">
            <v>6213100</v>
          </cell>
          <cell r="B952" t="str">
            <v>PO-MATL-ACTUATORS</v>
          </cell>
          <cell r="C952">
            <v>29716.54</v>
          </cell>
          <cell r="D952">
            <v>-50</v>
          </cell>
        </row>
        <row r="953">
          <cell r="A953">
            <v>6213105</v>
          </cell>
          <cell r="B953" t="str">
            <v>PO-MATL-ANODES</v>
          </cell>
          <cell r="C953">
            <v>95961.45</v>
          </cell>
          <cell r="D953">
            <v>23585.73</v>
          </cell>
        </row>
        <row r="954">
          <cell r="A954">
            <v>6213110</v>
          </cell>
          <cell r="B954" t="str">
            <v>PO-MATL-APPLIANCE PARTS</v>
          </cell>
          <cell r="C954">
            <v>2116.2600000000002</v>
          </cell>
          <cell r="D954">
            <v>3805.66</v>
          </cell>
        </row>
        <row r="955">
          <cell r="A955">
            <v>6213115</v>
          </cell>
          <cell r="B955" t="str">
            <v>PO-MATL-ASPHALT</v>
          </cell>
          <cell r="C955">
            <v>10855.08</v>
          </cell>
          <cell r="D955">
            <v>3870.13</v>
          </cell>
        </row>
        <row r="956">
          <cell r="A956">
            <v>6213120</v>
          </cell>
          <cell r="B956" t="str">
            <v>PO-MATL-AUDIO VISUAL EQUIPMENT</v>
          </cell>
          <cell r="C956">
            <v>1635.63</v>
          </cell>
          <cell r="D956">
            <v>13299.44</v>
          </cell>
        </row>
        <row r="957">
          <cell r="A957">
            <v>6213125</v>
          </cell>
          <cell r="B957" t="str">
            <v>PO-MATL-AUTO SUPPLIES</v>
          </cell>
          <cell r="C957">
            <v>49.1</v>
          </cell>
          <cell r="D957">
            <v>2870.86</v>
          </cell>
        </row>
        <row r="958">
          <cell r="A958">
            <v>6213130</v>
          </cell>
          <cell r="B958" t="str">
            <v>PO-MATL-BOTTLED WATER</v>
          </cell>
          <cell r="C958">
            <v>1018.34</v>
          </cell>
          <cell r="D958">
            <v>0</v>
          </cell>
        </row>
        <row r="959">
          <cell r="A959">
            <v>6213135</v>
          </cell>
          <cell r="B959" t="str">
            <v>PO-MATL-BRIDGE HANGERS</v>
          </cell>
          <cell r="C959">
            <v>7914.94</v>
          </cell>
          <cell r="D959">
            <v>409.19</v>
          </cell>
        </row>
        <row r="960">
          <cell r="A960">
            <v>6213140</v>
          </cell>
          <cell r="B960" t="str">
            <v>PO-MATL-BUILDING MATERIALS</v>
          </cell>
          <cell r="C960">
            <v>27413.11</v>
          </cell>
          <cell r="D960">
            <v>626.78</v>
          </cell>
        </row>
        <row r="961">
          <cell r="A961">
            <v>6213155</v>
          </cell>
          <cell r="B961" t="str">
            <v>PO-MATL-CATHODIC EQUIPMENT</v>
          </cell>
          <cell r="C961">
            <v>132723.68</v>
          </cell>
          <cell r="D961">
            <v>19489.41</v>
          </cell>
        </row>
        <row r="962">
          <cell r="A962">
            <v>6213165</v>
          </cell>
          <cell r="B962" t="str">
            <v>PO-MATL-CHEMICALS</v>
          </cell>
          <cell r="C962">
            <v>30786.45</v>
          </cell>
          <cell r="D962">
            <v>29945.4</v>
          </cell>
        </row>
        <row r="963">
          <cell r="A963">
            <v>6213175</v>
          </cell>
          <cell r="B963" t="str">
            <v>PO-MATL-COMPRESSOR EQUIPMENT</v>
          </cell>
          <cell r="C963">
            <v>400276.02</v>
          </cell>
          <cell r="D963">
            <v>47949.32</v>
          </cell>
        </row>
        <row r="964">
          <cell r="A964">
            <v>6213176</v>
          </cell>
          <cell r="B964" t="str">
            <v>PO-MATL-COMPRESSOR STATION FUEL-MORENO</v>
          </cell>
          <cell r="C964">
            <v>33.56</v>
          </cell>
          <cell r="D964">
            <v>3083.3</v>
          </cell>
        </row>
        <row r="965">
          <cell r="A965">
            <v>6213180</v>
          </cell>
          <cell r="B965" t="str">
            <v>PO-MATL-COMPUTER HARDWARE</v>
          </cell>
          <cell r="C965">
            <v>2086443.36</v>
          </cell>
          <cell r="D965">
            <v>1398533.06</v>
          </cell>
        </row>
        <row r="966">
          <cell r="A966">
            <v>6213181</v>
          </cell>
          <cell r="B966" t="str">
            <v>PO-MATL-CONSUMABLES</v>
          </cell>
          <cell r="C966">
            <v>182507.48</v>
          </cell>
          <cell r="D966">
            <v>17320.12</v>
          </cell>
        </row>
        <row r="967">
          <cell r="A967">
            <v>6213185</v>
          </cell>
          <cell r="B967" t="str">
            <v>PO-MATL-CONCRETE VAULT PARTS</v>
          </cell>
          <cell r="C967">
            <v>120572.69</v>
          </cell>
          <cell r="D967">
            <v>3337</v>
          </cell>
        </row>
        <row r="968">
          <cell r="A968">
            <v>6213190</v>
          </cell>
          <cell r="B968" t="str">
            <v>PO-MATL-CONDUIT</v>
          </cell>
          <cell r="C968">
            <v>1237</v>
          </cell>
          <cell r="D968">
            <v>0</v>
          </cell>
        </row>
        <row r="969">
          <cell r="A969">
            <v>6213195</v>
          </cell>
          <cell r="B969" t="str">
            <v>PO-MATL-CARGO DRUMS</v>
          </cell>
          <cell r="C969">
            <v>21243.75</v>
          </cell>
          <cell r="D969">
            <v>3107.13</v>
          </cell>
        </row>
        <row r="970">
          <cell r="A970">
            <v>6213200</v>
          </cell>
          <cell r="B970" t="str">
            <v>PO-MATL-CONSTRUCTION EQUIPMENT</v>
          </cell>
          <cell r="C970">
            <v>41042.959999999999</v>
          </cell>
          <cell r="D970">
            <v>69782.460000000006</v>
          </cell>
        </row>
        <row r="971">
          <cell r="A971">
            <v>6213205</v>
          </cell>
          <cell r="B971" t="str">
            <v>PO-MATL-COPIERS</v>
          </cell>
          <cell r="C971">
            <v>92.16</v>
          </cell>
          <cell r="D971">
            <v>1239.06</v>
          </cell>
        </row>
        <row r="972">
          <cell r="A972">
            <v>6213225</v>
          </cell>
          <cell r="B972" t="str">
            <v>PO-MATL-ELECTRICAL EQUIPMENT</v>
          </cell>
          <cell r="C972">
            <v>55412.800000000003</v>
          </cell>
          <cell r="D972">
            <v>63543.040000000001</v>
          </cell>
        </row>
        <row r="973">
          <cell r="A973">
            <v>6213230</v>
          </cell>
          <cell r="B973" t="str">
            <v>PO-MATL-ELECTRIC FUSION BOXES</v>
          </cell>
          <cell r="C973">
            <v>4600.63</v>
          </cell>
          <cell r="D973">
            <v>0</v>
          </cell>
        </row>
        <row r="974">
          <cell r="A974">
            <v>6213235</v>
          </cell>
          <cell r="B974" t="str">
            <v>PO-MATL-ENGINEERING EQUIPMENT</v>
          </cell>
          <cell r="C974">
            <v>23804.44</v>
          </cell>
          <cell r="D974">
            <v>4171.72</v>
          </cell>
        </row>
        <row r="975">
          <cell r="A975">
            <v>6213240</v>
          </cell>
          <cell r="B975" t="str">
            <v>PO-MATL-ENGINES</v>
          </cell>
          <cell r="C975">
            <v>265522.67</v>
          </cell>
          <cell r="D975">
            <v>40050.68</v>
          </cell>
        </row>
        <row r="976">
          <cell r="A976">
            <v>6213245</v>
          </cell>
          <cell r="B976" t="str">
            <v>PO-MATL-FABRICATED PRODUCTS</v>
          </cell>
          <cell r="C976">
            <v>54700.07</v>
          </cell>
          <cell r="D976">
            <v>2513.14</v>
          </cell>
        </row>
        <row r="977">
          <cell r="A977">
            <v>6213255</v>
          </cell>
          <cell r="B977" t="str">
            <v>PO-MATL-FAX MACHINES</v>
          </cell>
          <cell r="C977">
            <v>418.81</v>
          </cell>
          <cell r="D977">
            <v>0</v>
          </cell>
        </row>
        <row r="978">
          <cell r="A978">
            <v>6213260</v>
          </cell>
          <cell r="B978" t="str">
            <v>PO-MATL-FITTINGS</v>
          </cell>
          <cell r="C978">
            <v>223265.95</v>
          </cell>
          <cell r="D978">
            <v>8904.06</v>
          </cell>
        </row>
        <row r="979">
          <cell r="A979">
            <v>6213265</v>
          </cell>
          <cell r="B979" t="str">
            <v>PO-MATL-CARPET &amp; DRAPES</v>
          </cell>
          <cell r="C979">
            <v>517.94000000000005</v>
          </cell>
          <cell r="D979">
            <v>10668.24</v>
          </cell>
        </row>
        <row r="980">
          <cell r="A980">
            <v>6213275</v>
          </cell>
          <cell r="B980" t="str">
            <v>PO-MATL-GAS OPERATIONS MATERIALS</v>
          </cell>
          <cell r="C980">
            <v>3564.63</v>
          </cell>
          <cell r="D980">
            <v>1701.61</v>
          </cell>
        </row>
        <row r="981">
          <cell r="A981">
            <v>6213285</v>
          </cell>
          <cell r="B981" t="str">
            <v>PO-MATL-GAS METERS</v>
          </cell>
          <cell r="C981">
            <v>5405216.8499999996</v>
          </cell>
          <cell r="D981">
            <v>837711.01</v>
          </cell>
        </row>
        <row r="982">
          <cell r="A982">
            <v>6213290</v>
          </cell>
          <cell r="B982" t="str">
            <v>PO-MATL-GAS POLY PIPE</v>
          </cell>
          <cell r="C982">
            <v>10192.549999999999</v>
          </cell>
          <cell r="D982">
            <v>1665.44</v>
          </cell>
        </row>
        <row r="983">
          <cell r="A983">
            <v>6213295</v>
          </cell>
          <cell r="B983" t="str">
            <v>PO-MATL-GAS REGULATORS</v>
          </cell>
          <cell r="C983">
            <v>1626647.53</v>
          </cell>
          <cell r="D983">
            <v>1035843.75</v>
          </cell>
        </row>
        <row r="984">
          <cell r="A984">
            <v>6213300</v>
          </cell>
          <cell r="B984" t="str">
            <v>PO-MATL-GASES-INDUSTRIAL</v>
          </cell>
          <cell r="C984">
            <v>36859.480000000003</v>
          </cell>
          <cell r="D984">
            <v>21055.68</v>
          </cell>
        </row>
        <row r="985">
          <cell r="A985">
            <v>6213305</v>
          </cell>
          <cell r="B985" t="str">
            <v>PO-MATL-GASKETS</v>
          </cell>
          <cell r="C985">
            <v>3848.91</v>
          </cell>
          <cell r="D985">
            <v>990.76</v>
          </cell>
        </row>
        <row r="986">
          <cell r="A986">
            <v>6213310</v>
          </cell>
          <cell r="B986" t="str">
            <v>PO-MATL-GAUGES</v>
          </cell>
          <cell r="C986">
            <v>-20667.990000000002</v>
          </cell>
          <cell r="D986">
            <v>73795.990000000005</v>
          </cell>
        </row>
        <row r="987">
          <cell r="A987">
            <v>6213315</v>
          </cell>
          <cell r="B987" t="str">
            <v>PO-MATL-GENERATORS</v>
          </cell>
          <cell r="C987">
            <v>70.12</v>
          </cell>
          <cell r="D987">
            <v>116647.72</v>
          </cell>
        </row>
        <row r="988">
          <cell r="A988">
            <v>6213320</v>
          </cell>
          <cell r="B988" t="str">
            <v>PO-MATL-REPAIR GENERATORS</v>
          </cell>
          <cell r="C988">
            <v>-944.53</v>
          </cell>
          <cell r="D988">
            <v>10121.950000000001</v>
          </cell>
        </row>
        <row r="989">
          <cell r="A989">
            <v>6213325</v>
          </cell>
          <cell r="B989" t="str">
            <v>PO-MATL-HARDWARE</v>
          </cell>
          <cell r="C989">
            <v>29334.26</v>
          </cell>
          <cell r="D989">
            <v>6139.01</v>
          </cell>
        </row>
        <row r="990">
          <cell r="A990">
            <v>6213330</v>
          </cell>
          <cell r="B990" t="str">
            <v>PO-MATL-HEATER FACES</v>
          </cell>
          <cell r="C990">
            <v>55459.74</v>
          </cell>
          <cell r="D990">
            <v>0</v>
          </cell>
        </row>
        <row r="991">
          <cell r="A991">
            <v>6213335</v>
          </cell>
          <cell r="B991" t="str">
            <v>PO-MATL-INSULATING MATERIALS</v>
          </cell>
          <cell r="C991">
            <v>6592.56</v>
          </cell>
          <cell r="D991">
            <v>4506.24</v>
          </cell>
        </row>
        <row r="992">
          <cell r="A992">
            <v>6213340</v>
          </cell>
          <cell r="B992" t="str">
            <v>PO-MATL-LABORATORY SUPPLIES</v>
          </cell>
          <cell r="C992">
            <v>1839.04</v>
          </cell>
          <cell r="D992">
            <v>15971.87</v>
          </cell>
        </row>
        <row r="993">
          <cell r="A993">
            <v>6213350</v>
          </cell>
          <cell r="B993" t="str">
            <v>PO-MATL-LARGE GENERATOR REPAIR</v>
          </cell>
          <cell r="C993">
            <v>12720.41</v>
          </cell>
          <cell r="D993">
            <v>91000</v>
          </cell>
        </row>
        <row r="994">
          <cell r="A994">
            <v>6213355</v>
          </cell>
          <cell r="B994" t="str">
            <v>PO-MATL-LEAK CLAMPS</v>
          </cell>
          <cell r="C994">
            <v>1643.51</v>
          </cell>
          <cell r="D994">
            <v>0</v>
          </cell>
        </row>
        <row r="995">
          <cell r="A995">
            <v>6213360</v>
          </cell>
          <cell r="B995" t="str">
            <v>PO-MATL-LOCKS</v>
          </cell>
          <cell r="C995">
            <v>1899.31</v>
          </cell>
          <cell r="D995">
            <v>1279.3499999999999</v>
          </cell>
        </row>
        <row r="996">
          <cell r="A996">
            <v>6213365</v>
          </cell>
          <cell r="B996" t="str">
            <v>PO-MATL-MEASURE INSTRUMENTS</v>
          </cell>
          <cell r="C996">
            <v>1262433.43</v>
          </cell>
          <cell r="D996">
            <v>403337.93</v>
          </cell>
        </row>
        <row r="997">
          <cell r="A997">
            <v>6213370</v>
          </cell>
          <cell r="B997" t="str">
            <v>PO-MATL-MECHANICAL EQUIPMENT</v>
          </cell>
          <cell r="C997">
            <v>12619.24</v>
          </cell>
          <cell r="D997">
            <v>0</v>
          </cell>
        </row>
        <row r="998">
          <cell r="A998">
            <v>6213375</v>
          </cell>
          <cell r="B998" t="str">
            <v>PO-MATL-MECHANICAL FITTINGS</v>
          </cell>
          <cell r="C998">
            <v>102968.61</v>
          </cell>
          <cell r="D998">
            <v>136635.92000000001</v>
          </cell>
        </row>
        <row r="999">
          <cell r="A999">
            <v>6213380</v>
          </cell>
          <cell r="B999" t="str">
            <v>PO-MATL-METALS</v>
          </cell>
          <cell r="C999">
            <v>23877.35</v>
          </cell>
          <cell r="D999">
            <v>9238.44</v>
          </cell>
        </row>
        <row r="1000">
          <cell r="A1000">
            <v>6213385</v>
          </cell>
          <cell r="B1000" t="str">
            <v>PO-MATL-ELEC MATERIAL, MISCELLANEOUS</v>
          </cell>
          <cell r="C1000">
            <v>27644.95</v>
          </cell>
          <cell r="D1000">
            <v>11778.68</v>
          </cell>
        </row>
        <row r="1001">
          <cell r="A1001">
            <v>6213390</v>
          </cell>
          <cell r="B1001" t="str">
            <v>PO-MATL-MRO &amp; SAFETY SUPPLIES</v>
          </cell>
          <cell r="C1001">
            <v>1182.67</v>
          </cell>
          <cell r="D1001">
            <v>1908.72</v>
          </cell>
        </row>
        <row r="1002">
          <cell r="A1002">
            <v>6213395</v>
          </cell>
          <cell r="B1002" t="str">
            <v># PURCH MAT - OFFICE SUPPLIES-CENTRALIZ</v>
          </cell>
          <cell r="C1002">
            <v>0</v>
          </cell>
          <cell r="D1002">
            <v>1127484.67</v>
          </cell>
        </row>
        <row r="1003">
          <cell r="A1003">
            <v>6213400</v>
          </cell>
          <cell r="B1003" t="str">
            <v>PO-MATL-OIL COUN TUBULAR GOODS</v>
          </cell>
          <cell r="C1003">
            <v>291041.43</v>
          </cell>
          <cell r="D1003">
            <v>504437.73</v>
          </cell>
        </row>
        <row r="1004">
          <cell r="A1004">
            <v>6213405</v>
          </cell>
          <cell r="B1004" t="str">
            <v>PO-MATL-PACKAGING MATERIAL</v>
          </cell>
          <cell r="C1004">
            <v>24821.84</v>
          </cell>
          <cell r="D1004">
            <v>4341.43</v>
          </cell>
        </row>
        <row r="1005">
          <cell r="A1005">
            <v>6213415</v>
          </cell>
          <cell r="B1005" t="str">
            <v>PO-MATL-PAINT</v>
          </cell>
          <cell r="C1005">
            <v>16072.69</v>
          </cell>
          <cell r="D1005">
            <v>7084.15</v>
          </cell>
        </row>
        <row r="1006">
          <cell r="A1006">
            <v>6213420</v>
          </cell>
          <cell r="B1006" t="str">
            <v>PO-MATL-PAVING MATERIALS</v>
          </cell>
          <cell r="C1006">
            <v>1296.72</v>
          </cell>
          <cell r="D1006">
            <v>3667.72</v>
          </cell>
        </row>
        <row r="1007">
          <cell r="A1007">
            <v>6213430</v>
          </cell>
          <cell r="B1007" t="str">
            <v>PO-MATL-PIPE COATING AND STORAGE</v>
          </cell>
          <cell r="C1007">
            <v>4711.22</v>
          </cell>
          <cell r="D1007">
            <v>1477.09</v>
          </cell>
        </row>
        <row r="1008">
          <cell r="A1008">
            <v>6213435</v>
          </cell>
          <cell r="B1008" t="str">
            <v>PO-MATL-PIPE WRAPPING MATERIALS</v>
          </cell>
          <cell r="C1008">
            <v>10058.26</v>
          </cell>
          <cell r="D1008">
            <v>6889.41</v>
          </cell>
        </row>
        <row r="1009">
          <cell r="A1009">
            <v>6213440</v>
          </cell>
          <cell r="B1009" t="str">
            <v>PO-MATL-PIPELINE CHEMICALS</v>
          </cell>
          <cell r="C1009">
            <v>16194.18</v>
          </cell>
          <cell r="D1009">
            <v>0</v>
          </cell>
        </row>
        <row r="1010">
          <cell r="A1010">
            <v>6213445</v>
          </cell>
          <cell r="B1010" t="str">
            <v>PO-MATL-PLANNING EQUIPMENT</v>
          </cell>
          <cell r="C1010">
            <v>4774.38</v>
          </cell>
          <cell r="D1010">
            <v>0</v>
          </cell>
        </row>
        <row r="1011">
          <cell r="A1011">
            <v>6213450</v>
          </cell>
          <cell r="B1011" t="str">
            <v>PO-MATL-PLANT EQUIPMENT</v>
          </cell>
          <cell r="C1011">
            <v>2890.37</v>
          </cell>
          <cell r="D1011">
            <v>7560</v>
          </cell>
        </row>
        <row r="1012">
          <cell r="A1012">
            <v>6213455</v>
          </cell>
          <cell r="B1012" t="str">
            <v>PO-MATL-TOOLS</v>
          </cell>
          <cell r="C1012">
            <v>1668742.29</v>
          </cell>
          <cell r="D1012">
            <v>422066.97</v>
          </cell>
        </row>
        <row r="1013">
          <cell r="A1013">
            <v>6213470</v>
          </cell>
          <cell r="B1013" t="str">
            <v>PO-MATL-PRESSURE CONTROL FITTINGS</v>
          </cell>
          <cell r="C1013">
            <v>13035.22</v>
          </cell>
          <cell r="D1013">
            <v>3203.32</v>
          </cell>
        </row>
        <row r="1014">
          <cell r="A1014">
            <v>6213475</v>
          </cell>
          <cell r="B1014" t="str">
            <v>PO-MATL-PRINTING-BROCHURES</v>
          </cell>
          <cell r="C1014">
            <v>892048.88</v>
          </cell>
          <cell r="D1014">
            <v>1408248.34</v>
          </cell>
        </row>
        <row r="1015">
          <cell r="A1015">
            <v>6213480</v>
          </cell>
          <cell r="B1015" t="str">
            <v>PO-MATL-PROMOTIONAL ITEMS</v>
          </cell>
          <cell r="C1015">
            <v>22977.98</v>
          </cell>
          <cell r="D1015">
            <v>71774.149999999994</v>
          </cell>
        </row>
        <row r="1016">
          <cell r="A1016">
            <v>6213485</v>
          </cell>
          <cell r="B1016" t="str">
            <v>PO-MATL-PUMPS</v>
          </cell>
          <cell r="C1016">
            <v>19989.32</v>
          </cell>
          <cell r="D1016">
            <v>33316.36</v>
          </cell>
        </row>
        <row r="1017">
          <cell r="A1017">
            <v>6213490</v>
          </cell>
          <cell r="B1017" t="str">
            <v>PO-MATL-APPAREL</v>
          </cell>
          <cell r="C1017">
            <v>2029.52</v>
          </cell>
          <cell r="D1017">
            <v>4113.6000000000004</v>
          </cell>
        </row>
        <row r="1018">
          <cell r="A1018">
            <v>6213500</v>
          </cell>
          <cell r="B1018" t="str">
            <v>PO-MATL-ROCK SAND DIRT</v>
          </cell>
          <cell r="C1018">
            <v>72256.97</v>
          </cell>
          <cell r="D1018">
            <v>10104.799999999999</v>
          </cell>
        </row>
        <row r="1019">
          <cell r="A1019">
            <v>6213505</v>
          </cell>
          <cell r="B1019" t="str">
            <v>PO-MATL-SAFETY</v>
          </cell>
          <cell r="C1019">
            <v>583.53</v>
          </cell>
          <cell r="D1019">
            <v>1636.8</v>
          </cell>
        </row>
        <row r="1020">
          <cell r="A1020">
            <v>6213510</v>
          </cell>
          <cell r="B1020" t="str">
            <v>PO-MATL-SAFETY EQUIPMENT</v>
          </cell>
          <cell r="C1020">
            <v>-1740.07</v>
          </cell>
          <cell r="D1020">
            <v>8433.01</v>
          </cell>
        </row>
        <row r="1021">
          <cell r="A1021">
            <v>6213515</v>
          </cell>
          <cell r="B1021" t="str">
            <v>PO-MATL-SCADA EQUIPMENT</v>
          </cell>
          <cell r="C1021">
            <v>12462.52</v>
          </cell>
          <cell r="D1021">
            <v>9910.51</v>
          </cell>
        </row>
        <row r="1022">
          <cell r="A1022">
            <v>6213520</v>
          </cell>
          <cell r="B1022" t="str">
            <v>PO-MATL-SECURITY SYSTEMS</v>
          </cell>
          <cell r="C1022">
            <v>15403.62</v>
          </cell>
          <cell r="D1022">
            <v>1195.08</v>
          </cell>
        </row>
        <row r="1023">
          <cell r="A1023">
            <v>6213525</v>
          </cell>
          <cell r="B1023" t="str">
            <v>PO-MATL-METAL PIPE &amp; FITTINGS</v>
          </cell>
          <cell r="C1023">
            <v>191830.44</v>
          </cell>
          <cell r="D1023">
            <v>69690.77</v>
          </cell>
        </row>
        <row r="1024">
          <cell r="A1024">
            <v>6213535</v>
          </cell>
          <cell r="B1024" t="str">
            <v>PO-MATL-VALVES</v>
          </cell>
          <cell r="C1024">
            <v>236611.52</v>
          </cell>
          <cell r="D1024">
            <v>123055.03</v>
          </cell>
        </row>
        <row r="1025">
          <cell r="A1025">
            <v>6213540</v>
          </cell>
          <cell r="B1025" t="str">
            <v>PO-MATL-WAREHOUSE STORAGE EQUIPMENT</v>
          </cell>
          <cell r="C1025">
            <v>95032.65</v>
          </cell>
          <cell r="D1025">
            <v>0</v>
          </cell>
        </row>
        <row r="1026">
          <cell r="A1026">
            <v>6213545</v>
          </cell>
          <cell r="B1026" t="str">
            <v>PURCH MAT - WELDING EQUIPMENT-CENTRALIZ</v>
          </cell>
          <cell r="C1026">
            <v>4746.42</v>
          </cell>
          <cell r="D1026">
            <v>3784.63</v>
          </cell>
        </row>
        <row r="1027">
          <cell r="A1027">
            <v>6213550</v>
          </cell>
          <cell r="B1027" t="str">
            <v>PO-MATL-WIRE &amp; CABLE</v>
          </cell>
          <cell r="C1027">
            <v>54.93</v>
          </cell>
          <cell r="D1027">
            <v>0</v>
          </cell>
        </row>
        <row r="1028">
          <cell r="A1028">
            <v>6213558</v>
          </cell>
          <cell r="B1028" t="str">
            <v>PO-MATL-METAL POLES</v>
          </cell>
          <cell r="C1028">
            <v>209.02</v>
          </cell>
          <cell r="D1028">
            <v>47.62</v>
          </cell>
        </row>
        <row r="1029">
          <cell r="A1029">
            <v>6213560</v>
          </cell>
          <cell r="B1029" t="str">
            <v>PO-MATL-TELECOM EQUIPMENT</v>
          </cell>
          <cell r="C1029">
            <v>8486.51</v>
          </cell>
          <cell r="D1029">
            <v>0</v>
          </cell>
        </row>
        <row r="1030">
          <cell r="A1030">
            <v>6213570</v>
          </cell>
          <cell r="B1030" t="str">
            <v>PO-MATL-PWR PLANT FUELS COAL NATURAL GA</v>
          </cell>
          <cell r="C1030">
            <v>294.36</v>
          </cell>
          <cell r="D1030">
            <v>1429.2</v>
          </cell>
        </row>
        <row r="1031">
          <cell r="A1031">
            <v>6213580</v>
          </cell>
          <cell r="B1031" t="str">
            <v>PO-MATL-LANDSCAPING SUPPLIES</v>
          </cell>
          <cell r="C1031">
            <v>53946.96</v>
          </cell>
          <cell r="D1031">
            <v>29691.79</v>
          </cell>
        </row>
        <row r="1032">
          <cell r="A1032">
            <v>6213590</v>
          </cell>
          <cell r="B1032" t="str">
            <v>PO-MATL-JANITORIAL SUPPLIES</v>
          </cell>
          <cell r="C1032">
            <v>99505.57</v>
          </cell>
          <cell r="D1032">
            <v>43959.28</v>
          </cell>
        </row>
        <row r="1033">
          <cell r="A1033">
            <v>6213600</v>
          </cell>
          <cell r="B1033" t="str">
            <v>PO-MATL-DIRECT ACCESS MATERIALS</v>
          </cell>
          <cell r="C1033">
            <v>47.19</v>
          </cell>
          <cell r="D1033">
            <v>0</v>
          </cell>
        </row>
        <row r="1034">
          <cell r="A1034">
            <v>6213610</v>
          </cell>
          <cell r="B1034" t="str">
            <v>PO-MATL-LAMPS, LIGHTING MATERIALS</v>
          </cell>
          <cell r="C1034">
            <v>2384.73</v>
          </cell>
          <cell r="D1034">
            <v>1048.29</v>
          </cell>
        </row>
        <row r="1035">
          <cell r="A1035">
            <v>6213630</v>
          </cell>
          <cell r="B1035" t="str">
            <v>PO-MATL-STORAGE EQUIPMENT</v>
          </cell>
          <cell r="C1035">
            <v>4360.8900000000003</v>
          </cell>
          <cell r="D1035">
            <v>0</v>
          </cell>
        </row>
        <row r="1036">
          <cell r="A1036">
            <v>6215085</v>
          </cell>
          <cell r="B1036" t="str">
            <v>MATL ISSUANCES-BEACH CITIES WAREHOUSE</v>
          </cell>
          <cell r="C1036">
            <v>56.99</v>
          </cell>
          <cell r="D1036">
            <v>0</v>
          </cell>
        </row>
        <row r="1037">
          <cell r="A1037">
            <v>6215145</v>
          </cell>
          <cell r="B1037" t="str">
            <v>MATL ISSUANCE-WITH STORES EXP (CONVERSI</v>
          </cell>
          <cell r="C1037">
            <v>46152.26</v>
          </cell>
          <cell r="D1037">
            <v>18788655.390000001</v>
          </cell>
        </row>
        <row r="1038">
          <cell r="A1038">
            <v>6215150</v>
          </cell>
          <cell r="B1038" t="str">
            <v>MATL ISSUANCE-WITHOUT  STORES EXP. (CON</v>
          </cell>
          <cell r="C1038">
            <v>0</v>
          </cell>
          <cell r="D1038">
            <v>970559.05</v>
          </cell>
        </row>
        <row r="1039">
          <cell r="A1039">
            <v>6215560</v>
          </cell>
          <cell r="B1039" t="str">
            <v>MATL ISSUANCES-PRECHARGED TOOLS</v>
          </cell>
          <cell r="C1039">
            <v>581794.88</v>
          </cell>
          <cell r="D1039">
            <v>481801.16</v>
          </cell>
        </row>
        <row r="1040">
          <cell r="A1040">
            <v>6215561</v>
          </cell>
          <cell r="B1040" t="str">
            <v>MATL ISSUANCES-PRECHARGED MISC. PIPE MA</v>
          </cell>
          <cell r="C1040">
            <v>114453.01</v>
          </cell>
          <cell r="D1040">
            <v>79488.13</v>
          </cell>
        </row>
        <row r="1041">
          <cell r="A1041">
            <v>6215562</v>
          </cell>
          <cell r="B1041" t="str">
            <v>MATL ISSUANCES-PRECHARGED MISC. PIPE FI</v>
          </cell>
          <cell r="C1041">
            <v>1936069.25</v>
          </cell>
          <cell r="D1041">
            <v>1538171.31</v>
          </cell>
        </row>
        <row r="1042">
          <cell r="A1042">
            <v>6215563</v>
          </cell>
          <cell r="B1042" t="str">
            <v>MATL ISSUANCES-PRECHARGED STORES MATERI</v>
          </cell>
          <cell r="C1042">
            <v>6032.45</v>
          </cell>
          <cell r="D1042">
            <v>4532.18</v>
          </cell>
        </row>
        <row r="1043">
          <cell r="A1043">
            <v>6215564</v>
          </cell>
          <cell r="B1043" t="str">
            <v>MATL ISSUANCES-PRECHARGED AUTO MATERIAL</v>
          </cell>
          <cell r="C1043">
            <v>3195.27</v>
          </cell>
          <cell r="D1043">
            <v>2999.59</v>
          </cell>
        </row>
        <row r="1044">
          <cell r="A1044">
            <v>6215565</v>
          </cell>
          <cell r="B1044" t="str">
            <v>MATL ISSUANCES-PRECHARGED OFFICE SUPPLI</v>
          </cell>
          <cell r="C1044">
            <v>23393.01</v>
          </cell>
          <cell r="D1044">
            <v>19340.5</v>
          </cell>
        </row>
        <row r="1045">
          <cell r="A1045">
            <v>6215566</v>
          </cell>
          <cell r="B1045" t="str">
            <v>MATL ISSUANCES-OTHER PRECHARGED MATERIA</v>
          </cell>
          <cell r="C1045">
            <v>607633.64</v>
          </cell>
          <cell r="D1045">
            <v>424593.1</v>
          </cell>
        </row>
        <row r="1046">
          <cell r="A1046">
            <v>6215567</v>
          </cell>
          <cell r="B1046" t="str">
            <v>MATL ISSUANCES-PIPE</v>
          </cell>
          <cell r="C1046">
            <v>2386942.56</v>
          </cell>
          <cell r="D1046">
            <v>1859613.08</v>
          </cell>
        </row>
        <row r="1047">
          <cell r="A1047">
            <v>6215568</v>
          </cell>
          <cell r="B1047" t="str">
            <v>MATL ISSUANCES-NON PIPE</v>
          </cell>
          <cell r="C1047">
            <v>5488407.3899999997</v>
          </cell>
          <cell r="D1047">
            <v>3186149.51</v>
          </cell>
        </row>
        <row r="1048">
          <cell r="A1048">
            <v>6220000</v>
          </cell>
          <cell r="B1048" t="str">
            <v>PURCHASED SERVICES</v>
          </cell>
          <cell r="C1048">
            <v>100001.28</v>
          </cell>
          <cell r="D1048">
            <v>48711.98</v>
          </cell>
        </row>
        <row r="1049">
          <cell r="A1049">
            <v>6220030</v>
          </cell>
          <cell r="B1049" t="str">
            <v>PO-SRV-ADVERTISING AND MARKETING PUBLIC</v>
          </cell>
          <cell r="C1049">
            <v>174507.58</v>
          </cell>
          <cell r="D1049">
            <v>893565.65</v>
          </cell>
        </row>
        <row r="1050">
          <cell r="A1050">
            <v>6220040</v>
          </cell>
          <cell r="B1050" t="str">
            <v>PO-SRV-ADVERTISING IMAGE &amp; BRANDING</v>
          </cell>
          <cell r="C1050">
            <v>171840.64000000001</v>
          </cell>
          <cell r="D1050">
            <v>170199.21</v>
          </cell>
        </row>
        <row r="1051">
          <cell r="A1051">
            <v>6220045</v>
          </cell>
          <cell r="B1051" t="str">
            <v>PO-SRV-LOGO MERCHANDISING SERVICES</v>
          </cell>
          <cell r="C1051">
            <v>16.5</v>
          </cell>
          <cell r="D1051">
            <v>0</v>
          </cell>
        </row>
        <row r="1052">
          <cell r="A1052">
            <v>6220050</v>
          </cell>
          <cell r="B1052" t="str">
            <v>PO-SRV-ADVERTISING AND MARKETING</v>
          </cell>
          <cell r="C1052">
            <v>1084973.6100000001</v>
          </cell>
          <cell r="D1052">
            <v>1094417.55</v>
          </cell>
        </row>
        <row r="1053">
          <cell r="A1053">
            <v>6220060</v>
          </cell>
          <cell r="B1053" t="str">
            <v>PO-SRV-FOOD SERVICE-CATERING</v>
          </cell>
          <cell r="C1053">
            <v>60400.03</v>
          </cell>
          <cell r="D1053">
            <v>20597.97</v>
          </cell>
        </row>
        <row r="1054">
          <cell r="A1054">
            <v>6220064</v>
          </cell>
          <cell r="B1054" t="str">
            <v>PO-SRV-FOOD SERVICE-MANAGEMENT-CBS USE</v>
          </cell>
          <cell r="C1054">
            <v>0</v>
          </cell>
          <cell r="D1054">
            <v>1955.23</v>
          </cell>
        </row>
        <row r="1055">
          <cell r="A1055">
            <v>6220070</v>
          </cell>
          <cell r="B1055" t="str">
            <v>PO-SRV-NEWSPAPER ADVERTISING</v>
          </cell>
          <cell r="C1055">
            <v>212939.34</v>
          </cell>
          <cell r="D1055">
            <v>376910.31</v>
          </cell>
        </row>
        <row r="1056">
          <cell r="A1056">
            <v>6220080</v>
          </cell>
          <cell r="B1056" t="str">
            <v># PURCH SERV - NEWSPAPER PRODUCTION</v>
          </cell>
          <cell r="C1056">
            <v>0</v>
          </cell>
          <cell r="D1056">
            <v>4000</v>
          </cell>
        </row>
        <row r="1057">
          <cell r="A1057">
            <v>6220090</v>
          </cell>
          <cell r="B1057" t="str">
            <v>PO-SRV-MAGAZINE ADVERTISING</v>
          </cell>
          <cell r="C1057">
            <v>175289.08</v>
          </cell>
          <cell r="D1057">
            <v>254910.63</v>
          </cell>
        </row>
        <row r="1058">
          <cell r="A1058">
            <v>6220100</v>
          </cell>
          <cell r="B1058" t="str">
            <v>PO-SRV-TREE TRIMMING</v>
          </cell>
          <cell r="C1058">
            <v>-19390</v>
          </cell>
          <cell r="D1058">
            <v>71525</v>
          </cell>
        </row>
        <row r="1059">
          <cell r="A1059">
            <v>6220115</v>
          </cell>
          <cell r="B1059" t="str">
            <v>PO-SRV-OUTDOOR ADVERTISING</v>
          </cell>
          <cell r="C1059">
            <v>-12458.49</v>
          </cell>
          <cell r="D1059">
            <v>50677.120000000003</v>
          </cell>
        </row>
        <row r="1060">
          <cell r="A1060">
            <v>6220116</v>
          </cell>
          <cell r="B1060" t="str">
            <v>PURCH SERV - OUTDOOR PRODUCTION</v>
          </cell>
          <cell r="C1060">
            <v>0</v>
          </cell>
          <cell r="D1060">
            <v>3558.77</v>
          </cell>
        </row>
        <row r="1061">
          <cell r="A1061">
            <v>6220120</v>
          </cell>
          <cell r="B1061" t="str">
            <v># PURCH SERV - BILL INSERTS</v>
          </cell>
          <cell r="C1061">
            <v>0</v>
          </cell>
          <cell r="D1061">
            <v>34.409999999999997</v>
          </cell>
        </row>
        <row r="1062">
          <cell r="A1062">
            <v>6220130</v>
          </cell>
          <cell r="B1062" t="str">
            <v>PO-SRV-RADIO ADVERTISING</v>
          </cell>
          <cell r="C1062">
            <v>564080.80000000005</v>
          </cell>
          <cell r="D1062">
            <v>92835.08</v>
          </cell>
        </row>
        <row r="1063">
          <cell r="A1063">
            <v>6220190</v>
          </cell>
          <cell r="B1063" t="str">
            <v>PO-SRV-SECURITY</v>
          </cell>
          <cell r="C1063">
            <v>119082.98</v>
          </cell>
          <cell r="D1063">
            <v>75050.28</v>
          </cell>
        </row>
        <row r="1064">
          <cell r="A1064">
            <v>6220200</v>
          </cell>
          <cell r="B1064" t="str">
            <v>PO-SRV-LEGAL</v>
          </cell>
          <cell r="C1064">
            <v>0</v>
          </cell>
          <cell r="D1064">
            <v>20243.740000000002</v>
          </cell>
        </row>
        <row r="1065">
          <cell r="A1065">
            <v>6220245</v>
          </cell>
          <cell r="B1065" t="str">
            <v>PO-SRV-BILL INSERTS-REGULATORY COMPLIAN</v>
          </cell>
          <cell r="C1065">
            <v>19461</v>
          </cell>
          <cell r="D1065">
            <v>0</v>
          </cell>
        </row>
        <row r="1066">
          <cell r="A1066">
            <v>6220250</v>
          </cell>
          <cell r="B1066" t="str">
            <v>PO-SRV-COMPUTER SOFTWARE MAINTENANCE &amp;</v>
          </cell>
          <cell r="C1066">
            <v>992313.72</v>
          </cell>
          <cell r="D1066">
            <v>2849397.87</v>
          </cell>
        </row>
        <row r="1067">
          <cell r="A1067">
            <v>6220270</v>
          </cell>
          <cell r="B1067" t="str">
            <v>PO-SRV-INFO TECH (IT)-CONSULTING</v>
          </cell>
          <cell r="C1067">
            <v>105352.12</v>
          </cell>
          <cell r="D1067">
            <v>121554.9</v>
          </cell>
        </row>
        <row r="1068">
          <cell r="A1068">
            <v>6220280</v>
          </cell>
          <cell r="B1068" t="str">
            <v>PO-SRV-INFO TECH (IT)-OTHER</v>
          </cell>
          <cell r="C1068">
            <v>16789.490000000002</v>
          </cell>
          <cell r="D1068">
            <v>-8895.5400000000009</v>
          </cell>
        </row>
        <row r="1069">
          <cell r="A1069">
            <v>6220300</v>
          </cell>
          <cell r="B1069" t="str">
            <v>PO-SRV-COMPUTER LAN/NOS (IT USE ONLY)</v>
          </cell>
          <cell r="C1069">
            <v>126.72</v>
          </cell>
          <cell r="D1069">
            <v>527.45000000000005</v>
          </cell>
        </row>
        <row r="1070">
          <cell r="A1070">
            <v>6220360</v>
          </cell>
          <cell r="B1070" t="str">
            <v>PO-SRV-COMPUTER ORDER FULFILLMENT</v>
          </cell>
          <cell r="C1070">
            <v>12400.74</v>
          </cell>
          <cell r="D1070">
            <v>343549.47</v>
          </cell>
        </row>
        <row r="1071">
          <cell r="A1071">
            <v>6220380</v>
          </cell>
          <cell r="B1071" t="str">
            <v>PO-SRV-TEMPORARY AGENCY LABOR</v>
          </cell>
          <cell r="C1071">
            <v>901035.05</v>
          </cell>
          <cell r="D1071">
            <v>4746885.58</v>
          </cell>
        </row>
        <row r="1072">
          <cell r="A1072">
            <v>6220390</v>
          </cell>
          <cell r="B1072" t="str">
            <v>PO-SRV-PRINTING &amp; GRAPHICS</v>
          </cell>
          <cell r="C1072">
            <v>134992.28</v>
          </cell>
          <cell r="D1072">
            <v>70195.89</v>
          </cell>
        </row>
        <row r="1073">
          <cell r="A1073">
            <v>6220391</v>
          </cell>
          <cell r="B1073" t="str">
            <v>PO-SRV-GRAPHICS SERVICES-CONSULT/PRODUC</v>
          </cell>
          <cell r="C1073">
            <v>1717.33</v>
          </cell>
          <cell r="D1073">
            <v>0</v>
          </cell>
        </row>
        <row r="1074">
          <cell r="A1074">
            <v>6220393</v>
          </cell>
          <cell r="B1074" t="str">
            <v>PO-SRV-PRINTING BUSINESS FORMS (SPECIAL</v>
          </cell>
          <cell r="C1074">
            <v>0</v>
          </cell>
          <cell r="D1074">
            <v>80.52</v>
          </cell>
        </row>
        <row r="1075">
          <cell r="A1075">
            <v>6220400</v>
          </cell>
          <cell r="B1075" t="str">
            <v>PO-SRV-PRINTING BUSINESS FORMS (STOCK)</v>
          </cell>
          <cell r="C1075">
            <v>1560</v>
          </cell>
          <cell r="D1075">
            <v>0</v>
          </cell>
        </row>
        <row r="1076">
          <cell r="A1076">
            <v>6220410</v>
          </cell>
          <cell r="B1076" t="str">
            <v>PO-SRV-COPY-PUBLICATIONS &amp; SUBSCRIPTION</v>
          </cell>
          <cell r="C1076">
            <v>620.11</v>
          </cell>
          <cell r="D1076">
            <v>781.18</v>
          </cell>
        </row>
        <row r="1077">
          <cell r="A1077">
            <v>6220411</v>
          </cell>
          <cell r="B1077" t="str">
            <v>PO-SRV-COPY-CONVENIENCE-PAPER-CBS USE</v>
          </cell>
          <cell r="C1077">
            <v>13410.52</v>
          </cell>
          <cell r="D1077">
            <v>6931.17</v>
          </cell>
        </row>
        <row r="1078">
          <cell r="A1078">
            <v>6220412</v>
          </cell>
          <cell r="B1078" t="str">
            <v>PO-SRV-COPY-CONVENIENCE</v>
          </cell>
          <cell r="C1078">
            <v>204134.23</v>
          </cell>
          <cell r="D1078">
            <v>0</v>
          </cell>
        </row>
        <row r="1079">
          <cell r="A1079">
            <v>6220420</v>
          </cell>
          <cell r="B1079" t="str">
            <v>PO-SRV-COPIER &amp; QUICK COPY CENTER</v>
          </cell>
          <cell r="C1079">
            <v>53780.61</v>
          </cell>
          <cell r="D1079">
            <v>62986.87</v>
          </cell>
        </row>
        <row r="1080">
          <cell r="A1080">
            <v>6220421</v>
          </cell>
          <cell r="B1080" t="str">
            <v>PO-SRV-COPY-ENGINEERING</v>
          </cell>
          <cell r="C1080">
            <v>5891.73</v>
          </cell>
          <cell r="D1080">
            <v>0</v>
          </cell>
        </row>
        <row r="1081">
          <cell r="A1081">
            <v>6220422</v>
          </cell>
          <cell r="B1081" t="str">
            <v>PO-SRV-COPY-SERVICE CENTER</v>
          </cell>
          <cell r="C1081">
            <v>29881</v>
          </cell>
          <cell r="D1081">
            <v>0</v>
          </cell>
        </row>
        <row r="1082">
          <cell r="A1082">
            <v>6220430</v>
          </cell>
          <cell r="B1082" t="str">
            <v>PO-SRV-MAIL/MESSENGER-GENERAL</v>
          </cell>
          <cell r="C1082">
            <v>202.29</v>
          </cell>
          <cell r="D1082">
            <v>2038.69</v>
          </cell>
        </row>
        <row r="1083">
          <cell r="A1083">
            <v>6220432</v>
          </cell>
          <cell r="B1083" t="str">
            <v>PO-SRV-MAIL/MESSENGER-OVERNIGHT EXPRESS</v>
          </cell>
          <cell r="C1083">
            <v>436.86</v>
          </cell>
          <cell r="D1083">
            <v>0</v>
          </cell>
        </row>
        <row r="1084">
          <cell r="A1084">
            <v>6220433</v>
          </cell>
          <cell r="B1084" t="str">
            <v>PO-SRV-MAIL/MESSENGER-COURIER</v>
          </cell>
          <cell r="C1084">
            <v>86.9</v>
          </cell>
          <cell r="D1084">
            <v>0</v>
          </cell>
        </row>
        <row r="1085">
          <cell r="A1085">
            <v>6220450</v>
          </cell>
          <cell r="B1085" t="str">
            <v>PO-SRV-MAIL/MESSENGER-POSTAGE</v>
          </cell>
          <cell r="C1085">
            <v>362.28</v>
          </cell>
          <cell r="D1085">
            <v>1344308.52</v>
          </cell>
        </row>
        <row r="1086">
          <cell r="A1086">
            <v>6220470</v>
          </cell>
          <cell r="B1086" t="str">
            <v>PO-SRV-MAIL OTHER</v>
          </cell>
          <cell r="C1086">
            <v>754.62</v>
          </cell>
          <cell r="D1086">
            <v>3053.63</v>
          </cell>
        </row>
        <row r="1087">
          <cell r="A1087">
            <v>6220480</v>
          </cell>
          <cell r="B1087" t="str">
            <v>PO-SRV-ENGINEERING</v>
          </cell>
          <cell r="C1087">
            <v>658234.77</v>
          </cell>
          <cell r="D1087">
            <v>164962.03</v>
          </cell>
        </row>
        <row r="1088">
          <cell r="A1088">
            <v>6220500</v>
          </cell>
          <cell r="B1088" t="str">
            <v>PO-SRV-GOVERNMENT TURNKEY-DESIGN/BUILD</v>
          </cell>
          <cell r="C1088">
            <v>2881.1</v>
          </cell>
          <cell r="D1088">
            <v>424</v>
          </cell>
        </row>
        <row r="1089">
          <cell r="A1089">
            <v>6220520</v>
          </cell>
          <cell r="B1089" t="str">
            <v>PO-SRV-GOVERNMENT TURNKEY-AUDITS</v>
          </cell>
          <cell r="C1089">
            <v>40</v>
          </cell>
          <cell r="D1089">
            <v>0</v>
          </cell>
        </row>
        <row r="1090">
          <cell r="A1090">
            <v>6220530</v>
          </cell>
          <cell r="B1090" t="str">
            <v>PO-SRV-CONSTRUCTION-OTHER</v>
          </cell>
          <cell r="C1090">
            <v>2136328.66</v>
          </cell>
          <cell r="D1090">
            <v>770600.57</v>
          </cell>
        </row>
        <row r="1091">
          <cell r="A1091">
            <v>6220535</v>
          </cell>
          <cell r="B1091" t="str">
            <v>PO-SRV-GOVT PAYMENTS-PERMITS</v>
          </cell>
          <cell r="C1091">
            <v>61311.64</v>
          </cell>
          <cell r="D1091">
            <v>1499.1</v>
          </cell>
        </row>
        <row r="1092">
          <cell r="A1092">
            <v>6220560</v>
          </cell>
          <cell r="B1092" t="str">
            <v>PO-SRV-CONSTRUCTION PAVING</v>
          </cell>
          <cell r="C1092">
            <v>2566300.4700000002</v>
          </cell>
          <cell r="D1092">
            <v>1975089.7</v>
          </cell>
        </row>
        <row r="1093">
          <cell r="A1093">
            <v>6220570</v>
          </cell>
          <cell r="B1093" t="str">
            <v>PO-SRV-DESIGN</v>
          </cell>
          <cell r="C1093">
            <v>56927.72</v>
          </cell>
          <cell r="D1093">
            <v>57659.87</v>
          </cell>
        </row>
        <row r="1094">
          <cell r="A1094">
            <v>6220580</v>
          </cell>
          <cell r="B1094" t="str">
            <v>PO-SRV-ON-LINE SERVICES, MISCELLANEOUS</v>
          </cell>
          <cell r="C1094">
            <v>137144.25</v>
          </cell>
          <cell r="D1094">
            <v>123778.99</v>
          </cell>
        </row>
        <row r="1095">
          <cell r="A1095">
            <v>6220590</v>
          </cell>
          <cell r="B1095" t="str">
            <v>PO-SRV-MISCELLANEOUS OTHER SERVICES</v>
          </cell>
          <cell r="C1095">
            <v>5462.91</v>
          </cell>
          <cell r="D1095">
            <v>-2047339.79</v>
          </cell>
        </row>
        <row r="1096">
          <cell r="A1096">
            <v>6220600</v>
          </cell>
          <cell r="B1096" t="str">
            <v>PO-SRV-CONSULTING-OTHER</v>
          </cell>
          <cell r="C1096">
            <v>19604863.469999999</v>
          </cell>
          <cell r="D1096">
            <v>78480792.560000002</v>
          </cell>
        </row>
        <row r="1097">
          <cell r="A1097">
            <v>6220630</v>
          </cell>
          <cell r="B1097" t="str">
            <v># PURCH SERV - UTILITIES</v>
          </cell>
          <cell r="C1097">
            <v>0</v>
          </cell>
          <cell r="D1097">
            <v>111806.47</v>
          </cell>
        </row>
        <row r="1098">
          <cell r="A1098">
            <v>6220635</v>
          </cell>
          <cell r="B1098" t="str">
            <v>PURCH SERV - COMPANY GAS USED</v>
          </cell>
          <cell r="C1098">
            <v>0</v>
          </cell>
          <cell r="D1098">
            <v>2702920.52</v>
          </cell>
        </row>
        <row r="1099">
          <cell r="A1099">
            <v>6220640</v>
          </cell>
          <cell r="B1099" t="str">
            <v>PO-SRV-TRAINING &amp; SEMINARS</v>
          </cell>
          <cell r="C1099">
            <v>187699.36</v>
          </cell>
          <cell r="D1099">
            <v>353560.18</v>
          </cell>
        </row>
        <row r="1100">
          <cell r="A1100">
            <v>6220670</v>
          </cell>
          <cell r="B1100" t="str">
            <v>PO-SRV-RESEARCH AND DEVELOPMENT</v>
          </cell>
          <cell r="C1100">
            <v>514700</v>
          </cell>
          <cell r="D1100">
            <v>113346.45</v>
          </cell>
        </row>
        <row r="1101">
          <cell r="A1101">
            <v>6220690</v>
          </cell>
          <cell r="B1101" t="str">
            <v># PURCH SERV - EVENTS FOR EXTERNAL SERV</v>
          </cell>
          <cell r="C1101">
            <v>0</v>
          </cell>
          <cell r="D1101">
            <v>52338.2</v>
          </cell>
        </row>
        <row r="1102">
          <cell r="A1102">
            <v>6220790</v>
          </cell>
          <cell r="B1102" t="str">
            <v>PO-SRV-MEDICAL</v>
          </cell>
          <cell r="C1102">
            <v>5333.05</v>
          </cell>
          <cell r="D1102">
            <v>19183.349999999999</v>
          </cell>
        </row>
        <row r="1103">
          <cell r="A1103">
            <v>6220800</v>
          </cell>
          <cell r="B1103" t="str">
            <v>PO-SRV-CONSERVATION</v>
          </cell>
          <cell r="C1103">
            <v>98780.59</v>
          </cell>
          <cell r="D1103">
            <v>116.27</v>
          </cell>
        </row>
        <row r="1104">
          <cell r="A1104">
            <v>6220810</v>
          </cell>
          <cell r="B1104" t="str">
            <v>PO-SRV-CUSTOMER SERVICES</v>
          </cell>
          <cell r="C1104">
            <v>3635.9</v>
          </cell>
          <cell r="D1104">
            <v>128.55000000000001</v>
          </cell>
        </row>
        <row r="1105">
          <cell r="A1105">
            <v>6220840</v>
          </cell>
          <cell r="B1105" t="str">
            <v>PO-SRV-VEHICLE &amp; EQUIPMENT RENTAL</v>
          </cell>
          <cell r="C1105">
            <v>35947.14</v>
          </cell>
          <cell r="D1105">
            <v>26424.83</v>
          </cell>
        </row>
        <row r="1106">
          <cell r="A1106">
            <v>6220850</v>
          </cell>
          <cell r="B1106" t="str">
            <v>PO-SRV-VEHICLE &amp; EQUIP RENTAL W/OPERATO</v>
          </cell>
          <cell r="C1106">
            <v>681454.52</v>
          </cell>
          <cell r="D1106">
            <v>174794.68</v>
          </cell>
        </row>
        <row r="1107">
          <cell r="A1107">
            <v>6220855</v>
          </cell>
          <cell r="B1107" t="str">
            <v>PO-SRV-LAUNDRY/RENTAL OF UNIFORMS</v>
          </cell>
          <cell r="C1107">
            <v>1176577.1200000001</v>
          </cell>
          <cell r="D1107">
            <v>436836.91</v>
          </cell>
        </row>
        <row r="1108">
          <cell r="A1108">
            <v>6220860</v>
          </cell>
          <cell r="B1108" t="str">
            <v>PO-SRV-MAINTENANCE AND REPAIRS</v>
          </cell>
          <cell r="C1108">
            <v>621940.36</v>
          </cell>
          <cell r="D1108">
            <v>406784.29</v>
          </cell>
        </row>
        <row r="1109">
          <cell r="A1109">
            <v>6220870</v>
          </cell>
          <cell r="B1109" t="str">
            <v>PO-SRV-TELEPHONE &amp; COMMUNICATION SYSTEM</v>
          </cell>
          <cell r="C1109">
            <v>15740</v>
          </cell>
          <cell r="D1109">
            <v>17124.18</v>
          </cell>
        </row>
        <row r="1110">
          <cell r="A1110">
            <v>6220880</v>
          </cell>
          <cell r="B1110" t="str">
            <v>PO-SRV-CONSTRUCTION-GAS PIPELINE</v>
          </cell>
          <cell r="C1110">
            <v>15934169.060000001</v>
          </cell>
          <cell r="D1110">
            <v>12304044.029999999</v>
          </cell>
        </row>
        <row r="1111">
          <cell r="A1111">
            <v>6220890</v>
          </cell>
          <cell r="B1111" t="str">
            <v>PO-SRV-LANDSCAPING</v>
          </cell>
          <cell r="C1111">
            <v>343261.14</v>
          </cell>
          <cell r="D1111">
            <v>272152.95</v>
          </cell>
        </row>
        <row r="1112">
          <cell r="A1112">
            <v>6220900</v>
          </cell>
          <cell r="B1112" t="str">
            <v>PO-SRV-TRASH COLLECTION</v>
          </cell>
          <cell r="C1112">
            <v>202890.01</v>
          </cell>
          <cell r="D1112">
            <v>128684.24</v>
          </cell>
        </row>
        <row r="1113">
          <cell r="A1113">
            <v>6220910</v>
          </cell>
          <cell r="B1113" t="str">
            <v>PO-SRV-HAZARDOUS WASTE DISPOSAL</v>
          </cell>
          <cell r="C1113">
            <v>275729.19</v>
          </cell>
          <cell r="D1113">
            <v>105024.51</v>
          </cell>
        </row>
        <row r="1114">
          <cell r="A1114">
            <v>6220920</v>
          </cell>
          <cell r="B1114" t="str">
            <v>PO-SRV-SAFETY RELATED</v>
          </cell>
          <cell r="C1114">
            <v>23579</v>
          </cell>
          <cell r="D1114">
            <v>18067.12</v>
          </cell>
        </row>
        <row r="1115">
          <cell r="A1115">
            <v>6220930</v>
          </cell>
          <cell r="B1115" t="str">
            <v>PO-SRV-ENERGY EFFICIENCY</v>
          </cell>
          <cell r="C1115">
            <v>90678.81</v>
          </cell>
          <cell r="D1115">
            <v>468063.4</v>
          </cell>
        </row>
        <row r="1116">
          <cell r="A1116">
            <v>6220940</v>
          </cell>
          <cell r="B1116" t="str">
            <v>PO-SRV-WELL DRILLING</v>
          </cell>
          <cell r="C1116">
            <v>2189500.59</v>
          </cell>
          <cell r="D1116">
            <v>1595205.87</v>
          </cell>
        </row>
        <row r="1117">
          <cell r="A1117">
            <v>6220950</v>
          </cell>
          <cell r="B1117" t="str">
            <v>PO-SRV-AUCTIONING</v>
          </cell>
          <cell r="C1117">
            <v>0</v>
          </cell>
          <cell r="D1117">
            <v>453.93</v>
          </cell>
        </row>
        <row r="1118">
          <cell r="A1118">
            <v>6220960</v>
          </cell>
          <cell r="B1118" t="str">
            <v>PO-SRV-MOVING</v>
          </cell>
          <cell r="C1118">
            <v>2288.4499999999998</v>
          </cell>
          <cell r="D1118">
            <v>2574.4</v>
          </cell>
        </row>
        <row r="1119">
          <cell r="A1119">
            <v>6220970</v>
          </cell>
          <cell r="B1119" t="str">
            <v>PO-SRV-INSURANCE</v>
          </cell>
          <cell r="C1119">
            <v>131.65</v>
          </cell>
          <cell r="D1119">
            <v>0</v>
          </cell>
        </row>
        <row r="1120">
          <cell r="A1120">
            <v>6220980</v>
          </cell>
          <cell r="B1120" t="str">
            <v>PO-SRV-JANITORIAL</v>
          </cell>
          <cell r="C1120">
            <v>1001568.39</v>
          </cell>
          <cell r="D1120">
            <v>927183.06</v>
          </cell>
        </row>
        <row r="1121">
          <cell r="A1121">
            <v>6220990</v>
          </cell>
          <cell r="B1121" t="str">
            <v>PO-SRV-COMPUTER HARDWARE MAINT &amp; LEASES</v>
          </cell>
          <cell r="C1121">
            <v>681645.79</v>
          </cell>
          <cell r="D1121">
            <v>163275.29</v>
          </cell>
        </row>
        <row r="1122">
          <cell r="A1122">
            <v>6221000</v>
          </cell>
          <cell r="B1122" t="str">
            <v>PO-SRV-CONSTRUCTION-ELECTRIC</v>
          </cell>
          <cell r="C1122">
            <v>100422</v>
          </cell>
          <cell r="D1122">
            <v>89671.43</v>
          </cell>
        </row>
        <row r="1123">
          <cell r="A1123">
            <v>6221010</v>
          </cell>
          <cell r="B1123" t="str">
            <v>PO-SRV-STORAGE</v>
          </cell>
          <cell r="C1123">
            <v>26805.29</v>
          </cell>
          <cell r="D1123">
            <v>0</v>
          </cell>
        </row>
        <row r="1124">
          <cell r="A1124">
            <v>6221020</v>
          </cell>
          <cell r="B1124" t="str">
            <v>PO-SRV-COLLECTION SERVICES</v>
          </cell>
          <cell r="C1124">
            <v>233585.83</v>
          </cell>
          <cell r="D1124">
            <v>104437.27</v>
          </cell>
        </row>
        <row r="1125">
          <cell r="A1125">
            <v>6221030</v>
          </cell>
          <cell r="B1125" t="str">
            <v>PO-SRV-TRAVEL-EXP</v>
          </cell>
          <cell r="C1125">
            <v>346.24</v>
          </cell>
          <cell r="D1125">
            <v>5174.76</v>
          </cell>
        </row>
        <row r="1126">
          <cell r="A1126">
            <v>6221040</v>
          </cell>
          <cell r="B1126" t="str">
            <v>PO-SRV-FREIGHT AUDITING/PMTS</v>
          </cell>
          <cell r="C1126">
            <v>50.23</v>
          </cell>
          <cell r="D1126">
            <v>774.8</v>
          </cell>
        </row>
        <row r="1127">
          <cell r="A1127">
            <v>6221050</v>
          </cell>
          <cell r="B1127" t="str">
            <v>PO-SRV-LABORATORY</v>
          </cell>
          <cell r="C1127">
            <v>43732.5</v>
          </cell>
          <cell r="D1127">
            <v>26270.5</v>
          </cell>
        </row>
        <row r="1128">
          <cell r="A1128">
            <v>6221060</v>
          </cell>
          <cell r="B1128" t="str">
            <v>PO-SRV-GOVT &amp; REGULATORY</v>
          </cell>
          <cell r="C1128">
            <v>18.649999999999999</v>
          </cell>
          <cell r="D1128">
            <v>2423.19</v>
          </cell>
        </row>
        <row r="1129">
          <cell r="A1129">
            <v>6221080</v>
          </cell>
          <cell r="B1129" t="str">
            <v>PO-SRV-CORP. LANGUAGE SERVICES</v>
          </cell>
          <cell r="C1129">
            <v>927.03</v>
          </cell>
          <cell r="D1129">
            <v>0</v>
          </cell>
        </row>
        <row r="1130">
          <cell r="A1130">
            <v>6221085</v>
          </cell>
          <cell r="B1130" t="str">
            <v>PO-SRV-SITE ASSESSMENT &amp; MITIGATION WOR</v>
          </cell>
          <cell r="C1130">
            <v>1701213.41</v>
          </cell>
          <cell r="D1130">
            <v>6293960.0199999996</v>
          </cell>
        </row>
        <row r="1131">
          <cell r="A1131">
            <v>6230000</v>
          </cell>
          <cell r="B1131" t="str">
            <v>NO PO-SRV-CONTRACTORS</v>
          </cell>
          <cell r="C1131">
            <v>1421986.25</v>
          </cell>
          <cell r="D1131">
            <v>28548758.140000001</v>
          </cell>
        </row>
        <row r="1132">
          <cell r="A1132">
            <v>6230001</v>
          </cell>
          <cell r="B1132" t="str">
            <v>NO PO-SRV-CONTRACTORS-ADVISORY</v>
          </cell>
          <cell r="C1132">
            <v>3044.37</v>
          </cell>
          <cell r="D1132">
            <v>18451.07</v>
          </cell>
        </row>
        <row r="1133">
          <cell r="A1133">
            <v>6230002</v>
          </cell>
          <cell r="B1133" t="str">
            <v>NO PO-SRV-CONTRACTORS-CONSULTING</v>
          </cell>
          <cell r="C1133">
            <v>1775651.23</v>
          </cell>
          <cell r="D1133">
            <v>6873210.3300000001</v>
          </cell>
        </row>
        <row r="1134">
          <cell r="A1134">
            <v>6230003</v>
          </cell>
          <cell r="B1134" t="str">
            <v>NO PO-SRV-CONTRACTORS-CONSULTING FEES-J</v>
          </cell>
          <cell r="C1134">
            <v>27830.49</v>
          </cell>
          <cell r="D1134">
            <v>6312.77</v>
          </cell>
        </row>
        <row r="1135">
          <cell r="A1135">
            <v>6230004</v>
          </cell>
          <cell r="B1135" t="str">
            <v>NO PO-SRV-CONTRACTORS-CONTRACT LABOR</v>
          </cell>
          <cell r="C1135">
            <v>-107057.78</v>
          </cell>
          <cell r="D1135">
            <v>7010051.6100000003</v>
          </cell>
        </row>
        <row r="1136">
          <cell r="A1136">
            <v>6230005</v>
          </cell>
          <cell r="B1136" t="str">
            <v>NO PO-SRV-CONTRACTORS-MAJOR PROJECTS</v>
          </cell>
          <cell r="C1136">
            <v>1590763.19</v>
          </cell>
          <cell r="D1136">
            <v>20842322.039999999</v>
          </cell>
        </row>
        <row r="1137">
          <cell r="A1137">
            <v>6230006</v>
          </cell>
          <cell r="B1137" t="str">
            <v>NO PO-SRV-CONTRACTORS-SPECIFIC JOBS</v>
          </cell>
          <cell r="C1137">
            <v>1476619.16</v>
          </cell>
          <cell r="D1137">
            <v>1373045.4</v>
          </cell>
        </row>
        <row r="1138">
          <cell r="A1138">
            <v>6230007</v>
          </cell>
          <cell r="B1138" t="str">
            <v>NO PO-SRV-CONTRACTORS-TIME &amp; EQUIPMENT</v>
          </cell>
          <cell r="C1138">
            <v>70957.84</v>
          </cell>
          <cell r="D1138">
            <v>4241.1099999999997</v>
          </cell>
        </row>
        <row r="1139">
          <cell r="A1139">
            <v>6230010</v>
          </cell>
          <cell r="B1139" t="str">
            <v>NO PO-SRV-ACCOUNTING SERVICES</v>
          </cell>
          <cell r="C1139">
            <v>5362.04</v>
          </cell>
          <cell r="D1139">
            <v>7737.75</v>
          </cell>
        </row>
        <row r="1140">
          <cell r="A1140">
            <v>6230020</v>
          </cell>
          <cell r="B1140" t="str">
            <v>NO PO-SRV-AUDIT SERVICES</v>
          </cell>
          <cell r="C1140">
            <v>0</v>
          </cell>
          <cell r="D1140">
            <v>994.26</v>
          </cell>
        </row>
        <row r="1141">
          <cell r="A1141">
            <v>6230030</v>
          </cell>
          <cell r="B1141" t="str">
            <v>NO PO-SRV-ADVERTISING LITERATURE</v>
          </cell>
          <cell r="C1141">
            <v>-14951.78</v>
          </cell>
          <cell r="D1141">
            <v>233680.11</v>
          </cell>
        </row>
        <row r="1142">
          <cell r="A1142">
            <v>6230040</v>
          </cell>
          <cell r="B1142" t="str">
            <v>NO PO-SRV-ADVERTISING IMAGE &amp; BRANDING</v>
          </cell>
          <cell r="C1142">
            <v>1069.0999999999999</v>
          </cell>
          <cell r="D1142">
            <v>578793.11</v>
          </cell>
        </row>
        <row r="1143">
          <cell r="A1143">
            <v>6230045</v>
          </cell>
          <cell r="B1143" t="str">
            <v>NO PO-SRV-LOGO MERCHANDISING SERV</v>
          </cell>
          <cell r="C1143">
            <v>0</v>
          </cell>
          <cell r="D1143">
            <v>-5803.99</v>
          </cell>
        </row>
        <row r="1144">
          <cell r="A1144">
            <v>6230050</v>
          </cell>
          <cell r="B1144" t="str">
            <v>NO PO-SRV-ADVERTISING MARKETING</v>
          </cell>
          <cell r="C1144">
            <v>1442102</v>
          </cell>
          <cell r="D1144">
            <v>1949674.28</v>
          </cell>
        </row>
        <row r="1145">
          <cell r="A1145">
            <v>6230060</v>
          </cell>
          <cell r="B1145" t="str">
            <v>NO PO-SRV-FOOD SERVICE-CATERING</v>
          </cell>
          <cell r="C1145">
            <v>439875.22</v>
          </cell>
          <cell r="D1145">
            <v>285368.74</v>
          </cell>
        </row>
        <row r="1146">
          <cell r="A1146">
            <v>6230061</v>
          </cell>
          <cell r="B1146" t="str">
            <v>NO PO-SRV-FOOD SERVICE-EXECUTIVE DINING</v>
          </cell>
          <cell r="C1146">
            <v>13651.3</v>
          </cell>
          <cell r="D1146">
            <v>8163.12</v>
          </cell>
        </row>
        <row r="1147">
          <cell r="A1147">
            <v>6230062</v>
          </cell>
          <cell r="B1147" t="str">
            <v>NO PO-SRV-FOOD SERVICE-MAINT &amp; REPAIRS</v>
          </cell>
          <cell r="C1147">
            <v>28612.99</v>
          </cell>
          <cell r="D1147">
            <v>25312.44</v>
          </cell>
        </row>
        <row r="1148">
          <cell r="A1148">
            <v>6230063</v>
          </cell>
          <cell r="B1148" t="str">
            <v>NO PO-SRV-FOOD SERVICE-LEASES CBS USE</v>
          </cell>
          <cell r="C1148">
            <v>-1875.21</v>
          </cell>
          <cell r="D1148">
            <v>0</v>
          </cell>
        </row>
        <row r="1149">
          <cell r="A1149">
            <v>6230064</v>
          </cell>
          <cell r="B1149" t="str">
            <v>NO PO-SRV-FOOD SERVICE-MANAGEMENT CBS U</v>
          </cell>
          <cell r="C1149">
            <v>7881.88</v>
          </cell>
          <cell r="D1149">
            <v>44231.68</v>
          </cell>
        </row>
        <row r="1150">
          <cell r="A1150">
            <v>6230070</v>
          </cell>
          <cell r="B1150" t="str">
            <v>NO PO-SRV-NEWSPAPER ADVERTISING</v>
          </cell>
          <cell r="C1150">
            <v>89683.65</v>
          </cell>
          <cell r="D1150">
            <v>14149.98</v>
          </cell>
        </row>
        <row r="1151">
          <cell r="A1151">
            <v>6230090</v>
          </cell>
          <cell r="B1151" t="str">
            <v>NO PO-SRV-MAGAZINE ADVERTISING</v>
          </cell>
          <cell r="C1151">
            <v>12345.21</v>
          </cell>
          <cell r="D1151">
            <v>11599.02</v>
          </cell>
        </row>
        <row r="1152">
          <cell r="A1152">
            <v>6230115</v>
          </cell>
          <cell r="B1152" t="str">
            <v>NO PO-SRV-OUTDOOR ADVERTISING</v>
          </cell>
          <cell r="C1152">
            <v>8252.94</v>
          </cell>
          <cell r="D1152">
            <v>13776.39</v>
          </cell>
        </row>
        <row r="1153">
          <cell r="A1153">
            <v>6230130</v>
          </cell>
          <cell r="B1153" t="str">
            <v>NO PO-SRV-RADIO ADVERTISING</v>
          </cell>
          <cell r="C1153">
            <v>535.96</v>
          </cell>
          <cell r="D1153">
            <v>413.3</v>
          </cell>
        </row>
        <row r="1154">
          <cell r="A1154">
            <v>6230140</v>
          </cell>
          <cell r="B1154" t="str">
            <v>NO PO-SRV-MEDIA RELATIONS</v>
          </cell>
          <cell r="C1154">
            <v>10220</v>
          </cell>
          <cell r="D1154">
            <v>0</v>
          </cell>
        </row>
        <row r="1155">
          <cell r="A1155">
            <v>6230150</v>
          </cell>
          <cell r="B1155" t="str">
            <v>NO PO-SRV-AUDIO VISUAL REPORTS</v>
          </cell>
          <cell r="C1155">
            <v>212</v>
          </cell>
          <cell r="D1155">
            <v>524.45000000000005</v>
          </cell>
        </row>
        <row r="1156">
          <cell r="A1156">
            <v>6230160</v>
          </cell>
          <cell r="B1156" t="str">
            <v>NO PO-SRV-NEWS PHOTO SERVICES</v>
          </cell>
          <cell r="C1156">
            <v>240.42</v>
          </cell>
          <cell r="D1156">
            <v>101.41</v>
          </cell>
        </row>
        <row r="1157">
          <cell r="A1157">
            <v>6230170</v>
          </cell>
          <cell r="B1157" t="str">
            <v>NO PO-SRV-LEGAL IN-HOUSE COPY SERVICES</v>
          </cell>
          <cell r="C1157">
            <v>0</v>
          </cell>
          <cell r="D1157">
            <v>45</v>
          </cell>
        </row>
        <row r="1158">
          <cell r="A1158">
            <v>6230200</v>
          </cell>
          <cell r="B1158" t="str">
            <v>NO PO-SRV-OUTSIDE LEGAL FEES</v>
          </cell>
          <cell r="C1158">
            <v>4799</v>
          </cell>
          <cell r="D1158">
            <v>900</v>
          </cell>
        </row>
        <row r="1159">
          <cell r="A1159">
            <v>6230210</v>
          </cell>
          <cell r="B1159" t="str">
            <v>NO PO-SRV-LEGAL-SETTLEMENTS</v>
          </cell>
          <cell r="C1159">
            <v>401000</v>
          </cell>
          <cell r="D1159">
            <v>-147878</v>
          </cell>
        </row>
        <row r="1160">
          <cell r="A1160">
            <v>6230214</v>
          </cell>
          <cell r="B1160" t="str">
            <v>NO PO-SRV-ARBITRATION FEES</v>
          </cell>
          <cell r="C1160">
            <v>10300.5</v>
          </cell>
          <cell r="D1160">
            <v>13273.53</v>
          </cell>
        </row>
        <row r="1161">
          <cell r="A1161">
            <v>6230220</v>
          </cell>
          <cell r="B1161" t="str">
            <v>NO PO-SRV-REGULATORY LEGISLATION</v>
          </cell>
          <cell r="C1161">
            <v>-23031.33</v>
          </cell>
          <cell r="D1161">
            <v>45676.800000000003</v>
          </cell>
        </row>
        <row r="1162">
          <cell r="A1162">
            <v>6230240</v>
          </cell>
          <cell r="B1162" t="str">
            <v>NO PO-SRV-REGULATORY NEWS BUREAU</v>
          </cell>
          <cell r="C1162">
            <v>0</v>
          </cell>
          <cell r="D1162">
            <v>-783.47</v>
          </cell>
        </row>
        <row r="1163">
          <cell r="A1163">
            <v>6230250</v>
          </cell>
          <cell r="B1163" t="str">
            <v>NO PO-SRV-SOFTWARE MAINTENANCE &amp; LEASIN</v>
          </cell>
          <cell r="C1163">
            <v>27301.55</v>
          </cell>
          <cell r="D1163">
            <v>25834.07</v>
          </cell>
        </row>
        <row r="1164">
          <cell r="A1164">
            <v>6230270</v>
          </cell>
          <cell r="B1164" t="str">
            <v>NO PO-SRV-DATA PROCESSING</v>
          </cell>
          <cell r="C1164">
            <v>0</v>
          </cell>
          <cell r="D1164">
            <v>5</v>
          </cell>
        </row>
        <row r="1165">
          <cell r="A1165">
            <v>6230380</v>
          </cell>
          <cell r="B1165" t="str">
            <v>NO PO-SRV-CONTRACT LABOR</v>
          </cell>
          <cell r="C1165">
            <v>4199486.28</v>
          </cell>
          <cell r="D1165">
            <v>2356562.83</v>
          </cell>
        </row>
        <row r="1166">
          <cell r="A1166">
            <v>6230390</v>
          </cell>
          <cell r="B1166" t="str">
            <v>NO PO-SRV-PRINTING/GRAPHICS VIDEO</v>
          </cell>
          <cell r="C1166">
            <v>17289.669999999998</v>
          </cell>
          <cell r="D1166">
            <v>263.87</v>
          </cell>
        </row>
        <row r="1167">
          <cell r="A1167">
            <v>6230391</v>
          </cell>
          <cell r="B1167" t="str">
            <v>NO PO-SRV-GRAPHICS SRV-CONSULT/PRODUCTI</v>
          </cell>
          <cell r="C1167">
            <v>4012.73</v>
          </cell>
          <cell r="D1167">
            <v>102264.3</v>
          </cell>
        </row>
        <row r="1168">
          <cell r="A1168">
            <v>6230392</v>
          </cell>
          <cell r="B1168" t="str">
            <v>NO PO-SRV-GRAPHICS SRV-CONSULTING (IN-H</v>
          </cell>
          <cell r="C1168">
            <v>165</v>
          </cell>
          <cell r="D1168">
            <v>0</v>
          </cell>
        </row>
        <row r="1169">
          <cell r="A1169">
            <v>6230393</v>
          </cell>
          <cell r="B1169" t="str">
            <v>NO PO-SRV-PRINTING BUSINESS FORMS (SPEC</v>
          </cell>
          <cell r="C1169">
            <v>816.16</v>
          </cell>
          <cell r="D1169">
            <v>0</v>
          </cell>
        </row>
        <row r="1170">
          <cell r="A1170">
            <v>6230400</v>
          </cell>
          <cell r="B1170" t="str">
            <v>NO PO-SRV-PRINTING BUSINESS FORMS (STOC</v>
          </cell>
          <cell r="C1170">
            <v>137.37</v>
          </cell>
          <cell r="D1170">
            <v>3.49</v>
          </cell>
        </row>
        <row r="1171">
          <cell r="A1171">
            <v>6230401</v>
          </cell>
          <cell r="B1171" t="str">
            <v>NO PO-SRV-PRINTING BUSINESS CARDS</v>
          </cell>
          <cell r="C1171">
            <v>463.25</v>
          </cell>
          <cell r="D1171">
            <v>162.38</v>
          </cell>
        </row>
        <row r="1172">
          <cell r="A1172">
            <v>6230402</v>
          </cell>
          <cell r="B1172" t="str">
            <v>NO PO-SRV-PRINTING STATIONERY</v>
          </cell>
          <cell r="C1172">
            <v>14.8</v>
          </cell>
          <cell r="D1172">
            <v>2617.38</v>
          </cell>
        </row>
        <row r="1173">
          <cell r="A1173">
            <v>6230403</v>
          </cell>
          <cell r="B1173" t="str">
            <v>NO PO-SRV-PRINTING ENVELOPES</v>
          </cell>
          <cell r="C1173">
            <v>97.14</v>
          </cell>
          <cell r="D1173">
            <v>0</v>
          </cell>
        </row>
        <row r="1174">
          <cell r="A1174">
            <v>6230410</v>
          </cell>
          <cell r="B1174" t="str">
            <v>NO PO-SRV-COPY-PUBLICATIONS &amp; SUBSCRIPT</v>
          </cell>
          <cell r="C1174">
            <v>2374.12</v>
          </cell>
          <cell r="D1174">
            <v>12751.65</v>
          </cell>
        </row>
        <row r="1175">
          <cell r="A1175">
            <v>6230411</v>
          </cell>
          <cell r="B1175" t="str">
            <v>NO PO-SRV-COPY-CONVENIENCE-PAPER CBS US</v>
          </cell>
          <cell r="C1175">
            <v>491.12</v>
          </cell>
          <cell r="D1175">
            <v>0</v>
          </cell>
        </row>
        <row r="1176">
          <cell r="A1176">
            <v>6230420</v>
          </cell>
          <cell r="B1176" t="str">
            <v>NO PO-SRV-COPIER</v>
          </cell>
          <cell r="C1176">
            <v>3508.55</v>
          </cell>
          <cell r="D1176">
            <v>8565.92</v>
          </cell>
        </row>
        <row r="1177">
          <cell r="A1177">
            <v>6230421</v>
          </cell>
          <cell r="B1177" t="str">
            <v>NO PO-SRV-COPY-ENGINEERING</v>
          </cell>
          <cell r="C1177">
            <v>641.77</v>
          </cell>
          <cell r="D1177">
            <v>55.44</v>
          </cell>
        </row>
        <row r="1178">
          <cell r="A1178">
            <v>6230430</v>
          </cell>
          <cell r="B1178" t="str">
            <v>NO PO-SRV-MAIL MESSENGER-GENERAL</v>
          </cell>
          <cell r="C1178">
            <v>689.92</v>
          </cell>
          <cell r="D1178">
            <v>4177.49</v>
          </cell>
        </row>
        <row r="1179">
          <cell r="A1179">
            <v>6230431</v>
          </cell>
          <cell r="B1179" t="str">
            <v>NO PO-SRV-MAIL MESSENGER-SPECIAL PROJEC</v>
          </cell>
          <cell r="C1179">
            <v>451.22</v>
          </cell>
          <cell r="D1179">
            <v>11498.72</v>
          </cell>
        </row>
        <row r="1180">
          <cell r="A1180">
            <v>6230432</v>
          </cell>
          <cell r="B1180" t="str">
            <v>NO PO-SRV-MAIL MESSENGER-OVERNIGHT EXPR</v>
          </cell>
          <cell r="C1180">
            <v>3779.84</v>
          </cell>
          <cell r="D1180">
            <v>2840.43</v>
          </cell>
        </row>
        <row r="1181">
          <cell r="A1181">
            <v>6230433</v>
          </cell>
          <cell r="B1181" t="str">
            <v>NO PO-SRV-MAIL MESSENGER-COURIER</v>
          </cell>
          <cell r="C1181">
            <v>20940.47</v>
          </cell>
          <cell r="D1181">
            <v>7972</v>
          </cell>
        </row>
        <row r="1182">
          <cell r="A1182">
            <v>6230440</v>
          </cell>
          <cell r="B1182" t="str">
            <v>NO PO-SRV-MAIL CENTER EXPRESS POSTAGE</v>
          </cell>
          <cell r="C1182">
            <v>227.61</v>
          </cell>
          <cell r="D1182">
            <v>234.75</v>
          </cell>
        </row>
        <row r="1183">
          <cell r="A1183">
            <v>6230450</v>
          </cell>
          <cell r="B1183" t="str">
            <v>NO PO-SRV-MAIL MESSENGER-POSTAGE</v>
          </cell>
          <cell r="C1183">
            <v>11216871.58</v>
          </cell>
          <cell r="D1183">
            <v>14760844.439999999</v>
          </cell>
        </row>
        <row r="1184">
          <cell r="A1184">
            <v>6230451</v>
          </cell>
          <cell r="B1184" t="str">
            <v>NO PO-SRV-MAILING LIST MAINTENANCE (SED</v>
          </cell>
          <cell r="C1184">
            <v>48169.71</v>
          </cell>
          <cell r="D1184">
            <v>1661.18</v>
          </cell>
        </row>
        <row r="1185">
          <cell r="A1185">
            <v>6230460</v>
          </cell>
          <cell r="B1185" t="str">
            <v>NO PO-SRV-MAIL CENTER BILLING POSTAGE</v>
          </cell>
          <cell r="C1185">
            <v>20023.18</v>
          </cell>
          <cell r="D1185">
            <v>156667.16</v>
          </cell>
        </row>
        <row r="1186">
          <cell r="A1186">
            <v>6230470</v>
          </cell>
          <cell r="B1186" t="str">
            <v>NO PO-SRV-MAIL CENTER MAIL SUPPLIES</v>
          </cell>
          <cell r="C1186">
            <v>151.04</v>
          </cell>
          <cell r="D1186">
            <v>593.95000000000005</v>
          </cell>
        </row>
        <row r="1187">
          <cell r="A1187">
            <v>6230540</v>
          </cell>
          <cell r="B1187" t="str">
            <v>NO PO-SRV-HOLIDAY EVENTS</v>
          </cell>
          <cell r="C1187">
            <v>11401.22</v>
          </cell>
          <cell r="D1187">
            <v>38278.67</v>
          </cell>
        </row>
        <row r="1188">
          <cell r="A1188">
            <v>6230550</v>
          </cell>
          <cell r="B1188" t="str">
            <v>NO PO-SRV-RECRUITING</v>
          </cell>
          <cell r="C1188">
            <v>275</v>
          </cell>
          <cell r="D1188">
            <v>2022.74</v>
          </cell>
        </row>
        <row r="1189">
          <cell r="A1189">
            <v>6230580</v>
          </cell>
          <cell r="B1189" t="str">
            <v>NO PO-SRV-ON-LINE SERVICES</v>
          </cell>
          <cell r="C1189">
            <v>151109.39000000001</v>
          </cell>
          <cell r="D1189">
            <v>27293.67</v>
          </cell>
        </row>
        <row r="1190">
          <cell r="A1190">
            <v>6230590</v>
          </cell>
          <cell r="B1190" t="str">
            <v>NO PO-SRV-NEW BUSINESS REFUNDS</v>
          </cell>
          <cell r="C1190">
            <v>63178.64</v>
          </cell>
          <cell r="D1190">
            <v>5564.88</v>
          </cell>
        </row>
        <row r="1191">
          <cell r="A1191">
            <v>6230591</v>
          </cell>
          <cell r="B1191" t="str">
            <v>NO PO-SRV-SITE PREPARATION REIMBURSEMEN</v>
          </cell>
          <cell r="C1191">
            <v>506376.78</v>
          </cell>
          <cell r="D1191">
            <v>2082.0700000000002</v>
          </cell>
        </row>
        <row r="1192">
          <cell r="A1192">
            <v>6230592</v>
          </cell>
          <cell r="B1192" t="str">
            <v>NO PO-SRV-NBMS RECONCILIATION</v>
          </cell>
          <cell r="C1192">
            <v>-1721738.51</v>
          </cell>
          <cell r="D1192">
            <v>0</v>
          </cell>
        </row>
        <row r="1193">
          <cell r="A1193">
            <v>6230600</v>
          </cell>
          <cell r="B1193" t="str">
            <v>NO PO-SRV-PROF/NOT LEGAL</v>
          </cell>
          <cell r="C1193">
            <v>81538.850000000006</v>
          </cell>
          <cell r="D1193">
            <v>64193.71</v>
          </cell>
        </row>
        <row r="1194">
          <cell r="A1194">
            <v>6230610</v>
          </cell>
          <cell r="B1194" t="str">
            <v>NO PO-SRV-WATER</v>
          </cell>
          <cell r="C1194">
            <v>84102.54</v>
          </cell>
          <cell r="D1194">
            <v>103724.91</v>
          </cell>
        </row>
        <row r="1195">
          <cell r="A1195">
            <v>6230615</v>
          </cell>
          <cell r="B1195" t="str">
            <v>NO PO-SRV-RECYCLE GAS PEOC OPERATIONS</v>
          </cell>
          <cell r="C1195">
            <v>67592.009999999995</v>
          </cell>
          <cell r="D1195">
            <v>0</v>
          </cell>
        </row>
        <row r="1196">
          <cell r="A1196">
            <v>6230630</v>
          </cell>
          <cell r="B1196" t="str">
            <v>NO PO-SRV-UTILITIES</v>
          </cell>
          <cell r="C1196">
            <v>2422699.7000000002</v>
          </cell>
          <cell r="D1196">
            <v>5563086.7199999997</v>
          </cell>
        </row>
        <row r="1197">
          <cell r="A1197">
            <v>6230640</v>
          </cell>
          <cell r="B1197" t="str">
            <v>NO PO-SRV-TRAINING &amp; SEMINARS</v>
          </cell>
          <cell r="C1197">
            <v>446134.49</v>
          </cell>
          <cell r="D1197">
            <v>325605.82</v>
          </cell>
        </row>
        <row r="1198">
          <cell r="A1198">
            <v>6230680</v>
          </cell>
          <cell r="B1198" t="str">
            <v>NO PO-SRV-EVENT &amp; TICKETS</v>
          </cell>
          <cell r="C1198">
            <v>151639.06</v>
          </cell>
          <cell r="D1198">
            <v>160307.51999999999</v>
          </cell>
        </row>
        <row r="1199">
          <cell r="A1199">
            <v>6230700</v>
          </cell>
          <cell r="B1199" t="str">
            <v>NO PO-SRV-MEETING FOR EXTERNAL SERVICES</v>
          </cell>
          <cell r="C1199">
            <v>41546.699999999997</v>
          </cell>
          <cell r="D1199">
            <v>74695.38</v>
          </cell>
        </row>
        <row r="1200">
          <cell r="A1200">
            <v>6230740</v>
          </cell>
          <cell r="B1200" t="str">
            <v>NO PO-SRV-SHAREHOLDER LETTER</v>
          </cell>
          <cell r="C1200">
            <v>1677.5</v>
          </cell>
          <cell r="D1200">
            <v>0</v>
          </cell>
        </row>
        <row r="1201">
          <cell r="A1201">
            <v>6230750</v>
          </cell>
          <cell r="B1201" t="str">
            <v>NO PO-SRV-SEC FEES SERVICES</v>
          </cell>
          <cell r="C1201">
            <v>139</v>
          </cell>
          <cell r="D1201">
            <v>0</v>
          </cell>
        </row>
        <row r="1202">
          <cell r="A1202">
            <v>6230780</v>
          </cell>
          <cell r="B1202" t="str">
            <v>NO PO-SRV-ANNUAL MEETING COSTS SERVICES</v>
          </cell>
          <cell r="C1202">
            <v>845</v>
          </cell>
          <cell r="D1202">
            <v>2435</v>
          </cell>
        </row>
        <row r="1203">
          <cell r="A1203">
            <v>6230790</v>
          </cell>
          <cell r="B1203" t="str">
            <v>NO PO-SRV-MEDICAL SERVICES</v>
          </cell>
          <cell r="C1203">
            <v>43692.88</v>
          </cell>
          <cell r="D1203">
            <v>61168.97</v>
          </cell>
        </row>
        <row r="1204">
          <cell r="A1204">
            <v>6230800</v>
          </cell>
          <cell r="B1204" t="str">
            <v>NO PO-SRV-CONSERVATION INCENTIVE</v>
          </cell>
          <cell r="C1204">
            <v>120</v>
          </cell>
          <cell r="D1204">
            <v>18000</v>
          </cell>
        </row>
        <row r="1205">
          <cell r="A1205">
            <v>6230805</v>
          </cell>
          <cell r="B1205" t="str">
            <v>NO PO-SRV-AIR POLLUTION CREDITS</v>
          </cell>
          <cell r="C1205">
            <v>1452869.04</v>
          </cell>
          <cell r="D1205">
            <v>0</v>
          </cell>
        </row>
        <row r="1206">
          <cell r="A1206">
            <v>6230810</v>
          </cell>
          <cell r="B1206" t="str">
            <v>NO PO-SRV-CONSUMER EDUCATION</v>
          </cell>
          <cell r="C1206">
            <v>5774.04</v>
          </cell>
          <cell r="D1206">
            <v>0</v>
          </cell>
        </row>
        <row r="1207">
          <cell r="A1207">
            <v>6230820</v>
          </cell>
          <cell r="B1207" t="str">
            <v>NO PO-SRV-REGULATORY REQUIRED PAYMENTS</v>
          </cell>
          <cell r="C1207">
            <v>204912</v>
          </cell>
          <cell r="D1207">
            <v>186000</v>
          </cell>
        </row>
        <row r="1208">
          <cell r="A1208">
            <v>6230850</v>
          </cell>
          <cell r="B1208" t="str">
            <v>NO PO-SRV-SERVICE LATERAL REIMBURSEMENT</v>
          </cell>
          <cell r="C1208">
            <v>1224</v>
          </cell>
          <cell r="D1208">
            <v>0</v>
          </cell>
        </row>
        <row r="1209">
          <cell r="A1209">
            <v>6231020</v>
          </cell>
          <cell r="B1209" t="str">
            <v>NO PO-SRV-COLLECTION SERVICES</v>
          </cell>
          <cell r="C1209">
            <v>59.3</v>
          </cell>
          <cell r="D1209">
            <v>1870.08</v>
          </cell>
        </row>
        <row r="1210">
          <cell r="A1210">
            <v>6233000</v>
          </cell>
          <cell r="B1210" t="str">
            <v>UNCOLLECTABLE ACCTS</v>
          </cell>
          <cell r="C1210">
            <v>85431.55</v>
          </cell>
          <cell r="D1210">
            <v>8698807.3900000006</v>
          </cell>
        </row>
        <row r="1211">
          <cell r="A1211">
            <v>6233001</v>
          </cell>
          <cell r="B1211" t="str">
            <v>UNCOLLECTABLE ACCTS-GAS</v>
          </cell>
          <cell r="C1211">
            <v>4396681.5199999996</v>
          </cell>
          <cell r="D1211">
            <v>70</v>
          </cell>
        </row>
        <row r="1212">
          <cell r="A1212">
            <v>6233005</v>
          </cell>
          <cell r="B1212" t="str">
            <v>UNCOLLECTABLE EXP-NON GAS UTILITY RECVB</v>
          </cell>
          <cell r="C1212">
            <v>8147.19</v>
          </cell>
          <cell r="D1212">
            <v>44460.88</v>
          </cell>
        </row>
        <row r="1213">
          <cell r="A1213">
            <v>6240015</v>
          </cell>
          <cell r="B1213" t="str">
            <v>FINANCE CHARGES-COMMITMENT FEES</v>
          </cell>
          <cell r="C1213">
            <v>0</v>
          </cell>
          <cell r="D1213">
            <v>676.85</v>
          </cell>
        </row>
        <row r="1214">
          <cell r="A1214">
            <v>6240017</v>
          </cell>
          <cell r="B1214" t="str">
            <v>FINANCE CHARGES-SUBSCRIPTIONS</v>
          </cell>
          <cell r="C1214">
            <v>0</v>
          </cell>
          <cell r="D1214">
            <v>1110.47</v>
          </cell>
        </row>
        <row r="1215">
          <cell r="A1215">
            <v>6250000</v>
          </cell>
          <cell r="B1215" t="str">
            <v>DUES</v>
          </cell>
          <cell r="C1215">
            <v>1571.19</v>
          </cell>
          <cell r="D1215">
            <v>58425.65</v>
          </cell>
        </row>
        <row r="1216">
          <cell r="A1216">
            <v>6250001</v>
          </cell>
          <cell r="B1216" t="str">
            <v>DUES-BUSINESS/PROFESSIONAL</v>
          </cell>
          <cell r="C1216">
            <v>163984.75</v>
          </cell>
          <cell r="D1216">
            <v>460578.68</v>
          </cell>
        </row>
        <row r="1217">
          <cell r="A1217">
            <v>6250002</v>
          </cell>
          <cell r="B1217" t="str">
            <v>DUES-SOCIAL</v>
          </cell>
          <cell r="C1217">
            <v>81511.08</v>
          </cell>
          <cell r="D1217">
            <v>53337.5</v>
          </cell>
        </row>
        <row r="1218">
          <cell r="A1218">
            <v>6260001</v>
          </cell>
          <cell r="B1218" t="str">
            <v>VEHICLE-EXPIRED AMORT-EXTENDED RENTS</v>
          </cell>
          <cell r="C1218">
            <v>9115461.8699999992</v>
          </cell>
          <cell r="D1218">
            <v>6788529.8600000003</v>
          </cell>
        </row>
        <row r="1219">
          <cell r="A1219">
            <v>6260002</v>
          </cell>
          <cell r="B1219" t="str">
            <v>VEHICLE-POOL</v>
          </cell>
          <cell r="C1219">
            <v>30752.01</v>
          </cell>
          <cell r="D1219">
            <v>110216.02</v>
          </cell>
        </row>
        <row r="1220">
          <cell r="A1220">
            <v>6260004</v>
          </cell>
          <cell r="B1220" t="str">
            <v>VEHICLE-UTILIZATION CHARGES</v>
          </cell>
          <cell r="C1220">
            <v>-71065.240000000005</v>
          </cell>
          <cell r="D1220">
            <v>127355.11</v>
          </cell>
        </row>
        <row r="1221">
          <cell r="A1221">
            <v>6260005</v>
          </cell>
          <cell r="B1221" t="str">
            <v>VEHICLE-AMORTIZATION CHARGES</v>
          </cell>
          <cell r="C1221">
            <v>110</v>
          </cell>
          <cell r="D1221">
            <v>0</v>
          </cell>
        </row>
        <row r="1222">
          <cell r="A1222">
            <v>6260007</v>
          </cell>
          <cell r="B1222" t="str">
            <v>VEHICLE-LICENSE FEES</v>
          </cell>
          <cell r="C1222">
            <v>780078</v>
          </cell>
          <cell r="D1222">
            <v>1342927.62</v>
          </cell>
        </row>
        <row r="1223">
          <cell r="A1223">
            <v>6260010</v>
          </cell>
          <cell r="B1223" t="str">
            <v>VEHICLE-NON-UTILIZATION CHARGES</v>
          </cell>
          <cell r="C1223">
            <v>29</v>
          </cell>
          <cell r="D1223">
            <v>553.4</v>
          </cell>
        </row>
        <row r="1224">
          <cell r="A1224">
            <v>6260012</v>
          </cell>
          <cell r="B1224" t="str">
            <v>VEHICLE-SALES PROCEEDS</v>
          </cell>
          <cell r="C1224">
            <v>-429367.84</v>
          </cell>
          <cell r="D1224">
            <v>4134.9399999999996</v>
          </cell>
        </row>
        <row r="1225">
          <cell r="A1225">
            <v>6260016</v>
          </cell>
          <cell r="B1225" t="str">
            <v>FABRICATION SHOP UTILIZATION CHARGE</v>
          </cell>
          <cell r="C1225">
            <v>-5252.5</v>
          </cell>
          <cell r="D1225">
            <v>0</v>
          </cell>
        </row>
        <row r="1226">
          <cell r="A1226">
            <v>6270000</v>
          </cell>
          <cell r="B1226" t="str">
            <v>OFFICE RENT</v>
          </cell>
          <cell r="C1226">
            <v>0</v>
          </cell>
          <cell r="D1226">
            <v>6174.66</v>
          </cell>
        </row>
        <row r="1227">
          <cell r="A1227">
            <v>6280000</v>
          </cell>
          <cell r="B1227" t="str">
            <v>GOVERNMENT PAYMENTS-FRANCHISE FEES</v>
          </cell>
          <cell r="C1227">
            <v>24949625.489999998</v>
          </cell>
          <cell r="D1227">
            <v>35739695.609999999</v>
          </cell>
        </row>
        <row r="1228">
          <cell r="A1228">
            <v>6280001</v>
          </cell>
          <cell r="B1228" t="str">
            <v>GOVERNMENT PAYMENTS-PERMITS</v>
          </cell>
          <cell r="C1228">
            <v>1480576.68</v>
          </cell>
          <cell r="D1228">
            <v>1812729.78</v>
          </cell>
        </row>
        <row r="1229">
          <cell r="A1229">
            <v>6290001</v>
          </cell>
          <cell r="B1229" t="str">
            <v>CUSTOMER REFUNDS/SETTLEMENTS-CUST OVERP</v>
          </cell>
          <cell r="C1229">
            <v>0</v>
          </cell>
          <cell r="D1229">
            <v>831.61</v>
          </cell>
        </row>
        <row r="1230">
          <cell r="A1230">
            <v>6290005</v>
          </cell>
          <cell r="B1230" t="str">
            <v>PUBLIC PROPERTY DAMAGE LIABILITY PMTS</v>
          </cell>
          <cell r="C1230">
            <v>576367.96</v>
          </cell>
          <cell r="D1230">
            <v>1694166.75</v>
          </cell>
        </row>
        <row r="1231">
          <cell r="A1231">
            <v>6290006</v>
          </cell>
          <cell r="B1231" t="str">
            <v>PUBLIC PERS INJURY LIABILITY  PMTS</v>
          </cell>
          <cell r="C1231">
            <v>2240392.66</v>
          </cell>
          <cell r="D1231">
            <v>704512.2</v>
          </cell>
        </row>
        <row r="1232">
          <cell r="A1232">
            <v>6290007</v>
          </cell>
          <cell r="B1232" t="str">
            <v>PUB INJ PROP DAMAGE LEGAL FEE</v>
          </cell>
          <cell r="C1232">
            <v>13902.01</v>
          </cell>
          <cell r="D1232">
            <v>381012.86</v>
          </cell>
        </row>
        <row r="1233">
          <cell r="A1233">
            <v>6290400</v>
          </cell>
          <cell r="B1233" t="str">
            <v>MISC REIMBURSEMENTS</v>
          </cell>
          <cell r="C1233">
            <v>196.99</v>
          </cell>
          <cell r="D1233">
            <v>0</v>
          </cell>
        </row>
        <row r="1234">
          <cell r="A1234">
            <v>6300000</v>
          </cell>
          <cell r="B1234" t="str">
            <v>OVERHEADS</v>
          </cell>
          <cell r="C1234">
            <v>251.19</v>
          </cell>
          <cell r="D1234">
            <v>61.49</v>
          </cell>
        </row>
        <row r="1235">
          <cell r="A1235">
            <v>6300320</v>
          </cell>
          <cell r="B1235" t="str">
            <v>SMALL TOOLS (OH)</v>
          </cell>
          <cell r="C1235">
            <v>5820.68</v>
          </cell>
          <cell r="D1235">
            <v>34048.28</v>
          </cell>
        </row>
        <row r="1236">
          <cell r="A1236">
            <v>6300330</v>
          </cell>
          <cell r="B1236" t="str">
            <v>PLPD (OH)</v>
          </cell>
          <cell r="C1236">
            <v>-63.04</v>
          </cell>
          <cell r="D1236">
            <v>0</v>
          </cell>
        </row>
        <row r="1237">
          <cell r="A1237">
            <v>6300350</v>
          </cell>
          <cell r="B1237" t="str">
            <v>PURCHASED MATERIALS &amp; SVCS-SCG (OH)</v>
          </cell>
          <cell r="C1237">
            <v>1608.65</v>
          </cell>
          <cell r="D1237">
            <v>0</v>
          </cell>
        </row>
        <row r="1238">
          <cell r="A1238">
            <v>6310011</v>
          </cell>
          <cell r="B1238" t="str">
            <v>LAND SALE PROCEEDS</v>
          </cell>
          <cell r="C1238">
            <v>-160000</v>
          </cell>
          <cell r="D1238">
            <v>0</v>
          </cell>
        </row>
        <row r="1239">
          <cell r="A1239">
            <v>6320000</v>
          </cell>
          <cell r="B1239" t="str">
            <v>TELEPHONE/COMMUNICATIONS</v>
          </cell>
          <cell r="C1239">
            <v>1636023.4</v>
          </cell>
          <cell r="D1239">
            <v>3540663.99</v>
          </cell>
        </row>
        <row r="1240">
          <cell r="A1240">
            <v>6320001</v>
          </cell>
          <cell r="B1240" t="str">
            <v>TELEPHONE-PHONE &amp; COMM SYSTEM COSTS</v>
          </cell>
          <cell r="C1240">
            <v>1794707.87</v>
          </cell>
          <cell r="D1240">
            <v>388081.84</v>
          </cell>
        </row>
        <row r="1241">
          <cell r="A1241">
            <v>6320002</v>
          </cell>
          <cell r="B1241" t="str">
            <v>TELEPHONE-CELLULAR PHONES</v>
          </cell>
          <cell r="C1241">
            <v>798211.99</v>
          </cell>
          <cell r="D1241">
            <v>1149657.29</v>
          </cell>
        </row>
        <row r="1242">
          <cell r="A1242">
            <v>6320003</v>
          </cell>
          <cell r="B1242" t="str">
            <v>TELEPHONE-CALLING CARDS</v>
          </cell>
          <cell r="C1242">
            <v>14726.63</v>
          </cell>
          <cell r="D1242">
            <v>19456.48</v>
          </cell>
        </row>
        <row r="1243">
          <cell r="A1243">
            <v>6320004</v>
          </cell>
          <cell r="B1243" t="str">
            <v>TELEPHONE-PAGERS</v>
          </cell>
          <cell r="C1243">
            <v>185947.21</v>
          </cell>
          <cell r="D1243">
            <v>352489.58</v>
          </cell>
        </row>
        <row r="1244">
          <cell r="A1244">
            <v>6320005</v>
          </cell>
          <cell r="B1244" t="str">
            <v>TELEPHONE-PBX SERVICES</v>
          </cell>
          <cell r="C1244">
            <v>642.71</v>
          </cell>
          <cell r="D1244">
            <v>0</v>
          </cell>
        </row>
        <row r="1245">
          <cell r="A1245">
            <v>6320006</v>
          </cell>
          <cell r="B1245" t="str">
            <v>LOGO MERCHANDISE</v>
          </cell>
          <cell r="C1245">
            <v>0</v>
          </cell>
          <cell r="D1245">
            <v>162.61000000000001</v>
          </cell>
        </row>
        <row r="1246">
          <cell r="A1246">
            <v>6320008</v>
          </cell>
          <cell r="B1246" t="str">
            <v>TELEPHONE-DATA LINES (NORTH)</v>
          </cell>
          <cell r="C1246">
            <v>4184.24</v>
          </cell>
          <cell r="D1246">
            <v>0</v>
          </cell>
        </row>
        <row r="1247">
          <cell r="A1247">
            <v>6340000</v>
          </cell>
          <cell r="B1247" t="str">
            <v>CASH DISCOUNTS ON PURCHASES</v>
          </cell>
          <cell r="C1247">
            <v>-123624.63</v>
          </cell>
          <cell r="D1247">
            <v>-86941.17</v>
          </cell>
        </row>
        <row r="1248">
          <cell r="A1248">
            <v>6350001</v>
          </cell>
          <cell r="B1248" t="str">
            <v>MAINT. REASSIGN FROM 887.002</v>
          </cell>
          <cell r="C1248">
            <v>0</v>
          </cell>
          <cell r="D1248">
            <v>27358.39</v>
          </cell>
        </row>
        <row r="1249">
          <cell r="A1249">
            <v>6350003</v>
          </cell>
          <cell r="B1249" t="str">
            <v>SDGE BILLING  CREDIT-RD&amp;D (1100 PROJECT</v>
          </cell>
          <cell r="C1249">
            <v>-131349.14000000001</v>
          </cell>
          <cell r="D1249">
            <v>-292432.34000000003</v>
          </cell>
        </row>
        <row r="1250">
          <cell r="A1250">
            <v>6350004</v>
          </cell>
          <cell r="B1250" t="str">
            <v>SDGE BILLING  CREDIT-OTHER</v>
          </cell>
          <cell r="C1250">
            <v>-2344159.0499999998</v>
          </cell>
          <cell r="D1250">
            <v>-4015562.07</v>
          </cell>
        </row>
        <row r="1251">
          <cell r="A1251">
            <v>6350702</v>
          </cell>
          <cell r="B1251" t="str">
            <v>AUTO &amp; CONSTR EQUIP RPT ON POOL CAR ORD</v>
          </cell>
          <cell r="C1251">
            <v>0</v>
          </cell>
          <cell r="D1251">
            <v>15210.65</v>
          </cell>
        </row>
        <row r="1252">
          <cell r="A1252">
            <v>6350704</v>
          </cell>
          <cell r="B1252" t="str">
            <v>AUTO &amp; CONSTR EQUIP RPT ON FORM 5265</v>
          </cell>
          <cell r="C1252">
            <v>0</v>
          </cell>
          <cell r="D1252">
            <v>-72607.210000000006</v>
          </cell>
        </row>
        <row r="1253">
          <cell r="A1253">
            <v>6350705</v>
          </cell>
          <cell r="B1253" t="str">
            <v>AUTO &amp; CONSTR EQUIP ALLOC TO BUS UNITS</v>
          </cell>
          <cell r="C1253">
            <v>0</v>
          </cell>
          <cell r="D1253">
            <v>415390.87</v>
          </cell>
        </row>
        <row r="1254">
          <cell r="A1254">
            <v>6350706</v>
          </cell>
          <cell r="B1254" t="str">
            <v>AUTO INTRA BUS UNIT TRAN IN</v>
          </cell>
          <cell r="C1254">
            <v>0</v>
          </cell>
          <cell r="D1254">
            <v>719255.07</v>
          </cell>
        </row>
        <row r="1255">
          <cell r="A1255">
            <v>6350708</v>
          </cell>
          <cell r="B1255" t="str">
            <v>AUTO INTRA BUS UNIT TRAN OUT</v>
          </cell>
          <cell r="C1255">
            <v>0</v>
          </cell>
          <cell r="D1255">
            <v>-267958.78999999998</v>
          </cell>
        </row>
        <row r="1256">
          <cell r="A1256">
            <v>6350710</v>
          </cell>
          <cell r="B1256" t="str">
            <v>CREDIT FOR CASH COLLECTED</v>
          </cell>
          <cell r="C1256">
            <v>-12845410.560000001</v>
          </cell>
          <cell r="D1256">
            <v>-31824403.73</v>
          </cell>
        </row>
        <row r="1257">
          <cell r="A1257">
            <v>6350711</v>
          </cell>
          <cell r="B1257" t="str">
            <v>CREDIT FOR ACTUAL BILLING TO NON-AFFILI</v>
          </cell>
          <cell r="C1257">
            <v>-2358195.36</v>
          </cell>
          <cell r="D1257">
            <v>-6441297.9400000004</v>
          </cell>
        </row>
        <row r="1258">
          <cell r="A1258">
            <v>6350712</v>
          </cell>
          <cell r="B1258" t="str">
            <v>PRECHG PIPE FIT COSTS REASSIGN IN JE 40</v>
          </cell>
          <cell r="C1258">
            <v>0</v>
          </cell>
          <cell r="D1258">
            <v>150388.78</v>
          </cell>
        </row>
        <row r="1259">
          <cell r="A1259">
            <v>6350714</v>
          </cell>
          <cell r="B1259" t="str">
            <v>STORES EXP REASSIGN FOR CODED M&amp;S STORE</v>
          </cell>
          <cell r="C1259">
            <v>0</v>
          </cell>
          <cell r="D1259">
            <v>1898592.2</v>
          </cell>
        </row>
        <row r="1260">
          <cell r="A1260">
            <v>6350716</v>
          </cell>
          <cell r="B1260" t="str">
            <v>STORES EXP REAS FOR DIR CHG GWO MAT PUR</v>
          </cell>
          <cell r="C1260">
            <v>0</v>
          </cell>
          <cell r="D1260">
            <v>2929960.41</v>
          </cell>
        </row>
        <row r="1261">
          <cell r="A1261">
            <v>6350718</v>
          </cell>
          <cell r="B1261" t="str">
            <v>TOOL LAUNDY &amp; MISC INSTALL MAT EXP</v>
          </cell>
          <cell r="C1261">
            <v>0</v>
          </cell>
          <cell r="D1261">
            <v>1413841.37</v>
          </cell>
        </row>
        <row r="1262">
          <cell r="A1262">
            <v>6350720</v>
          </cell>
          <cell r="B1262" t="str">
            <v>MISC PIPE MAT COSTS REASSIGN</v>
          </cell>
          <cell r="C1262">
            <v>-1400</v>
          </cell>
          <cell r="D1262">
            <v>353338.84</v>
          </cell>
        </row>
        <row r="1263">
          <cell r="A1263">
            <v>6350721</v>
          </cell>
          <cell r="B1263" t="str">
            <v>RVRSL OF MPM COSTS DUE TO WO CANCEL</v>
          </cell>
          <cell r="C1263">
            <v>0</v>
          </cell>
          <cell r="D1263">
            <v>153295.96</v>
          </cell>
        </row>
        <row r="1264">
          <cell r="A1264">
            <v>6350724</v>
          </cell>
          <cell r="B1264" t="str">
            <v>DB &amp; CR TO EST MAIN PAVING BWO 5-09</v>
          </cell>
          <cell r="C1264">
            <v>0</v>
          </cell>
          <cell r="D1264">
            <v>8588.77</v>
          </cell>
        </row>
        <row r="1265">
          <cell r="A1265">
            <v>6350726</v>
          </cell>
          <cell r="B1265" t="str">
            <v>TRNSF FR CONSTR GWOS &amp; BWOS TO ACCT</v>
          </cell>
          <cell r="C1265">
            <v>0</v>
          </cell>
          <cell r="D1265">
            <v>2648428.08</v>
          </cell>
        </row>
        <row r="1266">
          <cell r="A1266">
            <v>6350728</v>
          </cell>
          <cell r="B1266" t="str">
            <v>MWO REASSIGNMENTS DEBIT</v>
          </cell>
          <cell r="C1266">
            <v>0</v>
          </cell>
          <cell r="D1266">
            <v>20118944.48</v>
          </cell>
        </row>
        <row r="1267">
          <cell r="A1267">
            <v>6350730</v>
          </cell>
          <cell r="B1267" t="str">
            <v>CO LBR REASSIGN TO WO WHERE OH APPLY</v>
          </cell>
          <cell r="C1267">
            <v>0</v>
          </cell>
          <cell r="D1267">
            <v>20210.54</v>
          </cell>
        </row>
        <row r="1268">
          <cell r="A1268">
            <v>6350732</v>
          </cell>
          <cell r="B1268" t="str">
            <v>OTH COSTS REASSIGN TO WO</v>
          </cell>
          <cell r="C1268">
            <v>0</v>
          </cell>
          <cell r="D1268">
            <v>879600.16</v>
          </cell>
        </row>
        <row r="1269">
          <cell r="A1269">
            <v>6350738</v>
          </cell>
          <cell r="B1269" t="str">
            <v>HDQ &amp; DIV COSTS REAS TO OTH DEPT &amp; A&amp;G</v>
          </cell>
          <cell r="C1269">
            <v>0</v>
          </cell>
          <cell r="D1269">
            <v>24360.77</v>
          </cell>
        </row>
        <row r="1270">
          <cell r="A1270">
            <v>6350740</v>
          </cell>
          <cell r="B1270" t="str">
            <v>S&amp;E &amp; OTH EXP REAS TO PLANT DEPREC RES</v>
          </cell>
          <cell r="C1270">
            <v>0</v>
          </cell>
          <cell r="D1270">
            <v>549</v>
          </cell>
        </row>
        <row r="1271">
          <cell r="A1271">
            <v>6350742</v>
          </cell>
          <cell r="B1271" t="str">
            <v>MISC CHARGES</v>
          </cell>
          <cell r="C1271">
            <v>1299876.93</v>
          </cell>
          <cell r="D1271">
            <v>-27173236.989999998</v>
          </cell>
        </row>
        <row r="1272">
          <cell r="A1272">
            <v>6350750</v>
          </cell>
          <cell r="B1272" t="str">
            <v>FRNCHISE FEE PMT ON PER MILE BASIS OF M</v>
          </cell>
          <cell r="C1272">
            <v>0</v>
          </cell>
          <cell r="D1272">
            <v>10411.879999999999</v>
          </cell>
        </row>
        <row r="1273">
          <cell r="A1273">
            <v>6350752</v>
          </cell>
          <cell r="B1273" t="str">
            <v>GARS PRIOR TRANS EXCL IN CURR MOS REAS</v>
          </cell>
          <cell r="C1273">
            <v>0</v>
          </cell>
          <cell r="D1273">
            <v>1039812.98</v>
          </cell>
        </row>
        <row r="1274">
          <cell r="A1274">
            <v>6350770</v>
          </cell>
          <cell r="B1274" t="str">
            <v>PAID ABSENCE COST BILLED TO AFFILIATES</v>
          </cell>
          <cell r="C1274">
            <v>0</v>
          </cell>
          <cell r="D1274">
            <v>139625.15</v>
          </cell>
        </row>
        <row r="1275">
          <cell r="A1275">
            <v>6350771</v>
          </cell>
          <cell r="B1275" t="str">
            <v>PAID ABSENCE P/T, PB, AND A&amp;G</v>
          </cell>
          <cell r="C1275">
            <v>7781.16</v>
          </cell>
          <cell r="D1275">
            <v>62449.65</v>
          </cell>
        </row>
        <row r="1276">
          <cell r="A1276">
            <v>6350773</v>
          </cell>
          <cell r="B1276" t="str">
            <v>SPECIAL PROJECT COST</v>
          </cell>
          <cell r="C1276">
            <v>13000</v>
          </cell>
          <cell r="D1276">
            <v>157930.84</v>
          </cell>
        </row>
        <row r="1277">
          <cell r="A1277">
            <v>6350775</v>
          </cell>
          <cell r="B1277" t="str">
            <v>FULLY ASSIGNED STORES &amp; DIRECT PURCHASE</v>
          </cell>
          <cell r="C1277">
            <v>0</v>
          </cell>
          <cell r="D1277">
            <v>30721.91</v>
          </cell>
        </row>
        <row r="1278">
          <cell r="A1278">
            <v>6350776</v>
          </cell>
          <cell r="B1278" t="str">
            <v>FULLY ASSIGNED AUTO &amp; POOL CAR EXPENSE</v>
          </cell>
          <cell r="C1278">
            <v>0</v>
          </cell>
          <cell r="D1278">
            <v>14144.72</v>
          </cell>
        </row>
        <row r="1279">
          <cell r="A1279">
            <v>6350779</v>
          </cell>
          <cell r="B1279" t="str">
            <v>PICO RIVERA FIXED COST LOADER</v>
          </cell>
          <cell r="C1279">
            <v>0</v>
          </cell>
          <cell r="D1279">
            <v>8636.34</v>
          </cell>
        </row>
        <row r="1280">
          <cell r="A1280">
            <v>6350780</v>
          </cell>
          <cell r="B1280" t="str">
            <v>WAREHOUSE STORAGE COST</v>
          </cell>
          <cell r="C1280">
            <v>0</v>
          </cell>
          <cell r="D1280">
            <v>1385.23</v>
          </cell>
        </row>
        <row r="1281">
          <cell r="A1281">
            <v>6350783</v>
          </cell>
          <cell r="B1281" t="str">
            <v>REGION HDQ FIXED COST LOADER</v>
          </cell>
          <cell r="C1281">
            <v>0</v>
          </cell>
          <cell r="D1281">
            <v>-19944.32</v>
          </cell>
        </row>
        <row r="1282">
          <cell r="A1282">
            <v>6350784</v>
          </cell>
          <cell r="B1282" t="str">
            <v>GCT HDQ FIXED COST LOADER</v>
          </cell>
          <cell r="C1282">
            <v>0</v>
          </cell>
          <cell r="D1282">
            <v>-7611.95</v>
          </cell>
        </row>
        <row r="1283">
          <cell r="A1283">
            <v>6350786</v>
          </cell>
          <cell r="B1283" t="str">
            <v>MERIT LOADER</v>
          </cell>
          <cell r="C1283">
            <v>0</v>
          </cell>
          <cell r="D1283">
            <v>23664</v>
          </cell>
        </row>
        <row r="1284">
          <cell r="A1284">
            <v>6350787</v>
          </cell>
          <cell r="B1284" t="str">
            <v>SUPPLEMENTAL LOADER</v>
          </cell>
          <cell r="C1284">
            <v>0</v>
          </cell>
          <cell r="D1284">
            <v>43701.2</v>
          </cell>
        </row>
        <row r="1285">
          <cell r="A1285">
            <v>6350788</v>
          </cell>
          <cell r="B1285" t="str">
            <v>MISC. NON-LABOR LOADER</v>
          </cell>
          <cell r="C1285">
            <v>0</v>
          </cell>
          <cell r="D1285">
            <v>37360.46</v>
          </cell>
        </row>
        <row r="1286">
          <cell r="A1286">
            <v>6350800</v>
          </cell>
          <cell r="B1286" t="str">
            <v>TRAN IN FR ETS</v>
          </cell>
          <cell r="C1286">
            <v>0</v>
          </cell>
          <cell r="D1286">
            <v>3687061.7</v>
          </cell>
        </row>
        <row r="1287">
          <cell r="A1287">
            <v>6350805</v>
          </cell>
          <cell r="B1287" t="str">
            <v>TRANS IN FR CORPORATE FINANCE</v>
          </cell>
          <cell r="C1287">
            <v>0</v>
          </cell>
          <cell r="D1287">
            <v>8735603.9800000004</v>
          </cell>
        </row>
        <row r="1288">
          <cell r="A1288">
            <v>6350806</v>
          </cell>
          <cell r="B1288" t="str">
            <v>TRAN IN FR CORPORATE HR</v>
          </cell>
          <cell r="C1288">
            <v>0</v>
          </cell>
          <cell r="D1288">
            <v>13973103.84</v>
          </cell>
        </row>
        <row r="1289">
          <cell r="A1289">
            <v>6350807</v>
          </cell>
          <cell r="B1289" t="str">
            <v>TRAN IN FR CORPORATE GENERAL COUNSEL</v>
          </cell>
          <cell r="C1289">
            <v>0</v>
          </cell>
          <cell r="D1289">
            <v>9101877.6799999997</v>
          </cell>
        </row>
        <row r="1290">
          <cell r="A1290">
            <v>6350808</v>
          </cell>
          <cell r="B1290" t="str">
            <v>TRAN IN FR EDS</v>
          </cell>
          <cell r="C1290">
            <v>0</v>
          </cell>
          <cell r="D1290">
            <v>14154904.6</v>
          </cell>
        </row>
        <row r="1291">
          <cell r="A1291">
            <v>6350809</v>
          </cell>
          <cell r="B1291" t="str">
            <v>TRAN IN FR SOCALGAS CORP</v>
          </cell>
          <cell r="C1291">
            <v>1744529.07</v>
          </cell>
          <cell r="D1291">
            <v>1787064.96</v>
          </cell>
        </row>
        <row r="1292">
          <cell r="A1292">
            <v>6350810</v>
          </cell>
          <cell r="B1292" t="str">
            <v>TRAN IN FR OFFICE OF CHAIRMAN</v>
          </cell>
          <cell r="C1292">
            <v>0</v>
          </cell>
          <cell r="D1292">
            <v>391746.02</v>
          </cell>
        </row>
        <row r="1293">
          <cell r="A1293">
            <v>6350811</v>
          </cell>
          <cell r="B1293" t="str">
            <v>TRAN IN FR CORPORATE EXTERNAL AFFAIRS</v>
          </cell>
          <cell r="C1293">
            <v>0</v>
          </cell>
          <cell r="D1293">
            <v>3915617.25</v>
          </cell>
        </row>
        <row r="1294">
          <cell r="A1294">
            <v>6350812</v>
          </cell>
          <cell r="B1294" t="str">
            <v>TRAN IN FR CORPORATE OTHER ADMINISTRATI</v>
          </cell>
          <cell r="C1294">
            <v>-3000</v>
          </cell>
          <cell r="D1294">
            <v>3591863.72</v>
          </cell>
        </row>
        <row r="1295">
          <cell r="A1295">
            <v>6350813</v>
          </cell>
          <cell r="B1295" t="str">
            <v>TRAN IN FR CORPORATE COMMUNICATIONS</v>
          </cell>
          <cell r="C1295">
            <v>0</v>
          </cell>
          <cell r="D1295">
            <v>3046260.46</v>
          </cell>
        </row>
        <row r="1296">
          <cell r="A1296">
            <v>6350815</v>
          </cell>
          <cell r="B1296" t="str">
            <v>TRAN IN FR CORPORATE WORK ORDER LABOR</v>
          </cell>
          <cell r="C1296">
            <v>0</v>
          </cell>
          <cell r="D1296">
            <v>4370356.8600000003</v>
          </cell>
        </row>
        <row r="1297">
          <cell r="A1297">
            <v>6350816</v>
          </cell>
          <cell r="B1297" t="str">
            <v>TRAN IN FR CORPORATE WORK ORDER PO NON-</v>
          </cell>
          <cell r="C1297">
            <v>0</v>
          </cell>
          <cell r="D1297">
            <v>1564162.01</v>
          </cell>
        </row>
        <row r="1298">
          <cell r="A1298">
            <v>6350817</v>
          </cell>
          <cell r="B1298" t="str">
            <v>TRAN IN FR CORPORATE WORK ORDER OTHER N</v>
          </cell>
          <cell r="C1298">
            <v>0</v>
          </cell>
          <cell r="D1298">
            <v>10596785.02</v>
          </cell>
        </row>
        <row r="1299">
          <cell r="A1299">
            <v>6350819</v>
          </cell>
          <cell r="B1299" t="str">
            <v>TRAN IN FR CORPORATE WORK ORDER OVERHEA</v>
          </cell>
          <cell r="C1299">
            <v>0</v>
          </cell>
          <cell r="D1299">
            <v>1957366.17</v>
          </cell>
        </row>
        <row r="1300">
          <cell r="A1300">
            <v>6350821</v>
          </cell>
          <cell r="B1300" t="str">
            <v>TRAN IN FR SDG&amp;E PLANT ACCOUNTING</v>
          </cell>
          <cell r="C1300">
            <v>0</v>
          </cell>
          <cell r="D1300">
            <v>2670.93</v>
          </cell>
        </row>
        <row r="1301">
          <cell r="A1301">
            <v>6350824</v>
          </cell>
          <cell r="B1301" t="str">
            <v>TRAN IN FR SDG&amp;E WORK ORDER LABOR</v>
          </cell>
          <cell r="C1301">
            <v>26068.07</v>
          </cell>
          <cell r="D1301">
            <v>39018.93</v>
          </cell>
        </row>
        <row r="1302">
          <cell r="A1302">
            <v>6350826</v>
          </cell>
          <cell r="B1302" t="str">
            <v>TRAN IN FR SDG&amp;E WORK ORDER OTHER NON-L</v>
          </cell>
          <cell r="C1302">
            <v>21691.66</v>
          </cell>
          <cell r="D1302">
            <v>40765.839999999997</v>
          </cell>
        </row>
        <row r="1303">
          <cell r="A1303">
            <v>6350828</v>
          </cell>
          <cell r="B1303" t="str">
            <v>TRAN IN FR SDG&amp;E WORK ORDER OVERHEADS</v>
          </cell>
          <cell r="C1303">
            <v>21849.27</v>
          </cell>
          <cell r="D1303">
            <v>39590.07</v>
          </cell>
        </row>
        <row r="1304">
          <cell r="A1304">
            <v>6350830</v>
          </cell>
          <cell r="B1304" t="str">
            <v>REASSIGN COSTS FROM EDS</v>
          </cell>
          <cell r="C1304">
            <v>0</v>
          </cell>
          <cell r="D1304">
            <v>812896.2</v>
          </cell>
        </row>
        <row r="1305">
          <cell r="A1305">
            <v>6350834</v>
          </cell>
          <cell r="B1305" t="str">
            <v>TRAN IN FR CORPORATE INFORMATION TECHNO</v>
          </cell>
          <cell r="C1305">
            <v>0</v>
          </cell>
          <cell r="D1305">
            <v>20463306.199999999</v>
          </cell>
        </row>
        <row r="1306">
          <cell r="A1306">
            <v>6350835</v>
          </cell>
          <cell r="B1306" t="str">
            <v>TRAN IN FR CORPORATE TELECOM</v>
          </cell>
          <cell r="C1306">
            <v>0</v>
          </cell>
          <cell r="D1306">
            <v>3378990.38</v>
          </cell>
        </row>
        <row r="1307">
          <cell r="A1307">
            <v>6350836</v>
          </cell>
          <cell r="B1307" t="str">
            <v>TRAN IN FR CORPORATE BLDG. &amp; RE</v>
          </cell>
          <cell r="C1307">
            <v>0</v>
          </cell>
          <cell r="D1307">
            <v>5820046.75</v>
          </cell>
        </row>
        <row r="1308">
          <cell r="A1308">
            <v>6350837</v>
          </cell>
          <cell r="B1308" t="str">
            <v>TRAN IN FR CORPORATE PROCUREMENT &amp; LOGI</v>
          </cell>
          <cell r="C1308">
            <v>0</v>
          </cell>
          <cell r="D1308">
            <v>2919726.86</v>
          </cell>
        </row>
        <row r="1309">
          <cell r="A1309">
            <v>6350838</v>
          </cell>
          <cell r="B1309" t="str">
            <v>TRAN IN FR CORPORATE ENVIRONMENTAL &amp; SA</v>
          </cell>
          <cell r="C1309">
            <v>0</v>
          </cell>
          <cell r="D1309">
            <v>1314543.48</v>
          </cell>
        </row>
        <row r="1310">
          <cell r="A1310">
            <v>6350839</v>
          </cell>
          <cell r="B1310" t="str">
            <v>TRAN IN FR CORPORATE OFFICE SERVICES</v>
          </cell>
          <cell r="C1310">
            <v>0</v>
          </cell>
          <cell r="D1310">
            <v>1475315.88</v>
          </cell>
        </row>
        <row r="1311">
          <cell r="A1311">
            <v>6350848</v>
          </cell>
          <cell r="B1311" t="str">
            <v>TRAN IN FIXED COST ALLOCATION</v>
          </cell>
          <cell r="C1311">
            <v>0</v>
          </cell>
          <cell r="D1311">
            <v>245273.25</v>
          </cell>
        </row>
        <row r="1312">
          <cell r="A1312">
            <v>6350849</v>
          </cell>
          <cell r="B1312" t="str">
            <v>TRAN IN W/O COSTS FR CHG TO PLN CC</v>
          </cell>
          <cell r="C1312">
            <v>0</v>
          </cell>
          <cell r="D1312">
            <v>154262</v>
          </cell>
        </row>
        <row r="1313">
          <cell r="A1313">
            <v>6350850</v>
          </cell>
          <cell r="B1313" t="str">
            <v>TRAN OUT TO ETS</v>
          </cell>
          <cell r="C1313">
            <v>0</v>
          </cell>
          <cell r="D1313">
            <v>-8946583.9100000001</v>
          </cell>
        </row>
        <row r="1314">
          <cell r="A1314">
            <v>6350856</v>
          </cell>
          <cell r="B1314" t="str">
            <v>TRAN OUT TO CORPORATE HR</v>
          </cell>
          <cell r="C1314">
            <v>0</v>
          </cell>
          <cell r="D1314">
            <v>-6526512.5099999998</v>
          </cell>
        </row>
        <row r="1315">
          <cell r="A1315">
            <v>6350860</v>
          </cell>
          <cell r="B1315" t="str">
            <v>TRAN OUT TO EDS</v>
          </cell>
          <cell r="C1315">
            <v>0</v>
          </cell>
          <cell r="D1315">
            <v>-10740732.02</v>
          </cell>
        </row>
        <row r="1316">
          <cell r="A1316">
            <v>6350863</v>
          </cell>
          <cell r="B1316" t="str">
            <v>TRAN OUT TO CORPORATE OTHER ADMINISTRAT</v>
          </cell>
          <cell r="C1316">
            <v>0</v>
          </cell>
          <cell r="D1316">
            <v>132.22</v>
          </cell>
        </row>
        <row r="1317">
          <cell r="A1317">
            <v>6350865</v>
          </cell>
          <cell r="B1317" t="str">
            <v>TRAN OUT TO SDG&amp;E</v>
          </cell>
          <cell r="C1317">
            <v>0</v>
          </cell>
          <cell r="D1317">
            <v>-1866474.66</v>
          </cell>
        </row>
        <row r="1318">
          <cell r="A1318">
            <v>6350870</v>
          </cell>
          <cell r="B1318" t="str">
            <v>TRAN OUT TO CORPORATE INFORMATION TECHN</v>
          </cell>
          <cell r="C1318">
            <v>0</v>
          </cell>
          <cell r="D1318">
            <v>1353.11</v>
          </cell>
        </row>
        <row r="1319">
          <cell r="A1319">
            <v>6350871</v>
          </cell>
          <cell r="B1319" t="str">
            <v>TRAN OUT TO CORPORATE TELECOM</v>
          </cell>
          <cell r="C1319">
            <v>0</v>
          </cell>
          <cell r="D1319">
            <v>-1375628.79</v>
          </cell>
        </row>
        <row r="1320">
          <cell r="A1320">
            <v>6350872</v>
          </cell>
          <cell r="B1320" t="str">
            <v>TRAN OUT TO CORPORATE BLDG &amp; RE</v>
          </cell>
          <cell r="C1320">
            <v>0</v>
          </cell>
          <cell r="D1320">
            <v>509.07</v>
          </cell>
        </row>
        <row r="1321">
          <cell r="A1321">
            <v>6350874</v>
          </cell>
          <cell r="B1321" t="str">
            <v>TRAN OUT TO CORPORATE ENVIRONMENTAL &amp; S</v>
          </cell>
          <cell r="C1321">
            <v>-995</v>
          </cell>
          <cell r="D1321">
            <v>0</v>
          </cell>
        </row>
        <row r="1322">
          <cell r="A1322">
            <v>6350875</v>
          </cell>
          <cell r="B1322" t="str">
            <v>TRANS OUT BILLING CREDIT</v>
          </cell>
          <cell r="C1322">
            <v>-3950.82</v>
          </cell>
          <cell r="D1322">
            <v>-984441.12</v>
          </cell>
        </row>
        <row r="1323">
          <cell r="A1323">
            <v>6350881</v>
          </cell>
          <cell r="B1323" t="str">
            <v>REASSIGN COSTS TO ETS</v>
          </cell>
          <cell r="C1323">
            <v>0</v>
          </cell>
          <cell r="D1323">
            <v>-812896.2</v>
          </cell>
        </row>
        <row r="1324">
          <cell r="A1324">
            <v>6350898</v>
          </cell>
          <cell r="B1324" t="str">
            <v>TRAN OUT MISC NOT IDENT BY OTHER TRAN O</v>
          </cell>
          <cell r="C1324">
            <v>0</v>
          </cell>
          <cell r="D1324">
            <v>415.6</v>
          </cell>
        </row>
        <row r="1325">
          <cell r="A1325">
            <v>6350902</v>
          </cell>
          <cell r="B1325" t="str">
            <v>PAYR TAX CHRG TO CAP NON COLL WO</v>
          </cell>
          <cell r="C1325">
            <v>-41.26</v>
          </cell>
          <cell r="D1325">
            <v>5641555.25</v>
          </cell>
        </row>
        <row r="1326">
          <cell r="A1326">
            <v>6350903</v>
          </cell>
          <cell r="B1326" t="str">
            <v>REVRS OF PTAX DUE TO WO CANCEL</v>
          </cell>
          <cell r="C1326">
            <v>0</v>
          </cell>
          <cell r="D1326">
            <v>0.91</v>
          </cell>
        </row>
        <row r="1327">
          <cell r="A1327">
            <v>6350904</v>
          </cell>
          <cell r="B1327" t="str">
            <v>PTAX CHARGEABLE TO O&amp;M MWO</v>
          </cell>
          <cell r="C1327">
            <v>0</v>
          </cell>
          <cell r="D1327">
            <v>290434.03999999998</v>
          </cell>
        </row>
        <row r="1328">
          <cell r="A1328">
            <v>6350906</v>
          </cell>
          <cell r="B1328" t="str">
            <v>PTAX CHARGE TO CAP COLLECT WO</v>
          </cell>
          <cell r="C1328">
            <v>44.18</v>
          </cell>
          <cell r="D1328">
            <v>91128.06</v>
          </cell>
        </row>
        <row r="1329">
          <cell r="A1329">
            <v>6350908</v>
          </cell>
          <cell r="B1329" t="str">
            <v>ALLOW FOR FUNDS USED DURING CONST</v>
          </cell>
          <cell r="C1329">
            <v>0</v>
          </cell>
          <cell r="D1329">
            <v>6553976.9699999997</v>
          </cell>
        </row>
        <row r="1330">
          <cell r="A1330">
            <v>6350909</v>
          </cell>
          <cell r="B1330" t="str">
            <v>AFUDC ADJUSTMENTS</v>
          </cell>
          <cell r="C1330">
            <v>0</v>
          </cell>
          <cell r="D1330">
            <v>7703.85</v>
          </cell>
        </row>
        <row r="1331">
          <cell r="A1331">
            <v>6350910</v>
          </cell>
          <cell r="B1331" t="str">
            <v>GEN CONST COSTS CHRG TO PLANT BILL LBR</v>
          </cell>
          <cell r="C1331">
            <v>0</v>
          </cell>
          <cell r="D1331">
            <v>347231.41</v>
          </cell>
        </row>
        <row r="1332">
          <cell r="A1332">
            <v>6350911</v>
          </cell>
          <cell r="B1332" t="str">
            <v>RVRSL OF A&amp;G COSTS DUE TO WO CANCEL</v>
          </cell>
          <cell r="C1332">
            <v>0</v>
          </cell>
          <cell r="D1332">
            <v>100793.48</v>
          </cell>
        </row>
        <row r="1333">
          <cell r="A1333">
            <v>6350912</v>
          </cell>
          <cell r="B1333" t="str">
            <v>P&amp;B CHARGE TO CAP NON COLLECT</v>
          </cell>
          <cell r="C1333">
            <v>-155.19999999999999</v>
          </cell>
          <cell r="D1333">
            <v>21213046.239999998</v>
          </cell>
        </row>
        <row r="1334">
          <cell r="A1334">
            <v>6350914</v>
          </cell>
          <cell r="B1334" t="str">
            <v>P&amp;B CHARGEABLE TO O&amp;M MWO</v>
          </cell>
          <cell r="C1334">
            <v>0</v>
          </cell>
          <cell r="D1334">
            <v>980772.68</v>
          </cell>
        </row>
        <row r="1335">
          <cell r="A1335">
            <v>6350915</v>
          </cell>
          <cell r="B1335" t="str">
            <v>OFFSET A&amp;G JE FOR COLLECT JOBS</v>
          </cell>
          <cell r="C1335">
            <v>0</v>
          </cell>
          <cell r="D1335">
            <v>-1276048.23</v>
          </cell>
        </row>
        <row r="1336">
          <cell r="A1336">
            <v>6350916</v>
          </cell>
          <cell r="B1336" t="str">
            <v>P&amp;B CHARGE TO CAP COLLECT WO</v>
          </cell>
          <cell r="C1336">
            <v>198.98</v>
          </cell>
          <cell r="D1336">
            <v>302417.07</v>
          </cell>
        </row>
        <row r="1337">
          <cell r="A1337">
            <v>6350917</v>
          </cell>
          <cell r="B1337" t="str">
            <v>OFFSET A&amp;G JE FOR NON COLLECT JOBS</v>
          </cell>
          <cell r="C1337">
            <v>0</v>
          </cell>
          <cell r="D1337">
            <v>-18700487.859999999</v>
          </cell>
        </row>
        <row r="1338">
          <cell r="A1338">
            <v>6350918</v>
          </cell>
          <cell r="B1338" t="str">
            <v>GCC CHARGE TO THE DEPR RESERVE</v>
          </cell>
          <cell r="C1338">
            <v>0</v>
          </cell>
          <cell r="D1338">
            <v>9986.76</v>
          </cell>
        </row>
        <row r="1339">
          <cell r="A1339">
            <v>6350919</v>
          </cell>
          <cell r="B1339" t="str">
            <v>A&amp;G OH COSTS ASSIGN TO NON MAJ CAP PROJ</v>
          </cell>
          <cell r="C1339">
            <v>9509.23</v>
          </cell>
          <cell r="D1339">
            <v>19456019.34</v>
          </cell>
        </row>
        <row r="1340">
          <cell r="A1340">
            <v>6350920</v>
          </cell>
          <cell r="B1340" t="str">
            <v>GCC CHARGE TO COLLECT WK OTH THAN COSTS</v>
          </cell>
          <cell r="C1340">
            <v>0</v>
          </cell>
          <cell r="D1340">
            <v>139246.71</v>
          </cell>
        </row>
        <row r="1341">
          <cell r="A1341">
            <v>6350921</v>
          </cell>
          <cell r="B1341" t="str">
            <v>REVRS OF S&amp;E COSTS DUE TO WO CANCEL</v>
          </cell>
          <cell r="C1341">
            <v>0</v>
          </cell>
          <cell r="D1341">
            <v>183677.17</v>
          </cell>
        </row>
        <row r="1342">
          <cell r="A1342">
            <v>6350922</v>
          </cell>
          <cell r="B1342" t="str">
            <v>S&amp;E OH COSTS TRNSF BTWN MAJ PROJ WO</v>
          </cell>
          <cell r="C1342">
            <v>0</v>
          </cell>
          <cell r="D1342">
            <v>122410.04</v>
          </cell>
        </row>
        <row r="1343">
          <cell r="A1343">
            <v>6350923</v>
          </cell>
          <cell r="B1343" t="str">
            <v>OFFSET S&amp;E JE FOR COLLECT JOBS</v>
          </cell>
          <cell r="C1343">
            <v>0</v>
          </cell>
          <cell r="D1343">
            <v>-3286058.53</v>
          </cell>
        </row>
        <row r="1344">
          <cell r="A1344">
            <v>6350924</v>
          </cell>
          <cell r="B1344" t="str">
            <v>A&amp;G OH COSTS ASSIGN TO MAJ PROJ BY SPEC</v>
          </cell>
          <cell r="C1344">
            <v>0</v>
          </cell>
          <cell r="D1344">
            <v>-156658.69</v>
          </cell>
        </row>
        <row r="1345">
          <cell r="A1345">
            <v>6350925</v>
          </cell>
          <cell r="B1345" t="str">
            <v>OFFSET S&amp;E JE FOR NONCOLL JOBS</v>
          </cell>
          <cell r="C1345">
            <v>0</v>
          </cell>
          <cell r="D1345">
            <v>-46903130.469999999</v>
          </cell>
        </row>
        <row r="1346">
          <cell r="A1346">
            <v>6350926</v>
          </cell>
          <cell r="B1346" t="str">
            <v>OH COSTS IN JE 4015 TO NON MJR BLDG PRO</v>
          </cell>
          <cell r="C1346">
            <v>0</v>
          </cell>
          <cell r="D1346">
            <v>8669.3799999999992</v>
          </cell>
        </row>
        <row r="1347">
          <cell r="A1347">
            <v>6350927</v>
          </cell>
          <cell r="B1347" t="str">
            <v>REVRS OF BLDG A&amp;G COSTS DUE TO WO CANCE</v>
          </cell>
          <cell r="C1347">
            <v>0</v>
          </cell>
          <cell r="D1347">
            <v>511.67</v>
          </cell>
        </row>
        <row r="1348">
          <cell r="A1348">
            <v>6350929</v>
          </cell>
          <cell r="B1348" t="str">
            <v>REVRS OF BLDG S&amp;E COSTS DUE TO WO CANCE</v>
          </cell>
          <cell r="C1348">
            <v>-1419.95</v>
          </cell>
          <cell r="D1348">
            <v>322.14</v>
          </cell>
        </row>
        <row r="1349">
          <cell r="A1349">
            <v>6350930</v>
          </cell>
          <cell r="B1349" t="str">
            <v>S&amp;E OH ASSIGN TO NON MAJ CAP PROJ</v>
          </cell>
          <cell r="C1349">
            <v>-7254.01</v>
          </cell>
          <cell r="D1349">
            <v>40936662.229999997</v>
          </cell>
        </row>
        <row r="1350">
          <cell r="A1350">
            <v>6350935</v>
          </cell>
          <cell r="B1350" t="str">
            <v>A&amp;G OH ASSIGNED TO MWO'S</v>
          </cell>
          <cell r="C1350">
            <v>0</v>
          </cell>
          <cell r="D1350">
            <v>42763.79</v>
          </cell>
        </row>
        <row r="1351">
          <cell r="A1351">
            <v>6350960</v>
          </cell>
          <cell r="B1351" t="str">
            <v>TRANSFER OF COSTS FROM BWO 5XX60.XXX</v>
          </cell>
          <cell r="C1351">
            <v>0</v>
          </cell>
          <cell r="D1351">
            <v>685137.55</v>
          </cell>
        </row>
        <row r="1352">
          <cell r="A1352">
            <v>6350961</v>
          </cell>
          <cell r="B1352" t="str">
            <v>TRANSFER OF COSTS FROM BWO 5XX61.XXX</v>
          </cell>
          <cell r="C1352">
            <v>0</v>
          </cell>
          <cell r="D1352">
            <v>3118224.21</v>
          </cell>
        </row>
        <row r="1353">
          <cell r="A1353">
            <v>6350962</v>
          </cell>
          <cell r="B1353" t="str">
            <v>TRANSFER OF COSTS FROM BWO 5XX62.XXX</v>
          </cell>
          <cell r="C1353">
            <v>0</v>
          </cell>
          <cell r="D1353">
            <v>877972.12</v>
          </cell>
        </row>
        <row r="1354">
          <cell r="A1354">
            <v>6350963</v>
          </cell>
          <cell r="B1354" t="str">
            <v>TRANSFER OF COSTS FROM BWO 5XX63.XXX</v>
          </cell>
          <cell r="C1354">
            <v>0</v>
          </cell>
          <cell r="D1354">
            <v>4380678.96</v>
          </cell>
        </row>
        <row r="1355">
          <cell r="A1355">
            <v>6350964</v>
          </cell>
          <cell r="B1355" t="str">
            <v>TRANSFER OF COSTS FROM B/GWO XXXXX.994(</v>
          </cell>
          <cell r="C1355">
            <v>0</v>
          </cell>
          <cell r="D1355">
            <v>205769.34</v>
          </cell>
        </row>
        <row r="1356">
          <cell r="A1356">
            <v>6350968</v>
          </cell>
          <cell r="B1356" t="str">
            <v>TRAN IN WO CSTS FROM CHRG TO PLAN COST</v>
          </cell>
          <cell r="C1356">
            <v>0</v>
          </cell>
          <cell r="D1356">
            <v>42987340.369999997</v>
          </cell>
        </row>
        <row r="1357">
          <cell r="A1357">
            <v>6350969</v>
          </cell>
          <cell r="B1357" t="str">
            <v>TRAN OUT WO CSTS FROM CHRG TO PLAN COST</v>
          </cell>
          <cell r="C1357">
            <v>0</v>
          </cell>
          <cell r="D1357">
            <v>-42991054.899999999</v>
          </cell>
        </row>
        <row r="1358">
          <cell r="A1358">
            <v>6350990</v>
          </cell>
          <cell r="B1358" t="str">
            <v>COSTS DISTRIBUTED FROM GWO'S TO PLANT A</v>
          </cell>
          <cell r="C1358">
            <v>0</v>
          </cell>
          <cell r="D1358">
            <v>-72873824.810000002</v>
          </cell>
        </row>
        <row r="1359">
          <cell r="A1359">
            <v>6350991</v>
          </cell>
          <cell r="B1359" t="str">
            <v>COSTS DISTRIBUTED FROM GWO'S &amp; BWO'S TO</v>
          </cell>
          <cell r="C1359">
            <v>0</v>
          </cell>
          <cell r="D1359">
            <v>-3472934.76</v>
          </cell>
        </row>
        <row r="1360">
          <cell r="A1360">
            <v>6350992</v>
          </cell>
          <cell r="B1360" t="str">
            <v>COSTS DIST FR GWO'S &amp; BWO'S TO GL ACCT1</v>
          </cell>
          <cell r="C1360">
            <v>0</v>
          </cell>
          <cell r="D1360">
            <v>4405870.8</v>
          </cell>
        </row>
        <row r="1361">
          <cell r="A1361">
            <v>6350993</v>
          </cell>
          <cell r="B1361" t="str">
            <v>COSTS DIST FR GWO'S &amp; BWO'S TO GL ACCT1</v>
          </cell>
          <cell r="C1361">
            <v>0</v>
          </cell>
          <cell r="D1361">
            <v>411834.97</v>
          </cell>
        </row>
        <row r="1362">
          <cell r="A1362">
            <v>6350994</v>
          </cell>
          <cell r="B1362" t="str">
            <v>COSTS DIST FR GWO'S &amp; BWO'S TO ANY O&amp;M</v>
          </cell>
          <cell r="C1362">
            <v>70</v>
          </cell>
          <cell r="D1362">
            <v>-2648428.08</v>
          </cell>
        </row>
        <row r="1363">
          <cell r="A1363">
            <v>6350995</v>
          </cell>
          <cell r="B1363" t="str">
            <v>COSTS DIST FR GWO'S &amp; BWO'S TO ALL OTHE</v>
          </cell>
          <cell r="C1363">
            <v>0</v>
          </cell>
          <cell r="D1363">
            <v>240476.95</v>
          </cell>
        </row>
        <row r="1364">
          <cell r="A1364">
            <v>6350998</v>
          </cell>
          <cell r="B1364" t="str">
            <v>GWO AND BWO COSTS DISTRIBUTED</v>
          </cell>
          <cell r="C1364">
            <v>10490.4</v>
          </cell>
          <cell r="D1364">
            <v>-43408965.329999998</v>
          </cell>
        </row>
        <row r="1365">
          <cell r="A1365">
            <v>6350999</v>
          </cell>
          <cell r="B1365" t="str">
            <v>MWO COSTS DISTRIBUTED</v>
          </cell>
          <cell r="C1365">
            <v>0</v>
          </cell>
          <cell r="D1365">
            <v>-38501823.140000001</v>
          </cell>
        </row>
        <row r="1366">
          <cell r="A1366">
            <v>6400210</v>
          </cell>
          <cell r="B1366" t="str">
            <v>A&amp;G-LAW LIBRARY</v>
          </cell>
          <cell r="C1366">
            <v>250</v>
          </cell>
          <cell r="D1366">
            <v>0</v>
          </cell>
        </row>
        <row r="1367">
          <cell r="A1367">
            <v>6400240</v>
          </cell>
          <cell r="B1367" t="str">
            <v>A&amp;G-CONTRIBUTIONS-POLITICAL</v>
          </cell>
          <cell r="C1367">
            <v>0</v>
          </cell>
          <cell r="D1367">
            <v>500</v>
          </cell>
        </row>
        <row r="1368">
          <cell r="A1368">
            <v>6400310</v>
          </cell>
          <cell r="B1368" t="str">
            <v>A&amp;G-CONTRIBUTIONS-NON-CHARITABLE</v>
          </cell>
          <cell r="C1368">
            <v>500</v>
          </cell>
          <cell r="D1368">
            <v>0</v>
          </cell>
        </row>
        <row r="1369">
          <cell r="A1369">
            <v>6400350</v>
          </cell>
          <cell r="B1369" t="str">
            <v>A&amp;G-CONTRIBUTIONS-CORPORATE MEMBERSHIPS</v>
          </cell>
          <cell r="C1369">
            <v>21649.89</v>
          </cell>
          <cell r="D1369">
            <v>269110</v>
          </cell>
        </row>
        <row r="1370">
          <cell r="A1370">
            <v>6400360</v>
          </cell>
          <cell r="B1370" t="str">
            <v>A&amp;G-STORAGE RENTAL</v>
          </cell>
          <cell r="C1370">
            <v>213170.05</v>
          </cell>
          <cell r="D1370">
            <v>216253.59</v>
          </cell>
        </row>
        <row r="1371">
          <cell r="A1371">
            <v>6400361</v>
          </cell>
          <cell r="B1371" t="str">
            <v>A&amp;G-RENTS GENERAL-GAS</v>
          </cell>
          <cell r="C1371">
            <v>17539579.190000001</v>
          </cell>
          <cell r="D1371">
            <v>35095492.439999998</v>
          </cell>
        </row>
        <row r="1372">
          <cell r="A1372">
            <v>6400365</v>
          </cell>
          <cell r="B1372" t="str">
            <v>RENTS</v>
          </cell>
          <cell r="C1372">
            <v>-455</v>
          </cell>
          <cell r="D1372">
            <v>56643.45</v>
          </cell>
        </row>
        <row r="1373">
          <cell r="A1373">
            <v>6400370</v>
          </cell>
          <cell r="B1373" t="str">
            <v>A&amp;G-LEASED RENTAL</v>
          </cell>
          <cell r="C1373">
            <v>331703.3</v>
          </cell>
          <cell r="D1373">
            <v>375402.55</v>
          </cell>
        </row>
        <row r="1374">
          <cell r="A1374">
            <v>6400375</v>
          </cell>
          <cell r="B1374" t="str">
            <v>A&amp;G-REAL PROERTY RENTAL</v>
          </cell>
          <cell r="C1374">
            <v>1970277.48</v>
          </cell>
          <cell r="D1374">
            <v>5569135.9699999997</v>
          </cell>
        </row>
        <row r="1375">
          <cell r="A1375">
            <v>6400376</v>
          </cell>
          <cell r="B1375" t="str">
            <v>A&amp;G-RIGHT-OF-WAY AND RENTAL PAYMENTS</v>
          </cell>
          <cell r="C1375">
            <v>1520048.25</v>
          </cell>
          <cell r="D1375">
            <v>618069.85</v>
          </cell>
        </row>
        <row r="1376">
          <cell r="A1376">
            <v>6400390</v>
          </cell>
          <cell r="B1376" t="str">
            <v>A&amp;G-MAINTENANCE &amp; REPAIRS</v>
          </cell>
          <cell r="C1376">
            <v>238387.75</v>
          </cell>
          <cell r="D1376">
            <v>2052078.38</v>
          </cell>
        </row>
        <row r="1377">
          <cell r="A1377">
            <v>6400391</v>
          </cell>
          <cell r="B1377" t="str">
            <v>A&amp;G-MAINTENANCE &amp; REPAIRS-STREET CUT FE</v>
          </cell>
          <cell r="C1377">
            <v>212.5</v>
          </cell>
          <cell r="D1377">
            <v>4834.1499999999996</v>
          </cell>
        </row>
        <row r="1378">
          <cell r="A1378">
            <v>6400392</v>
          </cell>
          <cell r="B1378" t="str">
            <v>A&amp;G-MAINTENANCE &amp; REPAIRS-PAVING COSTS</v>
          </cell>
          <cell r="C1378">
            <v>354554.54</v>
          </cell>
          <cell r="D1378">
            <v>3068.96</v>
          </cell>
        </row>
        <row r="1379">
          <cell r="A1379">
            <v>6400393</v>
          </cell>
          <cell r="B1379" t="str">
            <v>MAINTENANCE OF GAS STREET LIGHTS</v>
          </cell>
          <cell r="C1379">
            <v>0</v>
          </cell>
          <cell r="D1379">
            <v>490.35</v>
          </cell>
        </row>
        <row r="1380">
          <cell r="A1380">
            <v>6400400</v>
          </cell>
          <cell r="B1380" t="str">
            <v>A&amp;G-LEASED EQUIPMENT-OFFICE AND MISC</v>
          </cell>
          <cell r="C1380">
            <v>3538.94</v>
          </cell>
          <cell r="D1380">
            <v>15505.95</v>
          </cell>
        </row>
        <row r="1381">
          <cell r="A1381">
            <v>6400410</v>
          </cell>
          <cell r="B1381" t="str">
            <v>A&amp;G-MONTHLY PARKING &amp; VALIDATIONS</v>
          </cell>
          <cell r="C1381">
            <v>29989.9</v>
          </cell>
          <cell r="D1381">
            <v>8445.85</v>
          </cell>
        </row>
        <row r="1382">
          <cell r="A1382">
            <v>6400412</v>
          </cell>
          <cell r="B1382" t="str">
            <v>DIV COMMUNICATION EXPENSE</v>
          </cell>
          <cell r="C1382">
            <v>0</v>
          </cell>
          <cell r="D1382">
            <v>50693.73</v>
          </cell>
        </row>
        <row r="1383">
          <cell r="A1383">
            <v>6400414</v>
          </cell>
          <cell r="B1383" t="str">
            <v>LOSS OR DAMAGE FIDELTY</v>
          </cell>
          <cell r="C1383">
            <v>1150079.6599999999</v>
          </cell>
          <cell r="D1383">
            <v>1607096.75</v>
          </cell>
        </row>
        <row r="1384">
          <cell r="A1384">
            <v>6400416</v>
          </cell>
          <cell r="B1384" t="str">
            <v>LOSS/DAMAGE LEGAL FEES</v>
          </cell>
          <cell r="C1384">
            <v>19944.09</v>
          </cell>
          <cell r="D1384">
            <v>14559.24</v>
          </cell>
        </row>
        <row r="1385">
          <cell r="A1385">
            <v>6400430</v>
          </cell>
          <cell r="B1385" t="str">
            <v>A&amp;G-DIRECTORS EXP &amp; OTHER</v>
          </cell>
          <cell r="C1385">
            <v>58.24</v>
          </cell>
          <cell r="D1385">
            <v>0</v>
          </cell>
        </row>
        <row r="1386">
          <cell r="A1386">
            <v>6400450</v>
          </cell>
          <cell r="B1386" t="str">
            <v>A&amp;G-OTHER MISCELLANEOUS</v>
          </cell>
          <cell r="C1386">
            <v>-11305979.859999999</v>
          </cell>
          <cell r="D1386">
            <v>29931815.93</v>
          </cell>
        </row>
        <row r="1387">
          <cell r="A1387">
            <v>6400460</v>
          </cell>
          <cell r="B1387" t="str">
            <v>A&amp;G-REGULATORY COMMISSION</v>
          </cell>
          <cell r="C1387">
            <v>142.85</v>
          </cell>
          <cell r="D1387">
            <v>181216.72</v>
          </cell>
        </row>
        <row r="1388">
          <cell r="A1388">
            <v>6400470</v>
          </cell>
          <cell r="B1388" t="str">
            <v>A&amp;G-WRITE-OFF EXPENSE/BANK RECONCILIATI</v>
          </cell>
          <cell r="C1388">
            <v>-17282.669999999998</v>
          </cell>
          <cell r="D1388">
            <v>-4004.42</v>
          </cell>
        </row>
        <row r="1389">
          <cell r="A1389">
            <v>6400500</v>
          </cell>
          <cell r="B1389" t="str">
            <v>A&amp;G-QR REVERSAL-OCCUPANCY RELATED</v>
          </cell>
          <cell r="C1389">
            <v>0</v>
          </cell>
          <cell r="D1389">
            <v>570</v>
          </cell>
        </row>
        <row r="1390">
          <cell r="A1390">
            <v>6400590</v>
          </cell>
          <cell r="B1390" t="str">
            <v>A&amp;G-OTHER COST ALLOC TO/FROM BUSINESS U</v>
          </cell>
          <cell r="C1390">
            <v>1700</v>
          </cell>
          <cell r="D1390">
            <v>173679.15</v>
          </cell>
        </row>
        <row r="1391">
          <cell r="A1391">
            <v>6400650</v>
          </cell>
          <cell r="B1391" t="str">
            <v>A&amp;G-BUSINESS LICENSE FEES</v>
          </cell>
          <cell r="C1391">
            <v>130853.59</v>
          </cell>
          <cell r="D1391">
            <v>0</v>
          </cell>
        </row>
        <row r="1392">
          <cell r="A1392">
            <v>6400800</v>
          </cell>
          <cell r="B1392" t="str">
            <v>A&amp;G-A&amp;G TRANSFER</v>
          </cell>
          <cell r="C1392">
            <v>0</v>
          </cell>
          <cell r="D1392">
            <v>-1418442.15</v>
          </cell>
        </row>
        <row r="1393">
          <cell r="A1393">
            <v>6402000</v>
          </cell>
          <cell r="B1393" t="str">
            <v>A&amp;G-OUTSIDE SERVICES</v>
          </cell>
          <cell r="C1393">
            <v>7781.6</v>
          </cell>
          <cell r="D1393">
            <v>3876.45</v>
          </cell>
        </row>
        <row r="1394">
          <cell r="A1394">
            <v>6402001</v>
          </cell>
          <cell r="B1394" t="str">
            <v>A&amp;G-OUTSIDE SERVICES SPECIAL</v>
          </cell>
          <cell r="C1394">
            <v>266053.17</v>
          </cell>
          <cell r="D1394">
            <v>420485.89</v>
          </cell>
        </row>
        <row r="1395">
          <cell r="A1395">
            <v>6404000</v>
          </cell>
          <cell r="B1395" t="str">
            <v>BALANCE SHEET TRANSFER</v>
          </cell>
          <cell r="C1395">
            <v>100</v>
          </cell>
          <cell r="D1395">
            <v>6604312.1500000004</v>
          </cell>
        </row>
        <row r="1396">
          <cell r="A1396">
            <v>6405000</v>
          </cell>
          <cell r="B1396" t="str">
            <v>A&amp;G-MISC GENERAL EXPENSE</v>
          </cell>
          <cell r="C1396">
            <v>-259834.17</v>
          </cell>
          <cell r="D1396">
            <v>-11056557.470000001</v>
          </cell>
        </row>
        <row r="1397">
          <cell r="A1397">
            <v>6405050</v>
          </cell>
          <cell r="B1397" t="str">
            <v>A&amp;G-INCENTIVES</v>
          </cell>
          <cell r="C1397">
            <v>1040726.76</v>
          </cell>
          <cell r="D1397">
            <v>3136601.55</v>
          </cell>
        </row>
        <row r="1398">
          <cell r="A1398">
            <v>6511000</v>
          </cell>
          <cell r="B1398" t="str">
            <v>DEPN-GAS REGULATED TRADITIONAL</v>
          </cell>
          <cell r="C1398">
            <v>173280331.31999999</v>
          </cell>
          <cell r="D1398">
            <v>257843665.13999999</v>
          </cell>
        </row>
        <row r="1399">
          <cell r="A1399">
            <v>6511001</v>
          </cell>
          <cell r="B1399" t="str">
            <v>DEPRECIATION EXP-CAPITAL TOOL REPAIR DI</v>
          </cell>
          <cell r="C1399">
            <v>977246.35</v>
          </cell>
          <cell r="D1399">
            <v>729830.9</v>
          </cell>
        </row>
        <row r="1400">
          <cell r="A1400">
            <v>6511501</v>
          </cell>
          <cell r="B1400" t="str">
            <v>DEPREC EXP KERNMOJ WHEELER RIDGE</v>
          </cell>
          <cell r="C1400">
            <v>857551.94</v>
          </cell>
          <cell r="D1400">
            <v>1346868.98</v>
          </cell>
        </row>
        <row r="1401">
          <cell r="A1401">
            <v>6511502</v>
          </cell>
          <cell r="B1401" t="str">
            <v>DEPREC EXP ALISO CYN EXPANSION</v>
          </cell>
          <cell r="C1401">
            <v>325200.11</v>
          </cell>
          <cell r="D1401">
            <v>605760.26</v>
          </cell>
        </row>
        <row r="1402">
          <cell r="A1402">
            <v>6521000</v>
          </cell>
          <cell r="B1402" t="str">
            <v>AMORTIZATION-REGULATED  GAS</v>
          </cell>
          <cell r="C1402">
            <v>229326.07</v>
          </cell>
          <cell r="D1402">
            <v>171668.62</v>
          </cell>
        </row>
        <row r="1403">
          <cell r="A1403">
            <v>6521001</v>
          </cell>
          <cell r="B1403" t="str">
            <v>AMORT UNDR GRND STORAGE RIGHTS</v>
          </cell>
          <cell r="C1403">
            <v>0</v>
          </cell>
          <cell r="D1403">
            <v>170830.16</v>
          </cell>
        </row>
        <row r="1404">
          <cell r="A1404">
            <v>6610001</v>
          </cell>
          <cell r="B1404" t="str">
            <v>AD VALOREM TAXES</v>
          </cell>
          <cell r="C1404">
            <v>21138513.07</v>
          </cell>
          <cell r="D1404">
            <v>32726937.609999999</v>
          </cell>
        </row>
        <row r="1405">
          <cell r="A1405">
            <v>6710005</v>
          </cell>
          <cell r="B1405" t="str">
            <v>FEDERAL PAYROLL TAXES FUTA</v>
          </cell>
          <cell r="C1405">
            <v>384650.23999999999</v>
          </cell>
          <cell r="D1405">
            <v>401458.25</v>
          </cell>
        </row>
        <row r="1406">
          <cell r="A1406">
            <v>6710006</v>
          </cell>
          <cell r="B1406" t="str">
            <v>FEDERAL PAYROLL TAXES FICA</v>
          </cell>
          <cell r="C1406">
            <v>17915904.710000001</v>
          </cell>
          <cell r="D1406">
            <v>24772358.609999999</v>
          </cell>
        </row>
        <row r="1407">
          <cell r="A1407">
            <v>6710007</v>
          </cell>
          <cell r="B1407" t="str">
            <v>STATE PAYROLL TAXES</v>
          </cell>
          <cell r="C1407">
            <v>352429.44</v>
          </cell>
          <cell r="D1407">
            <v>401132.31</v>
          </cell>
        </row>
        <row r="1408">
          <cell r="A1408">
            <v>6710012</v>
          </cell>
          <cell r="B1408" t="str">
            <v>CONTRA ACCT-REASSIGNED P.T. TO CAP. (GC</v>
          </cell>
          <cell r="C1408">
            <v>0</v>
          </cell>
          <cell r="D1408">
            <v>-297184.89</v>
          </cell>
        </row>
        <row r="1409">
          <cell r="A1409">
            <v>6710013</v>
          </cell>
          <cell r="B1409" t="str">
            <v>CONTRA ACCT ALLOC OF P T TO CAP</v>
          </cell>
          <cell r="C1409">
            <v>0</v>
          </cell>
          <cell r="D1409">
            <v>-1492698.22</v>
          </cell>
        </row>
        <row r="1410">
          <cell r="A1410">
            <v>6710014</v>
          </cell>
          <cell r="B1410" t="str">
            <v>CNTRA ACCT ALLOC OF P T TO MWO O&amp;M</v>
          </cell>
          <cell r="C1410">
            <v>0</v>
          </cell>
          <cell r="D1410">
            <v>-11598947.390000001</v>
          </cell>
        </row>
        <row r="1411">
          <cell r="A1411">
            <v>6710015</v>
          </cell>
          <cell r="B1411" t="str">
            <v>P T EXP @ DETAIL CST CTR MWO O&amp;M</v>
          </cell>
          <cell r="C1411">
            <v>0</v>
          </cell>
          <cell r="D1411">
            <v>11574225.24</v>
          </cell>
        </row>
        <row r="1412">
          <cell r="A1412">
            <v>6710055</v>
          </cell>
          <cell r="B1412" t="str">
            <v>TAXES OTHER THAN INCOME TAXES</v>
          </cell>
          <cell r="C1412">
            <v>3221.02</v>
          </cell>
          <cell r="D1412">
            <v>0</v>
          </cell>
        </row>
        <row r="1413">
          <cell r="A1413">
            <v>6900001</v>
          </cell>
          <cell r="B1413" t="str">
            <v>AFUDC SETTLEMENT CLEARING A/C</v>
          </cell>
          <cell r="C1413">
            <v>2921428.48</v>
          </cell>
          <cell r="D1413">
            <v>-288436.34999999998</v>
          </cell>
        </row>
        <row r="1414">
          <cell r="A1414">
            <v>6900200</v>
          </cell>
          <cell r="B1414" t="str">
            <v>ACCOUNTING ADJ.-NO OVERHEAD APPLIED</v>
          </cell>
          <cell r="C1414">
            <v>0</v>
          </cell>
          <cell r="D1414">
            <v>37137.11</v>
          </cell>
        </row>
        <row r="1415">
          <cell r="A1415">
            <v>6980010</v>
          </cell>
          <cell r="B1415" t="str">
            <v>EXTERNAL SETTLEMENT-SALARIES</v>
          </cell>
          <cell r="C1415">
            <v>-37814424.210000001</v>
          </cell>
          <cell r="D1415">
            <v>-50804765.43</v>
          </cell>
        </row>
        <row r="1416">
          <cell r="A1416">
            <v>6980020</v>
          </cell>
          <cell r="B1416" t="str">
            <v>EXTERNAL SETTLEMENT-EMPLOYEE BENEFITS</v>
          </cell>
          <cell r="C1416">
            <v>-10024954.48</v>
          </cell>
          <cell r="D1416">
            <v>-21027206.48</v>
          </cell>
        </row>
        <row r="1417">
          <cell r="A1417">
            <v>6980030</v>
          </cell>
          <cell r="B1417" t="str">
            <v>EXTERNAL SETTLEMENT-PAYROLL TAXES</v>
          </cell>
          <cell r="C1417">
            <v>-2934491.9</v>
          </cell>
          <cell r="D1417">
            <v>-5782129.8399999999</v>
          </cell>
        </row>
        <row r="1418">
          <cell r="A1418">
            <v>6980040</v>
          </cell>
          <cell r="B1418" t="str">
            <v>EXTERNAL SETTLEMENT-EMPLOYEE EXP EXPENS</v>
          </cell>
          <cell r="C1418">
            <v>-2170349.9500000002</v>
          </cell>
          <cell r="D1418">
            <v>-1335905.3600000001</v>
          </cell>
        </row>
        <row r="1419">
          <cell r="A1419">
            <v>6980050</v>
          </cell>
          <cell r="B1419" t="str">
            <v>EXTERNAL SETTLEMENT-PURCHASED MATERIALS</v>
          </cell>
          <cell r="C1419">
            <v>-26276292.800000001</v>
          </cell>
          <cell r="D1419">
            <v>-98043234.900000006</v>
          </cell>
        </row>
        <row r="1420">
          <cell r="A1420">
            <v>6980060</v>
          </cell>
          <cell r="B1420" t="str">
            <v>EXTERNAL SETTLEMENT-PURCHASED SERVICES</v>
          </cell>
          <cell r="C1420">
            <v>-28643921.760000002</v>
          </cell>
          <cell r="D1420">
            <v>-85418259.319999993</v>
          </cell>
        </row>
        <row r="1421">
          <cell r="A1421">
            <v>6980070</v>
          </cell>
          <cell r="B1421" t="str">
            <v>EXTERNAL SETTLEMENT-FINANCIAL CHARGES</v>
          </cell>
          <cell r="C1421">
            <v>0</v>
          </cell>
          <cell r="D1421">
            <v>-486.5</v>
          </cell>
        </row>
        <row r="1422">
          <cell r="A1422">
            <v>6980080</v>
          </cell>
          <cell r="B1422" t="str">
            <v>EXTERNAL SETTLEMENT-DUES</v>
          </cell>
          <cell r="C1422">
            <v>-1247.4100000000001</v>
          </cell>
          <cell r="D1422">
            <v>-6468.9</v>
          </cell>
        </row>
        <row r="1423">
          <cell r="A1423">
            <v>6980090</v>
          </cell>
          <cell r="B1423" t="str">
            <v>EXTERNAL SETTLEMENT-FLEET</v>
          </cell>
          <cell r="C1423">
            <v>20132134.460000001</v>
          </cell>
          <cell r="D1423">
            <v>15851101.67</v>
          </cell>
        </row>
        <row r="1424">
          <cell r="A1424">
            <v>6980100</v>
          </cell>
          <cell r="B1424" t="str">
            <v>EXTERNAL SETTLEMENT-RENT</v>
          </cell>
          <cell r="C1424">
            <v>0</v>
          </cell>
          <cell r="D1424">
            <v>-994.29</v>
          </cell>
        </row>
        <row r="1425">
          <cell r="A1425">
            <v>6980110</v>
          </cell>
          <cell r="B1425" t="str">
            <v>EXTERNAL SETTLEMENT-GOVERNMENT PAYMENTS</v>
          </cell>
          <cell r="C1425">
            <v>-699147.89</v>
          </cell>
          <cell r="D1425">
            <v>-591516.74</v>
          </cell>
        </row>
        <row r="1426">
          <cell r="A1426">
            <v>6980120</v>
          </cell>
          <cell r="B1426" t="str">
            <v>EXTERNAL SETTLEMENT-CUSTOMER REFUNDS</v>
          </cell>
          <cell r="C1426">
            <v>-311.12</v>
          </cell>
          <cell r="D1426">
            <v>-831.61</v>
          </cell>
        </row>
        <row r="1427">
          <cell r="A1427">
            <v>6980130</v>
          </cell>
          <cell r="B1427" t="str">
            <v>EXTERNAL SETTLEMENT-TELEPHONE CHARGES</v>
          </cell>
          <cell r="C1427">
            <v>5151.91</v>
          </cell>
          <cell r="D1427">
            <v>-103038.16</v>
          </cell>
        </row>
        <row r="1428">
          <cell r="A1428">
            <v>6980140</v>
          </cell>
          <cell r="B1428" t="str">
            <v>EXTERNAL SETTLEMENT-MISCELLANEOUS A&amp;G</v>
          </cell>
          <cell r="C1428">
            <v>260622.22</v>
          </cell>
          <cell r="D1428">
            <v>98848.14</v>
          </cell>
        </row>
        <row r="1429">
          <cell r="A1429">
            <v>6980160</v>
          </cell>
          <cell r="B1429" t="str">
            <v>EXTERNAL SETTLEMENT-MISCLLEANEOUS CORPO</v>
          </cell>
          <cell r="C1429">
            <v>-6341924.9500000002</v>
          </cell>
          <cell r="D1429">
            <v>-14179273.66</v>
          </cell>
        </row>
        <row r="1430">
          <cell r="A1430">
            <v>6980170</v>
          </cell>
          <cell r="B1430" t="str">
            <v>EXTERNAL SETTLEMENT-DEPRECIATION &amp; AMOR</v>
          </cell>
          <cell r="C1430">
            <v>-1159575.26</v>
          </cell>
          <cell r="D1430">
            <v>-729830.9</v>
          </cell>
        </row>
        <row r="1431">
          <cell r="A1431">
            <v>6980210</v>
          </cell>
          <cell r="B1431" t="str">
            <v>EXTERNAL SETTLEMENT-ALLOCATION</v>
          </cell>
          <cell r="C1431">
            <v>60935.86</v>
          </cell>
          <cell r="D1431">
            <v>217167.91</v>
          </cell>
        </row>
        <row r="1432">
          <cell r="A1432">
            <v>6980220</v>
          </cell>
          <cell r="B1432" t="str">
            <v>EXTERNAL SETTLEMENT-SECONDARY COST</v>
          </cell>
          <cell r="C1432">
            <v>-34092246.159999996</v>
          </cell>
          <cell r="D1432">
            <v>35153578.990000002</v>
          </cell>
        </row>
        <row r="1433">
          <cell r="A1433">
            <v>6980240</v>
          </cell>
          <cell r="B1433" t="str">
            <v>EXTERNAL SETTLEMENT-AFUDC</v>
          </cell>
          <cell r="C1433">
            <v>-2712764.15</v>
          </cell>
          <cell r="D1433">
            <v>-4135151.15</v>
          </cell>
        </row>
        <row r="1434">
          <cell r="A1434">
            <v>6980250</v>
          </cell>
          <cell r="B1434" t="str">
            <v>EXTERNAL SETTLEMENT-CASH DISCOUNT</v>
          </cell>
          <cell r="C1434">
            <v>40126.11</v>
          </cell>
          <cell r="D1434">
            <v>0</v>
          </cell>
        </row>
        <row r="1435">
          <cell r="A1435">
            <v>6980260</v>
          </cell>
          <cell r="B1435" t="str">
            <v>EXTERNAL SETTLEMENT-SHOP ORDERS</v>
          </cell>
          <cell r="C1435">
            <v>392.87</v>
          </cell>
          <cell r="D1435">
            <v>0</v>
          </cell>
        </row>
        <row r="1436">
          <cell r="A1436">
            <v>6980290</v>
          </cell>
          <cell r="B1436" t="str">
            <v>EXTERNAL SETTLEMENT-MATERIAL OVERHEAD</v>
          </cell>
          <cell r="C1436">
            <v>3248.92</v>
          </cell>
          <cell r="D1436">
            <v>-5534476.0099999998</v>
          </cell>
        </row>
        <row r="1437">
          <cell r="A1437">
            <v>6980300</v>
          </cell>
          <cell r="B1437" t="str">
            <v>EXTERNAL SETTLEMENT-DEPARTMENT OVERHEAD</v>
          </cell>
          <cell r="C1437">
            <v>4783.1000000000004</v>
          </cell>
          <cell r="D1437">
            <v>-1621531.78</v>
          </cell>
        </row>
        <row r="1438">
          <cell r="A1438">
            <v>6980380</v>
          </cell>
          <cell r="B1438" t="str">
            <v>EXTERNAL SETTLEMENT-FI TRANSFERS</v>
          </cell>
          <cell r="C1438">
            <v>12355350.859999999</v>
          </cell>
          <cell r="D1438">
            <v>20684912.829999998</v>
          </cell>
        </row>
        <row r="1439">
          <cell r="A1439">
            <v>6999000</v>
          </cell>
          <cell r="B1439" t="str">
            <v>TRANSFER TO BALANCE SHEET</v>
          </cell>
          <cell r="C1439">
            <v>-3358.1</v>
          </cell>
          <cell r="D1439">
            <v>1226939.08</v>
          </cell>
        </row>
        <row r="1440">
          <cell r="A1440">
            <v>6999101</v>
          </cell>
          <cell r="B1440" t="str">
            <v>FI/CO RECON-GROUP VICE PRESIDENT</v>
          </cell>
          <cell r="C1440">
            <v>1677335.1</v>
          </cell>
          <cell r="D1440">
            <v>430322.62</v>
          </cell>
        </row>
        <row r="1441">
          <cell r="A1441">
            <v>6999102</v>
          </cell>
          <cell r="B1441" t="str">
            <v>FI/CO RECON-ADMIN. SERV.-OTHER</v>
          </cell>
          <cell r="C1441">
            <v>383141.14</v>
          </cell>
          <cell r="D1441">
            <v>491237.56</v>
          </cell>
        </row>
        <row r="1442">
          <cell r="A1442">
            <v>6999103</v>
          </cell>
          <cell r="B1442" t="str">
            <v>FI/CO RECON-OFFICES SERVICES</v>
          </cell>
          <cell r="C1442">
            <v>1209520.8</v>
          </cell>
          <cell r="D1442">
            <v>3226372.42</v>
          </cell>
        </row>
        <row r="1443">
          <cell r="A1443">
            <v>6999104</v>
          </cell>
          <cell r="B1443" t="str">
            <v>FI/CO RECON-REAL ESTATE &amp; FAC.</v>
          </cell>
          <cell r="C1443">
            <v>4300668.5999999996</v>
          </cell>
          <cell r="D1443">
            <v>2155142.48</v>
          </cell>
        </row>
        <row r="1444">
          <cell r="A1444">
            <v>6999105</v>
          </cell>
          <cell r="B1444" t="str">
            <v>FI/CO RECON-ENVIRON. &amp; SAFETY</v>
          </cell>
          <cell r="C1444">
            <v>1890003.45</v>
          </cell>
          <cell r="D1444">
            <v>1772848.83</v>
          </cell>
        </row>
        <row r="1445">
          <cell r="A1445">
            <v>6999106</v>
          </cell>
          <cell r="B1445" t="str">
            <v>FI/CO RECON-FIN. OFF. &amp; STAFF</v>
          </cell>
          <cell r="C1445">
            <v>594037.41</v>
          </cell>
          <cell r="D1445">
            <v>438944.19</v>
          </cell>
        </row>
        <row r="1446">
          <cell r="A1446">
            <v>6999107</v>
          </cell>
          <cell r="B1446" t="str">
            <v>FI/CO RECON-AUDIT SERVICES</v>
          </cell>
          <cell r="C1446">
            <v>898203.57</v>
          </cell>
          <cell r="D1446">
            <v>568302.32999999996</v>
          </cell>
        </row>
        <row r="1447">
          <cell r="A1447">
            <v>6999108</v>
          </cell>
          <cell r="B1447" t="str">
            <v>FI/CO RECON-INVESTOR RELATIONS</v>
          </cell>
          <cell r="C1447">
            <v>829501.72</v>
          </cell>
          <cell r="D1447">
            <v>319749.7</v>
          </cell>
        </row>
        <row r="1448">
          <cell r="A1448">
            <v>6999109</v>
          </cell>
          <cell r="B1448" t="str">
            <v>FI/CO RECON-CONTROLL. OFF. &amp; STF</v>
          </cell>
          <cell r="C1448">
            <v>153874.96</v>
          </cell>
          <cell r="D1448">
            <v>100423</v>
          </cell>
        </row>
        <row r="1449">
          <cell r="A1449">
            <v>6999110</v>
          </cell>
          <cell r="B1449" t="str">
            <v>FI/CO RECON-TAX SERVICES</v>
          </cell>
          <cell r="C1449">
            <v>1161736.3700000001</v>
          </cell>
          <cell r="D1449">
            <v>747988.37</v>
          </cell>
        </row>
        <row r="1450">
          <cell r="A1450">
            <v>6999111</v>
          </cell>
          <cell r="B1450" t="str">
            <v>FI/CO RECON-FINANCIAL REPORTING</v>
          </cell>
          <cell r="C1450">
            <v>457047.66</v>
          </cell>
          <cell r="D1450">
            <v>1249263.68</v>
          </cell>
        </row>
        <row r="1451">
          <cell r="A1451">
            <v>6999112</v>
          </cell>
          <cell r="B1451" t="str">
            <v>FI/CO RECON-UTILITY ACCOUNTING</v>
          </cell>
          <cell r="C1451">
            <v>720150.36</v>
          </cell>
          <cell r="D1451">
            <v>493577.61</v>
          </cell>
        </row>
        <row r="1452">
          <cell r="A1452">
            <v>6999113</v>
          </cell>
          <cell r="B1452" t="str">
            <v>FI/CO RECON-BUD/PER MEAS &amp; AF/AC</v>
          </cell>
          <cell r="C1452">
            <v>377297.97</v>
          </cell>
          <cell r="D1452">
            <v>183650.51</v>
          </cell>
        </row>
        <row r="1453">
          <cell r="A1453">
            <v>6999114</v>
          </cell>
          <cell r="B1453" t="str">
            <v>FI/CO RECON-AFFILIATE COMPLIANCE</v>
          </cell>
          <cell r="C1453">
            <v>194315.68</v>
          </cell>
          <cell r="D1453">
            <v>487839.14</v>
          </cell>
        </row>
        <row r="1454">
          <cell r="A1454">
            <v>6999116</v>
          </cell>
          <cell r="B1454" t="str">
            <v>FI/CO RECON-PAYROLL</v>
          </cell>
          <cell r="C1454">
            <v>759231.46</v>
          </cell>
          <cell r="D1454">
            <v>1322637.06</v>
          </cell>
        </row>
        <row r="1455">
          <cell r="A1455">
            <v>6999117</v>
          </cell>
          <cell r="B1455" t="str">
            <v>FI/CO RECON-ACCOUNTS PAYABLE</v>
          </cell>
          <cell r="C1455">
            <v>118861.37</v>
          </cell>
          <cell r="D1455">
            <v>57521.05</v>
          </cell>
        </row>
        <row r="1456">
          <cell r="A1456">
            <v>6999118</v>
          </cell>
          <cell r="B1456" t="str">
            <v>FI/CO RECON-CORPORATE PLANNING</v>
          </cell>
          <cell r="C1456">
            <v>0</v>
          </cell>
          <cell r="D1456">
            <v>1308724.46</v>
          </cell>
        </row>
        <row r="1457">
          <cell r="A1457">
            <v>6999119</v>
          </cell>
          <cell r="B1457" t="str">
            <v>FI/CO RECON-INFO. TECH.-OTHER</v>
          </cell>
          <cell r="C1457">
            <v>1982813.22</v>
          </cell>
          <cell r="D1457">
            <v>1824019.9</v>
          </cell>
        </row>
        <row r="1458">
          <cell r="A1458">
            <v>6999120</v>
          </cell>
          <cell r="B1458" t="str">
            <v>FI/CO RECON-SOFT DEV-CORP SH SER</v>
          </cell>
          <cell r="C1458">
            <v>2704246.06</v>
          </cell>
          <cell r="D1458">
            <v>1322894.1499999999</v>
          </cell>
        </row>
        <row r="1459">
          <cell r="A1459">
            <v>6999121</v>
          </cell>
          <cell r="B1459" t="str">
            <v>FI/CO RECON-SOFT DEV-CUST. CARE</v>
          </cell>
          <cell r="C1459">
            <v>5134842.62</v>
          </cell>
          <cell r="D1459">
            <v>1141570.8400000001</v>
          </cell>
        </row>
        <row r="1460">
          <cell r="A1460">
            <v>6999122</v>
          </cell>
          <cell r="B1460" t="str">
            <v>FI/CO RECON-SOFT DEV-DIST OPS</v>
          </cell>
          <cell r="C1460">
            <v>3682926.87</v>
          </cell>
          <cell r="D1460">
            <v>2228929</v>
          </cell>
        </row>
        <row r="1461">
          <cell r="A1461">
            <v>6999123</v>
          </cell>
          <cell r="B1461" t="str">
            <v>FI/CO RECON-INFRASTRUCTURE TECH.</v>
          </cell>
          <cell r="C1461">
            <v>3077357.42</v>
          </cell>
          <cell r="D1461">
            <v>-327417.01</v>
          </cell>
        </row>
        <row r="1462">
          <cell r="A1462">
            <v>6999124</v>
          </cell>
          <cell r="B1462" t="str">
            <v>FI/CO RECON-IT OPERATIONS</v>
          </cell>
          <cell r="C1462">
            <v>13415851.310000001</v>
          </cell>
          <cell r="D1462">
            <v>8802726.9600000009</v>
          </cell>
        </row>
        <row r="1463">
          <cell r="A1463">
            <v>6999125</v>
          </cell>
          <cell r="B1463" t="str">
            <v>FI/CO RECON-IT BUSINESS PARTNER</v>
          </cell>
          <cell r="C1463">
            <v>0</v>
          </cell>
          <cell r="D1463">
            <v>915.84</v>
          </cell>
        </row>
        <row r="1464">
          <cell r="A1464">
            <v>6999128</v>
          </cell>
          <cell r="B1464" t="str">
            <v>FI/CO RECON-TREASURY</v>
          </cell>
          <cell r="C1464">
            <v>2527559.5299999998</v>
          </cell>
          <cell r="D1464">
            <v>2040226.04</v>
          </cell>
        </row>
        <row r="1465">
          <cell r="A1465">
            <v>6999129</v>
          </cell>
          <cell r="B1465" t="str">
            <v>FI/CO RECON-HUMAN RESOURCES</v>
          </cell>
          <cell r="C1465">
            <v>-822711.21</v>
          </cell>
          <cell r="D1465">
            <v>-3149007.99</v>
          </cell>
        </row>
        <row r="1466">
          <cell r="A1466">
            <v>6999130</v>
          </cell>
          <cell r="B1466" t="str">
            <v>FI/CO RECON-LEGAL-GEN. COUNSEL</v>
          </cell>
          <cell r="C1466">
            <v>6288619.5899999999</v>
          </cell>
          <cell r="D1466">
            <v>3554464.29</v>
          </cell>
        </row>
        <row r="1467">
          <cell r="A1467">
            <v>6999131</v>
          </cell>
          <cell r="B1467" t="str">
            <v>FI/CO RECON-EXTERNAL AFFAIRS</v>
          </cell>
          <cell r="C1467">
            <v>4061522.58</v>
          </cell>
          <cell r="D1467">
            <v>3322525.09</v>
          </cell>
        </row>
        <row r="1468">
          <cell r="A1468">
            <v>6999132</v>
          </cell>
          <cell r="B1468" t="str">
            <v>FI/CO RECON-CORP. COMMUNICATIONS</v>
          </cell>
          <cell r="C1468">
            <v>2838726.32</v>
          </cell>
          <cell r="D1468">
            <v>3248167.96</v>
          </cell>
        </row>
        <row r="1469">
          <cell r="A1469">
            <v>6999146</v>
          </cell>
          <cell r="B1469" t="str">
            <v>FI/CO RECON-PROC DIRECTOR CCTR</v>
          </cell>
          <cell r="C1469">
            <v>410242.15</v>
          </cell>
          <cell r="D1469">
            <v>1585187.81</v>
          </cell>
        </row>
        <row r="1470">
          <cell r="A1470">
            <v>6999147</v>
          </cell>
          <cell r="B1470" t="str">
            <v>FI/CO RECON-STR SOURCING CCTR</v>
          </cell>
          <cell r="C1470">
            <v>190687.75</v>
          </cell>
          <cell r="D1470">
            <v>355652.08</v>
          </cell>
        </row>
        <row r="1471">
          <cell r="A1471">
            <v>6999149</v>
          </cell>
          <cell r="B1471" t="str">
            <v>FI/CO RECON-SUPPL DIVERSITY CCTR</v>
          </cell>
          <cell r="C1471">
            <v>648606.56000000006</v>
          </cell>
          <cell r="D1471">
            <v>761527.33</v>
          </cell>
        </row>
        <row r="1472">
          <cell r="A1472">
            <v>6999150</v>
          </cell>
          <cell r="B1472" t="str">
            <v>FI/CO RECON-SVC CONTRACT CCTR</v>
          </cell>
          <cell r="C1472">
            <v>1422083.04</v>
          </cell>
          <cell r="D1472">
            <v>1065501.57</v>
          </cell>
        </row>
        <row r="1473">
          <cell r="A1473">
            <v>6999152</v>
          </cell>
          <cell r="B1473" t="str">
            <v>FI/CO RECON-MP&amp;L ASSESMENT</v>
          </cell>
          <cell r="C1473">
            <v>-1925.06</v>
          </cell>
          <cell r="D1473">
            <v>464496.25</v>
          </cell>
        </row>
        <row r="1474">
          <cell r="A1474">
            <v>6999158</v>
          </cell>
          <cell r="B1474" t="str">
            <v>FI/CO RECON-CORPORATE ECONOMICS</v>
          </cell>
          <cell r="C1474">
            <v>294663.03000000003</v>
          </cell>
          <cell r="D1474">
            <v>60.45</v>
          </cell>
        </row>
        <row r="1475">
          <cell r="A1475">
            <v>6999161</v>
          </cell>
          <cell r="B1475" t="str">
            <v>FI/CO RECON-A&amp;G TO I/O POOL</v>
          </cell>
          <cell r="C1475">
            <v>327371.5</v>
          </cell>
          <cell r="D1475">
            <v>211081.94</v>
          </cell>
        </row>
        <row r="1476">
          <cell r="A1476">
            <v>6999185</v>
          </cell>
          <cell r="B1476" t="str">
            <v>FI/CO RECON-MERGER</v>
          </cell>
          <cell r="C1476">
            <v>441641.54</v>
          </cell>
          <cell r="D1476">
            <v>1276740.55</v>
          </cell>
        </row>
        <row r="1477">
          <cell r="A1477">
            <v>6999186</v>
          </cell>
          <cell r="B1477" t="str">
            <v>FI/CO RECON-DEPRECIATION ASSESS</v>
          </cell>
          <cell r="C1477">
            <v>0</v>
          </cell>
          <cell r="D1477">
            <v>1944463.1</v>
          </cell>
        </row>
        <row r="1478">
          <cell r="A1478">
            <v>6999200</v>
          </cell>
          <cell r="B1478" t="str">
            <v>FI/CO RECON ACCT-INTERNAL SETTLEMENTS</v>
          </cell>
          <cell r="C1478">
            <v>782587</v>
          </cell>
          <cell r="D1478">
            <v>-73090.02</v>
          </cell>
        </row>
        <row r="1479">
          <cell r="A1479">
            <v>6999201</v>
          </cell>
          <cell r="B1479" t="str">
            <v>FI/CO RECON-INT SETT-SALARIES</v>
          </cell>
          <cell r="C1479">
            <v>2579760.84</v>
          </cell>
          <cell r="D1479">
            <v>4767413.7</v>
          </cell>
        </row>
        <row r="1480">
          <cell r="A1480">
            <v>6999202</v>
          </cell>
          <cell r="B1480" t="str">
            <v>FI/CO RECON-INT SETT-EMP BEN</v>
          </cell>
          <cell r="C1480">
            <v>1416763.69</v>
          </cell>
          <cell r="D1480">
            <v>-305655.98</v>
          </cell>
        </row>
        <row r="1481">
          <cell r="A1481">
            <v>6999203</v>
          </cell>
          <cell r="B1481" t="str">
            <v>FI/CO RECON-INT SETT-PR TAXES</v>
          </cell>
          <cell r="C1481">
            <v>167482.79999999999</v>
          </cell>
          <cell r="D1481">
            <v>249428.69</v>
          </cell>
        </row>
        <row r="1482">
          <cell r="A1482">
            <v>6999204</v>
          </cell>
          <cell r="B1482" t="str">
            <v>FI/CO RECON-INT SETT-EMP TRAVEL</v>
          </cell>
          <cell r="C1482">
            <v>185131.09</v>
          </cell>
          <cell r="D1482">
            <v>178524.59</v>
          </cell>
        </row>
        <row r="1483">
          <cell r="A1483">
            <v>6999205</v>
          </cell>
          <cell r="B1483" t="str">
            <v>FI/CO RECON-INT SETT-PURCH MAT</v>
          </cell>
          <cell r="C1483">
            <v>4345318.76</v>
          </cell>
          <cell r="D1483">
            <v>2128612.65</v>
          </cell>
        </row>
        <row r="1484">
          <cell r="A1484">
            <v>6999206</v>
          </cell>
          <cell r="B1484" t="str">
            <v>FI/CO RECON-INT SETT-PURCH SER</v>
          </cell>
          <cell r="C1484">
            <v>10770540.300000001</v>
          </cell>
          <cell r="D1484">
            <v>13694000.58</v>
          </cell>
        </row>
        <row r="1485">
          <cell r="A1485">
            <v>6999207</v>
          </cell>
          <cell r="B1485" t="str">
            <v>FI/CO RECON-INT SETT-FIN CHRG</v>
          </cell>
          <cell r="C1485">
            <v>1358797.1</v>
          </cell>
          <cell r="D1485">
            <v>641425.68999999994</v>
          </cell>
        </row>
        <row r="1486">
          <cell r="A1486">
            <v>6999208</v>
          </cell>
          <cell r="B1486" t="str">
            <v>FI/CO RECON-INT SETT-DUES</v>
          </cell>
          <cell r="C1486">
            <v>529.75</v>
          </cell>
          <cell r="D1486">
            <v>150</v>
          </cell>
        </row>
        <row r="1487">
          <cell r="A1487">
            <v>6999209</v>
          </cell>
          <cell r="B1487" t="str">
            <v>FI/CO RECON-INT SETT-FLEET</v>
          </cell>
          <cell r="C1487">
            <v>-15061.76</v>
          </cell>
          <cell r="D1487">
            <v>59105.32</v>
          </cell>
        </row>
        <row r="1488">
          <cell r="A1488">
            <v>6999210</v>
          </cell>
          <cell r="B1488" t="str">
            <v>FI/CO RECON-INT SETT-RENT</v>
          </cell>
          <cell r="C1488">
            <v>-55425</v>
          </cell>
          <cell r="D1488">
            <v>0</v>
          </cell>
        </row>
        <row r="1489">
          <cell r="A1489">
            <v>6999211</v>
          </cell>
          <cell r="B1489" t="str">
            <v>FI/CO RECON-INT SETT-GOV PYMT</v>
          </cell>
          <cell r="C1489">
            <v>-100</v>
          </cell>
          <cell r="D1489">
            <v>0</v>
          </cell>
        </row>
        <row r="1490">
          <cell r="A1490">
            <v>6999213</v>
          </cell>
          <cell r="B1490" t="str">
            <v>FI/CO RECON-INT SETT-TEL CHRGS</v>
          </cell>
          <cell r="C1490">
            <v>102869.91</v>
          </cell>
          <cell r="D1490">
            <v>9214.56</v>
          </cell>
        </row>
        <row r="1491">
          <cell r="A1491">
            <v>6999214</v>
          </cell>
          <cell r="B1491" t="str">
            <v>FI/CO RECON-INT SETT-MISC A&amp;G</v>
          </cell>
          <cell r="C1491">
            <v>-200</v>
          </cell>
          <cell r="D1491">
            <v>28783.73</v>
          </cell>
        </row>
        <row r="1492">
          <cell r="A1492">
            <v>6999216</v>
          </cell>
          <cell r="B1492" t="str">
            <v>FI/CO RECON-INT SETT-MISC CORP</v>
          </cell>
          <cell r="C1492">
            <v>16429084.029999999</v>
          </cell>
          <cell r="D1492">
            <v>26640998.18</v>
          </cell>
        </row>
        <row r="1493">
          <cell r="A1493">
            <v>6999217</v>
          </cell>
          <cell r="B1493" t="str">
            <v>FI/CO RECON-INT SETT-DEPR&amp;AMOR</v>
          </cell>
          <cell r="C1493">
            <v>6668834.1900000004</v>
          </cell>
          <cell r="D1493">
            <v>1797952.07</v>
          </cell>
        </row>
        <row r="1494">
          <cell r="A1494">
            <v>6999218</v>
          </cell>
          <cell r="B1494" t="str">
            <v>FI/CO RECON-INT SETT-PROP TAX</v>
          </cell>
          <cell r="C1494">
            <v>106434.69</v>
          </cell>
          <cell r="D1494">
            <v>0</v>
          </cell>
        </row>
        <row r="1495">
          <cell r="A1495">
            <v>6999221</v>
          </cell>
          <cell r="B1495" t="str">
            <v>FI/CO RECON-INT SETT-TRANSFER</v>
          </cell>
          <cell r="C1495">
            <v>0</v>
          </cell>
          <cell r="D1495">
            <v>-102516.19</v>
          </cell>
        </row>
        <row r="1496">
          <cell r="A1496">
            <v>6999222</v>
          </cell>
          <cell r="B1496" t="str">
            <v>FI/CO RECON-INT SETT-SEC COSTS</v>
          </cell>
          <cell r="C1496">
            <v>-124998.72</v>
          </cell>
          <cell r="D1496">
            <v>270668.03000000003</v>
          </cell>
        </row>
        <row r="1497">
          <cell r="A1497">
            <v>6999224</v>
          </cell>
          <cell r="B1497" t="str">
            <v>FI/CO RECON-INT SETT-AFUDC</v>
          </cell>
          <cell r="C1497">
            <v>0</v>
          </cell>
          <cell r="D1497">
            <v>-70426.820000000007</v>
          </cell>
        </row>
        <row r="1498">
          <cell r="A1498">
            <v>6999225</v>
          </cell>
          <cell r="B1498" t="str">
            <v>FI/CO RECON-INT SETT-SHOP ORD</v>
          </cell>
          <cell r="C1498">
            <v>1.17</v>
          </cell>
          <cell r="D1498">
            <v>0</v>
          </cell>
        </row>
        <row r="1499">
          <cell r="A1499">
            <v>6999229</v>
          </cell>
          <cell r="B1499" t="str">
            <v>FI/CO RECON-INT SETT-MATL OH</v>
          </cell>
          <cell r="C1499">
            <v>-1448.59</v>
          </cell>
          <cell r="D1499">
            <v>0</v>
          </cell>
        </row>
        <row r="1500">
          <cell r="A1500">
            <v>6999230</v>
          </cell>
          <cell r="B1500" t="str">
            <v>FI/CO RECON-INT SETT-DEPT OH</v>
          </cell>
          <cell r="C1500">
            <v>-158472.32999999999</v>
          </cell>
          <cell r="D1500">
            <v>0</v>
          </cell>
        </row>
        <row r="1501">
          <cell r="A1501">
            <v>6999238</v>
          </cell>
          <cell r="B1501" t="str">
            <v>FI/CO RECON-INT SETT-FI TRANSFERS</v>
          </cell>
          <cell r="C1501">
            <v>85197.46</v>
          </cell>
          <cell r="D1501">
            <v>0</v>
          </cell>
        </row>
        <row r="1502">
          <cell r="A1502">
            <v>6999400</v>
          </cell>
          <cell r="B1502" t="str">
            <v>FI/CO RECON-MISCELLANEOUS</v>
          </cell>
          <cell r="C1502">
            <v>112456.03</v>
          </cell>
          <cell r="D1502">
            <v>69526.350000000006</v>
          </cell>
        </row>
        <row r="1503">
          <cell r="A1503">
            <v>7000020</v>
          </cell>
          <cell r="B1503" t="str">
            <v>ACCOUNTING ADJUSTMENTS-GAS MISC REV</v>
          </cell>
          <cell r="C1503">
            <v>0</v>
          </cell>
          <cell r="D1503">
            <v>-104760.79</v>
          </cell>
        </row>
        <row r="1504">
          <cell r="A1504">
            <v>7000025</v>
          </cell>
          <cell r="B1504" t="str">
            <v>ACCTG ADJ - INTERCOMPANY</v>
          </cell>
          <cell r="C1504">
            <v>0</v>
          </cell>
          <cell r="D1504">
            <v>24356804.289999999</v>
          </cell>
        </row>
        <row r="1505">
          <cell r="A1505">
            <v>7000100</v>
          </cell>
          <cell r="B1505" t="str">
            <v>ACCOUNTING ADJUSTMENTS-LABOR</v>
          </cell>
          <cell r="C1505">
            <v>-1468.21</v>
          </cell>
          <cell r="D1505">
            <v>1596000.5</v>
          </cell>
        </row>
        <row r="1506">
          <cell r="A1506">
            <v>7000200</v>
          </cell>
          <cell r="B1506" t="str">
            <v>ACCOUNTING ADJUSTMENTS-EMPLOYEEE BENEFI</v>
          </cell>
          <cell r="C1506">
            <v>0</v>
          </cell>
          <cell r="D1506">
            <v>-2416635</v>
          </cell>
        </row>
        <row r="1507">
          <cell r="A1507">
            <v>7000300</v>
          </cell>
          <cell r="B1507" t="str">
            <v>ACCOUNTING ADJUSTMENTS-PURCH  MATERIALS</v>
          </cell>
          <cell r="C1507">
            <v>0</v>
          </cell>
          <cell r="D1507">
            <v>647700.86</v>
          </cell>
        </row>
        <row r="1508">
          <cell r="A1508">
            <v>7000301</v>
          </cell>
          <cell r="B1508" t="str">
            <v>ACCOUNTING ADJUSTMENTS-PURCH  MATER-FER</v>
          </cell>
          <cell r="C1508">
            <v>0</v>
          </cell>
          <cell r="D1508">
            <v>-301643.96999999997</v>
          </cell>
        </row>
        <row r="1509">
          <cell r="A1509">
            <v>7000400</v>
          </cell>
          <cell r="B1509" t="str">
            <v>ACCOUNTING ADJUSTMENTS-PURCH SERVICES</v>
          </cell>
          <cell r="C1509">
            <v>-100000</v>
          </cell>
          <cell r="D1509">
            <v>100000</v>
          </cell>
        </row>
        <row r="1510">
          <cell r="A1510">
            <v>7000700</v>
          </cell>
          <cell r="B1510" t="str">
            <v>ACCOUNTING ADJUSTMENTS-A&amp;G</v>
          </cell>
          <cell r="C1510">
            <v>-3552777.02</v>
          </cell>
          <cell r="D1510">
            <v>-13382694.83</v>
          </cell>
        </row>
        <row r="1511">
          <cell r="A1511">
            <v>7000701</v>
          </cell>
          <cell r="B1511" t="str">
            <v>ACCOUNTING ADJUSTMENTS-A&amp;G-FERC OFFSET</v>
          </cell>
          <cell r="C1511">
            <v>0</v>
          </cell>
          <cell r="D1511">
            <v>319541.59000000003</v>
          </cell>
        </row>
        <row r="1512">
          <cell r="A1512">
            <v>7000707</v>
          </cell>
          <cell r="B1512" t="str">
            <v>ACCOUNTING ADJUSTMENTS-OVERHEADS</v>
          </cell>
          <cell r="C1512">
            <v>0</v>
          </cell>
          <cell r="D1512">
            <v>3550775.7</v>
          </cell>
        </row>
        <row r="1513">
          <cell r="A1513">
            <v>7000730</v>
          </cell>
          <cell r="B1513" t="str">
            <v>ACCOUNTING ADJUSTMENTS-GAS BAD DEBTS</v>
          </cell>
          <cell r="C1513">
            <v>476459.95</v>
          </cell>
          <cell r="D1513">
            <v>452130.31</v>
          </cell>
        </row>
        <row r="1514">
          <cell r="A1514">
            <v>7000800</v>
          </cell>
          <cell r="B1514" t="str">
            <v>ACCOUNTING ADJUSTMENTS-MISCELLANEOUS</v>
          </cell>
          <cell r="C1514">
            <v>0</v>
          </cell>
          <cell r="D1514">
            <v>-3328428</v>
          </cell>
        </row>
        <row r="1515">
          <cell r="A1515">
            <v>7040001</v>
          </cell>
          <cell r="B1515" t="str">
            <v>PENALTIES</v>
          </cell>
          <cell r="C1515">
            <v>56010</v>
          </cell>
          <cell r="D1515">
            <v>0</v>
          </cell>
        </row>
        <row r="1516">
          <cell r="A1516">
            <v>7050234</v>
          </cell>
          <cell r="B1516" t="str">
            <v>OTHER INC DED DONATION HEALTH AND HUMAN</v>
          </cell>
          <cell r="C1516">
            <v>-122495</v>
          </cell>
          <cell r="D1516">
            <v>1215083.95</v>
          </cell>
        </row>
        <row r="1517">
          <cell r="A1517">
            <v>7050235</v>
          </cell>
          <cell r="B1517" t="str">
            <v>OTHER INC DED DONATION-EDUCATION</v>
          </cell>
          <cell r="C1517">
            <v>508859</v>
          </cell>
          <cell r="D1517">
            <v>466302.43</v>
          </cell>
        </row>
        <row r="1518">
          <cell r="A1518">
            <v>7050236</v>
          </cell>
          <cell r="B1518" t="str">
            <v>OTHER INC DED DONATION-ARTS &amp; CULTURE</v>
          </cell>
          <cell r="C1518">
            <v>152652</v>
          </cell>
          <cell r="D1518">
            <v>152349</v>
          </cell>
        </row>
        <row r="1519">
          <cell r="A1519">
            <v>7050237</v>
          </cell>
          <cell r="B1519" t="str">
            <v>OTHER INC DED DONATION-CHARITABLE CIVIC</v>
          </cell>
          <cell r="C1519">
            <v>498596.57</v>
          </cell>
          <cell r="D1519">
            <v>513256.5</v>
          </cell>
        </row>
        <row r="1520">
          <cell r="A1520">
            <v>7050240</v>
          </cell>
          <cell r="B1520" t="str">
            <v>OTH INC DED DONATION-NON CHARITABLE CIV</v>
          </cell>
          <cell r="C1520">
            <v>291539.13</v>
          </cell>
          <cell r="D1520">
            <v>460591</v>
          </cell>
        </row>
        <row r="1521">
          <cell r="A1521">
            <v>7050241</v>
          </cell>
          <cell r="B1521" t="str">
            <v>OTH INC DED DONATION-LOBBYING RELATED T</v>
          </cell>
          <cell r="C1521">
            <v>0</v>
          </cell>
          <cell r="D1521">
            <v>33204</v>
          </cell>
        </row>
        <row r="1522">
          <cell r="A1522">
            <v>7070002</v>
          </cell>
          <cell r="B1522" t="str">
            <v>MISC CONTRIBUTIONS</v>
          </cell>
          <cell r="C1522">
            <v>0</v>
          </cell>
          <cell r="D1522">
            <v>3695000</v>
          </cell>
        </row>
        <row r="1523">
          <cell r="A1523">
            <v>7080001</v>
          </cell>
          <cell r="B1523" t="str">
            <v>AMORT CAP STCK EXP $10 SER PRF</v>
          </cell>
          <cell r="C1523">
            <v>183108.08</v>
          </cell>
          <cell r="D1523">
            <v>274662.12</v>
          </cell>
        </row>
        <row r="1524">
          <cell r="A1524">
            <v>7301001</v>
          </cell>
          <cell r="B1524" t="str">
            <v>FIT UTILITY OPERATING INCOME</v>
          </cell>
          <cell r="C1524">
            <v>64479197</v>
          </cell>
          <cell r="D1524">
            <v>33429450.27</v>
          </cell>
        </row>
        <row r="1525">
          <cell r="A1525">
            <v>7301002</v>
          </cell>
          <cell r="B1525" t="str">
            <v>FIT OTHR INCOME &amp; DEDUCTIONS</v>
          </cell>
          <cell r="C1525">
            <v>4322805</v>
          </cell>
          <cell r="D1525">
            <v>2464630.88</v>
          </cell>
        </row>
        <row r="1526">
          <cell r="A1526">
            <v>7301005</v>
          </cell>
          <cell r="B1526" t="str">
            <v>INVST TAX CR ADJ 6% INCRMNTL</v>
          </cell>
          <cell r="C1526">
            <v>-1798092</v>
          </cell>
          <cell r="D1526">
            <v>-2837450</v>
          </cell>
        </row>
        <row r="1527">
          <cell r="A1527">
            <v>7301006</v>
          </cell>
          <cell r="B1527" t="str">
            <v>INV TAX CREDIT NON OPERATING</v>
          </cell>
          <cell r="C1527">
            <v>-86805</v>
          </cell>
          <cell r="D1527">
            <v>-2</v>
          </cell>
        </row>
        <row r="1528">
          <cell r="A1528">
            <v>7302001</v>
          </cell>
          <cell r="B1528" t="str">
            <v>PROV DEF INC TAX UTIL OPER INC</v>
          </cell>
          <cell r="C1528">
            <v>41616487</v>
          </cell>
          <cell r="D1528">
            <v>132363995</v>
          </cell>
        </row>
        <row r="1529">
          <cell r="A1529">
            <v>7302002</v>
          </cell>
          <cell r="B1529" t="str">
            <v>DEFERRED FEDERAL INCOME TAXES-NON OP</v>
          </cell>
          <cell r="C1529">
            <v>1500000</v>
          </cell>
          <cell r="D1529">
            <v>2438860</v>
          </cell>
        </row>
        <row r="1530">
          <cell r="A1530">
            <v>7302003</v>
          </cell>
          <cell r="B1530" t="str">
            <v>PROV DEF INC TAX CR UTL OP INC</v>
          </cell>
          <cell r="C1530">
            <v>-12894592</v>
          </cell>
          <cell r="D1530">
            <v>-23465053</v>
          </cell>
        </row>
        <row r="1531">
          <cell r="A1531">
            <v>7302008</v>
          </cell>
          <cell r="B1531" t="str">
            <v>PROV FOR DEF FED INC CR UTL NON-OPTG</v>
          </cell>
          <cell r="C1531">
            <v>-122000</v>
          </cell>
          <cell r="D1531">
            <v>0</v>
          </cell>
        </row>
        <row r="1532">
          <cell r="A1532">
            <v>7302009</v>
          </cell>
          <cell r="B1532" t="str">
            <v>PROV FOR DEF STATE INC CR UTL NON-OPTG</v>
          </cell>
          <cell r="C1532">
            <v>-34000</v>
          </cell>
          <cell r="D1532">
            <v>0</v>
          </cell>
        </row>
        <row r="1533">
          <cell r="A1533">
            <v>7303001</v>
          </cell>
          <cell r="B1533" t="str">
            <v>STATE CORP FRANTAX UTIL OP INC</v>
          </cell>
          <cell r="C1533">
            <v>20605756</v>
          </cell>
          <cell r="D1533">
            <v>12635973.119999999</v>
          </cell>
        </row>
        <row r="1534">
          <cell r="A1534">
            <v>7303002</v>
          </cell>
          <cell r="B1534" t="str">
            <v>STATE CORP FRANTAX OTHR INC &amp;</v>
          </cell>
          <cell r="C1534">
            <v>-184000</v>
          </cell>
          <cell r="D1534">
            <v>669784.26</v>
          </cell>
        </row>
        <row r="1535">
          <cell r="A1535">
            <v>7304001</v>
          </cell>
          <cell r="B1535" t="str">
            <v>PROV DEF STATE INCOME UTL OPTG</v>
          </cell>
          <cell r="C1535">
            <v>6509077</v>
          </cell>
          <cell r="D1535">
            <v>23523076.199999999</v>
          </cell>
        </row>
        <row r="1536">
          <cell r="A1536">
            <v>7304002</v>
          </cell>
          <cell r="B1536" t="str">
            <v>DEFERRED STATE INCOME TAXES-NON OP</v>
          </cell>
          <cell r="C1536">
            <v>0</v>
          </cell>
          <cell r="D1536">
            <v>745223</v>
          </cell>
        </row>
        <row r="1537">
          <cell r="A1537">
            <v>7304003</v>
          </cell>
          <cell r="B1537" t="str">
            <v>DEFERRED SIT EXP-CREDIT-GAS</v>
          </cell>
          <cell r="C1537">
            <v>-258833</v>
          </cell>
          <cell r="D1537">
            <v>0</v>
          </cell>
        </row>
        <row r="1538">
          <cell r="A1538">
            <v>7501000</v>
          </cell>
          <cell r="B1538" t="str">
            <v>INTERCO INTEREST EXPENSE</v>
          </cell>
          <cell r="C1538">
            <v>0</v>
          </cell>
          <cell r="D1538">
            <v>168277.75</v>
          </cell>
        </row>
        <row r="1539">
          <cell r="A1539">
            <v>7502000</v>
          </cell>
          <cell r="B1539" t="str">
            <v>INTERCO INTEREST INCOME</v>
          </cell>
          <cell r="C1539">
            <v>-21610.85</v>
          </cell>
          <cell r="D1539">
            <v>-166270.04999999999</v>
          </cell>
        </row>
        <row r="1540">
          <cell r="A1540">
            <v>7502003</v>
          </cell>
          <cell r="B1540" t="str">
            <v>INTEREST FROM ASSOC COMPANIES</v>
          </cell>
          <cell r="C1540">
            <v>0</v>
          </cell>
          <cell r="D1540">
            <v>-131611.69</v>
          </cell>
        </row>
        <row r="1541">
          <cell r="A1541">
            <v>7502017</v>
          </cell>
          <cell r="B1541" t="str">
            <v>N/R INT INC-SEMPRA</v>
          </cell>
          <cell r="C1541">
            <v>-10351728.939999999</v>
          </cell>
          <cell r="D1541">
            <v>0</v>
          </cell>
        </row>
        <row r="1542">
          <cell r="A1542">
            <v>7505007</v>
          </cell>
          <cell r="B1542" t="str">
            <v>INT ON L TERM DEBT 1ST MTG BON</v>
          </cell>
          <cell r="C1542">
            <v>36354166.799999997</v>
          </cell>
          <cell r="D1542">
            <v>54531250.030000001</v>
          </cell>
        </row>
        <row r="1543">
          <cell r="A1543">
            <v>7505010</v>
          </cell>
          <cell r="B1543" t="str">
            <v>INT ON LTD SWISS FRANC BOND</v>
          </cell>
          <cell r="C1543">
            <v>334774.15999999997</v>
          </cell>
          <cell r="D1543">
            <v>742949.8</v>
          </cell>
        </row>
        <row r="1544">
          <cell r="A1544">
            <v>7505011</v>
          </cell>
          <cell r="B1544" t="str">
            <v>INTEREST ON MEDIUM TERM NOTES</v>
          </cell>
          <cell r="C1544">
            <v>9285528.0199999996</v>
          </cell>
          <cell r="D1544">
            <v>18418232.960000001</v>
          </cell>
        </row>
        <row r="1545">
          <cell r="A1545">
            <v>7509005</v>
          </cell>
          <cell r="B1545" t="str">
            <v>AMRTIZATION DEBT DISC &amp; EXPENS</v>
          </cell>
          <cell r="C1545">
            <v>575255.76</v>
          </cell>
          <cell r="D1545">
            <v>863350.1</v>
          </cell>
        </row>
        <row r="1546">
          <cell r="A1546">
            <v>7509006</v>
          </cell>
          <cell r="B1546" t="str">
            <v>AMORT OF MED TERM NOTE DIS&amp;EXP</v>
          </cell>
          <cell r="C1546">
            <v>494933.36</v>
          </cell>
          <cell r="D1546">
            <v>1117765.72</v>
          </cell>
        </row>
        <row r="1547">
          <cell r="A1547">
            <v>7509007</v>
          </cell>
          <cell r="B1547" t="str">
            <v>OTHER INTEREST EXPENSES</v>
          </cell>
          <cell r="C1547">
            <v>2723207.98</v>
          </cell>
          <cell r="D1547">
            <v>-16364085.199999999</v>
          </cell>
        </row>
        <row r="1548">
          <cell r="A1548">
            <v>7509009</v>
          </cell>
          <cell r="B1548" t="str">
            <v>INT ON SHORTTERM DEBT MKT SEC</v>
          </cell>
          <cell r="C1548">
            <v>0</v>
          </cell>
          <cell r="D1548">
            <v>-52942.35</v>
          </cell>
        </row>
        <row r="1549">
          <cell r="A1549">
            <v>7510000</v>
          </cell>
          <cell r="B1549" t="str">
            <v>ALLOW FOR FUNDS USED DURING CONSTRUCTIO</v>
          </cell>
          <cell r="C1549">
            <v>-1290998.03</v>
          </cell>
          <cell r="D1549">
            <v>-1957001.14</v>
          </cell>
        </row>
        <row r="1550">
          <cell r="A1550">
            <v>7513002</v>
          </cell>
          <cell r="B1550" t="str">
            <v>REGULATORY RESERVE INTEREST</v>
          </cell>
          <cell r="C1550">
            <v>410690</v>
          </cell>
          <cell r="D1550">
            <v>758401</v>
          </cell>
        </row>
        <row r="1551">
          <cell r="A1551">
            <v>7513004</v>
          </cell>
          <cell r="B1551" t="str">
            <v>INTEREST ON GAS STORED UNDERGR</v>
          </cell>
          <cell r="C1551">
            <v>-752871</v>
          </cell>
          <cell r="D1551">
            <v>-1889043</v>
          </cell>
        </row>
        <row r="1552">
          <cell r="A1552">
            <v>7513005</v>
          </cell>
          <cell r="B1552" t="str">
            <v>ACAP CPGA NPGA CORE</v>
          </cell>
          <cell r="C1552">
            <v>-566612</v>
          </cell>
          <cell r="D1552">
            <v>1067151</v>
          </cell>
        </row>
        <row r="1553">
          <cell r="A1553">
            <v>7513006</v>
          </cell>
          <cell r="B1553" t="str">
            <v>ACAP CFCA NFCA CORE</v>
          </cell>
          <cell r="C1553">
            <v>13956652.949999999</v>
          </cell>
          <cell r="D1553">
            <v>7921938.0199999996</v>
          </cell>
        </row>
        <row r="1554">
          <cell r="A1554">
            <v>7513009</v>
          </cell>
          <cell r="B1554" t="str">
            <v>INT ON CORE STANDBY SVC PGA AC</v>
          </cell>
          <cell r="C1554">
            <v>0</v>
          </cell>
          <cell r="D1554">
            <v>34652</v>
          </cell>
        </row>
        <row r="1555">
          <cell r="A1555">
            <v>7513011</v>
          </cell>
          <cell r="B1555" t="str">
            <v>OTH REGULATORY ACT INTEREST CEA</v>
          </cell>
          <cell r="C1555">
            <v>1570054.3</v>
          </cell>
          <cell r="D1555">
            <v>1226000</v>
          </cell>
        </row>
        <row r="1556">
          <cell r="A1556">
            <v>7513012</v>
          </cell>
          <cell r="B1556" t="str">
            <v>PCBEA INTEREST</v>
          </cell>
          <cell r="C1556">
            <v>33040.5</v>
          </cell>
          <cell r="D1556">
            <v>27044.9</v>
          </cell>
        </row>
        <row r="1557">
          <cell r="A1557">
            <v>7513013</v>
          </cell>
          <cell r="B1557" t="str">
            <v>OTH REGULATORY ACT INTEREST RDD</v>
          </cell>
          <cell r="C1557">
            <v>432016</v>
          </cell>
          <cell r="D1557">
            <v>-66677</v>
          </cell>
        </row>
        <row r="1558">
          <cell r="A1558">
            <v>7513014</v>
          </cell>
          <cell r="B1558" t="str">
            <v>OTH REGULATORY ACT INTEREST NGVOA</v>
          </cell>
          <cell r="C1558">
            <v>-665176</v>
          </cell>
          <cell r="D1558">
            <v>-636767</v>
          </cell>
        </row>
        <row r="1559">
          <cell r="A1559">
            <v>7513015</v>
          </cell>
          <cell r="B1559" t="str">
            <v>OTH REGULATORY ACT INTEREST NGVRA</v>
          </cell>
          <cell r="C1559">
            <v>272132.96999999997</v>
          </cell>
          <cell r="D1559">
            <v>30997.119999999999</v>
          </cell>
        </row>
        <row r="1560">
          <cell r="A1560">
            <v>7513016</v>
          </cell>
          <cell r="B1560" t="str">
            <v>OTH REGULATORY ACT INTEREST DSMT</v>
          </cell>
          <cell r="C1560">
            <v>-24989.73</v>
          </cell>
          <cell r="D1560">
            <v>0</v>
          </cell>
        </row>
        <row r="1561">
          <cell r="A1561">
            <v>7513018</v>
          </cell>
          <cell r="B1561" t="str">
            <v>OTH REGULATORY ACT INTEREST CEMA</v>
          </cell>
          <cell r="C1561">
            <v>-197318</v>
          </cell>
          <cell r="D1561">
            <v>43698</v>
          </cell>
        </row>
        <row r="1562">
          <cell r="A1562">
            <v>7513019</v>
          </cell>
          <cell r="B1562" t="str">
            <v>OTH REGULATORY ACT INTEREST RRMA</v>
          </cell>
          <cell r="C1562">
            <v>14940</v>
          </cell>
          <cell r="D1562">
            <v>15820</v>
          </cell>
        </row>
        <row r="1563">
          <cell r="A1563">
            <v>7513020</v>
          </cell>
          <cell r="B1563" t="str">
            <v>OTH REGULATORY ACT INTEREST ICMA</v>
          </cell>
          <cell r="C1563">
            <v>-48333.95</v>
          </cell>
          <cell r="D1563">
            <v>-96909</v>
          </cell>
        </row>
        <row r="1564">
          <cell r="A1564">
            <v>7513024</v>
          </cell>
          <cell r="B1564" t="str">
            <v>OTH REGULATORY ACT INTEREST NCRMA</v>
          </cell>
          <cell r="C1564">
            <v>1237966.3999999999</v>
          </cell>
          <cell r="D1564">
            <v>86991.360000000001</v>
          </cell>
        </row>
        <row r="1565">
          <cell r="A1565">
            <v>7513027</v>
          </cell>
          <cell r="B1565" t="str">
            <v>OTH REGULATORY ACT INTEREST ITCSA</v>
          </cell>
          <cell r="C1565">
            <v>-9209891.3800000008</v>
          </cell>
          <cell r="D1565">
            <v>749020.75</v>
          </cell>
        </row>
        <row r="1566">
          <cell r="A1566">
            <v>7513028</v>
          </cell>
          <cell r="B1566" t="str">
            <v>OTH REGULATORY ACT INTEREST RDD NGV</v>
          </cell>
          <cell r="C1566">
            <v>-18448</v>
          </cell>
          <cell r="D1566">
            <v>-42462</v>
          </cell>
        </row>
        <row r="1567">
          <cell r="A1567">
            <v>7513037</v>
          </cell>
          <cell r="B1567" t="str">
            <v>INT ON NONCORE FIXED COST BAL</v>
          </cell>
          <cell r="C1567">
            <v>-37518.47</v>
          </cell>
          <cell r="D1567">
            <v>-76991.759999999995</v>
          </cell>
        </row>
        <row r="1568">
          <cell r="A1568">
            <v>7513038</v>
          </cell>
          <cell r="B1568" t="str">
            <v>INT ON NONCORE STANDBY SVC PGA</v>
          </cell>
          <cell r="C1568">
            <v>0</v>
          </cell>
          <cell r="D1568">
            <v>482204</v>
          </cell>
        </row>
        <row r="1569">
          <cell r="A1569">
            <v>7513043</v>
          </cell>
          <cell r="B1569" t="str">
            <v>ACAP EORA NON CORE</v>
          </cell>
          <cell r="C1569">
            <v>-2824021.85</v>
          </cell>
          <cell r="D1569">
            <v>-484973.73</v>
          </cell>
        </row>
        <row r="1570">
          <cell r="A1570">
            <v>7513046</v>
          </cell>
          <cell r="B1570" t="str">
            <v>BCAP INT ON BROKERAGE FEE BAL</v>
          </cell>
          <cell r="C1570">
            <v>-41904</v>
          </cell>
          <cell r="D1570">
            <v>-40923</v>
          </cell>
        </row>
        <row r="1571">
          <cell r="A1571">
            <v>7513048</v>
          </cell>
          <cell r="B1571" t="str">
            <v>ACAP LIRA PROG ACCT INTEREST</v>
          </cell>
          <cell r="C1571">
            <v>1072247.56</v>
          </cell>
          <cell r="D1571">
            <v>993010.25</v>
          </cell>
        </row>
        <row r="1572">
          <cell r="A1572">
            <v>7513050</v>
          </cell>
          <cell r="B1572" t="str">
            <v>INT ON NONCORE STGE BAL AC 75%</v>
          </cell>
          <cell r="C1572">
            <v>-39040</v>
          </cell>
          <cell r="D1572">
            <v>-66874</v>
          </cell>
        </row>
        <row r="1573">
          <cell r="A1573">
            <v>7513051</v>
          </cell>
          <cell r="B1573" t="str">
            <v>INT ON NONCORE STGE BAL AC 100%</v>
          </cell>
          <cell r="C1573">
            <v>59689.24</v>
          </cell>
          <cell r="D1573">
            <v>162566.10999999999</v>
          </cell>
        </row>
        <row r="1574">
          <cell r="A1574">
            <v>7513055</v>
          </cell>
          <cell r="B1574" t="str">
            <v>INT HZRDOUS SBSTNCE CST REC ACCT</v>
          </cell>
          <cell r="C1574">
            <v>834576.93</v>
          </cell>
          <cell r="D1574">
            <v>1012389</v>
          </cell>
        </row>
        <row r="1575">
          <cell r="A1575">
            <v>7513167</v>
          </cell>
          <cell r="B1575" t="str">
            <v>INTEREST DSM ENERGY EFFICIENCY</v>
          </cell>
          <cell r="C1575">
            <v>-9219</v>
          </cell>
          <cell r="D1575">
            <v>-1341</v>
          </cell>
        </row>
        <row r="1576">
          <cell r="A1576">
            <v>7513178</v>
          </cell>
          <cell r="B1576" t="str">
            <v>INTEREST-WHEELER RIDGE FIRM ACC CHG MEM</v>
          </cell>
          <cell r="C1576">
            <v>-8573.27</v>
          </cell>
          <cell r="D1576">
            <v>0</v>
          </cell>
        </row>
        <row r="1577">
          <cell r="A1577">
            <v>7513179</v>
          </cell>
          <cell r="B1577" t="str">
            <v>INTEREST-NONCORE STRGE POST BCAP</v>
          </cell>
          <cell r="C1577">
            <v>27139</v>
          </cell>
          <cell r="D1577">
            <v>0</v>
          </cell>
        </row>
        <row r="1578">
          <cell r="A1578">
            <v>7514007</v>
          </cell>
          <cell r="B1578" t="str">
            <v>INTEREST AND DIVIDEND INCOME</v>
          </cell>
          <cell r="C1578">
            <v>-135851.84</v>
          </cell>
          <cell r="D1578">
            <v>-5724818.3300000001</v>
          </cell>
        </row>
        <row r="1579">
          <cell r="A1579">
            <v>7514009</v>
          </cell>
          <cell r="B1579" t="str">
            <v>INT INC S T INV MKT SECURITIES</v>
          </cell>
          <cell r="C1579">
            <v>-5568102.0899999999</v>
          </cell>
          <cell r="D1579">
            <v>-8265135.29</v>
          </cell>
        </row>
        <row r="1580">
          <cell r="A1580">
            <v>7600000</v>
          </cell>
          <cell r="B1580" t="str">
            <v>OTHER REGULATORY INTEREST-PITCO/POPCO</v>
          </cell>
          <cell r="C1580">
            <v>1324078.58</v>
          </cell>
          <cell r="D1580">
            <v>462714.04</v>
          </cell>
        </row>
        <row r="1581">
          <cell r="A1581">
            <v>7600003</v>
          </cell>
          <cell r="B1581" t="str">
            <v>INTEREST AFTMA</v>
          </cell>
          <cell r="C1581">
            <v>14165</v>
          </cell>
          <cell r="D1581">
            <v>9625</v>
          </cell>
        </row>
        <row r="1582">
          <cell r="A1582">
            <v>7600005</v>
          </cell>
          <cell r="B1582" t="str">
            <v>OTHER REGULATORY INTEREST-ZRCTA</v>
          </cell>
          <cell r="C1582">
            <v>99666</v>
          </cell>
          <cell r="D1582">
            <v>103104</v>
          </cell>
        </row>
        <row r="1583">
          <cell r="A1583">
            <v>7701001</v>
          </cell>
          <cell r="B1583" t="str">
            <v>ALLOW OTH FUNDS USED DUR CONST</v>
          </cell>
          <cell r="C1583">
            <v>-1630394.13</v>
          </cell>
          <cell r="D1583">
            <v>206221.78</v>
          </cell>
        </row>
        <row r="1584">
          <cell r="A1584">
            <v>7702003</v>
          </cell>
          <cell r="B1584" t="str">
            <v>GAIN/LOSS ON SALE</v>
          </cell>
          <cell r="C1584">
            <v>0</v>
          </cell>
          <cell r="D1584">
            <v>500</v>
          </cell>
        </row>
        <row r="1585">
          <cell r="A1585">
            <v>7702004</v>
          </cell>
          <cell r="B1585" t="str">
            <v>LOSS ON DISPOSITION OF PROPRTY</v>
          </cell>
          <cell r="C1585">
            <v>480185.35</v>
          </cell>
          <cell r="D1585">
            <v>0</v>
          </cell>
        </row>
        <row r="1586">
          <cell r="A1586">
            <v>7702005</v>
          </cell>
          <cell r="B1586" t="str">
            <v>GAIN ON DISPOSITION OF PROPRTY</v>
          </cell>
          <cell r="C1586">
            <v>-480222.27</v>
          </cell>
          <cell r="D1586">
            <v>0</v>
          </cell>
        </row>
        <row r="1587">
          <cell r="A1587">
            <v>7703003</v>
          </cell>
          <cell r="B1587" t="str">
            <v>TAXES OTHR THAN INCM OTHR DEDS</v>
          </cell>
          <cell r="C1587">
            <v>164974.39999999999</v>
          </cell>
          <cell r="D1587">
            <v>234134.64</v>
          </cell>
        </row>
        <row r="1588">
          <cell r="A1588">
            <v>7703020</v>
          </cell>
          <cell r="B1588" t="str">
            <v>NONOPERATING RENTAL INCOME 00418000</v>
          </cell>
          <cell r="C1588">
            <v>0</v>
          </cell>
          <cell r="D1588">
            <v>49893.29</v>
          </cell>
        </row>
        <row r="1589">
          <cell r="A1589">
            <v>7703021</v>
          </cell>
          <cell r="B1589" t="str">
            <v>NONOPERATING RENTAL INCOME OLYMPIC BASE</v>
          </cell>
          <cell r="C1589">
            <v>-62100</v>
          </cell>
          <cell r="D1589">
            <v>-78700</v>
          </cell>
        </row>
        <row r="1590">
          <cell r="A1590">
            <v>7703022</v>
          </cell>
          <cell r="B1590" t="str">
            <v>MISC NONOPERATING INCOME</v>
          </cell>
          <cell r="C1590">
            <v>-1119079.51</v>
          </cell>
          <cell r="D1590">
            <v>-1093138.02</v>
          </cell>
        </row>
        <row r="1591">
          <cell r="A1591">
            <v>7703024</v>
          </cell>
          <cell r="B1591" t="str">
            <v>INT AMORT OF LOSS ON REAC DEBT</v>
          </cell>
          <cell r="C1591">
            <v>1663689.6</v>
          </cell>
          <cell r="D1591">
            <v>2495534.38</v>
          </cell>
        </row>
        <row r="1592">
          <cell r="A1592">
            <v>7703025</v>
          </cell>
          <cell r="B1592" t="str">
            <v>INT AMORT OF GAIN ON REAC DEBT</v>
          </cell>
          <cell r="C1592">
            <v>-48418.080000000002</v>
          </cell>
          <cell r="D1592">
            <v>-72627.12</v>
          </cell>
        </row>
        <row r="1593">
          <cell r="A1593">
            <v>7704018</v>
          </cell>
          <cell r="B1593" t="str">
            <v>DEPRECIATION EXPENSE-NON UTILITY PLANT</v>
          </cell>
          <cell r="C1593">
            <v>584430.18000000005</v>
          </cell>
          <cell r="D1593">
            <v>351642.8</v>
          </cell>
        </row>
        <row r="1594">
          <cell r="A1594">
            <v>7704020</v>
          </cell>
          <cell r="B1594" t="str">
            <v>O/S LEGAL/SETTLEMENT EXPENSE (ECOTRANS)</v>
          </cell>
          <cell r="C1594">
            <v>0</v>
          </cell>
          <cell r="D1594">
            <v>154349</v>
          </cell>
        </row>
        <row r="1595">
          <cell r="A1595">
            <v>7804000</v>
          </cell>
          <cell r="B1595" t="str">
            <v>DIVIDEND DECLARED PREFD STOCK</v>
          </cell>
          <cell r="C1595">
            <v>862043.02</v>
          </cell>
          <cell r="D1595">
            <v>1294630.76</v>
          </cell>
        </row>
        <row r="1596">
          <cell r="A1596">
            <v>7805000</v>
          </cell>
          <cell r="B1596" t="str">
            <v>DIVIDEND DECLARED COMN STOCK</v>
          </cell>
          <cell r="C1596">
            <v>100000000</v>
          </cell>
          <cell r="D1596">
            <v>278338358.56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P"/>
      <sheetName val="Table 18"/>
      <sheetName val="Table 19.1"/>
      <sheetName val="Table 19.2"/>
      <sheetName val="Table 20"/>
      <sheetName val="calc CARE pgm cost"/>
      <sheetName val="Recap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 (go here 1st)"/>
      <sheetName val="Return on Rate Base (2nd)"/>
      <sheetName val="Taxes (3rd)"/>
      <sheetName val="Revenue Requirements (4th)"/>
      <sheetName val="RECC Factor (5th)"/>
      <sheetName val="Levelzd Annl Capital Csts(6th)"/>
      <sheetName val="Cover Econ Assump Man "/>
      <sheetName val="Introduction"/>
      <sheetName val="Table of contents"/>
      <sheetName val="Sec 1 Discount Rates"/>
      <sheetName val="Sec 2 Compound Int Fact"/>
      <sheetName val="Sec 2 Compound Int TableA"/>
      <sheetName val="Sec 2 Compound Int TableB"/>
      <sheetName val="Sec 3 Escalation Rates"/>
      <sheetName val="Sec 3 EscalatIndex03"/>
      <sheetName val="Sec 3 EscalatPercent03 "/>
      <sheetName val="Sec 4 Revenue Requirement"/>
      <sheetName val=" Sec 4 Rev Req Calculation"/>
      <sheetName val="Sec 5 LACC&amp;RECC  Description"/>
      <sheetName val="Sec 5 SDGE ElecGen tables"/>
      <sheetName val="Composite LACC Fctrs"/>
      <sheetName val="Sec 5 SDGE GasDist tables"/>
      <sheetName val="Sec 5 SDGE ElecTranDist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Gas O&amp;M Table "/>
      <sheetName val="Sec 7 GAS O&amp;M + Cap Accounts"/>
      <sheetName val="Sec 7 Elec O&amp;M  and Cap Accts"/>
      <sheetName val="Composite O&amp;M Fctrs"/>
      <sheetName val="Sec 8 Discounted Cashflow"/>
      <sheetName val="Sec 8 Disc Cashflow Exam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d Schedule"/>
      <sheetName val="Empl&amp;Benefit Data"/>
      <sheetName val="Supr Enbl Benefits"/>
      <sheetName val="Plng&amp;Sched Benefits"/>
      <sheetName val="WMS Benefits"/>
      <sheetName val="Fld Enbl Benefits"/>
      <sheetName val="GWD Benefits"/>
      <sheetName val="WMS_Fld M&amp;I Benefits"/>
      <sheetName val="WMS_Fld_GWD Const Benef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UCR PPP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 to Tables"/>
      <sheetName val="Table 4 Measure Installations"/>
      <sheetName val="Per Measure Savings"/>
      <sheetName val="Table 5 Measure Savings"/>
      <sheetName val="Energy Rates"/>
      <sheetName val="Life Cycle Calcs"/>
      <sheetName val="Table 5A Bill Savings"/>
      <sheetName val="Table 4 Measure Installatio (2)"/>
      <sheetName val="Table 5 Measure Savings (2)"/>
      <sheetName val="Table 5A Bill Saving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March 2002 filing"/>
      <sheetName val="Rate Tables"/>
      <sheetName val="Sys Tables"/>
      <sheetName val="Class Tables"/>
      <sheetName val="Bill Determ"/>
      <sheetName val="Model Assumptions"/>
      <sheetName val="GIR Assumptions"/>
      <sheetName val="Cost Alloc"/>
      <sheetName val="Alloc factors"/>
      <sheetName val="BM Totals"/>
      <sheetName val="BM EC Alloc"/>
      <sheetName val="Other"/>
      <sheetName val="IPDC"/>
      <sheetName val="Storage"/>
      <sheetName val="Bal Accts"/>
      <sheetName val="PPP Fees"/>
      <sheetName val="Peaking Service"/>
      <sheetName val="Commodity"/>
      <sheetName val="Resid RD"/>
      <sheetName val="Resid Data"/>
      <sheetName val="SubMtr"/>
      <sheetName val="G10+NGV RD"/>
      <sheetName val="G10 RD"/>
      <sheetName val="G10 CA"/>
      <sheetName val="G10 Data"/>
      <sheetName val="NGV New"/>
      <sheetName val="NGV Old"/>
      <sheetName val="NGV Data"/>
      <sheetName val="G30 RD2"/>
      <sheetName val="G30 RD"/>
      <sheetName val="G30 CA"/>
      <sheetName val="G30 Data New"/>
      <sheetName val="G30 Data Old"/>
      <sheetName val="G30 Data1"/>
      <sheetName val="Sempra EG"/>
      <sheetName val="EG RD2"/>
      <sheetName val="EG RD"/>
      <sheetName val="EG CA"/>
      <sheetName val="EG Data"/>
      <sheetName val="CPI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Rate Assumptions"/>
      <sheetName val="Rates Y2002-3"/>
      <sheetName val="BCAP Rates Y2004-6"/>
      <sheetName val="Commodity Prices"/>
      <sheetName val="March 2002 filing"/>
      <sheetName val="RT EPRC"/>
      <sheetName val="Rate Tables"/>
      <sheetName val="Sys Tables"/>
      <sheetName val="Class Tables"/>
      <sheetName val="Bill Determ"/>
      <sheetName val="GIR Assumptions"/>
      <sheetName val="Cost Alloc"/>
      <sheetName val="Alloc factors"/>
      <sheetName val="BM Totals"/>
      <sheetName val="BM EC Alloc"/>
      <sheetName val="Other"/>
      <sheetName val="IPDC"/>
      <sheetName val="Storage"/>
      <sheetName val="Bal Accts"/>
      <sheetName val="PPP Fees"/>
      <sheetName val="Peaking Service"/>
      <sheetName val="Commodity"/>
      <sheetName val="Resid RD"/>
      <sheetName val="Resid Data"/>
      <sheetName val="SubMtr"/>
      <sheetName val="G10+NGV RD"/>
      <sheetName val="G10 RD EPRC"/>
      <sheetName val="G10 RD Cost-Based"/>
      <sheetName val="G10 Cost Alloc"/>
      <sheetName val="G10 Data"/>
      <sheetName val="NGV New"/>
      <sheetName val="NGV Old"/>
      <sheetName val="NGV Data"/>
      <sheetName val="G30 RD EPRC"/>
      <sheetName val="G30 RD Cost-Based"/>
      <sheetName val="G30 Cost Alloc"/>
      <sheetName val="G30 Data New"/>
      <sheetName val="G30 Data Old"/>
      <sheetName val="G30 Data1"/>
      <sheetName val="Sempra EG"/>
      <sheetName val="EG RD EPRC"/>
      <sheetName val="EG RD Cost-Based"/>
      <sheetName val="EG Cost Alloc"/>
      <sheetName val="EG Data New"/>
      <sheetName val="EG Data Old"/>
      <sheetName val="CPI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Amortization Schedule"/>
    </sheetNames>
    <sheetDataSet>
      <sheetData sheetId="0" refreshError="1">
        <row r="5">
          <cell r="D5">
            <v>2594822.5406702324</v>
          </cell>
        </row>
        <row r="6">
          <cell r="D6">
            <v>6.9599999999999995E-2</v>
          </cell>
        </row>
        <row r="7">
          <cell r="D7">
            <v>20</v>
          </cell>
        </row>
        <row r="9">
          <cell r="D9">
            <v>39814</v>
          </cell>
        </row>
        <row r="18">
          <cell r="I18">
            <v>2531250.2485405914</v>
          </cell>
        </row>
        <row r="19">
          <cell r="I19">
            <v>2463253.3248787271</v>
          </cell>
        </row>
        <row r="20">
          <cell r="I20">
            <v>2390523.8153299973</v>
          </cell>
        </row>
        <row r="21">
          <cell r="I21">
            <v>2312732.3319166759</v>
          </cell>
        </row>
        <row r="22">
          <cell r="I22">
            <v>2229526.561257787</v>
          </cell>
        </row>
        <row r="23">
          <cell r="I23">
            <v>2140529.6689610397</v>
          </cell>
        </row>
        <row r="24">
          <cell r="I24">
            <v>2045338.5929604387</v>
          </cell>
        </row>
        <row r="25">
          <cell r="I25">
            <v>1943522.218070196</v>
          </cell>
        </row>
        <row r="26">
          <cell r="I26">
            <v>1834619.4234875923</v>
          </cell>
        </row>
        <row r="27">
          <cell r="I27">
            <v>1718136.9944020393</v>
          </cell>
        </row>
        <row r="28">
          <cell r="I28">
            <v>1593547.3882521319</v>
          </cell>
        </row>
        <row r="29">
          <cell r="I29">
            <v>1460286.3455141908</v>
          </cell>
        </row>
        <row r="30">
          <cell r="I30">
            <v>1317750.3342016893</v>
          </cell>
        </row>
        <row r="31">
          <cell r="I31">
            <v>1165293.8165018377</v>
          </cell>
        </row>
        <row r="32">
          <cell r="I32">
            <v>1002226.3251700762</v>
          </cell>
        </row>
        <row r="33">
          <cell r="I33">
            <v>827809.33644162421</v>
          </cell>
        </row>
        <row r="34">
          <cell r="I34">
            <v>641252.92529767193</v>
          </cell>
        </row>
        <row r="35">
          <cell r="I35">
            <v>441712.1879381006</v>
          </cell>
        </row>
        <row r="36">
          <cell r="I36">
            <v>228283.41525830311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2">
          <cell r="I332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6">
          <cell r="I336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0">
          <cell r="I360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6">
          <cell r="I366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0">
          <cell r="I370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4">
          <cell r="I374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  <row r="378">
          <cell r="I378">
            <v>0</v>
          </cell>
        </row>
        <row r="379">
          <cell r="I379">
            <v>0</v>
          </cell>
        </row>
        <row r="380">
          <cell r="I380">
            <v>0</v>
          </cell>
        </row>
        <row r="381">
          <cell r="I381">
            <v>0</v>
          </cell>
        </row>
        <row r="382">
          <cell r="I382">
            <v>0</v>
          </cell>
        </row>
        <row r="383">
          <cell r="I383">
            <v>0</v>
          </cell>
        </row>
        <row r="384">
          <cell r="I384">
            <v>0</v>
          </cell>
        </row>
        <row r="385">
          <cell r="I385">
            <v>0</v>
          </cell>
        </row>
        <row r="386">
          <cell r="I386">
            <v>0</v>
          </cell>
        </row>
        <row r="387">
          <cell r="I387">
            <v>0</v>
          </cell>
        </row>
        <row r="388">
          <cell r="I388">
            <v>0</v>
          </cell>
        </row>
        <row r="389">
          <cell r="I389">
            <v>0</v>
          </cell>
        </row>
        <row r="390">
          <cell r="I390">
            <v>0</v>
          </cell>
        </row>
        <row r="391">
          <cell r="I391">
            <v>0</v>
          </cell>
        </row>
        <row r="392">
          <cell r="I392">
            <v>0</v>
          </cell>
        </row>
        <row r="393">
          <cell r="I393">
            <v>0</v>
          </cell>
        </row>
        <row r="394">
          <cell r="I394">
            <v>0</v>
          </cell>
        </row>
        <row r="395">
          <cell r="I395">
            <v>0</v>
          </cell>
        </row>
        <row r="396">
          <cell r="I396">
            <v>0</v>
          </cell>
        </row>
        <row r="397">
          <cell r="I397">
            <v>0</v>
          </cell>
        </row>
        <row r="398">
          <cell r="I398">
            <v>0</v>
          </cell>
        </row>
        <row r="399">
          <cell r="I399">
            <v>0</v>
          </cell>
        </row>
        <row r="400">
          <cell r="I400">
            <v>0</v>
          </cell>
        </row>
        <row r="401">
          <cell r="I401">
            <v>0</v>
          </cell>
        </row>
        <row r="402">
          <cell r="I402">
            <v>0</v>
          </cell>
        </row>
        <row r="403">
          <cell r="I403">
            <v>0</v>
          </cell>
        </row>
        <row r="404">
          <cell r="I404">
            <v>0</v>
          </cell>
        </row>
        <row r="405">
          <cell r="I405">
            <v>0</v>
          </cell>
        </row>
        <row r="406">
          <cell r="I406">
            <v>0</v>
          </cell>
        </row>
        <row r="407">
          <cell r="I407">
            <v>0</v>
          </cell>
        </row>
        <row r="408">
          <cell r="I408">
            <v>0</v>
          </cell>
        </row>
        <row r="409">
          <cell r="I409">
            <v>0</v>
          </cell>
        </row>
        <row r="410">
          <cell r="I410">
            <v>0</v>
          </cell>
        </row>
        <row r="411">
          <cell r="I411">
            <v>0</v>
          </cell>
        </row>
        <row r="412">
          <cell r="I412">
            <v>0</v>
          </cell>
        </row>
        <row r="413">
          <cell r="I413">
            <v>0</v>
          </cell>
        </row>
        <row r="414">
          <cell r="I414">
            <v>0</v>
          </cell>
        </row>
        <row r="415">
          <cell r="I415">
            <v>0</v>
          </cell>
        </row>
        <row r="416">
          <cell r="I416">
            <v>0</v>
          </cell>
        </row>
        <row r="417">
          <cell r="I417">
            <v>0</v>
          </cell>
        </row>
        <row r="418">
          <cell r="I418">
            <v>0</v>
          </cell>
        </row>
        <row r="419">
          <cell r="I419">
            <v>0</v>
          </cell>
        </row>
        <row r="420">
          <cell r="I420">
            <v>0</v>
          </cell>
        </row>
        <row r="421">
          <cell r="I421">
            <v>0</v>
          </cell>
        </row>
        <row r="422">
          <cell r="I422">
            <v>0</v>
          </cell>
        </row>
        <row r="423">
          <cell r="I423">
            <v>0</v>
          </cell>
        </row>
        <row r="424">
          <cell r="I424">
            <v>0</v>
          </cell>
        </row>
        <row r="425">
          <cell r="I425">
            <v>0</v>
          </cell>
        </row>
        <row r="426">
          <cell r="I426">
            <v>0</v>
          </cell>
        </row>
        <row r="427">
          <cell r="I427">
            <v>0</v>
          </cell>
        </row>
        <row r="428">
          <cell r="I428">
            <v>0</v>
          </cell>
        </row>
        <row r="429">
          <cell r="I429">
            <v>0</v>
          </cell>
        </row>
        <row r="430">
          <cell r="I430">
            <v>0</v>
          </cell>
        </row>
        <row r="431">
          <cell r="I431">
            <v>0</v>
          </cell>
        </row>
        <row r="432">
          <cell r="I432">
            <v>0</v>
          </cell>
        </row>
        <row r="433">
          <cell r="I433">
            <v>0</v>
          </cell>
        </row>
        <row r="434">
          <cell r="I434">
            <v>0</v>
          </cell>
        </row>
        <row r="435">
          <cell r="I435">
            <v>0</v>
          </cell>
        </row>
        <row r="436">
          <cell r="I436">
            <v>0</v>
          </cell>
        </row>
        <row r="437">
          <cell r="I437">
            <v>0</v>
          </cell>
        </row>
        <row r="438">
          <cell r="I438">
            <v>0</v>
          </cell>
        </row>
        <row r="439">
          <cell r="I439">
            <v>0</v>
          </cell>
        </row>
        <row r="440">
          <cell r="I440">
            <v>0</v>
          </cell>
        </row>
        <row r="441">
          <cell r="I441">
            <v>0</v>
          </cell>
        </row>
        <row r="442">
          <cell r="I442">
            <v>0</v>
          </cell>
        </row>
        <row r="443">
          <cell r="I443">
            <v>0</v>
          </cell>
        </row>
        <row r="444">
          <cell r="I444">
            <v>0</v>
          </cell>
        </row>
        <row r="445">
          <cell r="I445">
            <v>0</v>
          </cell>
        </row>
        <row r="446">
          <cell r="I446">
            <v>0</v>
          </cell>
        </row>
        <row r="447">
          <cell r="I447">
            <v>0</v>
          </cell>
        </row>
        <row r="448">
          <cell r="I448">
            <v>0</v>
          </cell>
        </row>
        <row r="449">
          <cell r="I449">
            <v>0</v>
          </cell>
        </row>
        <row r="450">
          <cell r="I450">
            <v>0</v>
          </cell>
        </row>
        <row r="451">
          <cell r="I451">
            <v>0</v>
          </cell>
        </row>
        <row r="452">
          <cell r="I452">
            <v>0</v>
          </cell>
        </row>
        <row r="453">
          <cell r="I453">
            <v>0</v>
          </cell>
        </row>
        <row r="454">
          <cell r="I454">
            <v>0</v>
          </cell>
        </row>
        <row r="455">
          <cell r="I455">
            <v>0</v>
          </cell>
        </row>
        <row r="456">
          <cell r="I456">
            <v>0</v>
          </cell>
        </row>
        <row r="457">
          <cell r="I457">
            <v>0</v>
          </cell>
        </row>
        <row r="458">
          <cell r="I458">
            <v>0</v>
          </cell>
        </row>
        <row r="459">
          <cell r="I459">
            <v>0</v>
          </cell>
        </row>
        <row r="460">
          <cell r="I460">
            <v>0</v>
          </cell>
        </row>
        <row r="461">
          <cell r="I461">
            <v>0</v>
          </cell>
        </row>
        <row r="462">
          <cell r="I462">
            <v>0</v>
          </cell>
        </row>
        <row r="463">
          <cell r="I463">
            <v>0</v>
          </cell>
        </row>
        <row r="464">
          <cell r="I464">
            <v>0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0</v>
          </cell>
        </row>
        <row r="468">
          <cell r="I468">
            <v>0</v>
          </cell>
        </row>
        <row r="469">
          <cell r="I469">
            <v>0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0</v>
          </cell>
        </row>
        <row r="473">
          <cell r="I473">
            <v>0</v>
          </cell>
        </row>
        <row r="474">
          <cell r="I474">
            <v>0</v>
          </cell>
        </row>
        <row r="475">
          <cell r="I475">
            <v>0</v>
          </cell>
        </row>
        <row r="476">
          <cell r="I476">
            <v>0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0</v>
          </cell>
        </row>
        <row r="480">
          <cell r="I480">
            <v>0</v>
          </cell>
        </row>
        <row r="481">
          <cell r="I481">
            <v>0</v>
          </cell>
        </row>
        <row r="482">
          <cell r="I482">
            <v>0</v>
          </cell>
        </row>
        <row r="483">
          <cell r="I483">
            <v>0</v>
          </cell>
        </row>
        <row r="484">
          <cell r="I484">
            <v>0</v>
          </cell>
        </row>
        <row r="485">
          <cell r="I485">
            <v>0</v>
          </cell>
        </row>
        <row r="486">
          <cell r="I486">
            <v>0</v>
          </cell>
        </row>
        <row r="487">
          <cell r="I487">
            <v>0</v>
          </cell>
        </row>
        <row r="488">
          <cell r="I488">
            <v>0</v>
          </cell>
        </row>
        <row r="489">
          <cell r="I489">
            <v>0</v>
          </cell>
        </row>
        <row r="490">
          <cell r="I490">
            <v>0</v>
          </cell>
        </row>
        <row r="491">
          <cell r="I491">
            <v>0</v>
          </cell>
        </row>
        <row r="492">
          <cell r="I492">
            <v>0</v>
          </cell>
        </row>
        <row r="493">
          <cell r="I493">
            <v>0</v>
          </cell>
        </row>
        <row r="494"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I497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"/>
      <sheetName val="JE"/>
      <sheetName val="JE RECLASS"/>
      <sheetName val="Input"/>
      <sheetName val="HFM Citeria"/>
      <sheetName val="HFM Balance"/>
      <sheetName val="HFM EXPENSE"/>
      <sheetName val="HFM BS"/>
      <sheetName val="Model-Discretionary Use"/>
      <sheetName val="Book Provision"/>
      <sheetName val="Tax Provision"/>
      <sheetName val="Taxable Income Summary"/>
      <sheetName val="QtrTrack"/>
      <sheetName val="QtrTrack Misc Comment"/>
      <sheetName val="ANALYSIS"/>
      <sheetName val="Deferred Tracking"/>
      <sheetName val="Payable"/>
      <sheetName val="Payable Tracking"/>
      <sheetName val="A1.2_General Info"/>
      <sheetName val="09-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Attachment D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CA BASE MARGIN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ummary"/>
      <sheetName val="RD PPP2"/>
      <sheetName val="Cushion Surcharge"/>
      <sheetName val="Omnibus 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UCR PPP"/>
      <sheetName val="COMMODITY"/>
      <sheetName val="TRF-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URTS_Logo"/>
      <sheetName val="RECORDED"/>
      <sheetName val="RATES"/>
      <sheetName val="TARGETS"/>
      <sheetName val="DEMANDS"/>
      <sheetName val="RECORDED_DATE"/>
      <sheetName val="Global_Start_Date"/>
      <sheetName val="CHOOSE_TARGET"/>
      <sheetName val="Scenario_Start_Date"/>
      <sheetName val="Customers"/>
      <sheetName val="Revenue_Report"/>
      <sheetName val="REPORT_MONTHS"/>
      <sheetName val="Select_Demand"/>
      <sheetName val="CUM_rev_VS_targ"/>
      <sheetName val="customercombo"/>
      <sheetName val="UEGvsTargets"/>
      <sheetName val="WSvsTargets"/>
      <sheetName val="TOTALvs TARGETS"/>
      <sheetName val="WURTS_MAIN"/>
      <sheetName val="as of 8-5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>
            <v>34335</v>
          </cell>
          <cell r="C1">
            <v>34366</v>
          </cell>
          <cell r="D1">
            <v>34394</v>
          </cell>
          <cell r="E1">
            <v>34425</v>
          </cell>
          <cell r="F1">
            <v>34455</v>
          </cell>
          <cell r="G1">
            <v>34486</v>
          </cell>
          <cell r="H1">
            <v>34516</v>
          </cell>
          <cell r="I1">
            <v>34547</v>
          </cell>
          <cell r="J1">
            <v>34578</v>
          </cell>
          <cell r="K1">
            <v>34608</v>
          </cell>
          <cell r="L1">
            <v>34639</v>
          </cell>
          <cell r="M1">
            <v>34669</v>
          </cell>
          <cell r="N1">
            <v>34700</v>
          </cell>
          <cell r="O1">
            <v>34731</v>
          </cell>
          <cell r="P1">
            <v>34759</v>
          </cell>
          <cell r="Q1">
            <v>34790</v>
          </cell>
          <cell r="R1">
            <v>34820</v>
          </cell>
          <cell r="S1">
            <v>34851</v>
          </cell>
          <cell r="T1">
            <v>34881</v>
          </cell>
          <cell r="U1">
            <v>34912</v>
          </cell>
          <cell r="V1">
            <v>34943</v>
          </cell>
          <cell r="W1">
            <v>34973</v>
          </cell>
          <cell r="X1">
            <v>35004</v>
          </cell>
          <cell r="Y1">
            <v>35034</v>
          </cell>
          <cell r="Z1">
            <v>35065</v>
          </cell>
          <cell r="AA1">
            <v>35096</v>
          </cell>
          <cell r="AB1">
            <v>35125</v>
          </cell>
          <cell r="AC1">
            <v>35156</v>
          </cell>
          <cell r="AD1">
            <v>35186</v>
          </cell>
          <cell r="AE1">
            <v>35217</v>
          </cell>
          <cell r="AF1">
            <v>35247</v>
          </cell>
          <cell r="AG1">
            <v>35278</v>
          </cell>
          <cell r="AH1">
            <v>35309</v>
          </cell>
          <cell r="AI1">
            <v>35339</v>
          </cell>
          <cell r="AJ1">
            <v>35370</v>
          </cell>
          <cell r="AK1">
            <v>35400</v>
          </cell>
          <cell r="AL1">
            <v>35431</v>
          </cell>
          <cell r="AM1">
            <v>35462</v>
          </cell>
          <cell r="AN1">
            <v>35490</v>
          </cell>
          <cell r="AO1">
            <v>35521</v>
          </cell>
          <cell r="AP1">
            <v>35551</v>
          </cell>
          <cell r="AQ1">
            <v>35582</v>
          </cell>
          <cell r="AR1">
            <v>35612</v>
          </cell>
          <cell r="AS1">
            <v>35643</v>
          </cell>
          <cell r="AT1">
            <v>35674</v>
          </cell>
          <cell r="AU1">
            <v>35704</v>
          </cell>
          <cell r="AV1">
            <v>35735</v>
          </cell>
          <cell r="AW1">
            <v>35765</v>
          </cell>
          <cell r="AX1">
            <v>35796</v>
          </cell>
          <cell r="AY1">
            <v>35827</v>
          </cell>
          <cell r="AZ1">
            <v>35855</v>
          </cell>
          <cell r="BA1">
            <v>35886</v>
          </cell>
          <cell r="BB1">
            <v>35916</v>
          </cell>
          <cell r="BC1">
            <v>35947</v>
          </cell>
          <cell r="BD1">
            <v>35977</v>
          </cell>
          <cell r="BE1">
            <v>36008</v>
          </cell>
          <cell r="BF1">
            <v>36039</v>
          </cell>
          <cell r="BG1">
            <v>36069</v>
          </cell>
          <cell r="BH1">
            <v>36100</v>
          </cell>
          <cell r="BI1">
            <v>36130</v>
          </cell>
          <cell r="BJ1">
            <v>36161</v>
          </cell>
          <cell r="BK1">
            <v>36192</v>
          </cell>
          <cell r="BL1">
            <v>36220</v>
          </cell>
          <cell r="BM1">
            <v>36251</v>
          </cell>
          <cell r="BN1">
            <v>36281</v>
          </cell>
          <cell r="BO1">
            <v>36312</v>
          </cell>
          <cell r="BP1">
            <v>36342</v>
          </cell>
          <cell r="BQ1">
            <v>36373</v>
          </cell>
          <cell r="BR1">
            <v>36404</v>
          </cell>
          <cell r="BS1">
            <v>36434</v>
          </cell>
          <cell r="BT1">
            <v>36465</v>
          </cell>
          <cell r="BU1">
            <v>36495</v>
          </cell>
          <cell r="BV1">
            <v>36526</v>
          </cell>
          <cell r="BW1">
            <v>36557</v>
          </cell>
          <cell r="BX1">
            <v>36588</v>
          </cell>
          <cell r="BY1">
            <v>36619</v>
          </cell>
          <cell r="BZ1">
            <v>36650</v>
          </cell>
          <cell r="CA1">
            <v>36681</v>
          </cell>
          <cell r="CB1">
            <v>36712</v>
          </cell>
          <cell r="CC1">
            <v>36743</v>
          </cell>
          <cell r="CD1">
            <v>36774</v>
          </cell>
          <cell r="CE1">
            <v>36805</v>
          </cell>
          <cell r="CF1">
            <v>36836</v>
          </cell>
          <cell r="CG1">
            <v>36867</v>
          </cell>
          <cell r="CH1">
            <v>36898</v>
          </cell>
          <cell r="CI1">
            <v>36929</v>
          </cell>
          <cell r="CJ1">
            <v>36960</v>
          </cell>
          <cell r="CK1">
            <v>36991</v>
          </cell>
          <cell r="CL1">
            <v>37022</v>
          </cell>
          <cell r="CM1">
            <v>37053</v>
          </cell>
          <cell r="CN1">
            <v>37084</v>
          </cell>
          <cell r="CO1">
            <v>37115</v>
          </cell>
          <cell r="CP1">
            <v>37146</v>
          </cell>
          <cell r="CQ1">
            <v>37177</v>
          </cell>
          <cell r="CR1">
            <v>37208</v>
          </cell>
          <cell r="CS1">
            <v>37239</v>
          </cell>
        </row>
        <row r="2">
          <cell r="A2" t="str">
            <v xml:space="preserve"> Base Negotiated Settlement Case Forecast</v>
          </cell>
          <cell r="CA2">
            <v>37160</v>
          </cell>
        </row>
        <row r="3">
          <cell r="A3" t="str">
            <v>SCE Full Tariff</v>
          </cell>
          <cell r="B3">
            <v>10108.700000000001</v>
          </cell>
          <cell r="C3">
            <v>8702.15</v>
          </cell>
          <cell r="D3">
            <v>9004.94</v>
          </cell>
          <cell r="E3">
            <v>10904.1</v>
          </cell>
          <cell r="F3">
            <v>9278.5499999999993</v>
          </cell>
          <cell r="G3">
            <v>9922.32</v>
          </cell>
          <cell r="H3">
            <v>13693.63</v>
          </cell>
          <cell r="I3">
            <v>29204</v>
          </cell>
          <cell r="J3">
            <v>14359.81</v>
          </cell>
          <cell r="K3">
            <v>16435.060000000001</v>
          </cell>
          <cell r="L3">
            <v>14393.6</v>
          </cell>
          <cell r="M3">
            <v>15473.62</v>
          </cell>
          <cell r="N3">
            <v>9103.8379999999997</v>
          </cell>
          <cell r="O3">
            <v>11003.82</v>
          </cell>
          <cell r="P3">
            <v>13286.33</v>
          </cell>
          <cell r="Q3">
            <v>10739.57</v>
          </cell>
          <cell r="R3">
            <v>4331.4639999999999</v>
          </cell>
          <cell r="S3">
            <v>11858.96</v>
          </cell>
          <cell r="T3">
            <v>18373.849999999999</v>
          </cell>
          <cell r="U3">
            <v>21272.79</v>
          </cell>
          <cell r="V3">
            <v>17300.900000000001</v>
          </cell>
          <cell r="W3">
            <v>11663.536</v>
          </cell>
          <cell r="X3">
            <v>11910.54</v>
          </cell>
          <cell r="Y3">
            <v>6108.7669999999998</v>
          </cell>
          <cell r="Z3">
            <v>7382.9157999999989</v>
          </cell>
          <cell r="AA3">
            <v>4500</v>
          </cell>
          <cell r="AB3">
            <v>3500</v>
          </cell>
          <cell r="AC3">
            <v>4500</v>
          </cell>
          <cell r="AD3">
            <v>6400</v>
          </cell>
          <cell r="AE3">
            <v>10295.828949237974</v>
          </cell>
          <cell r="AF3">
            <v>14339</v>
          </cell>
          <cell r="AG3">
            <v>20089</v>
          </cell>
          <cell r="AH3">
            <v>16000</v>
          </cell>
          <cell r="AI3">
            <v>11500</v>
          </cell>
          <cell r="AJ3">
            <v>5300</v>
          </cell>
          <cell r="AK3">
            <v>6000</v>
          </cell>
          <cell r="AL3">
            <v>5400</v>
          </cell>
          <cell r="AM3">
            <v>3500</v>
          </cell>
          <cell r="AN3">
            <v>7083</v>
          </cell>
          <cell r="AO3">
            <v>4348.5239500506432</v>
          </cell>
          <cell r="AP3">
            <v>11113</v>
          </cell>
          <cell r="AQ3">
            <v>9085</v>
          </cell>
          <cell r="AR3">
            <v>17654</v>
          </cell>
          <cell r="AS3">
            <v>21081.036649583973</v>
          </cell>
          <cell r="AT3">
            <v>20148.895</v>
          </cell>
          <cell r="AU3">
            <v>12601.708337317599</v>
          </cell>
          <cell r="AV3">
            <v>6326.0710492614198</v>
          </cell>
          <cell r="AW3">
            <v>5503</v>
          </cell>
          <cell r="AX3">
            <v>3275.1951855077273</v>
          </cell>
          <cell r="AY3">
            <v>5078</v>
          </cell>
          <cell r="AZ3">
            <v>8205</v>
          </cell>
          <cell r="BA3">
            <v>4200</v>
          </cell>
          <cell r="BB3">
            <v>7870</v>
          </cell>
          <cell r="BC3">
            <v>3583</v>
          </cell>
          <cell r="BD3">
            <v>16142</v>
          </cell>
          <cell r="BE3">
            <v>22179.431009150001</v>
          </cell>
          <cell r="BF3">
            <v>17921.727741773251</v>
          </cell>
          <cell r="BG3">
            <v>5669</v>
          </cell>
          <cell r="BH3">
            <v>1750</v>
          </cell>
          <cell r="BI3">
            <v>2681</v>
          </cell>
          <cell r="BJ3">
            <v>3517</v>
          </cell>
          <cell r="BK3">
            <v>3196</v>
          </cell>
          <cell r="BL3">
            <v>3077.5153164204876</v>
          </cell>
          <cell r="BM3">
            <v>4965</v>
          </cell>
          <cell r="BN3">
            <v>5723.4920090077594</v>
          </cell>
          <cell r="BO3">
            <v>5225.2615631803892</v>
          </cell>
          <cell r="BP3">
            <v>16677</v>
          </cell>
          <cell r="BQ3">
            <v>29011.208454052095</v>
          </cell>
          <cell r="BR3">
            <v>16926.937391478583</v>
          </cell>
          <cell r="BS3">
            <v>8140.0357621733565</v>
          </cell>
          <cell r="BT3">
            <v>9460</v>
          </cell>
          <cell r="BU3">
            <v>3879.7745258034847</v>
          </cell>
          <cell r="BV3">
            <v>7354.2462656705147</v>
          </cell>
          <cell r="BW3">
            <v>5389</v>
          </cell>
          <cell r="BX3">
            <v>4700</v>
          </cell>
          <cell r="BY3">
            <v>7329</v>
          </cell>
          <cell r="BZ3">
            <v>15931</v>
          </cell>
          <cell r="CA3">
            <v>25369</v>
          </cell>
          <cell r="CB3">
            <v>31090</v>
          </cell>
          <cell r="CC3">
            <v>36834</v>
          </cell>
          <cell r="CD3">
            <v>27616</v>
          </cell>
          <cell r="CE3">
            <v>23415</v>
          </cell>
          <cell r="CF3">
            <v>17569</v>
          </cell>
          <cell r="CG3">
            <v>19292</v>
          </cell>
          <cell r="CH3">
            <v>28853</v>
          </cell>
          <cell r="CI3">
            <v>24096</v>
          </cell>
          <cell r="CJ3">
            <v>24485</v>
          </cell>
          <cell r="CK3">
            <v>22962</v>
          </cell>
          <cell r="CL3">
            <v>26840</v>
          </cell>
          <cell r="CM3">
            <v>23948</v>
          </cell>
          <cell r="CN3">
            <v>29467</v>
          </cell>
          <cell r="CO3">
            <v>31650</v>
          </cell>
          <cell r="CP3">
            <v>26898.783940312744</v>
          </cell>
          <cell r="CQ3">
            <v>19838.173501062094</v>
          </cell>
          <cell r="CR3">
            <v>14213.636233777157</v>
          </cell>
          <cell r="CS3">
            <v>12781.746729096314</v>
          </cell>
        </row>
        <row r="4">
          <cell r="A4" t="str">
            <v xml:space="preserve">SCE Mandalay </v>
          </cell>
          <cell r="B4">
            <v>708.4</v>
          </cell>
          <cell r="C4">
            <v>744.09</v>
          </cell>
          <cell r="D4">
            <v>850.61</v>
          </cell>
          <cell r="E4">
            <v>795.19</v>
          </cell>
          <cell r="F4">
            <v>347.61</v>
          </cell>
          <cell r="G4">
            <v>357.54</v>
          </cell>
          <cell r="H4">
            <v>589.22</v>
          </cell>
          <cell r="I4">
            <v>905</v>
          </cell>
          <cell r="J4">
            <v>572.84</v>
          </cell>
          <cell r="K4">
            <v>645.42999999999995</v>
          </cell>
          <cell r="L4">
            <v>710.26</v>
          </cell>
          <cell r="M4">
            <v>763.55399999999997</v>
          </cell>
          <cell r="N4">
            <v>1255.095</v>
          </cell>
          <cell r="O4">
            <v>1041.04</v>
          </cell>
          <cell r="P4">
            <v>1453.8130000000001</v>
          </cell>
          <cell r="Q4">
            <v>1189.125</v>
          </cell>
          <cell r="R4">
            <v>420.7038</v>
          </cell>
          <cell r="S4">
            <v>956.5575</v>
          </cell>
          <cell r="T4">
            <v>1498.0350000000001</v>
          </cell>
          <cell r="U4">
            <v>1621.23</v>
          </cell>
          <cell r="V4">
            <v>1568.932</v>
          </cell>
          <cell r="W4">
            <v>559.16060000000004</v>
          </cell>
          <cell r="X4">
            <v>1089.511</v>
          </cell>
          <cell r="Y4">
            <v>600</v>
          </cell>
          <cell r="Z4">
            <v>1449.28</v>
          </cell>
          <cell r="AA4">
            <v>1331.69</v>
          </cell>
          <cell r="AB4">
            <v>700</v>
          </cell>
          <cell r="AC4">
            <v>500</v>
          </cell>
          <cell r="AD4">
            <v>800</v>
          </cell>
          <cell r="AE4">
            <v>1332.57</v>
          </cell>
          <cell r="AF4">
            <v>1156</v>
          </cell>
          <cell r="AG4">
            <v>1018</v>
          </cell>
          <cell r="AH4">
            <v>1200</v>
          </cell>
          <cell r="AI4">
            <v>1400</v>
          </cell>
          <cell r="AJ4">
            <v>1430.5</v>
          </cell>
          <cell r="AK4">
            <v>1200</v>
          </cell>
          <cell r="AL4">
            <v>931</v>
          </cell>
          <cell r="AM4">
            <v>847</v>
          </cell>
          <cell r="AN4">
            <v>1327</v>
          </cell>
          <cell r="AO4">
            <v>1193</v>
          </cell>
          <cell r="AP4">
            <v>1200</v>
          </cell>
          <cell r="AQ4">
            <v>819</v>
          </cell>
          <cell r="AR4">
            <v>1245.5646648699999</v>
          </cell>
          <cell r="AS4">
            <v>1412.9478888399999</v>
          </cell>
          <cell r="AT4">
            <v>1313.1612</v>
          </cell>
          <cell r="AU4">
            <v>1413.79592744</v>
          </cell>
          <cell r="AV4">
            <v>1374.27910004</v>
          </cell>
          <cell r="AW4">
            <v>1486.4723926199999</v>
          </cell>
          <cell r="AX4">
            <v>1271.3924511</v>
          </cell>
          <cell r="AY4">
            <v>1284.8524681499998</v>
          </cell>
          <cell r="AZ4">
            <v>414</v>
          </cell>
          <cell r="BA4">
            <v>850</v>
          </cell>
          <cell r="BB4">
            <v>1130.1777310499999</v>
          </cell>
          <cell r="BC4">
            <v>677</v>
          </cell>
          <cell r="BD4">
            <v>2000</v>
          </cell>
          <cell r="BE4">
            <v>1483.5689908500001</v>
          </cell>
          <cell r="BF4">
            <v>1435.7770579500002</v>
          </cell>
          <cell r="BG4">
            <v>104</v>
          </cell>
          <cell r="BH4">
            <v>51</v>
          </cell>
          <cell r="BI4">
            <v>200</v>
          </cell>
          <cell r="BJ4">
            <v>2</v>
          </cell>
          <cell r="BK4">
            <v>1</v>
          </cell>
          <cell r="BL4">
            <v>650.66909999999996</v>
          </cell>
          <cell r="BM4">
            <v>100</v>
          </cell>
          <cell r="BN4">
            <v>29.585599999999999</v>
          </cell>
          <cell r="BO4">
            <v>335.66</v>
          </cell>
          <cell r="BP4">
            <v>1500</v>
          </cell>
          <cell r="BQ4">
            <v>648.17309999999998</v>
          </cell>
          <cell r="BR4">
            <v>475.38170000000002</v>
          </cell>
          <cell r="BS4">
            <v>51.145899999999997</v>
          </cell>
          <cell r="BT4">
            <v>1000</v>
          </cell>
          <cell r="BU4">
            <v>133.13220000000001</v>
          </cell>
          <cell r="BV4">
            <v>426.61726164842617</v>
          </cell>
          <cell r="BW4">
            <v>240.64781592206444</v>
          </cell>
          <cell r="BX4">
            <v>118.33869936566481</v>
          </cell>
          <cell r="BY4">
            <v>1000</v>
          </cell>
          <cell r="BZ4">
            <v>1300</v>
          </cell>
          <cell r="CA4">
            <v>1600</v>
          </cell>
          <cell r="CB4">
            <v>1400</v>
          </cell>
          <cell r="CC4">
            <v>1600</v>
          </cell>
          <cell r="CD4">
            <v>1400</v>
          </cell>
          <cell r="CE4">
            <v>1500</v>
          </cell>
          <cell r="CF4">
            <v>1500</v>
          </cell>
          <cell r="CG4">
            <v>1500</v>
          </cell>
          <cell r="CH4">
            <v>1500</v>
          </cell>
          <cell r="CI4">
            <v>1500</v>
          </cell>
          <cell r="CJ4">
            <v>1200</v>
          </cell>
          <cell r="CK4">
            <v>900</v>
          </cell>
          <cell r="CL4">
            <v>1500</v>
          </cell>
          <cell r="CM4">
            <v>1500</v>
          </cell>
          <cell r="CN4">
            <v>1600</v>
          </cell>
          <cell r="CO4">
            <v>1500</v>
          </cell>
          <cell r="CP4">
            <v>1186.2160596872552</v>
          </cell>
          <cell r="CQ4">
            <v>1217.9410205684358</v>
          </cell>
          <cell r="CR4">
            <v>786.14338793720515</v>
          </cell>
          <cell r="CS4">
            <v>877.39417478188716</v>
          </cell>
        </row>
        <row r="5">
          <cell r="A5" t="str">
            <v>LADWP</v>
          </cell>
          <cell r="B5">
            <v>2944.24</v>
          </cell>
          <cell r="C5">
            <v>2825.26</v>
          </cell>
          <cell r="D5">
            <v>3931.88</v>
          </cell>
          <cell r="E5">
            <v>3637.82</v>
          </cell>
          <cell r="F5">
            <v>3043.68</v>
          </cell>
          <cell r="G5">
            <v>3129.27</v>
          </cell>
          <cell r="H5">
            <v>4262.4399999999996</v>
          </cell>
          <cell r="I5">
            <v>7233</v>
          </cell>
          <cell r="J5">
            <v>5240.79</v>
          </cell>
          <cell r="K5">
            <v>4850.37</v>
          </cell>
          <cell r="L5">
            <v>5325.38</v>
          </cell>
          <cell r="M5">
            <v>5840.2560000000003</v>
          </cell>
          <cell r="N5">
            <v>3944.1990000000001</v>
          </cell>
          <cell r="O5">
            <v>3007.7660000000001</v>
          </cell>
          <cell r="P5">
            <v>4250.7070000000003</v>
          </cell>
          <cell r="Q5">
            <v>3756.7759999999998</v>
          </cell>
          <cell r="R5">
            <v>1714.482</v>
          </cell>
          <cell r="S5">
            <v>4016.8589999999999</v>
          </cell>
          <cell r="T5">
            <v>5404.43</v>
          </cell>
          <cell r="U5">
            <v>6039.8559999999998</v>
          </cell>
          <cell r="V5">
            <v>6849.8050000000003</v>
          </cell>
          <cell r="W5">
            <v>3842.4070000000002</v>
          </cell>
          <cell r="X5">
            <v>4534.3739999999998</v>
          </cell>
          <cell r="Y5">
            <v>903.94370000000004</v>
          </cell>
          <cell r="Z5">
            <v>2802.6904</v>
          </cell>
          <cell r="AA5">
            <v>850</v>
          </cell>
          <cell r="AB5">
            <v>1200</v>
          </cell>
          <cell r="AC5">
            <v>800</v>
          </cell>
          <cell r="AD5">
            <v>1400</v>
          </cell>
          <cell r="AE5">
            <v>2812.4451987191596</v>
          </cell>
          <cell r="AF5">
            <v>3218</v>
          </cell>
          <cell r="AG5">
            <v>4725</v>
          </cell>
          <cell r="AH5">
            <v>3300</v>
          </cell>
          <cell r="AI5">
            <v>2800</v>
          </cell>
          <cell r="AJ5">
            <v>800</v>
          </cell>
          <cell r="AK5">
            <v>800</v>
          </cell>
          <cell r="AL5">
            <v>1863.6105896957995</v>
          </cell>
          <cell r="AM5">
            <v>300</v>
          </cell>
          <cell r="AN5">
            <v>608</v>
          </cell>
          <cell r="AO5">
            <v>466.25732879085598</v>
          </cell>
          <cell r="AP5">
            <v>2155</v>
          </cell>
          <cell r="AQ5">
            <v>1064</v>
          </cell>
          <cell r="AR5">
            <v>2065</v>
          </cell>
          <cell r="AS5">
            <v>4972.3964090699574</v>
          </cell>
          <cell r="AT5">
            <v>4444.5621000000001</v>
          </cell>
          <cell r="AU5">
            <v>2219.0460504894554</v>
          </cell>
          <cell r="AV5">
            <v>742.40307350820501</v>
          </cell>
          <cell r="AW5">
            <v>593</v>
          </cell>
          <cell r="AX5">
            <v>3560.7156717339385</v>
          </cell>
          <cell r="AY5">
            <v>409</v>
          </cell>
          <cell r="AZ5">
            <v>450</v>
          </cell>
          <cell r="BA5">
            <v>539</v>
          </cell>
          <cell r="BB5">
            <v>1932.7</v>
          </cell>
          <cell r="BC5">
            <v>988</v>
          </cell>
          <cell r="BD5">
            <v>5323</v>
          </cell>
          <cell r="BE5">
            <v>9025</v>
          </cell>
          <cell r="BF5">
            <v>5060.2</v>
          </cell>
          <cell r="BG5">
            <v>3268</v>
          </cell>
          <cell r="BH5">
            <v>1718</v>
          </cell>
          <cell r="BI5">
            <v>1329</v>
          </cell>
          <cell r="BJ5">
            <v>995</v>
          </cell>
          <cell r="BK5">
            <v>1718</v>
          </cell>
          <cell r="BL5">
            <v>2445.5120000000002</v>
          </cell>
          <cell r="BM5">
            <v>3280</v>
          </cell>
          <cell r="BN5">
            <v>932.68799999999999</v>
          </cell>
          <cell r="BO5">
            <v>1992.376</v>
          </cell>
          <cell r="BP5">
            <v>7208</v>
          </cell>
          <cell r="BQ5">
            <v>3824.2240000000002</v>
          </cell>
          <cell r="BR5">
            <v>3271.52</v>
          </cell>
          <cell r="BS5">
            <v>2004.568</v>
          </cell>
          <cell r="BT5">
            <v>3995</v>
          </cell>
          <cell r="BU5">
            <v>1017.016</v>
          </cell>
          <cell r="BV5">
            <v>4681.4604278346715</v>
          </cell>
          <cell r="BW5">
            <v>3749</v>
          </cell>
          <cell r="BX5">
            <v>4900</v>
          </cell>
          <cell r="BY5">
            <v>2125</v>
          </cell>
          <cell r="BZ5">
            <v>5515</v>
          </cell>
          <cell r="CA5">
            <v>8204</v>
          </cell>
          <cell r="CB5">
            <v>9559</v>
          </cell>
          <cell r="CC5">
            <v>10424</v>
          </cell>
          <cell r="CD5">
            <v>7400</v>
          </cell>
          <cell r="CE5">
            <v>4285</v>
          </cell>
          <cell r="CF5">
            <v>3131</v>
          </cell>
          <cell r="CG5">
            <v>4512</v>
          </cell>
          <cell r="CH5">
            <v>6568</v>
          </cell>
          <cell r="CI5">
            <v>6018</v>
          </cell>
          <cell r="CJ5">
            <v>6092</v>
          </cell>
          <cell r="CK5">
            <v>4034</v>
          </cell>
          <cell r="CL5">
            <v>5308</v>
          </cell>
          <cell r="CM5">
            <v>4610</v>
          </cell>
          <cell r="CN5">
            <v>4455</v>
          </cell>
          <cell r="CO5">
            <v>6025</v>
          </cell>
          <cell r="CP5">
            <v>4940</v>
          </cell>
          <cell r="CQ5">
            <v>7207.508535125753</v>
          </cell>
          <cell r="CR5">
            <v>4949.5718728424426</v>
          </cell>
          <cell r="CS5">
            <v>4144.7004073977869</v>
          </cell>
        </row>
        <row r="6">
          <cell r="A6" t="str">
            <v>IID</v>
          </cell>
          <cell r="B6">
            <v>162.16999999999999</v>
          </cell>
          <cell r="C6">
            <v>135.69999999999999</v>
          </cell>
          <cell r="D6">
            <v>257.92</v>
          </cell>
          <cell r="E6">
            <v>377.24</v>
          </cell>
          <cell r="F6">
            <v>442.62</v>
          </cell>
          <cell r="G6">
            <v>656.96</v>
          </cell>
          <cell r="H6">
            <v>808.63</v>
          </cell>
          <cell r="I6">
            <v>365</v>
          </cell>
          <cell r="J6">
            <v>614.74</v>
          </cell>
          <cell r="K6">
            <v>335.22</v>
          </cell>
          <cell r="L6">
            <v>142.80000000000001</v>
          </cell>
          <cell r="M6">
            <v>210.74600000000001</v>
          </cell>
          <cell r="N6">
            <v>273.24459999999999</v>
          </cell>
          <cell r="O6">
            <v>244.3897</v>
          </cell>
          <cell r="P6">
            <v>336.9511</v>
          </cell>
          <cell r="Q6">
            <v>398.11750000000001</v>
          </cell>
          <cell r="R6">
            <v>275.11989999999997</v>
          </cell>
          <cell r="S6">
            <v>305.84390000000002</v>
          </cell>
          <cell r="T6">
            <v>469.89510000000001</v>
          </cell>
          <cell r="U6">
            <v>373.68639999999999</v>
          </cell>
          <cell r="V6">
            <v>543.75840000000005</v>
          </cell>
          <cell r="W6">
            <v>299.72980999999999</v>
          </cell>
          <cell r="X6">
            <v>271.9212</v>
          </cell>
          <cell r="Y6">
            <v>273.8415</v>
          </cell>
          <cell r="Z6">
            <v>291.24009999999998</v>
          </cell>
          <cell r="AA6">
            <v>0</v>
          </cell>
          <cell r="AB6">
            <v>0</v>
          </cell>
          <cell r="AC6">
            <v>191</v>
          </cell>
          <cell r="AD6">
            <v>268.1773</v>
          </cell>
          <cell r="AE6">
            <v>395.07479999999998</v>
          </cell>
          <cell r="AF6">
            <v>787.32330000000002</v>
          </cell>
          <cell r="AG6">
            <v>584.51229999999998</v>
          </cell>
          <cell r="AH6">
            <v>952.60400000000004</v>
          </cell>
          <cell r="AI6">
            <v>693.22450000000003</v>
          </cell>
          <cell r="AJ6">
            <v>314.27949999999998</v>
          </cell>
          <cell r="AK6">
            <v>311.57960000000003</v>
          </cell>
          <cell r="AL6">
            <v>443.2345854600448</v>
          </cell>
          <cell r="AM6">
            <v>645.24880928372556</v>
          </cell>
          <cell r="AN6">
            <v>0</v>
          </cell>
          <cell r="AO6">
            <v>530</v>
          </cell>
          <cell r="AP6">
            <v>324</v>
          </cell>
          <cell r="AQ6">
            <v>431</v>
          </cell>
          <cell r="AR6">
            <v>679</v>
          </cell>
          <cell r="AS6">
            <v>955</v>
          </cell>
          <cell r="AT6">
            <v>540</v>
          </cell>
          <cell r="AU6">
            <v>943</v>
          </cell>
          <cell r="AV6">
            <v>594</v>
          </cell>
          <cell r="AW6">
            <v>0</v>
          </cell>
          <cell r="AX6">
            <v>424.27967500113914</v>
          </cell>
          <cell r="AY6">
            <v>483.12737305961963</v>
          </cell>
          <cell r="AZ6">
            <v>6</v>
          </cell>
          <cell r="BA6">
            <v>337.91804890195965</v>
          </cell>
          <cell r="BB6">
            <v>400.39307814239584</v>
          </cell>
          <cell r="BC6">
            <v>536</v>
          </cell>
          <cell r="BD6">
            <v>849</v>
          </cell>
          <cell r="BE6">
            <v>984</v>
          </cell>
          <cell r="BF6">
            <v>834.22214418535782</v>
          </cell>
          <cell r="BG6">
            <v>196</v>
          </cell>
          <cell r="BH6">
            <v>234</v>
          </cell>
          <cell r="BI6">
            <v>190</v>
          </cell>
          <cell r="BJ6">
            <v>0</v>
          </cell>
          <cell r="BK6">
            <v>0</v>
          </cell>
          <cell r="BL6">
            <v>0</v>
          </cell>
          <cell r="BM6">
            <v>5</v>
          </cell>
          <cell r="BN6">
            <v>0</v>
          </cell>
          <cell r="BO6">
            <v>582.89699999999993</v>
          </cell>
          <cell r="BP6">
            <v>801</v>
          </cell>
          <cell r="BQ6">
            <v>994.80809999999997</v>
          </cell>
          <cell r="BR6">
            <v>866.25900000000001</v>
          </cell>
          <cell r="BS6">
            <v>180.381</v>
          </cell>
          <cell r="BT6">
            <v>174</v>
          </cell>
          <cell r="BU6">
            <v>0</v>
          </cell>
          <cell r="BV6">
            <v>0.38550000000000001</v>
          </cell>
          <cell r="BW6">
            <v>4.2723000000000004</v>
          </cell>
          <cell r="BX6">
            <v>6.4424000000000001</v>
          </cell>
          <cell r="BY6">
            <v>629</v>
          </cell>
          <cell r="BZ6">
            <v>909</v>
          </cell>
          <cell r="CA6">
            <v>1059</v>
          </cell>
          <cell r="CB6">
            <v>1021</v>
          </cell>
          <cell r="CC6">
            <v>1065</v>
          </cell>
          <cell r="CD6">
            <v>959</v>
          </cell>
          <cell r="CE6">
            <v>863</v>
          </cell>
          <cell r="CF6">
            <v>775</v>
          </cell>
          <cell r="CG6">
            <v>18</v>
          </cell>
          <cell r="CH6">
            <v>1</v>
          </cell>
          <cell r="CI6">
            <v>0</v>
          </cell>
          <cell r="CJ6">
            <v>0</v>
          </cell>
          <cell r="CK6">
            <v>192</v>
          </cell>
          <cell r="CL6">
            <v>725</v>
          </cell>
          <cell r="CM6">
            <v>864</v>
          </cell>
          <cell r="CN6">
            <v>911</v>
          </cell>
          <cell r="CO6">
            <v>1172</v>
          </cell>
          <cell r="CP6">
            <v>962</v>
          </cell>
          <cell r="CQ6">
            <v>596.28869940754896</v>
          </cell>
          <cell r="CR6">
            <v>412.20773426997408</v>
          </cell>
          <cell r="CS6">
            <v>449.98622577313722</v>
          </cell>
        </row>
        <row r="7">
          <cell r="A7" t="str">
            <v>Burbank</v>
          </cell>
          <cell r="B7">
            <v>167.76</v>
          </cell>
          <cell r="C7">
            <v>157.37</v>
          </cell>
          <cell r="D7">
            <v>202.85</v>
          </cell>
          <cell r="E7">
            <v>147.63999999999999</v>
          </cell>
          <cell r="F7">
            <v>199.78</v>
          </cell>
          <cell r="G7">
            <v>213.7</v>
          </cell>
          <cell r="H7">
            <v>262.19</v>
          </cell>
          <cell r="I7">
            <v>325</v>
          </cell>
          <cell r="J7">
            <v>260.61</v>
          </cell>
          <cell r="K7">
            <v>240.89</v>
          </cell>
          <cell r="L7">
            <v>312.87</v>
          </cell>
          <cell r="M7">
            <v>156.54900000000001</v>
          </cell>
          <cell r="N7">
            <v>157.58760000000001</v>
          </cell>
          <cell r="O7">
            <v>113.7859</v>
          </cell>
          <cell r="P7">
            <v>158.35319999999999</v>
          </cell>
          <cell r="Q7">
            <v>140.32400000000001</v>
          </cell>
          <cell r="R7">
            <v>110.3694</v>
          </cell>
          <cell r="S7">
            <v>149.0864</v>
          </cell>
          <cell r="T7">
            <v>209.26429999999999</v>
          </cell>
          <cell r="U7">
            <v>227.63339999999999</v>
          </cell>
          <cell r="V7">
            <v>281.05939999999998</v>
          </cell>
          <cell r="W7">
            <v>124.44070000000001</v>
          </cell>
          <cell r="X7">
            <v>161.25239999999999</v>
          </cell>
          <cell r="Y7">
            <v>140.2396</v>
          </cell>
          <cell r="Z7">
            <v>224.90469999999999</v>
          </cell>
          <cell r="AA7">
            <v>100</v>
          </cell>
          <cell r="AB7">
            <v>125</v>
          </cell>
          <cell r="AC7">
            <v>125</v>
          </cell>
          <cell r="AD7">
            <v>123.30690000000001</v>
          </cell>
          <cell r="AE7">
            <v>197.3006</v>
          </cell>
          <cell r="AF7">
            <v>312.4753</v>
          </cell>
          <cell r="AG7">
            <v>294.49039999999997</v>
          </cell>
          <cell r="AH7">
            <v>373.82679999999999</v>
          </cell>
          <cell r="AI7">
            <v>297.49559999999997</v>
          </cell>
          <cell r="AJ7">
            <v>251.0608</v>
          </cell>
          <cell r="AK7">
            <v>181.11309999999997</v>
          </cell>
          <cell r="AL7">
            <v>137.11960794504935</v>
          </cell>
          <cell r="AM7">
            <v>119.15515105712829</v>
          </cell>
          <cell r="AN7">
            <v>61</v>
          </cell>
          <cell r="AO7">
            <v>119.58659929938935</v>
          </cell>
          <cell r="AP7">
            <v>250</v>
          </cell>
          <cell r="AQ7">
            <v>254</v>
          </cell>
          <cell r="AR7">
            <v>134.64822469560005</v>
          </cell>
          <cell r="AS7">
            <v>153.54341216414286</v>
          </cell>
          <cell r="AT7">
            <v>345.25740000000002</v>
          </cell>
          <cell r="AU7">
            <v>154.07392157777693</v>
          </cell>
          <cell r="AV7">
            <v>150.31158530634946</v>
          </cell>
          <cell r="AW7">
            <v>54</v>
          </cell>
          <cell r="AX7">
            <v>195.69553403181368</v>
          </cell>
          <cell r="AY7">
            <v>183.17422824956461</v>
          </cell>
          <cell r="AZ7">
            <v>2</v>
          </cell>
          <cell r="BA7">
            <v>179.30190300593188</v>
          </cell>
          <cell r="BB7">
            <v>178.89168996015601</v>
          </cell>
          <cell r="BC7">
            <v>6</v>
          </cell>
          <cell r="BD7">
            <v>281</v>
          </cell>
          <cell r="BE7">
            <v>329</v>
          </cell>
          <cell r="BF7">
            <v>375.09408409041532</v>
          </cell>
          <cell r="BG7">
            <v>143</v>
          </cell>
          <cell r="BH7">
            <v>30</v>
          </cell>
          <cell r="BI7">
            <v>47</v>
          </cell>
          <cell r="BJ7">
            <v>21</v>
          </cell>
          <cell r="BK7">
            <v>30</v>
          </cell>
          <cell r="BL7">
            <v>0</v>
          </cell>
          <cell r="BM7">
            <v>9</v>
          </cell>
          <cell r="BN7">
            <v>0</v>
          </cell>
          <cell r="BO7">
            <v>16.575399999999998</v>
          </cell>
          <cell r="BP7">
            <v>144</v>
          </cell>
          <cell r="BQ7">
            <v>446.34179999999998</v>
          </cell>
          <cell r="BR7">
            <v>308.79590000000002</v>
          </cell>
          <cell r="BS7">
            <v>352.08779999999996</v>
          </cell>
          <cell r="BT7">
            <v>107</v>
          </cell>
          <cell r="BU7">
            <v>113.6644</v>
          </cell>
          <cell r="BV7">
            <v>6.8106</v>
          </cell>
          <cell r="BW7">
            <v>1.772</v>
          </cell>
          <cell r="BX7">
            <v>1.5722</v>
          </cell>
          <cell r="BY7">
            <v>27</v>
          </cell>
          <cell r="BZ7">
            <v>227</v>
          </cell>
          <cell r="CA7">
            <v>339</v>
          </cell>
          <cell r="CB7">
            <v>311</v>
          </cell>
          <cell r="CC7">
            <v>407</v>
          </cell>
          <cell r="CD7">
            <v>318</v>
          </cell>
          <cell r="CE7">
            <v>185</v>
          </cell>
          <cell r="CF7">
            <v>145</v>
          </cell>
          <cell r="CG7">
            <v>141</v>
          </cell>
          <cell r="CH7">
            <v>111</v>
          </cell>
          <cell r="CI7">
            <v>144</v>
          </cell>
          <cell r="CJ7">
            <v>217</v>
          </cell>
          <cell r="CK7">
            <v>33</v>
          </cell>
          <cell r="CL7">
            <v>156</v>
          </cell>
          <cell r="CM7">
            <v>137</v>
          </cell>
          <cell r="CN7">
            <v>242</v>
          </cell>
          <cell r="CO7">
            <v>256</v>
          </cell>
          <cell r="CP7">
            <v>207</v>
          </cell>
          <cell r="CQ7">
            <v>19.129286154302992</v>
          </cell>
          <cell r="CR7">
            <v>8.3789782764307112</v>
          </cell>
          <cell r="CS7">
            <v>0</v>
          </cell>
        </row>
        <row r="8">
          <cell r="A8" t="str">
            <v>Glendale</v>
          </cell>
          <cell r="B8">
            <v>143.04</v>
          </cell>
          <cell r="C8">
            <v>148.11000000000001</v>
          </cell>
          <cell r="D8">
            <v>172.25</v>
          </cell>
          <cell r="E8">
            <v>155</v>
          </cell>
          <cell r="F8">
            <v>123.93</v>
          </cell>
          <cell r="G8">
            <v>120.46</v>
          </cell>
          <cell r="H8">
            <v>166.54</v>
          </cell>
          <cell r="I8">
            <v>272</v>
          </cell>
          <cell r="J8">
            <v>210.99</v>
          </cell>
          <cell r="K8">
            <v>208.68</v>
          </cell>
          <cell r="L8">
            <v>240.65</v>
          </cell>
          <cell r="M8">
            <v>88.563999999999993</v>
          </cell>
          <cell r="N8">
            <v>85.344560000000001</v>
          </cell>
          <cell r="O8">
            <v>72.324669999999998</v>
          </cell>
          <cell r="P8">
            <v>114.5347</v>
          </cell>
          <cell r="Q8">
            <v>192.66220000000001</v>
          </cell>
          <cell r="R8">
            <v>174.97730000000001</v>
          </cell>
          <cell r="S8">
            <v>154.71809999999999</v>
          </cell>
          <cell r="T8">
            <v>160.21289999999999</v>
          </cell>
          <cell r="U8">
            <v>208.67169999999999</v>
          </cell>
          <cell r="V8">
            <v>243.60489999999999</v>
          </cell>
          <cell r="W8">
            <v>127.49469999999999</v>
          </cell>
          <cell r="X8">
            <v>103.45959999999999</v>
          </cell>
          <cell r="Y8">
            <v>84.037959999999998</v>
          </cell>
          <cell r="Z8">
            <v>120.1147</v>
          </cell>
          <cell r="AA8">
            <v>100</v>
          </cell>
          <cell r="AB8">
            <v>100</v>
          </cell>
          <cell r="AC8">
            <v>125</v>
          </cell>
          <cell r="AD8">
            <v>205.46359999999999</v>
          </cell>
          <cell r="AE8">
            <v>223.48910000000001</v>
          </cell>
          <cell r="AF8">
            <v>227.12829999999997</v>
          </cell>
          <cell r="AG8">
            <v>237.09399999999999</v>
          </cell>
          <cell r="AH8">
            <v>356.00079999999997</v>
          </cell>
          <cell r="AI8">
            <v>216.22559999999996</v>
          </cell>
          <cell r="AJ8">
            <v>188.017</v>
          </cell>
          <cell r="AK8">
            <v>137.29179999999999</v>
          </cell>
          <cell r="AL8">
            <v>115.50124013102233</v>
          </cell>
          <cell r="AM8">
            <v>106.14747227633126</v>
          </cell>
          <cell r="AN8">
            <v>73</v>
          </cell>
          <cell r="AO8">
            <v>97.783769161446457</v>
          </cell>
          <cell r="AP8">
            <v>116.52460000000001</v>
          </cell>
          <cell r="AQ8">
            <v>129</v>
          </cell>
          <cell r="AR8">
            <v>110.33312323205489</v>
          </cell>
          <cell r="AS8">
            <v>127.00675336307485</v>
          </cell>
          <cell r="AT8">
            <v>339.4588</v>
          </cell>
          <cell r="AU8">
            <v>132.86858193591291</v>
          </cell>
          <cell r="AV8">
            <v>117.9835916111317</v>
          </cell>
          <cell r="AW8">
            <v>117</v>
          </cell>
          <cell r="AX8">
            <v>156.77796300184434</v>
          </cell>
          <cell r="AY8">
            <v>139.32718163319498</v>
          </cell>
          <cell r="AZ8">
            <v>80</v>
          </cell>
          <cell r="BA8">
            <v>150.10535695006647</v>
          </cell>
          <cell r="BB8">
            <v>146.06207355078098</v>
          </cell>
          <cell r="BC8">
            <v>105</v>
          </cell>
          <cell r="BD8">
            <v>412</v>
          </cell>
          <cell r="BE8">
            <v>579</v>
          </cell>
          <cell r="BF8">
            <v>280.17270653312357</v>
          </cell>
          <cell r="BG8">
            <v>414</v>
          </cell>
          <cell r="BH8">
            <v>272</v>
          </cell>
          <cell r="BI8">
            <v>325</v>
          </cell>
          <cell r="BJ8">
            <v>310</v>
          </cell>
          <cell r="BK8">
            <v>2</v>
          </cell>
          <cell r="BL8">
            <v>0</v>
          </cell>
          <cell r="BM8">
            <v>341</v>
          </cell>
          <cell r="BN8">
            <v>0</v>
          </cell>
          <cell r="BO8">
            <v>0</v>
          </cell>
          <cell r="BP8">
            <v>321</v>
          </cell>
          <cell r="BQ8">
            <v>361.81230000000005</v>
          </cell>
          <cell r="BR8">
            <v>217.03300000000002</v>
          </cell>
          <cell r="BS8">
            <v>150.17240000000001</v>
          </cell>
          <cell r="BT8">
            <v>110</v>
          </cell>
          <cell r="BU8">
            <v>0</v>
          </cell>
          <cell r="BV8">
            <v>66.009200000000007</v>
          </cell>
          <cell r="BW8">
            <v>58.220199999999998</v>
          </cell>
          <cell r="BX8">
            <v>80.414299999999997</v>
          </cell>
          <cell r="BY8">
            <v>116</v>
          </cell>
          <cell r="BZ8">
            <v>238</v>
          </cell>
          <cell r="CA8">
            <v>173</v>
          </cell>
          <cell r="CB8">
            <v>336</v>
          </cell>
          <cell r="CC8">
            <v>499</v>
          </cell>
          <cell r="CD8">
            <v>303</v>
          </cell>
          <cell r="CE8">
            <v>253</v>
          </cell>
          <cell r="CF8">
            <v>275</v>
          </cell>
          <cell r="CG8">
            <v>274</v>
          </cell>
          <cell r="CH8">
            <v>272</v>
          </cell>
          <cell r="CI8">
            <v>293</v>
          </cell>
          <cell r="CJ8">
            <v>443</v>
          </cell>
          <cell r="CK8">
            <v>339</v>
          </cell>
          <cell r="CL8">
            <v>488</v>
          </cell>
          <cell r="CM8">
            <v>427</v>
          </cell>
          <cell r="CN8">
            <v>646</v>
          </cell>
          <cell r="CO8">
            <v>448</v>
          </cell>
          <cell r="CP8">
            <v>345</v>
          </cell>
          <cell r="CQ8">
            <v>312.28007767374692</v>
          </cell>
          <cell r="CR8">
            <v>251.74276640219151</v>
          </cell>
          <cell r="CS8">
            <v>209.96042602530559</v>
          </cell>
        </row>
        <row r="9">
          <cell r="A9" t="str">
            <v>Pasadena</v>
          </cell>
          <cell r="B9">
            <v>272.92</v>
          </cell>
          <cell r="C9">
            <v>250.66</v>
          </cell>
          <cell r="D9">
            <v>333.73</v>
          </cell>
          <cell r="E9">
            <v>299.07</v>
          </cell>
          <cell r="F9">
            <v>292.61</v>
          </cell>
          <cell r="G9">
            <v>340.72</v>
          </cell>
          <cell r="H9">
            <v>413.07</v>
          </cell>
          <cell r="I9">
            <v>457</v>
          </cell>
          <cell r="J9">
            <v>414.82</v>
          </cell>
          <cell r="K9">
            <v>401.74</v>
          </cell>
          <cell r="L9">
            <v>523.53</v>
          </cell>
          <cell r="M9">
            <v>195.08099999999999</v>
          </cell>
          <cell r="N9">
            <v>243.7287</v>
          </cell>
          <cell r="O9">
            <v>203.59819999999999</v>
          </cell>
          <cell r="P9">
            <v>241.49350000000001</v>
          </cell>
          <cell r="Q9">
            <v>219.0489</v>
          </cell>
          <cell r="R9">
            <v>235.06200000000001</v>
          </cell>
          <cell r="S9">
            <v>242.4477</v>
          </cell>
          <cell r="T9">
            <v>249.53049999999999</v>
          </cell>
          <cell r="U9">
            <v>272.96069999999997</v>
          </cell>
          <cell r="V9">
            <v>309.01369999999997</v>
          </cell>
          <cell r="W9">
            <v>198.07380000000001</v>
          </cell>
          <cell r="X9">
            <v>238.3588</v>
          </cell>
          <cell r="Y9">
            <v>243.55410000000001</v>
          </cell>
          <cell r="Z9">
            <v>241.41069999999999</v>
          </cell>
          <cell r="AA9">
            <v>125</v>
          </cell>
          <cell r="AB9">
            <v>125</v>
          </cell>
          <cell r="AC9">
            <v>125</v>
          </cell>
          <cell r="AD9">
            <v>224.60919999999999</v>
          </cell>
          <cell r="AE9">
            <v>248.81660000000002</v>
          </cell>
          <cell r="AF9">
            <v>275.51430000000005</v>
          </cell>
          <cell r="AG9">
            <v>287.00199999999995</v>
          </cell>
          <cell r="AH9">
            <v>479.86439999999999</v>
          </cell>
          <cell r="AI9">
            <v>309.71600000000001</v>
          </cell>
          <cell r="AJ9">
            <v>264.42169999999999</v>
          </cell>
          <cell r="AK9">
            <v>257.73569999999995</v>
          </cell>
          <cell r="AL9">
            <v>180.32258164007911</v>
          </cell>
          <cell r="AM9">
            <v>168.5892878002108</v>
          </cell>
          <cell r="AN9">
            <v>103</v>
          </cell>
          <cell r="AO9">
            <v>151.7960175694476</v>
          </cell>
          <cell r="AP9">
            <v>195.33500000000001</v>
          </cell>
          <cell r="AQ9">
            <v>168</v>
          </cell>
          <cell r="AR9">
            <v>174.58883043026353</v>
          </cell>
          <cell r="AS9">
            <v>199.18336533376089</v>
          </cell>
          <cell r="AT9">
            <v>294.52030000000002</v>
          </cell>
          <cell r="AU9">
            <v>213.47342529922813</v>
          </cell>
          <cell r="AV9">
            <v>179.08530094604927</v>
          </cell>
          <cell r="AW9">
            <v>138</v>
          </cell>
          <cell r="AX9">
            <v>258.78907557988259</v>
          </cell>
          <cell r="AY9">
            <v>243.01185913443354</v>
          </cell>
          <cell r="AZ9">
            <v>104</v>
          </cell>
          <cell r="BA9">
            <v>223.4819535292792</v>
          </cell>
          <cell r="BB9">
            <v>239.9768043014268</v>
          </cell>
          <cell r="BC9">
            <v>122</v>
          </cell>
          <cell r="BD9">
            <v>276</v>
          </cell>
          <cell r="BE9">
            <v>398</v>
          </cell>
          <cell r="BF9">
            <v>442.51434513986612</v>
          </cell>
          <cell r="BG9">
            <v>175</v>
          </cell>
          <cell r="BH9">
            <v>147</v>
          </cell>
          <cell r="BI9">
            <v>200</v>
          </cell>
          <cell r="BJ9">
            <v>164</v>
          </cell>
          <cell r="BK9">
            <v>113</v>
          </cell>
          <cell r="BL9">
            <v>0</v>
          </cell>
          <cell r="BM9">
            <v>133</v>
          </cell>
          <cell r="BN9">
            <v>0</v>
          </cell>
          <cell r="BO9">
            <v>0</v>
          </cell>
          <cell r="BP9">
            <v>346</v>
          </cell>
          <cell r="BQ9">
            <v>353.00639999999999</v>
          </cell>
          <cell r="BR9">
            <v>230.33699999999999</v>
          </cell>
          <cell r="BS9">
            <v>272.70439999999996</v>
          </cell>
          <cell r="BT9">
            <v>98</v>
          </cell>
          <cell r="BU9">
            <v>98.365200000000002</v>
          </cell>
          <cell r="BV9">
            <v>102.1357</v>
          </cell>
          <cell r="BW9">
            <v>99.701700000000002</v>
          </cell>
          <cell r="BX9">
            <v>104.1267</v>
          </cell>
          <cell r="BY9">
            <v>98</v>
          </cell>
          <cell r="BZ9">
            <v>287</v>
          </cell>
          <cell r="CA9">
            <v>331</v>
          </cell>
          <cell r="CB9">
            <v>315</v>
          </cell>
          <cell r="CC9">
            <v>511</v>
          </cell>
          <cell r="CD9">
            <v>307</v>
          </cell>
          <cell r="CE9">
            <v>222</v>
          </cell>
          <cell r="CF9">
            <v>284</v>
          </cell>
          <cell r="CG9">
            <v>321</v>
          </cell>
          <cell r="CH9">
            <v>427</v>
          </cell>
          <cell r="CI9">
            <v>271</v>
          </cell>
          <cell r="CJ9">
            <v>225</v>
          </cell>
          <cell r="CK9">
            <v>112</v>
          </cell>
          <cell r="CL9">
            <v>173</v>
          </cell>
          <cell r="CM9">
            <v>152</v>
          </cell>
          <cell r="CN9">
            <v>190</v>
          </cell>
          <cell r="CO9">
            <v>291</v>
          </cell>
          <cell r="CP9">
            <v>259</v>
          </cell>
          <cell r="CQ9">
            <v>19.471832066337864</v>
          </cell>
          <cell r="CR9">
            <v>8.0514185314568767</v>
          </cell>
          <cell r="CS9">
            <v>0.19010207120274222</v>
          </cell>
        </row>
        <row r="10">
          <cell r="A10" t="str">
            <v>Anaheim</v>
          </cell>
          <cell r="B10">
            <v>2.4</v>
          </cell>
          <cell r="C10">
            <v>1.8</v>
          </cell>
          <cell r="D10">
            <v>3</v>
          </cell>
          <cell r="E10">
            <v>7.3</v>
          </cell>
          <cell r="F10">
            <v>3.2</v>
          </cell>
          <cell r="G10">
            <v>3.1</v>
          </cell>
          <cell r="H10">
            <v>11.6</v>
          </cell>
          <cell r="I10">
            <v>4</v>
          </cell>
          <cell r="J10">
            <v>11.5</v>
          </cell>
          <cell r="K10">
            <v>24.4</v>
          </cell>
          <cell r="L10">
            <v>10.1</v>
          </cell>
          <cell r="M10">
            <v>5</v>
          </cell>
          <cell r="N10">
            <v>2.4</v>
          </cell>
          <cell r="O10">
            <v>1.8</v>
          </cell>
          <cell r="P10">
            <v>3</v>
          </cell>
          <cell r="Q10">
            <v>7.3</v>
          </cell>
          <cell r="R10">
            <v>3.2</v>
          </cell>
          <cell r="S10">
            <v>3.1</v>
          </cell>
          <cell r="T10">
            <v>11.6</v>
          </cell>
          <cell r="U10">
            <v>7.6</v>
          </cell>
          <cell r="V10">
            <v>11.5</v>
          </cell>
          <cell r="W10">
            <v>2.5</v>
          </cell>
          <cell r="X10">
            <v>10.1</v>
          </cell>
          <cell r="Y10">
            <v>5</v>
          </cell>
          <cell r="Z10">
            <v>6</v>
          </cell>
          <cell r="AA10">
            <v>6</v>
          </cell>
          <cell r="AB10">
            <v>8</v>
          </cell>
          <cell r="AC10">
            <v>6</v>
          </cell>
          <cell r="AD10">
            <v>3</v>
          </cell>
          <cell r="AE10">
            <v>9</v>
          </cell>
          <cell r="AF10">
            <v>6</v>
          </cell>
          <cell r="AG10">
            <v>11</v>
          </cell>
          <cell r="AH10">
            <v>6</v>
          </cell>
          <cell r="AI10">
            <v>11</v>
          </cell>
          <cell r="AJ10">
            <v>6</v>
          </cell>
          <cell r="AK10">
            <v>6</v>
          </cell>
          <cell r="AL10">
            <v>1.93908565</v>
          </cell>
          <cell r="AM10">
            <v>6.4765349999999993</v>
          </cell>
          <cell r="AN10">
            <v>1</v>
          </cell>
          <cell r="AO10">
            <v>22.723781049999999</v>
          </cell>
          <cell r="AP10">
            <v>1.5210999999999999</v>
          </cell>
          <cell r="AQ10">
            <v>2</v>
          </cell>
          <cell r="AR10">
            <v>10.924087829999999</v>
          </cell>
          <cell r="AS10">
            <v>18.678548360000001</v>
          </cell>
          <cell r="AT10">
            <v>10.80904</v>
          </cell>
          <cell r="AU10">
            <v>14.6757176</v>
          </cell>
          <cell r="AV10">
            <v>4.2147296999999995</v>
          </cell>
          <cell r="AW10">
            <v>2</v>
          </cell>
          <cell r="AX10">
            <v>5.9410144974545362</v>
          </cell>
          <cell r="AY10">
            <v>5.3661468567483928</v>
          </cell>
          <cell r="AZ10">
            <v>0</v>
          </cell>
          <cell r="BA10">
            <v>0</v>
          </cell>
          <cell r="BB10">
            <v>0</v>
          </cell>
          <cell r="BC10">
            <v>15</v>
          </cell>
          <cell r="BD10">
            <v>43</v>
          </cell>
          <cell r="BE10">
            <v>67</v>
          </cell>
          <cell r="BF10">
            <v>58.212611387931219</v>
          </cell>
          <cell r="BG10">
            <v>37</v>
          </cell>
          <cell r="BH10">
            <v>14</v>
          </cell>
          <cell r="BI10">
            <v>9</v>
          </cell>
          <cell r="BJ10">
            <v>10</v>
          </cell>
          <cell r="BK10">
            <v>3</v>
          </cell>
          <cell r="BL10">
            <v>0</v>
          </cell>
          <cell r="BM10">
            <v>15</v>
          </cell>
          <cell r="BN10">
            <v>0</v>
          </cell>
          <cell r="BO10">
            <v>0</v>
          </cell>
          <cell r="BP10">
            <v>15</v>
          </cell>
          <cell r="BQ10">
            <v>113.88200000000001</v>
          </cell>
          <cell r="BR10">
            <v>56.054600000000001</v>
          </cell>
          <cell r="BS10">
            <v>44.05</v>
          </cell>
          <cell r="BT10">
            <v>34</v>
          </cell>
          <cell r="BU10">
            <v>0</v>
          </cell>
          <cell r="BV10">
            <v>1.5179</v>
          </cell>
          <cell r="BW10">
            <v>0.77400000000000002</v>
          </cell>
          <cell r="BX10">
            <v>2.3300000000000001E-2</v>
          </cell>
          <cell r="BY10">
            <v>0</v>
          </cell>
          <cell r="BZ10">
            <v>45</v>
          </cell>
          <cell r="CA10">
            <v>75</v>
          </cell>
          <cell r="CB10">
            <v>78</v>
          </cell>
          <cell r="CC10">
            <v>120</v>
          </cell>
          <cell r="CD10">
            <v>75</v>
          </cell>
          <cell r="CE10">
            <v>37</v>
          </cell>
          <cell r="CF10">
            <v>21</v>
          </cell>
          <cell r="CG10">
            <v>74</v>
          </cell>
          <cell r="CH10">
            <v>45</v>
          </cell>
          <cell r="CI10">
            <v>0</v>
          </cell>
          <cell r="CJ10">
            <v>0</v>
          </cell>
          <cell r="CK10">
            <v>99</v>
          </cell>
          <cell r="CL10">
            <v>119</v>
          </cell>
          <cell r="CM10">
            <v>9</v>
          </cell>
          <cell r="CN10">
            <v>96</v>
          </cell>
          <cell r="CO10">
            <v>116</v>
          </cell>
          <cell r="CP10">
            <v>96</v>
          </cell>
          <cell r="CQ10">
            <v>11.981494789841985</v>
          </cell>
          <cell r="CR10">
            <v>7.6190396680914132</v>
          </cell>
          <cell r="CS10">
            <v>0</v>
          </cell>
        </row>
        <row r="11">
          <cell r="A11" t="str">
            <v>Vernon</v>
          </cell>
          <cell r="B11">
            <v>4.8</v>
          </cell>
          <cell r="C11">
            <v>7.3</v>
          </cell>
          <cell r="D11">
            <v>7.5</v>
          </cell>
          <cell r="E11">
            <v>8.4</v>
          </cell>
          <cell r="F11">
            <v>8.6999999999999993</v>
          </cell>
          <cell r="G11">
            <v>8.4</v>
          </cell>
          <cell r="H11">
            <v>9.5</v>
          </cell>
          <cell r="I11">
            <v>2</v>
          </cell>
          <cell r="J11">
            <v>10</v>
          </cell>
          <cell r="K11">
            <v>9.9</v>
          </cell>
          <cell r="L11">
            <v>9.4</v>
          </cell>
          <cell r="M11">
            <v>8.5</v>
          </cell>
          <cell r="N11">
            <v>5</v>
          </cell>
          <cell r="O11">
            <v>7.3</v>
          </cell>
          <cell r="P11">
            <v>7.5</v>
          </cell>
          <cell r="Q11">
            <v>8.4</v>
          </cell>
          <cell r="R11">
            <v>8.6999999999999993</v>
          </cell>
          <cell r="S11">
            <v>8.4</v>
          </cell>
          <cell r="T11">
            <v>9.5</v>
          </cell>
          <cell r="U11">
            <v>10.1</v>
          </cell>
          <cell r="V11">
            <v>10</v>
          </cell>
          <cell r="W11">
            <v>1</v>
          </cell>
          <cell r="X11">
            <v>9.4</v>
          </cell>
          <cell r="Y11">
            <v>8.5</v>
          </cell>
          <cell r="Z11">
            <v>2</v>
          </cell>
          <cell r="AA11">
            <v>4</v>
          </cell>
          <cell r="AB11">
            <v>3</v>
          </cell>
          <cell r="AC11">
            <v>1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1</v>
          </cell>
          <cell r="AI11">
            <v>2</v>
          </cell>
          <cell r="AJ11">
            <v>1</v>
          </cell>
          <cell r="AK11">
            <v>1</v>
          </cell>
          <cell r="AL11">
            <v>0</v>
          </cell>
          <cell r="AM11">
            <v>0</v>
          </cell>
          <cell r="AN11">
            <v>5</v>
          </cell>
          <cell r="AO11">
            <v>1.0429989100000001</v>
          </cell>
          <cell r="AP11">
            <v>4.0054999999999996</v>
          </cell>
          <cell r="AQ11">
            <v>2</v>
          </cell>
          <cell r="AR11">
            <v>0.86519864999999996</v>
          </cell>
          <cell r="AS11">
            <v>0.65252474000000005</v>
          </cell>
          <cell r="AT11">
            <v>1.4133</v>
          </cell>
          <cell r="AU11">
            <v>3.5207994199999999</v>
          </cell>
          <cell r="AV11">
            <v>0</v>
          </cell>
          <cell r="AW11">
            <v>1</v>
          </cell>
          <cell r="AX11">
            <v>1.2280806000000002</v>
          </cell>
          <cell r="AY11">
            <v>1.109202</v>
          </cell>
          <cell r="AZ11">
            <v>2</v>
          </cell>
          <cell r="BA11">
            <v>0</v>
          </cell>
          <cell r="BB11">
            <v>0</v>
          </cell>
          <cell r="BC11">
            <v>1</v>
          </cell>
          <cell r="BD11">
            <v>5</v>
          </cell>
          <cell r="BE11">
            <v>7</v>
          </cell>
          <cell r="BF11">
            <v>9.1930711499999997</v>
          </cell>
          <cell r="BG11">
            <v>1</v>
          </cell>
          <cell r="BH11">
            <v>0</v>
          </cell>
          <cell r="BI11">
            <v>3</v>
          </cell>
          <cell r="BJ11">
            <v>0</v>
          </cell>
          <cell r="BK11">
            <v>0</v>
          </cell>
          <cell r="BL11">
            <v>0</v>
          </cell>
          <cell r="BM11">
            <v>2</v>
          </cell>
          <cell r="BN11">
            <v>0</v>
          </cell>
          <cell r="BO11">
            <v>0</v>
          </cell>
          <cell r="BP11">
            <v>2</v>
          </cell>
          <cell r="BQ11">
            <v>13.2822</v>
          </cell>
          <cell r="BR11">
            <v>8.0495000000000001</v>
          </cell>
          <cell r="BS11">
            <v>8.8242999999999991</v>
          </cell>
          <cell r="BT11">
            <v>4</v>
          </cell>
          <cell r="BU11">
            <v>0</v>
          </cell>
          <cell r="BV11">
            <v>0.76029999999999998</v>
          </cell>
          <cell r="BW11">
            <v>0.873</v>
          </cell>
          <cell r="BX11">
            <v>2.181</v>
          </cell>
          <cell r="BY11">
            <v>0</v>
          </cell>
          <cell r="BZ11">
            <v>8</v>
          </cell>
          <cell r="CA11">
            <v>10</v>
          </cell>
          <cell r="CB11">
            <v>8</v>
          </cell>
          <cell r="CC11">
            <v>24</v>
          </cell>
          <cell r="CD11">
            <v>12</v>
          </cell>
          <cell r="CE11">
            <v>3</v>
          </cell>
          <cell r="CF11">
            <v>8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</v>
          </cell>
          <cell r="CL11">
            <v>6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1.2255531519469884</v>
          </cell>
          <cell r="CR11">
            <v>0.64856829504819424</v>
          </cell>
          <cell r="CS11">
            <v>2.1934854369547178E-2</v>
          </cell>
        </row>
        <row r="12">
          <cell r="A12" t="str">
            <v>Long Beach</v>
          </cell>
          <cell r="B12">
            <v>2174.3000000000002</v>
          </cell>
          <cell r="C12">
            <v>2111.1999999999998</v>
          </cell>
          <cell r="D12">
            <v>2522.1999999999998</v>
          </cell>
          <cell r="E12">
            <v>2364.9</v>
          </cell>
          <cell r="F12">
            <v>536.5</v>
          </cell>
          <cell r="G12">
            <v>441.4</v>
          </cell>
          <cell r="H12">
            <v>425.5</v>
          </cell>
          <cell r="I12">
            <v>400</v>
          </cell>
          <cell r="J12">
            <v>430.3</v>
          </cell>
          <cell r="K12">
            <v>483.7</v>
          </cell>
          <cell r="L12">
            <v>728</v>
          </cell>
          <cell r="M12">
            <v>967.99099999999999</v>
          </cell>
          <cell r="N12">
            <v>1032.2</v>
          </cell>
          <cell r="O12">
            <v>795.2</v>
          </cell>
          <cell r="P12">
            <v>859.2</v>
          </cell>
          <cell r="Q12">
            <v>683.1</v>
          </cell>
          <cell r="R12">
            <v>535.79999999999995</v>
          </cell>
          <cell r="S12">
            <v>440.8</v>
          </cell>
          <cell r="T12">
            <v>424.8</v>
          </cell>
          <cell r="U12">
            <v>435.7</v>
          </cell>
          <cell r="V12">
            <v>429.7</v>
          </cell>
          <cell r="W12">
            <v>475.57299999999998</v>
          </cell>
          <cell r="X12">
            <v>727.2</v>
          </cell>
          <cell r="Y12">
            <v>961.97950000000003</v>
          </cell>
          <cell r="Z12">
            <v>970.03014458459995</v>
          </cell>
          <cell r="AA12">
            <v>946.96031902787786</v>
          </cell>
          <cell r="AB12">
            <v>893.0779654627047</v>
          </cell>
          <cell r="AC12">
            <v>679.42755157103079</v>
          </cell>
          <cell r="AD12">
            <v>579.1436017542635</v>
          </cell>
          <cell r="AE12">
            <v>368.80015074245443</v>
          </cell>
          <cell r="AF12">
            <v>439.5519477170551</v>
          </cell>
          <cell r="AG12">
            <v>285.68962895198013</v>
          </cell>
          <cell r="AH12">
            <v>346.65098773845187</v>
          </cell>
          <cell r="AI12">
            <v>540.55768356082001</v>
          </cell>
          <cell r="AJ12">
            <v>782.34877787237372</v>
          </cell>
          <cell r="AK12">
            <v>1164.6345029228701</v>
          </cell>
          <cell r="AL12">
            <v>991.43975094103757</v>
          </cell>
          <cell r="AM12">
            <v>1007.7107745949609</v>
          </cell>
          <cell r="AN12">
            <v>901.87796982750547</v>
          </cell>
          <cell r="AO12">
            <v>685.61449966721102</v>
          </cell>
          <cell r="AP12">
            <v>575.55717637159967</v>
          </cell>
          <cell r="AQ12">
            <v>362.02238268609375</v>
          </cell>
          <cell r="AR12">
            <v>419.89254757853337</v>
          </cell>
          <cell r="AS12">
            <v>257.74528890287974</v>
          </cell>
          <cell r="AT12">
            <v>328.87950000000001</v>
          </cell>
          <cell r="AU12">
            <v>514.93755697047266</v>
          </cell>
          <cell r="AV12">
            <v>782.69288093578098</v>
          </cell>
          <cell r="AW12">
            <v>1228</v>
          </cell>
          <cell r="AX12">
            <v>1014.8562619604495</v>
          </cell>
          <cell r="AY12">
            <v>1020.7586615971588</v>
          </cell>
          <cell r="AZ12">
            <v>931.82592899590418</v>
          </cell>
          <cell r="BA12">
            <v>696.34792802015272</v>
          </cell>
          <cell r="BB12">
            <v>613.47048692227918</v>
          </cell>
          <cell r="BC12">
            <v>508</v>
          </cell>
          <cell r="BD12">
            <v>457.89102116353263</v>
          </cell>
          <cell r="BE12">
            <v>286.86323414911709</v>
          </cell>
          <cell r="BF12">
            <v>370.42743647823511</v>
          </cell>
          <cell r="BG12">
            <v>576.04511610913096</v>
          </cell>
          <cell r="BH12">
            <v>812.01511054715434</v>
          </cell>
          <cell r="BI12">
            <v>1197.3401792592886</v>
          </cell>
          <cell r="BJ12">
            <v>990.38873214008004</v>
          </cell>
          <cell r="BK12">
            <v>887.9761555610371</v>
          </cell>
          <cell r="BL12">
            <v>845.20576132497183</v>
          </cell>
          <cell r="BM12">
            <v>613.8095779125947</v>
          </cell>
          <cell r="BN12">
            <v>426.02327599043213</v>
          </cell>
          <cell r="BO12">
            <v>379.65413260514651</v>
          </cell>
          <cell r="BP12">
            <v>347.25409772629462</v>
          </cell>
          <cell r="BQ12">
            <v>380.75593698827311</v>
          </cell>
          <cell r="BR12">
            <v>340.6437041705405</v>
          </cell>
          <cell r="BS12">
            <v>602.87645082010135</v>
          </cell>
          <cell r="BT12">
            <v>872.12954762419008</v>
          </cell>
          <cell r="BU12">
            <v>1095.4008175575323</v>
          </cell>
          <cell r="BV12">
            <v>995.58447448896572</v>
          </cell>
          <cell r="BW12">
            <v>884.06084704370858</v>
          </cell>
          <cell r="BX12">
            <v>856.27326543525623</v>
          </cell>
          <cell r="BY12">
            <v>627.44497601161277</v>
          </cell>
          <cell r="BZ12">
            <v>572</v>
          </cell>
          <cell r="CA12">
            <v>446</v>
          </cell>
          <cell r="CB12">
            <v>417</v>
          </cell>
          <cell r="CC12">
            <v>404</v>
          </cell>
          <cell r="CD12">
            <v>389</v>
          </cell>
          <cell r="CE12">
            <v>540</v>
          </cell>
          <cell r="CF12">
            <v>599</v>
          </cell>
          <cell r="CG12">
            <v>1001</v>
          </cell>
          <cell r="CH12">
            <v>1317</v>
          </cell>
          <cell r="CI12">
            <v>1084</v>
          </cell>
          <cell r="CJ12">
            <v>842</v>
          </cell>
          <cell r="CK12">
            <v>1247</v>
          </cell>
          <cell r="CL12">
            <v>498</v>
          </cell>
          <cell r="CM12">
            <v>343</v>
          </cell>
          <cell r="CN12">
            <v>347</v>
          </cell>
          <cell r="CO12">
            <v>372</v>
          </cell>
          <cell r="CP12">
            <v>344</v>
          </cell>
          <cell r="CQ12">
            <v>680.53563677467469</v>
          </cell>
          <cell r="CR12">
            <v>955.65218479876376</v>
          </cell>
          <cell r="CS12">
            <v>1106.5960157944294</v>
          </cell>
        </row>
        <row r="13">
          <cell r="A13" t="str">
            <v xml:space="preserve">SDG&amp;E </v>
          </cell>
          <cell r="B13">
            <v>11295</v>
          </cell>
          <cell r="C13">
            <v>9605</v>
          </cell>
          <cell r="D13">
            <v>9609</v>
          </cell>
          <cell r="E13">
            <v>8576</v>
          </cell>
          <cell r="F13">
            <v>7640</v>
          </cell>
          <cell r="G13">
            <v>7284</v>
          </cell>
          <cell r="H13">
            <v>8326</v>
          </cell>
          <cell r="I13">
            <v>10062</v>
          </cell>
          <cell r="J13">
            <v>7987</v>
          </cell>
          <cell r="K13">
            <v>8369</v>
          </cell>
          <cell r="L13">
            <v>9535</v>
          </cell>
          <cell r="M13">
            <v>11245.78</v>
          </cell>
          <cell r="N13">
            <v>12159</v>
          </cell>
          <cell r="O13">
            <v>10254</v>
          </cell>
          <cell r="P13">
            <v>10843</v>
          </cell>
          <cell r="Q13">
            <v>10318</v>
          </cell>
          <cell r="R13">
            <v>7429</v>
          </cell>
          <cell r="S13">
            <v>6550</v>
          </cell>
          <cell r="T13">
            <v>7387</v>
          </cell>
          <cell r="U13">
            <v>8344</v>
          </cell>
          <cell r="V13">
            <v>10773</v>
          </cell>
          <cell r="W13">
            <v>9902.3379999999997</v>
          </cell>
          <cell r="X13">
            <v>10700</v>
          </cell>
          <cell r="Y13">
            <v>9965.0210999999999</v>
          </cell>
          <cell r="Z13">
            <v>10961</v>
          </cell>
          <cell r="AA13">
            <v>9625</v>
          </cell>
          <cell r="AB13">
            <v>9197</v>
          </cell>
          <cell r="AC13">
            <v>8126</v>
          </cell>
          <cell r="AD13">
            <v>8249.0989049183154</v>
          </cell>
          <cell r="AE13">
            <v>7946.7140493779916</v>
          </cell>
          <cell r="AF13">
            <v>8692.8913720656419</v>
          </cell>
          <cell r="AG13">
            <v>8537.9563870703114</v>
          </cell>
          <cell r="AH13">
            <v>8466.1119367234714</v>
          </cell>
          <cell r="AI13">
            <v>8713.9781670132161</v>
          </cell>
          <cell r="AJ13">
            <v>9341.7599563728036</v>
          </cell>
          <cell r="AK13">
            <v>11077.503780999699</v>
          </cell>
          <cell r="AL13">
            <v>10960.120495823528</v>
          </cell>
          <cell r="AM13">
            <v>9568.2195749411749</v>
          </cell>
          <cell r="AN13">
            <v>10834.382767352939</v>
          </cell>
          <cell r="AO13">
            <v>9979.4104867647093</v>
          </cell>
          <cell r="AP13">
            <v>8486.6886949411801</v>
          </cell>
          <cell r="AQ13">
            <v>9131</v>
          </cell>
          <cell r="AR13">
            <v>8816.0367401764706</v>
          </cell>
          <cell r="AS13">
            <v>10498.261189705881</v>
          </cell>
          <cell r="AT13">
            <v>10508.548699999999</v>
          </cell>
          <cell r="AU13">
            <v>8725.8823377647041</v>
          </cell>
          <cell r="AV13">
            <v>9521.3197788823527</v>
          </cell>
          <cell r="AW13">
            <v>12076</v>
          </cell>
          <cell r="AX13">
            <v>10976.119931963422</v>
          </cell>
          <cell r="AY13">
            <v>8446.104502926677</v>
          </cell>
          <cell r="AZ13">
            <v>8753.1617893801213</v>
          </cell>
          <cell r="BA13">
            <v>7905.718756114823</v>
          </cell>
          <cell r="BB13">
            <v>8014.9866036582534</v>
          </cell>
          <cell r="BC13">
            <v>9579</v>
          </cell>
          <cell r="BD13">
            <v>12483</v>
          </cell>
          <cell r="BE13">
            <v>13387</v>
          </cell>
          <cell r="BF13">
            <v>9282.0272518555485</v>
          </cell>
          <cell r="BG13">
            <v>10338</v>
          </cell>
          <cell r="BH13">
            <v>10681</v>
          </cell>
          <cell r="BI13">
            <v>12960</v>
          </cell>
          <cell r="BJ13">
            <v>13512</v>
          </cell>
          <cell r="BK13">
            <v>11731</v>
          </cell>
          <cell r="BL13">
            <v>8826.7192248607116</v>
          </cell>
          <cell r="BM13">
            <v>12026</v>
          </cell>
          <cell r="BN13">
            <v>6973.6803460956344</v>
          </cell>
          <cell r="BO13">
            <v>7201.2436299999999</v>
          </cell>
          <cell r="BP13">
            <v>10375</v>
          </cell>
          <cell r="BQ13">
            <v>11077</v>
          </cell>
          <cell r="BR13">
            <v>10053</v>
          </cell>
          <cell r="BS13">
            <v>11294</v>
          </cell>
          <cell r="BT13">
            <v>10082</v>
          </cell>
          <cell r="BU13">
            <v>11552</v>
          </cell>
          <cell r="BV13">
            <v>12435.168435994208</v>
          </cell>
          <cell r="BW13">
            <v>9153.1494093110487</v>
          </cell>
          <cell r="BX13">
            <v>10600</v>
          </cell>
          <cell r="BY13">
            <v>7977</v>
          </cell>
          <cell r="BZ13">
            <v>9482</v>
          </cell>
          <cell r="CA13">
            <v>10539</v>
          </cell>
          <cell r="CB13">
            <v>13121</v>
          </cell>
          <cell r="CC13">
            <v>15589</v>
          </cell>
          <cell r="CD13">
            <v>12729</v>
          </cell>
          <cell r="CE13">
            <v>12840</v>
          </cell>
          <cell r="CF13">
            <v>14025</v>
          </cell>
          <cell r="CG13">
            <v>14683</v>
          </cell>
          <cell r="CH13">
            <v>15856</v>
          </cell>
          <cell r="CI13">
            <v>13757</v>
          </cell>
          <cell r="CJ13">
            <v>15235</v>
          </cell>
          <cell r="CK13">
            <v>12216</v>
          </cell>
          <cell r="CL13">
            <v>12259</v>
          </cell>
          <cell r="CM13">
            <v>10783</v>
          </cell>
          <cell r="CN13">
            <v>13939</v>
          </cell>
          <cell r="CO13">
            <v>13805</v>
          </cell>
          <cell r="CP13">
            <v>11594</v>
          </cell>
          <cell r="CQ13">
            <v>11619</v>
          </cell>
          <cell r="CR13">
            <v>11652</v>
          </cell>
          <cell r="CS13">
            <v>14044</v>
          </cell>
        </row>
        <row r="14">
          <cell r="A14" t="str">
            <v>Southwest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244.82929999999999</v>
          </cell>
          <cell r="K14">
            <v>320.59100000000001</v>
          </cell>
          <cell r="L14">
            <v>522.24810000000002</v>
          </cell>
          <cell r="M14">
            <v>739.99659999999994</v>
          </cell>
          <cell r="N14">
            <v>1263</v>
          </cell>
          <cell r="O14">
            <v>1120</v>
          </cell>
          <cell r="P14">
            <v>937</v>
          </cell>
          <cell r="Q14">
            <v>688</v>
          </cell>
          <cell r="R14">
            <v>504</v>
          </cell>
          <cell r="S14">
            <v>450</v>
          </cell>
          <cell r="T14">
            <v>434</v>
          </cell>
          <cell r="U14">
            <v>570</v>
          </cell>
          <cell r="V14">
            <v>652</v>
          </cell>
          <cell r="W14">
            <v>403.8</v>
          </cell>
          <cell r="X14">
            <v>556.29999999999995</v>
          </cell>
          <cell r="Y14">
            <v>1213.8</v>
          </cell>
          <cell r="Z14">
            <v>1301.5</v>
          </cell>
          <cell r="AA14">
            <v>1036.3</v>
          </cell>
          <cell r="AB14">
            <v>1069.4000000000001</v>
          </cell>
          <cell r="AC14">
            <v>736.3</v>
          </cell>
          <cell r="AD14">
            <v>580.70000000000005</v>
          </cell>
          <cell r="AE14">
            <v>718.2</v>
          </cell>
          <cell r="AF14">
            <v>622.5</v>
          </cell>
          <cell r="AG14">
            <v>703.7</v>
          </cell>
          <cell r="AH14">
            <v>710.9</v>
          </cell>
          <cell r="AI14">
            <v>449.1</v>
          </cell>
          <cell r="AJ14">
            <v>631</v>
          </cell>
          <cell r="AK14">
            <v>1111.5</v>
          </cell>
          <cell r="AL14">
            <v>1322.9</v>
          </cell>
          <cell r="AM14">
            <v>1054.4546491000001</v>
          </cell>
          <cell r="AN14">
            <v>1087.2546491000001</v>
          </cell>
          <cell r="AO14">
            <v>743.2</v>
          </cell>
          <cell r="AP14">
            <v>585.5</v>
          </cell>
          <cell r="AQ14">
            <v>721.8</v>
          </cell>
          <cell r="AR14">
            <v>624.95464909999998</v>
          </cell>
          <cell r="AS14">
            <v>705.85464909999996</v>
          </cell>
          <cell r="AT14">
            <v>793.58320000000003</v>
          </cell>
          <cell r="AU14">
            <v>452.5</v>
          </cell>
          <cell r="AV14">
            <v>636.34535089999997</v>
          </cell>
          <cell r="AW14">
            <v>1122.8</v>
          </cell>
          <cell r="AX14">
            <v>1285.646465</v>
          </cell>
          <cell r="AY14">
            <v>1020.4327837999999</v>
          </cell>
          <cell r="AZ14">
            <v>1039.7286538999999</v>
          </cell>
          <cell r="BA14">
            <v>698.80567450000001</v>
          </cell>
          <cell r="BB14">
            <v>530.26338910000004</v>
          </cell>
          <cell r="BC14">
            <v>565.56465460000004</v>
          </cell>
          <cell r="BD14">
            <v>472.30904279999999</v>
          </cell>
          <cell r="BE14">
            <v>507.82209010000003</v>
          </cell>
          <cell r="BF14">
            <v>517.23498599999994</v>
          </cell>
          <cell r="BG14">
            <v>407.0476051</v>
          </cell>
          <cell r="BH14">
            <v>588.75558579999995</v>
          </cell>
          <cell r="BI14">
            <v>1076.8464650000001</v>
          </cell>
          <cell r="BJ14">
            <v>1336.7149072345896</v>
          </cell>
          <cell r="BK14">
            <v>1198.4249638062693</v>
          </cell>
          <cell r="BL14">
            <v>992.98770370774184</v>
          </cell>
          <cell r="BM14">
            <v>681.45700792570574</v>
          </cell>
          <cell r="BN14">
            <v>488.48617828731341</v>
          </cell>
          <cell r="BO14">
            <v>520.74226193159882</v>
          </cell>
          <cell r="BP14">
            <v>524.14730908177262</v>
          </cell>
          <cell r="BQ14">
            <v>548.30262811422972</v>
          </cell>
          <cell r="BR14">
            <v>552.80995850586282</v>
          </cell>
          <cell r="BS14">
            <v>398.89592112556818</v>
          </cell>
          <cell r="BT14">
            <v>733.94538328908186</v>
          </cell>
          <cell r="BU14">
            <v>1190.2862475212655</v>
          </cell>
          <cell r="BV14">
            <v>1348.8275605931788</v>
          </cell>
          <cell r="BW14">
            <v>1209.4958196237817</v>
          </cell>
          <cell r="BX14">
            <v>1001.9598936283326</v>
          </cell>
          <cell r="BY14">
            <v>687.40751337646611</v>
          </cell>
          <cell r="BZ14">
            <v>492.42863315968981</v>
          </cell>
          <cell r="CA14">
            <v>523.68335479447308</v>
          </cell>
          <cell r="CB14">
            <v>526.98446152684653</v>
          </cell>
          <cell r="CC14">
            <v>551.11729599313298</v>
          </cell>
          <cell r="CD14">
            <v>555.44536549767781</v>
          </cell>
          <cell r="CE14">
            <v>401.89701443838874</v>
          </cell>
          <cell r="CF14">
            <v>739.36918612350041</v>
          </cell>
          <cell r="CG14">
            <v>1201.0019717755313</v>
          </cell>
          <cell r="CH14">
            <v>1392.0660975034709</v>
          </cell>
          <cell r="CI14">
            <v>1246.5835789247717</v>
          </cell>
          <cell r="CJ14">
            <v>1034.1307655153587</v>
          </cell>
          <cell r="CK14">
            <v>710.31722429467095</v>
          </cell>
          <cell r="CL14">
            <v>510.5640495405745</v>
          </cell>
          <cell r="CM14">
            <v>560.70247152106231</v>
          </cell>
          <cell r="CN14">
            <v>565.71667118982782</v>
          </cell>
          <cell r="CO14">
            <v>592.83860148237602</v>
          </cell>
          <cell r="CP14">
            <v>599.6714903057009</v>
          </cell>
          <cell r="CQ14">
            <v>422.73658633786874</v>
          </cell>
          <cell r="CR14">
            <v>779.22797034622295</v>
          </cell>
          <cell r="CS14">
            <v>1245.2250930380944</v>
          </cell>
        </row>
        <row r="15">
          <cell r="A15" t="str">
            <v>August 1996 Financial Forecast</v>
          </cell>
          <cell r="B15">
            <v>34335</v>
          </cell>
          <cell r="C15">
            <v>34366</v>
          </cell>
          <cell r="D15">
            <v>34394</v>
          </cell>
          <cell r="E15">
            <v>34425</v>
          </cell>
          <cell r="F15">
            <v>34455</v>
          </cell>
          <cell r="G15">
            <v>34486</v>
          </cell>
          <cell r="H15">
            <v>34516</v>
          </cell>
          <cell r="I15">
            <v>34547</v>
          </cell>
          <cell r="J15">
            <v>34578</v>
          </cell>
          <cell r="K15">
            <v>34608</v>
          </cell>
          <cell r="L15">
            <v>34639</v>
          </cell>
          <cell r="M15">
            <v>34669</v>
          </cell>
          <cell r="N15">
            <v>34700</v>
          </cell>
          <cell r="O15">
            <v>34731</v>
          </cell>
          <cell r="P15">
            <v>34759</v>
          </cell>
          <cell r="Q15">
            <v>34790</v>
          </cell>
          <cell r="R15">
            <v>34820</v>
          </cell>
          <cell r="S15">
            <v>34851</v>
          </cell>
          <cell r="T15">
            <v>34881</v>
          </cell>
          <cell r="U15">
            <v>34912</v>
          </cell>
          <cell r="V15">
            <v>34943</v>
          </cell>
          <cell r="W15">
            <v>34973</v>
          </cell>
          <cell r="X15">
            <v>35004</v>
          </cell>
          <cell r="Y15">
            <v>35034</v>
          </cell>
          <cell r="Z15">
            <v>35065</v>
          </cell>
          <cell r="AA15">
            <v>35096</v>
          </cell>
          <cell r="AB15">
            <v>35125</v>
          </cell>
          <cell r="AC15">
            <v>35156</v>
          </cell>
          <cell r="AD15">
            <v>35186</v>
          </cell>
          <cell r="AE15">
            <v>35217</v>
          </cell>
          <cell r="AF15">
            <v>35247</v>
          </cell>
          <cell r="AG15">
            <v>35278</v>
          </cell>
          <cell r="AH15">
            <v>35309</v>
          </cell>
          <cell r="AI15">
            <v>35339</v>
          </cell>
          <cell r="AJ15">
            <v>35370</v>
          </cell>
          <cell r="AK15">
            <v>35400</v>
          </cell>
          <cell r="AL15">
            <v>35431</v>
          </cell>
          <cell r="AM15">
            <v>35462</v>
          </cell>
          <cell r="AN15">
            <v>35490</v>
          </cell>
          <cell r="AO15">
            <v>35521</v>
          </cell>
          <cell r="AP15">
            <v>35551</v>
          </cell>
          <cell r="AQ15">
            <v>35582</v>
          </cell>
          <cell r="AR15">
            <v>35612</v>
          </cell>
          <cell r="AS15">
            <v>35643</v>
          </cell>
          <cell r="AT15">
            <v>35674</v>
          </cell>
          <cell r="AU15">
            <v>35704</v>
          </cell>
          <cell r="AV15">
            <v>35735</v>
          </cell>
          <cell r="AW15">
            <v>35765</v>
          </cell>
          <cell r="AX15">
            <v>35796</v>
          </cell>
          <cell r="AY15">
            <v>35827</v>
          </cell>
          <cell r="AZ15">
            <v>35855</v>
          </cell>
          <cell r="BA15">
            <v>35886</v>
          </cell>
          <cell r="BB15">
            <v>35916</v>
          </cell>
          <cell r="BC15">
            <v>35947</v>
          </cell>
          <cell r="BD15">
            <v>35977</v>
          </cell>
          <cell r="BE15">
            <v>36008</v>
          </cell>
          <cell r="BF15">
            <v>36039</v>
          </cell>
          <cell r="BG15">
            <v>36069</v>
          </cell>
          <cell r="BH15">
            <v>36100</v>
          </cell>
          <cell r="BI15">
            <v>36130</v>
          </cell>
          <cell r="BJ15">
            <v>36161</v>
          </cell>
          <cell r="BK15">
            <v>36192</v>
          </cell>
          <cell r="BL15">
            <v>36220</v>
          </cell>
          <cell r="BM15">
            <v>36251</v>
          </cell>
          <cell r="BN15">
            <v>36281</v>
          </cell>
          <cell r="BO15">
            <v>36312</v>
          </cell>
          <cell r="BP15">
            <v>36342</v>
          </cell>
          <cell r="BQ15">
            <v>36373</v>
          </cell>
          <cell r="BR15">
            <v>36404</v>
          </cell>
          <cell r="BS15">
            <v>36434</v>
          </cell>
          <cell r="BT15">
            <v>36465</v>
          </cell>
          <cell r="BU15">
            <v>36495</v>
          </cell>
          <cell r="BV15">
            <v>36526</v>
          </cell>
          <cell r="BW15">
            <v>36557</v>
          </cell>
          <cell r="BX15">
            <v>36588</v>
          </cell>
          <cell r="BY15">
            <v>36619</v>
          </cell>
          <cell r="BZ15">
            <v>36650</v>
          </cell>
          <cell r="CA15">
            <v>36681</v>
          </cell>
          <cell r="CB15">
            <v>36712</v>
          </cell>
          <cell r="CC15">
            <v>36743</v>
          </cell>
          <cell r="CD15">
            <v>36774</v>
          </cell>
          <cell r="CE15">
            <v>36805</v>
          </cell>
          <cell r="CF15">
            <v>36836</v>
          </cell>
          <cell r="CG15">
            <v>36867</v>
          </cell>
          <cell r="CH15">
            <v>36898</v>
          </cell>
          <cell r="CI15">
            <v>36929</v>
          </cell>
          <cell r="CJ15">
            <v>36960</v>
          </cell>
          <cell r="CK15">
            <v>36991</v>
          </cell>
          <cell r="CL15">
            <v>37022</v>
          </cell>
          <cell r="CM15">
            <v>37053</v>
          </cell>
          <cell r="CN15">
            <v>37084</v>
          </cell>
          <cell r="CO15">
            <v>37115</v>
          </cell>
          <cell r="CP15">
            <v>37146</v>
          </cell>
          <cell r="CQ15">
            <v>37177</v>
          </cell>
          <cell r="CR15">
            <v>37208</v>
          </cell>
          <cell r="CS15">
            <v>37239</v>
          </cell>
        </row>
        <row r="16">
          <cell r="A16" t="str">
            <v xml:space="preserve"> High Case Forecast (97 Adj Hydro)</v>
          </cell>
        </row>
        <row r="17">
          <cell r="A17" t="str">
            <v>SCE Full Tariff</v>
          </cell>
          <cell r="B17">
            <v>10108.700000000001</v>
          </cell>
          <cell r="C17">
            <v>8702.15</v>
          </cell>
          <cell r="D17">
            <v>9004.94</v>
          </cell>
          <cell r="E17">
            <v>10904.1</v>
          </cell>
          <cell r="F17">
            <v>9278.5499999999993</v>
          </cell>
          <cell r="G17">
            <v>9922.32</v>
          </cell>
          <cell r="H17">
            <v>13693.63</v>
          </cell>
          <cell r="I17">
            <v>29204</v>
          </cell>
          <cell r="J17">
            <v>14359.81</v>
          </cell>
          <cell r="K17">
            <v>16435.060000000001</v>
          </cell>
          <cell r="L17">
            <v>14393.6</v>
          </cell>
          <cell r="M17">
            <v>15473.62</v>
          </cell>
          <cell r="N17">
            <v>9691.5750000000007</v>
          </cell>
          <cell r="O17">
            <v>11714.22</v>
          </cell>
          <cell r="P17">
            <v>14144.08</v>
          </cell>
          <cell r="Q17">
            <v>11432.91</v>
          </cell>
          <cell r="R17">
            <v>4611.1000000000004</v>
          </cell>
          <cell r="S17">
            <v>12624.57</v>
          </cell>
          <cell r="T17">
            <v>19560.05</v>
          </cell>
          <cell r="U17">
            <v>22646.14</v>
          </cell>
          <cell r="V17">
            <v>18417.830000000002</v>
          </cell>
          <cell r="W17">
            <v>16174.42</v>
          </cell>
          <cell r="X17">
            <v>12679.48</v>
          </cell>
          <cell r="Y17">
            <v>9440.2360000000008</v>
          </cell>
          <cell r="Z17">
            <v>7382.9157999999989</v>
          </cell>
          <cell r="AA17">
            <v>4500</v>
          </cell>
          <cell r="AB17">
            <v>3500</v>
          </cell>
          <cell r="AC17">
            <v>4500</v>
          </cell>
          <cell r="AD17">
            <v>6400</v>
          </cell>
          <cell r="AE17">
            <v>10295.828949237974</v>
          </cell>
          <cell r="AF17">
            <v>11209.561466344745</v>
          </cell>
          <cell r="AG17">
            <v>14981.671670683962</v>
          </cell>
          <cell r="AH17">
            <v>16000</v>
          </cell>
          <cell r="AI17">
            <v>15000</v>
          </cell>
          <cell r="AJ17">
            <v>10000</v>
          </cell>
          <cell r="AK17">
            <v>6000</v>
          </cell>
          <cell r="AL17">
            <v>5308.5775999999996</v>
          </cell>
          <cell r="AM17">
            <v>3959.7530000000002</v>
          </cell>
          <cell r="AN17">
            <v>7083</v>
          </cell>
          <cell r="AO17">
            <v>5249.3203055794365</v>
          </cell>
          <cell r="AP17">
            <v>7118.0771945263114</v>
          </cell>
          <cell r="AQ17">
            <v>11489.315344300736</v>
          </cell>
          <cell r="AR17">
            <v>17654</v>
          </cell>
          <cell r="AS17">
            <v>25447.971545847569</v>
          </cell>
          <cell r="AT17">
            <v>20148.895</v>
          </cell>
          <cell r="AU17">
            <v>15212.151116081714</v>
          </cell>
          <cell r="AV17">
            <v>7636.5161132525091</v>
          </cell>
          <cell r="AW17">
            <v>5503</v>
          </cell>
          <cell r="AX17">
            <v>3957.569524472076</v>
          </cell>
          <cell r="AY17">
            <v>5078</v>
          </cell>
          <cell r="AZ17">
            <v>3125.2673120932973</v>
          </cell>
          <cell r="BA17">
            <v>2941.7731442004178</v>
          </cell>
          <cell r="BB17">
            <v>6270.20451824665</v>
          </cell>
          <cell r="BC17">
            <v>10801.551586859136</v>
          </cell>
          <cell r="BD17">
            <v>13845.77947205029</v>
          </cell>
          <cell r="BE17">
            <v>18582.455196974715</v>
          </cell>
          <cell r="BF17">
            <v>21655.65089084375</v>
          </cell>
          <cell r="BG17">
            <v>13454.843160452663</v>
          </cell>
          <cell r="BH17">
            <v>7662.0523501424095</v>
          </cell>
          <cell r="BI17">
            <v>5742.4948003555546</v>
          </cell>
          <cell r="BJ17">
            <v>3824.0949916278933</v>
          </cell>
          <cell r="BK17">
            <v>5365.1323900525904</v>
          </cell>
          <cell r="BL17">
            <v>3767.9979847652939</v>
          </cell>
          <cell r="BM17">
            <v>5626.1465954211826</v>
          </cell>
          <cell r="BN17">
            <v>6682.8892454477955</v>
          </cell>
          <cell r="BO17">
            <v>10824.951303380429</v>
          </cell>
          <cell r="BP17">
            <v>15478.983762203732</v>
          </cell>
          <cell r="BQ17">
            <v>16896.498591031821</v>
          </cell>
          <cell r="BR17">
            <v>22402.773098022415</v>
          </cell>
          <cell r="BS17">
            <v>19560.857158321582</v>
          </cell>
          <cell r="BT17">
            <v>6771.7738785990159</v>
          </cell>
          <cell r="BU17">
            <v>10798.501001126262</v>
          </cell>
          <cell r="BV17">
            <v>3561.7030038353601</v>
          </cell>
          <cell r="BW17">
            <v>4997.0014320931168</v>
          </cell>
          <cell r="BX17">
            <v>3509.455118182384</v>
          </cell>
          <cell r="BY17">
            <v>5240.1060310479834</v>
          </cell>
          <cell r="BZ17">
            <v>6224.339811621122</v>
          </cell>
          <cell r="CA17">
            <v>10082.192429327923</v>
          </cell>
          <cell r="CB17">
            <v>14416.886369940996</v>
          </cell>
          <cell r="CC17">
            <v>15737.13778494806</v>
          </cell>
          <cell r="CD17">
            <v>20865.596804513862</v>
          </cell>
          <cell r="CE17">
            <v>18218.680197776757</v>
          </cell>
          <cell r="CF17">
            <v>6307.1255859239564</v>
          </cell>
          <cell r="CG17">
            <v>10057.557026390165</v>
          </cell>
          <cell r="CH17">
            <v>3668.5540939504208</v>
          </cell>
          <cell r="CI17">
            <v>5146.9114750559102</v>
          </cell>
          <cell r="CJ17">
            <v>3614.7387717278557</v>
          </cell>
          <cell r="CK17">
            <v>5397.3092119794228</v>
          </cell>
          <cell r="CL17">
            <v>6411.0700059697556</v>
          </cell>
          <cell r="CM17">
            <v>10384.65820220776</v>
          </cell>
          <cell r="CN17">
            <v>14849.392961039226</v>
          </cell>
          <cell r="CO17">
            <v>16209.251918496502</v>
          </cell>
          <cell r="CP17">
            <v>21491.564708649279</v>
          </cell>
          <cell r="CQ17">
            <v>18765.240603710059</v>
          </cell>
          <cell r="CR17">
            <v>6496.3393535016749</v>
          </cell>
          <cell r="CS17">
            <v>10359.28373718187</v>
          </cell>
        </row>
        <row r="18">
          <cell r="A18" t="str">
            <v xml:space="preserve">SCE Mandalay </v>
          </cell>
          <cell r="B18">
            <v>708.4</v>
          </cell>
          <cell r="C18">
            <v>744.09</v>
          </cell>
          <cell r="D18">
            <v>850.61</v>
          </cell>
          <cell r="E18">
            <v>795.19</v>
          </cell>
          <cell r="F18">
            <v>347.61</v>
          </cell>
          <cell r="G18">
            <v>357.54</v>
          </cell>
          <cell r="H18">
            <v>589.22</v>
          </cell>
          <cell r="I18">
            <v>905</v>
          </cell>
          <cell r="J18">
            <v>572.84</v>
          </cell>
          <cell r="K18">
            <v>645.42999999999995</v>
          </cell>
          <cell r="L18">
            <v>710.26</v>
          </cell>
          <cell r="M18">
            <v>763.55399999999997</v>
          </cell>
          <cell r="N18">
            <v>1336.124</v>
          </cell>
          <cell r="O18">
            <v>1108.249</v>
          </cell>
          <cell r="P18">
            <v>1547.67</v>
          </cell>
          <cell r="Q18">
            <v>1265.895</v>
          </cell>
          <cell r="R18">
            <v>447.86419999999998</v>
          </cell>
          <cell r="S18">
            <v>1018.312</v>
          </cell>
          <cell r="T18">
            <v>1594.748</v>
          </cell>
          <cell r="U18">
            <v>1725.895</v>
          </cell>
          <cell r="V18">
            <v>1670.221</v>
          </cell>
          <cell r="W18">
            <v>1377.798</v>
          </cell>
          <cell r="X18">
            <v>1159.8489999999999</v>
          </cell>
          <cell r="Y18">
            <v>1081.6849999999999</v>
          </cell>
          <cell r="Z18">
            <v>1449.28</v>
          </cell>
          <cell r="AA18">
            <v>1331.69</v>
          </cell>
          <cell r="AB18">
            <v>700</v>
          </cell>
          <cell r="AC18">
            <v>500</v>
          </cell>
          <cell r="AD18">
            <v>800</v>
          </cell>
          <cell r="AE18">
            <v>1332.57</v>
          </cell>
          <cell r="AF18">
            <v>1540.8</v>
          </cell>
          <cell r="AG18">
            <v>1570.02</v>
          </cell>
          <cell r="AH18">
            <v>1200</v>
          </cell>
          <cell r="AI18">
            <v>1400</v>
          </cell>
          <cell r="AJ18">
            <v>1430.5</v>
          </cell>
          <cell r="AK18">
            <v>1200</v>
          </cell>
          <cell r="AL18">
            <v>931.01419999999996</v>
          </cell>
          <cell r="AM18">
            <v>898.30010000000004</v>
          </cell>
          <cell r="AN18">
            <v>1327</v>
          </cell>
          <cell r="AO18">
            <v>1193</v>
          </cell>
          <cell r="AP18">
            <v>792</v>
          </cell>
          <cell r="AQ18">
            <v>819</v>
          </cell>
          <cell r="AR18">
            <v>1245.5646648699999</v>
          </cell>
          <cell r="AS18">
            <v>1412.9478888399999</v>
          </cell>
          <cell r="AT18">
            <v>1313.1612</v>
          </cell>
          <cell r="AU18">
            <v>1413.79592744</v>
          </cell>
          <cell r="AV18">
            <v>1374.27910004</v>
          </cell>
          <cell r="AW18">
            <v>1486.4723926199999</v>
          </cell>
          <cell r="AX18">
            <v>1364.0337582914869</v>
          </cell>
          <cell r="AY18">
            <v>1284.8524681499998</v>
          </cell>
          <cell r="AZ18">
            <v>1441.2293013004894</v>
          </cell>
          <cell r="BA18">
            <v>1280.2162323697512</v>
          </cell>
          <cell r="BB18">
            <v>1212.5292836902522</v>
          </cell>
          <cell r="BC18">
            <v>1112.2657971834294</v>
          </cell>
          <cell r="BD18">
            <v>1282.9823737532754</v>
          </cell>
          <cell r="BE18">
            <v>1591.6707579339457</v>
          </cell>
          <cell r="BF18">
            <v>1540.396417117151</v>
          </cell>
          <cell r="BG18">
            <v>1462.7675555389535</v>
          </cell>
          <cell r="BH18">
            <v>1628.270034313281</v>
          </cell>
          <cell r="BI18">
            <v>1705.1639353010553</v>
          </cell>
          <cell r="BJ18">
            <v>1416.6777520834794</v>
          </cell>
          <cell r="BK18">
            <v>1182.9642363300236</v>
          </cell>
          <cell r="BL18">
            <v>1482.7202075131288</v>
          </cell>
          <cell r="BM18">
            <v>1141.8979085313149</v>
          </cell>
          <cell r="BN18">
            <v>1277.0098217317425</v>
          </cell>
          <cell r="BO18">
            <v>1251.6131020934615</v>
          </cell>
          <cell r="BP18">
            <v>1446.263511053211</v>
          </cell>
          <cell r="BQ18">
            <v>1549.3099793932572</v>
          </cell>
          <cell r="BR18">
            <v>1501.1029788684507</v>
          </cell>
          <cell r="BS18">
            <v>1477.1413600534077</v>
          </cell>
          <cell r="BT18">
            <v>1612.1571005760684</v>
          </cell>
          <cell r="BU18">
            <v>1661.1420417724516</v>
          </cell>
          <cell r="BV18">
            <v>1297.4676357931201</v>
          </cell>
          <cell r="BW18">
            <v>1083.4205652496801</v>
          </cell>
          <cell r="BX18">
            <v>1357.9527732086401</v>
          </cell>
          <cell r="BY18">
            <v>1045.80987279592</v>
          </cell>
          <cell r="BZ18">
            <v>1169.5524348075201</v>
          </cell>
          <cell r="CA18">
            <v>1146.2927896712001</v>
          </cell>
          <cell r="CB18">
            <v>1324.5638224080001</v>
          </cell>
          <cell r="CC18">
            <v>1418.9391716766402</v>
          </cell>
          <cell r="CD18">
            <v>1374.7886773898401</v>
          </cell>
          <cell r="CE18">
            <v>1352.84337270216</v>
          </cell>
          <cell r="CF18">
            <v>1476.4978547416799</v>
          </cell>
          <cell r="CG18">
            <v>1521.3608278137601</v>
          </cell>
          <cell r="CH18">
            <v>1336.3916648669137</v>
          </cell>
          <cell r="CI18">
            <v>1115.9231822071704</v>
          </cell>
          <cell r="CJ18">
            <v>1398.6913564048994</v>
          </cell>
          <cell r="CK18">
            <v>1077.1841689797977</v>
          </cell>
          <cell r="CL18">
            <v>1204.6390078517456</v>
          </cell>
          <cell r="CM18">
            <v>1180.6815733613362</v>
          </cell>
          <cell r="CN18">
            <v>1364.3007370802402</v>
          </cell>
          <cell r="CO18">
            <v>1461.5073468269395</v>
          </cell>
          <cell r="CP18">
            <v>1416.0323377115353</v>
          </cell>
          <cell r="CQ18">
            <v>1393.4286738832247</v>
          </cell>
          <cell r="CR18">
            <v>1520.7927903839304</v>
          </cell>
          <cell r="CS18">
            <v>1567.0016526481729</v>
          </cell>
        </row>
        <row r="19">
          <cell r="A19" t="str">
            <v>LADWP</v>
          </cell>
          <cell r="B19">
            <v>2944.24</v>
          </cell>
          <cell r="C19">
            <v>2825.26</v>
          </cell>
          <cell r="D19">
            <v>3931.88</v>
          </cell>
          <cell r="E19">
            <v>3637.82</v>
          </cell>
          <cell r="F19">
            <v>3043.68</v>
          </cell>
          <cell r="G19">
            <v>3129.27</v>
          </cell>
          <cell r="H19">
            <v>4262.4399999999996</v>
          </cell>
          <cell r="I19">
            <v>7233</v>
          </cell>
          <cell r="J19">
            <v>5240.79</v>
          </cell>
          <cell r="K19">
            <v>4850.37</v>
          </cell>
          <cell r="L19">
            <v>5325.38</v>
          </cell>
          <cell r="M19">
            <v>5840.2560000000003</v>
          </cell>
          <cell r="N19">
            <v>4198.8339999999998</v>
          </cell>
          <cell r="O19">
            <v>3201.9450000000002</v>
          </cell>
          <cell r="P19">
            <v>4525.13</v>
          </cell>
          <cell r="Q19">
            <v>3999.3110000000001</v>
          </cell>
          <cell r="R19">
            <v>1825.1679999999999</v>
          </cell>
          <cell r="S19">
            <v>4276.1850000000004</v>
          </cell>
          <cell r="T19">
            <v>5753.3360000000002</v>
          </cell>
          <cell r="U19">
            <v>6429.7849999999999</v>
          </cell>
          <cell r="V19">
            <v>7292.0240000000003</v>
          </cell>
          <cell r="W19">
            <v>6899.39</v>
          </cell>
          <cell r="X19">
            <v>4827.1099999999997</v>
          </cell>
          <cell r="Y19">
            <v>3598.57</v>
          </cell>
          <cell r="Z19">
            <v>2802.6904</v>
          </cell>
          <cell r="AA19">
            <v>850</v>
          </cell>
          <cell r="AB19">
            <v>1200</v>
          </cell>
          <cell r="AC19">
            <v>800</v>
          </cell>
          <cell r="AD19">
            <v>1400</v>
          </cell>
          <cell r="AE19">
            <v>2812.4451987191596</v>
          </cell>
          <cell r="AF19">
            <v>3954.2070638606888</v>
          </cell>
          <cell r="AG19">
            <v>4389.0330636113858</v>
          </cell>
          <cell r="AH19">
            <v>3300</v>
          </cell>
          <cell r="AI19">
            <v>3300</v>
          </cell>
          <cell r="AJ19">
            <v>2900</v>
          </cell>
          <cell r="AK19">
            <v>2970</v>
          </cell>
          <cell r="AL19">
            <v>577.95809999999994</v>
          </cell>
          <cell r="AM19">
            <v>390.18430000000001</v>
          </cell>
          <cell r="AN19">
            <v>608</v>
          </cell>
          <cell r="AO19">
            <v>466.25732879085598</v>
          </cell>
          <cell r="AP19">
            <v>477.64764751533284</v>
          </cell>
          <cell r="AQ19">
            <v>393.91040733753789</v>
          </cell>
          <cell r="AR19">
            <v>2065</v>
          </cell>
          <cell r="AS19">
            <v>4972.3964090699574</v>
          </cell>
          <cell r="AT19">
            <v>4444.5621000000001</v>
          </cell>
          <cell r="AU19">
            <v>2219.0460504894554</v>
          </cell>
          <cell r="AV19">
            <v>742.40307350820501</v>
          </cell>
          <cell r="AW19">
            <v>593</v>
          </cell>
          <cell r="AX19">
            <v>4232.9994074876131</v>
          </cell>
          <cell r="AY19">
            <v>409</v>
          </cell>
          <cell r="AZ19">
            <v>4766.5079989716669</v>
          </cell>
          <cell r="BA19">
            <v>3236.3933948805166</v>
          </cell>
          <cell r="BB19">
            <v>4179.3606559172958</v>
          </cell>
          <cell r="BC19">
            <v>6490.3543043376621</v>
          </cell>
          <cell r="BD19">
            <v>7645.643290407269</v>
          </cell>
          <cell r="BE19">
            <v>9224.3680184283858</v>
          </cell>
          <cell r="BF19">
            <v>9546.7675293623743</v>
          </cell>
          <cell r="BG19">
            <v>7278.3764442697438</v>
          </cell>
          <cell r="BH19">
            <v>6090.274735149962</v>
          </cell>
          <cell r="BI19">
            <v>5786.9159894942204</v>
          </cell>
          <cell r="BJ19">
            <v>4493.7801928142298</v>
          </cell>
          <cell r="BK19">
            <v>5782.4647478213556</v>
          </cell>
          <cell r="BL19">
            <v>4766.98598068502</v>
          </cell>
          <cell r="BM19">
            <v>3791.3379606032481</v>
          </cell>
          <cell r="BN19">
            <v>4938.954592853027</v>
          </cell>
          <cell r="BO19">
            <v>6411.2590111064319</v>
          </cell>
          <cell r="BP19">
            <v>8531.5817928833912</v>
          </cell>
          <cell r="BQ19">
            <v>8962.0819010001142</v>
          </cell>
          <cell r="BR19">
            <v>9117.2313221336335</v>
          </cell>
          <cell r="BS19">
            <v>10044.548695855417</v>
          </cell>
          <cell r="BT19">
            <v>5873.0379742213709</v>
          </cell>
          <cell r="BU19">
            <v>5707.85569910085</v>
          </cell>
          <cell r="BV19">
            <v>3907.7552295494456</v>
          </cell>
          <cell r="BW19">
            <v>5028.3849873469644</v>
          </cell>
          <cell r="BX19">
            <v>4145.3327924223322</v>
          </cell>
          <cell r="BY19">
            <v>3296.9170958178065</v>
          </cell>
          <cell r="BZ19">
            <v>4294.8753189109375</v>
          </cell>
          <cell r="CA19">
            <v>5575.1794377279793</v>
          </cell>
          <cell r="CB19">
            <v>7418.9951303760035</v>
          </cell>
          <cell r="CC19">
            <v>7793.3545731241793</v>
          </cell>
          <cell r="CD19">
            <v>7928.2712659267236</v>
          </cell>
          <cell r="CE19">
            <v>8734.6590199178681</v>
          </cell>
          <cell r="CF19">
            <v>5107.1467389092213</v>
          </cell>
          <cell r="CG19">
            <v>4963.5055567118225</v>
          </cell>
          <cell r="CH19">
            <v>4024.9878864359289</v>
          </cell>
          <cell r="CI19">
            <v>5179.2365369673735</v>
          </cell>
          <cell r="CJ19">
            <v>4269.6927761950019</v>
          </cell>
          <cell r="CK19">
            <v>3395.8246086923409</v>
          </cell>
          <cell r="CL19">
            <v>4423.7215784782657</v>
          </cell>
          <cell r="CM19">
            <v>5742.4348208598185</v>
          </cell>
          <cell r="CN19">
            <v>7641.5649842872836</v>
          </cell>
          <cell r="CO19">
            <v>8027.1552103179047</v>
          </cell>
          <cell r="CP19">
            <v>8166.1194039045258</v>
          </cell>
          <cell r="CQ19">
            <v>8996.6987905154037</v>
          </cell>
          <cell r="CR19">
            <v>5260.3611410764979</v>
          </cell>
          <cell r="CS19">
            <v>5112.410723413177</v>
          </cell>
        </row>
        <row r="20">
          <cell r="A20" t="str">
            <v>IID</v>
          </cell>
          <cell r="B20">
            <v>162.16999999999999</v>
          </cell>
          <cell r="C20">
            <v>135.69999999999999</v>
          </cell>
          <cell r="D20">
            <v>257.92</v>
          </cell>
          <cell r="E20">
            <v>377.24</v>
          </cell>
          <cell r="F20">
            <v>442.62</v>
          </cell>
          <cell r="G20">
            <v>656.96</v>
          </cell>
          <cell r="H20">
            <v>808.63</v>
          </cell>
          <cell r="I20">
            <v>365</v>
          </cell>
          <cell r="J20">
            <v>614.74</v>
          </cell>
          <cell r="K20">
            <v>335.22</v>
          </cell>
          <cell r="L20">
            <v>142.80000000000001</v>
          </cell>
          <cell r="M20">
            <v>210.74600000000001</v>
          </cell>
          <cell r="N20">
            <v>290.88510000000002</v>
          </cell>
          <cell r="O20">
            <v>260.16730000000001</v>
          </cell>
          <cell r="P20">
            <v>358.7045</v>
          </cell>
          <cell r="Q20">
            <v>423.81970000000001</v>
          </cell>
          <cell r="R20">
            <v>292.88139999999999</v>
          </cell>
          <cell r="S20">
            <v>325.589</v>
          </cell>
          <cell r="T20">
            <v>500.2312</v>
          </cell>
          <cell r="U20">
            <v>397.81139999999999</v>
          </cell>
          <cell r="V20">
            <v>578.86310000000003</v>
          </cell>
          <cell r="W20">
            <v>426.29050000000001</v>
          </cell>
          <cell r="X20">
            <v>289.47629999999998</v>
          </cell>
          <cell r="Y20">
            <v>291.52050000000003</v>
          </cell>
          <cell r="Z20">
            <v>291.24009999999998</v>
          </cell>
          <cell r="AA20">
            <v>0</v>
          </cell>
          <cell r="AB20">
            <v>0</v>
          </cell>
          <cell r="AC20">
            <v>191</v>
          </cell>
          <cell r="AD20">
            <v>268.1773</v>
          </cell>
          <cell r="AE20">
            <v>395.07479999999998</v>
          </cell>
          <cell r="AF20">
            <v>787.32330000000002</v>
          </cell>
          <cell r="AG20">
            <v>584.51229999999998</v>
          </cell>
          <cell r="AH20">
            <v>952.60400000000004</v>
          </cell>
          <cell r="AI20">
            <v>693.22450000000003</v>
          </cell>
          <cell r="AJ20">
            <v>314.27949999999998</v>
          </cell>
          <cell r="AK20">
            <v>311.57960000000003</v>
          </cell>
          <cell r="AL20">
            <v>8.9772999999999996</v>
          </cell>
          <cell r="AM20">
            <v>1.0610999999999999</v>
          </cell>
          <cell r="AN20">
            <v>0</v>
          </cell>
          <cell r="AO20">
            <v>530</v>
          </cell>
          <cell r="AP20">
            <v>380</v>
          </cell>
          <cell r="AQ20">
            <v>675</v>
          </cell>
          <cell r="AR20">
            <v>679</v>
          </cell>
          <cell r="AS20">
            <v>955</v>
          </cell>
          <cell r="AT20">
            <v>540</v>
          </cell>
          <cell r="AU20">
            <v>943</v>
          </cell>
          <cell r="AV20">
            <v>594</v>
          </cell>
          <cell r="AW20">
            <v>0</v>
          </cell>
          <cell r="AX20">
            <v>504.38613426673419</v>
          </cell>
          <cell r="AY20">
            <v>574.3446184532163</v>
          </cell>
          <cell r="AZ20">
            <v>598.47082332137563</v>
          </cell>
          <cell r="BA20">
            <v>401.71893311683868</v>
          </cell>
          <cell r="BB20">
            <v>475.98960961507106</v>
          </cell>
          <cell r="BC20">
            <v>866.45602124442894</v>
          </cell>
          <cell r="BD20">
            <v>1198.8020074726107</v>
          </cell>
          <cell r="BE20">
            <v>983.42464032111923</v>
          </cell>
          <cell r="BF20">
            <v>991.72811524433519</v>
          </cell>
          <cell r="BG20">
            <v>920.08015082909537</v>
          </cell>
          <cell r="BH20">
            <v>751.63425924349485</v>
          </cell>
          <cell r="BI20">
            <v>669.59377065168019</v>
          </cell>
          <cell r="BJ20">
            <v>529.7848786790031</v>
          </cell>
          <cell r="BK20">
            <v>617.48776938717799</v>
          </cell>
          <cell r="BL20">
            <v>525.89835848567338</v>
          </cell>
          <cell r="BM20">
            <v>499.58995629659938</v>
          </cell>
          <cell r="BN20">
            <v>700.2589993350839</v>
          </cell>
          <cell r="BO20">
            <v>891.51766889881776</v>
          </cell>
          <cell r="BP20">
            <v>1118.7339866299531</v>
          </cell>
          <cell r="BQ20">
            <v>1028.7355429006122</v>
          </cell>
          <cell r="BR20">
            <v>892.38952419135649</v>
          </cell>
          <cell r="BS20">
            <v>892.50940062589075</v>
          </cell>
          <cell r="BT20">
            <v>672.29712402389316</v>
          </cell>
          <cell r="BU20">
            <v>634.74968250498443</v>
          </cell>
          <cell r="BV20">
            <v>460.69668327448528</v>
          </cell>
          <cell r="BW20">
            <v>536.96241393027083</v>
          </cell>
          <cell r="BX20">
            <v>457.31699647215368</v>
          </cell>
          <cell r="BY20">
            <v>434.4394208399861</v>
          </cell>
          <cell r="BZ20">
            <v>608.9396119254867</v>
          </cell>
          <cell r="CA20">
            <v>775.25661767923191</v>
          </cell>
          <cell r="CB20">
            <v>972.84210601099676</v>
          </cell>
          <cell r="CC20">
            <v>894.58018085119147</v>
          </cell>
          <cell r="CD20">
            <v>776.01477605205946</v>
          </cell>
          <cell r="CE20">
            <v>776.11901963849471</v>
          </cell>
          <cell r="CF20">
            <v>584.62418932203127</v>
          </cell>
          <cell r="CG20">
            <v>551.97323519073223</v>
          </cell>
          <cell r="CH20">
            <v>474.51758377271983</v>
          </cell>
          <cell r="CI20">
            <v>553.071286348179</v>
          </cell>
          <cell r="CJ20">
            <v>471.03650636631829</v>
          </cell>
          <cell r="CK20">
            <v>447.47260346518567</v>
          </cell>
          <cell r="CL20">
            <v>627.20780028325134</v>
          </cell>
          <cell r="CM20">
            <v>798.51431620960886</v>
          </cell>
          <cell r="CN20">
            <v>1002.0273691913267</v>
          </cell>
          <cell r="CO20">
            <v>921.41758627672721</v>
          </cell>
          <cell r="CP20">
            <v>799.29521933362128</v>
          </cell>
          <cell r="CQ20">
            <v>799.40259022764951</v>
          </cell>
          <cell r="CR20">
            <v>602.16291500169223</v>
          </cell>
          <cell r="CS20">
            <v>568.53243224645416</v>
          </cell>
        </row>
        <row r="21">
          <cell r="A21" t="str">
            <v>Burbank</v>
          </cell>
          <cell r="B21">
            <v>167.76</v>
          </cell>
          <cell r="C21">
            <v>157.37</v>
          </cell>
          <cell r="D21">
            <v>202.85</v>
          </cell>
          <cell r="E21">
            <v>147.63999999999999</v>
          </cell>
          <cell r="F21">
            <v>199.78</v>
          </cell>
          <cell r="G21">
            <v>213.7</v>
          </cell>
          <cell r="H21">
            <v>262.19</v>
          </cell>
          <cell r="I21">
            <v>325</v>
          </cell>
          <cell r="J21">
            <v>260.61</v>
          </cell>
          <cell r="K21">
            <v>240.89</v>
          </cell>
          <cell r="L21">
            <v>312.87</v>
          </cell>
          <cell r="M21">
            <v>156.54900000000001</v>
          </cell>
          <cell r="N21">
            <v>167.76130000000001</v>
          </cell>
          <cell r="O21">
            <v>121.1318</v>
          </cell>
          <cell r="P21">
            <v>168.5763</v>
          </cell>
          <cell r="Q21">
            <v>149.38319999999999</v>
          </cell>
          <cell r="R21">
            <v>117.4948</v>
          </cell>
          <cell r="S21">
            <v>158.71129999999999</v>
          </cell>
          <cell r="T21">
            <v>222.77430000000001</v>
          </cell>
          <cell r="U21">
            <v>242.32919999999999</v>
          </cell>
          <cell r="V21">
            <v>299.20440000000002</v>
          </cell>
          <cell r="W21">
            <v>288.00729999999999</v>
          </cell>
          <cell r="X21">
            <v>171.6627</v>
          </cell>
          <cell r="Y21">
            <v>149.29329999999999</v>
          </cell>
          <cell r="Z21">
            <v>224.90469999999999</v>
          </cell>
          <cell r="AA21">
            <v>100</v>
          </cell>
          <cell r="AB21">
            <v>125</v>
          </cell>
          <cell r="AC21">
            <v>125</v>
          </cell>
          <cell r="AD21">
            <v>123.30690000000001</v>
          </cell>
          <cell r="AE21">
            <v>197.3006</v>
          </cell>
          <cell r="AF21">
            <v>312.4753</v>
          </cell>
          <cell r="AG21">
            <v>294.49039999999997</v>
          </cell>
          <cell r="AH21">
            <v>373.82679999999999</v>
          </cell>
          <cell r="AI21">
            <v>297.49559999999997</v>
          </cell>
          <cell r="AJ21">
            <v>251.0608</v>
          </cell>
          <cell r="AK21">
            <v>181.11309999999997</v>
          </cell>
          <cell r="AL21">
            <v>81.111000000000004</v>
          </cell>
          <cell r="AM21">
            <v>28.119</v>
          </cell>
          <cell r="AN21">
            <v>61</v>
          </cell>
          <cell r="AO21">
            <v>119.58659929938935</v>
          </cell>
          <cell r="AP21">
            <v>131.87942402135548</v>
          </cell>
          <cell r="AQ21">
            <v>135.66374789634628</v>
          </cell>
          <cell r="AR21">
            <v>134.64822469560005</v>
          </cell>
          <cell r="AS21">
            <v>153.54341216414286</v>
          </cell>
          <cell r="AT21">
            <v>345.25740000000002</v>
          </cell>
          <cell r="AU21">
            <v>154.07392157777693</v>
          </cell>
          <cell r="AV21">
            <v>150.31158530634946</v>
          </cell>
          <cell r="AW21">
            <v>54</v>
          </cell>
          <cell r="AX21">
            <v>232.64398395540775</v>
          </cell>
          <cell r="AY21">
            <v>217.75858314175019</v>
          </cell>
          <cell r="AZ21">
            <v>223.11301080290013</v>
          </cell>
          <cell r="BA21">
            <v>213.15514047093606</v>
          </cell>
          <cell r="BB21">
            <v>212.66747682693963</v>
          </cell>
          <cell r="BC21">
            <v>363.57494890807806</v>
          </cell>
          <cell r="BD21">
            <v>420.50495590098507</v>
          </cell>
          <cell r="BE21">
            <v>411.44343347453065</v>
          </cell>
          <cell r="BF21">
            <v>445.91401900215453</v>
          </cell>
          <cell r="BG21">
            <v>444.65579573638792</v>
          </cell>
          <cell r="BH21">
            <v>339.1915964940718</v>
          </cell>
          <cell r="BI21">
            <v>273.42577108585829</v>
          </cell>
          <cell r="BJ21">
            <v>195.59087077390978</v>
          </cell>
          <cell r="BK21">
            <v>244.36469608031118</v>
          </cell>
          <cell r="BL21">
            <v>234.33088588276522</v>
          </cell>
          <cell r="BM21">
            <v>212.92652408419175</v>
          </cell>
          <cell r="BN21">
            <v>247.23425589940061</v>
          </cell>
          <cell r="BO21">
            <v>330.16761356631582</v>
          </cell>
          <cell r="BP21">
            <v>362.48835309034553</v>
          </cell>
          <cell r="BQ21">
            <v>367.8656657099051</v>
          </cell>
          <cell r="BR21">
            <v>350.43455191588322</v>
          </cell>
          <cell r="BS21">
            <v>339.41358014188472</v>
          </cell>
          <cell r="BT21">
            <v>308.99615767020038</v>
          </cell>
          <cell r="BU21">
            <v>253.23559723674148</v>
          </cell>
          <cell r="BV21">
            <v>170.08425319535257</v>
          </cell>
          <cell r="BW21">
            <v>212.49758066762047</v>
          </cell>
          <cell r="BX21">
            <v>203.77225975974318</v>
          </cell>
          <cell r="BY21">
            <v>185.15919833602405</v>
          </cell>
          <cell r="BZ21">
            <v>214.99292688136779</v>
          </cell>
          <cell r="CA21">
            <v>287.11110984127475</v>
          </cell>
          <cell r="CB21">
            <v>315.21696581969906</v>
          </cell>
          <cell r="CC21">
            <v>319.89303376436783</v>
          </cell>
          <cell r="CD21">
            <v>304.73507695233189</v>
          </cell>
          <cell r="CE21">
            <v>295.15132825153296</v>
          </cell>
          <cell r="CF21">
            <v>268.70058152315306</v>
          </cell>
          <cell r="CG21">
            <v>220.21164519625236</v>
          </cell>
          <cell r="CH21">
            <v>175.18678079121315</v>
          </cell>
          <cell r="CI21">
            <v>218.87250808764909</v>
          </cell>
          <cell r="CJ21">
            <v>209.88542755253548</v>
          </cell>
          <cell r="CK21">
            <v>190.71397428610479</v>
          </cell>
          <cell r="CL21">
            <v>221.44271468780883</v>
          </cell>
          <cell r="CM21">
            <v>295.724443136513</v>
          </cell>
          <cell r="CN21">
            <v>324.67347479429003</v>
          </cell>
          <cell r="CO21">
            <v>329.48982477729885</v>
          </cell>
          <cell r="CP21">
            <v>313.87712926090188</v>
          </cell>
          <cell r="CQ21">
            <v>304.00586809907895</v>
          </cell>
          <cell r="CR21">
            <v>276.76159896884764</v>
          </cell>
          <cell r="CS21">
            <v>226.81799455213994</v>
          </cell>
        </row>
        <row r="22">
          <cell r="A22" t="str">
            <v>Glendale</v>
          </cell>
          <cell r="B22">
            <v>143.04</v>
          </cell>
          <cell r="C22">
            <v>148.11000000000001</v>
          </cell>
          <cell r="D22">
            <v>172.25</v>
          </cell>
          <cell r="E22">
            <v>155</v>
          </cell>
          <cell r="F22">
            <v>123.93</v>
          </cell>
          <cell r="G22">
            <v>120.46</v>
          </cell>
          <cell r="H22">
            <v>166.54</v>
          </cell>
          <cell r="I22">
            <v>272</v>
          </cell>
          <cell r="J22">
            <v>210.99</v>
          </cell>
          <cell r="K22">
            <v>208.68</v>
          </cell>
          <cell r="L22">
            <v>240.65</v>
          </cell>
          <cell r="M22">
            <v>88.563999999999993</v>
          </cell>
          <cell r="N22">
            <v>90.854349999999997</v>
          </cell>
          <cell r="O22">
            <v>76.99391</v>
          </cell>
          <cell r="P22">
            <v>121.929</v>
          </cell>
          <cell r="Q22">
            <v>205.10040000000001</v>
          </cell>
          <cell r="R22">
            <v>186.27369999999999</v>
          </cell>
          <cell r="S22">
            <v>164.70660000000001</v>
          </cell>
          <cell r="T22">
            <v>170.55609999999999</v>
          </cell>
          <cell r="U22">
            <v>222.14340000000001</v>
          </cell>
          <cell r="V22">
            <v>259.33190000000002</v>
          </cell>
          <cell r="W22">
            <v>275.28120000000001</v>
          </cell>
          <cell r="X22">
            <v>110.13890000000001</v>
          </cell>
          <cell r="Y22">
            <v>89.463390000000004</v>
          </cell>
          <cell r="Z22">
            <v>120.1147</v>
          </cell>
          <cell r="AA22">
            <v>100</v>
          </cell>
          <cell r="AB22">
            <v>100</v>
          </cell>
          <cell r="AC22">
            <v>125</v>
          </cell>
          <cell r="AD22">
            <v>205.46359999999999</v>
          </cell>
          <cell r="AE22">
            <v>223.48910000000001</v>
          </cell>
          <cell r="AF22">
            <v>227.12829999999997</v>
          </cell>
          <cell r="AG22">
            <v>237.09399999999999</v>
          </cell>
          <cell r="AH22">
            <v>356.00079999999997</v>
          </cell>
          <cell r="AI22">
            <v>216.22559999999996</v>
          </cell>
          <cell r="AJ22">
            <v>188.017</v>
          </cell>
          <cell r="AK22">
            <v>137.29179999999999</v>
          </cell>
          <cell r="AL22">
            <v>77.934799999999996</v>
          </cell>
          <cell r="AM22">
            <v>64.8797</v>
          </cell>
          <cell r="AN22">
            <v>73</v>
          </cell>
          <cell r="AO22">
            <v>97.783769161446457</v>
          </cell>
          <cell r="AP22">
            <v>114.03233430321909</v>
          </cell>
          <cell r="AQ22">
            <v>116.5390019323283</v>
          </cell>
          <cell r="AR22">
            <v>110.33312323205489</v>
          </cell>
          <cell r="AS22">
            <v>127.00675336307485</v>
          </cell>
          <cell r="AT22">
            <v>339.4588</v>
          </cell>
          <cell r="AU22">
            <v>132.86858193591291</v>
          </cell>
          <cell r="AV22">
            <v>117.9835916111317</v>
          </cell>
          <cell r="AW22">
            <v>117</v>
          </cell>
          <cell r="AX22">
            <v>186.37855017801886</v>
          </cell>
          <cell r="AY22">
            <v>165.63296024504984</v>
          </cell>
          <cell r="AZ22">
            <v>182.9802736043016</v>
          </cell>
          <cell r="BA22">
            <v>178.44611746855188</v>
          </cell>
          <cell r="BB22">
            <v>173.63943875243143</v>
          </cell>
          <cell r="BC22">
            <v>296.76108932257262</v>
          </cell>
          <cell r="BD22">
            <v>340.27686854574341</v>
          </cell>
          <cell r="BE22">
            <v>344.77629975557448</v>
          </cell>
          <cell r="BF22">
            <v>333.0709357569649</v>
          </cell>
          <cell r="BG22">
            <v>302.50755390142069</v>
          </cell>
          <cell r="BH22">
            <v>255.89529856361909</v>
          </cell>
          <cell r="BI22">
            <v>203.08192042575126</v>
          </cell>
          <cell r="BJ22">
            <v>170.93030113903612</v>
          </cell>
          <cell r="BK22">
            <v>207.77482768953428</v>
          </cell>
          <cell r="BL22">
            <v>189.57869212013634</v>
          </cell>
          <cell r="BM22">
            <v>161.09264107601422</v>
          </cell>
          <cell r="BN22">
            <v>207.1868956543214</v>
          </cell>
          <cell r="BO22">
            <v>276.46785797865112</v>
          </cell>
          <cell r="BP22">
            <v>310.69961515392089</v>
          </cell>
          <cell r="BQ22">
            <v>327.08834953563968</v>
          </cell>
          <cell r="BR22">
            <v>377.12370803227611</v>
          </cell>
          <cell r="BS22">
            <v>309.49119458643111</v>
          </cell>
          <cell r="BT22">
            <v>258.18583807536965</v>
          </cell>
          <cell r="BU22">
            <v>202.23005849049153</v>
          </cell>
          <cell r="BV22">
            <v>148.63961954183253</v>
          </cell>
          <cell r="BW22">
            <v>180.67932445179065</v>
          </cell>
          <cell r="BX22">
            <v>164.85611083697978</v>
          </cell>
          <cell r="BY22">
            <v>140.08486921842419</v>
          </cell>
          <cell r="BZ22">
            <v>180.16806346735339</v>
          </cell>
          <cell r="CA22">
            <v>240.4142328870399</v>
          </cell>
          <cell r="CB22">
            <v>270.18189449457265</v>
          </cell>
          <cell r="CC22">
            <v>284.43340652630627</v>
          </cell>
          <cell r="CD22">
            <v>327.94375314723527</v>
          </cell>
          <cell r="CE22">
            <v>269.13106165685298</v>
          </cell>
          <cell r="CF22">
            <v>224.51633494400883</v>
          </cell>
          <cell r="CG22">
            <v>175.85763760808351</v>
          </cell>
          <cell r="CH22">
            <v>153.09880812808751</v>
          </cell>
          <cell r="CI22">
            <v>186.09970418534436</v>
          </cell>
          <cell r="CJ22">
            <v>169.80179416208918</v>
          </cell>
          <cell r="CK22">
            <v>144.28741529497691</v>
          </cell>
          <cell r="CL22">
            <v>185.573105371374</v>
          </cell>
          <cell r="CM22">
            <v>247.62665987365111</v>
          </cell>
          <cell r="CN22">
            <v>278.28735132940983</v>
          </cell>
          <cell r="CO22">
            <v>292.96640872209548</v>
          </cell>
          <cell r="CP22">
            <v>337.78206574165233</v>
          </cell>
          <cell r="CQ22">
            <v>277.20499350655859</v>
          </cell>
          <cell r="CR22">
            <v>231.25182499232909</v>
          </cell>
          <cell r="CS22">
            <v>181.13336673632602</v>
          </cell>
        </row>
        <row r="23">
          <cell r="A23" t="str">
            <v>Pasadena</v>
          </cell>
          <cell r="B23">
            <v>272.92</v>
          </cell>
          <cell r="C23">
            <v>250.66</v>
          </cell>
          <cell r="D23">
            <v>333.73</v>
          </cell>
          <cell r="E23">
            <v>299.07</v>
          </cell>
          <cell r="F23">
            <v>292.61</v>
          </cell>
          <cell r="G23">
            <v>340.72</v>
          </cell>
          <cell r="H23">
            <v>413.07</v>
          </cell>
          <cell r="I23">
            <v>457</v>
          </cell>
          <cell r="J23">
            <v>414.82</v>
          </cell>
          <cell r="K23">
            <v>401.74</v>
          </cell>
          <cell r="L23">
            <v>523.53</v>
          </cell>
          <cell r="M23">
            <v>195.08099999999999</v>
          </cell>
          <cell r="N23">
            <v>259.46370000000002</v>
          </cell>
          <cell r="O23">
            <v>216.7424</v>
          </cell>
          <cell r="P23">
            <v>257.08409999999998</v>
          </cell>
          <cell r="Q23">
            <v>233.19059999999999</v>
          </cell>
          <cell r="R23">
            <v>250.23750000000001</v>
          </cell>
          <cell r="S23">
            <v>258.10000000000002</v>
          </cell>
          <cell r="T23">
            <v>265.64</v>
          </cell>
          <cell r="U23">
            <v>290.58280000000002</v>
          </cell>
          <cell r="V23">
            <v>328.96339999999998</v>
          </cell>
          <cell r="W23">
            <v>302.11340000000001</v>
          </cell>
          <cell r="X23">
            <v>253.74709999999999</v>
          </cell>
          <cell r="Y23">
            <v>259.27769999999998</v>
          </cell>
          <cell r="Z23">
            <v>241.41069999999999</v>
          </cell>
          <cell r="AA23">
            <v>125</v>
          </cell>
          <cell r="AB23">
            <v>125</v>
          </cell>
          <cell r="AC23">
            <v>125</v>
          </cell>
          <cell r="AD23">
            <v>224.60919999999999</v>
          </cell>
          <cell r="AE23">
            <v>248.81660000000002</v>
          </cell>
          <cell r="AF23">
            <v>275.51430000000005</v>
          </cell>
          <cell r="AG23">
            <v>287.00199999999995</v>
          </cell>
          <cell r="AH23">
            <v>479.86439999999999</v>
          </cell>
          <cell r="AI23">
            <v>309.71600000000001</v>
          </cell>
          <cell r="AJ23">
            <v>264.42169999999999</v>
          </cell>
          <cell r="AK23">
            <v>257.73569999999995</v>
          </cell>
          <cell r="AL23">
            <v>96.905900000000003</v>
          </cell>
          <cell r="AM23">
            <v>85.793499999999995</v>
          </cell>
          <cell r="AN23">
            <v>103</v>
          </cell>
          <cell r="AO23">
            <v>151.7960175694476</v>
          </cell>
          <cell r="AP23">
            <v>171.25690754058527</v>
          </cell>
          <cell r="AQ23">
            <v>175.59773864575257</v>
          </cell>
          <cell r="AR23">
            <v>174.58883043026353</v>
          </cell>
          <cell r="AS23">
            <v>199.18336533376089</v>
          </cell>
          <cell r="AT23">
            <v>294.52030000000002</v>
          </cell>
          <cell r="AU23">
            <v>213.47342529922813</v>
          </cell>
          <cell r="AV23">
            <v>179.08530094604927</v>
          </cell>
          <cell r="AW23">
            <v>138</v>
          </cell>
          <cell r="AX23">
            <v>307.64995146620737</v>
          </cell>
          <cell r="AY23">
            <v>288.89390520406147</v>
          </cell>
          <cell r="AZ23">
            <v>298.86556028877072</v>
          </cell>
          <cell r="BA23">
            <v>265.67664034038023</v>
          </cell>
          <cell r="BB23">
            <v>285.28581444528606</v>
          </cell>
          <cell r="BC23">
            <v>462.05979297499402</v>
          </cell>
          <cell r="BD23">
            <v>506.38056740479203</v>
          </cell>
          <cell r="BE23">
            <v>515.3557718926304</v>
          </cell>
          <cell r="BF23">
            <v>526.06361570837259</v>
          </cell>
          <cell r="BG23">
            <v>500.53616507415302</v>
          </cell>
          <cell r="BH23">
            <v>418.21103041829519</v>
          </cell>
          <cell r="BI23">
            <v>341.99107061005714</v>
          </cell>
          <cell r="BJ23">
            <v>261.89413976816866</v>
          </cell>
          <cell r="BK23">
            <v>349.91548887011106</v>
          </cell>
          <cell r="BL23">
            <v>332.00734360717809</v>
          </cell>
          <cell r="BM23">
            <v>273.23805693347333</v>
          </cell>
          <cell r="BN23">
            <v>318.50368344054186</v>
          </cell>
          <cell r="BO23">
            <v>406.2368900344286</v>
          </cell>
          <cell r="BP23">
            <v>469.45750705880738</v>
          </cell>
          <cell r="BQ23">
            <v>474.713603524772</v>
          </cell>
          <cell r="BR23">
            <v>466.54882923592419</v>
          </cell>
          <cell r="BS23">
            <v>466.56856906009568</v>
          </cell>
          <cell r="BT23">
            <v>433.71192635086902</v>
          </cell>
          <cell r="BU23">
            <v>310.28631872461034</v>
          </cell>
          <cell r="BV23">
            <v>227.74104436703632</v>
          </cell>
          <cell r="BW23">
            <v>304.28370388899754</v>
          </cell>
          <cell r="BX23">
            <v>288.7109243359032</v>
          </cell>
          <cell r="BY23">
            <v>237.60562379109882</v>
          </cell>
          <cell r="BZ23">
            <v>276.9682497122954</v>
          </cell>
          <cell r="CA23">
            <v>353.26034281925695</v>
          </cell>
          <cell r="CB23">
            <v>408.23648455120122</v>
          </cell>
          <cell r="CC23">
            <v>412.80714390047984</v>
          </cell>
          <cell r="CD23">
            <v>405.70712163495938</v>
          </cell>
          <cell r="CE23">
            <v>405.724287227807</v>
          </cell>
          <cell r="CF23">
            <v>377.15241413580998</v>
          </cell>
          <cell r="CG23">
            <v>269.82249523299436</v>
          </cell>
          <cell r="CH23">
            <v>234.57327569804741</v>
          </cell>
          <cell r="CI23">
            <v>313.41221500566746</v>
          </cell>
          <cell r="CJ23">
            <v>297.37225206598032</v>
          </cell>
          <cell r="CK23">
            <v>244.7337925048318</v>
          </cell>
          <cell r="CL23">
            <v>285.27729720366426</v>
          </cell>
          <cell r="CM23">
            <v>363.85815310383464</v>
          </cell>
          <cell r="CN23">
            <v>420.48357908773727</v>
          </cell>
          <cell r="CO23">
            <v>425.19135821749427</v>
          </cell>
          <cell r="CP23">
            <v>417.87833528400819</v>
          </cell>
          <cell r="CQ23">
            <v>417.89601584464123</v>
          </cell>
          <cell r="CR23">
            <v>388.46698655988428</v>
          </cell>
          <cell r="CS23">
            <v>277.91717008998421</v>
          </cell>
        </row>
        <row r="24">
          <cell r="A24" t="str">
            <v>Anaheim</v>
          </cell>
          <cell r="B24">
            <v>2.4</v>
          </cell>
          <cell r="C24">
            <v>1.8</v>
          </cell>
          <cell r="D24">
            <v>3</v>
          </cell>
          <cell r="E24">
            <v>7.3</v>
          </cell>
          <cell r="F24">
            <v>3.2</v>
          </cell>
          <cell r="G24">
            <v>3.1</v>
          </cell>
          <cell r="H24">
            <v>11.6</v>
          </cell>
          <cell r="I24">
            <v>4</v>
          </cell>
          <cell r="J24">
            <v>11.5</v>
          </cell>
          <cell r="K24">
            <v>24.4</v>
          </cell>
          <cell r="L24">
            <v>10.1</v>
          </cell>
          <cell r="M24">
            <v>5</v>
          </cell>
          <cell r="N24">
            <v>2.554942</v>
          </cell>
          <cell r="O24">
            <v>1.916207</v>
          </cell>
          <cell r="P24">
            <v>3.1936779999999998</v>
          </cell>
          <cell r="Q24">
            <v>7.7712830000000004</v>
          </cell>
          <cell r="R24">
            <v>3.40659</v>
          </cell>
          <cell r="S24">
            <v>3.3001339999999999</v>
          </cell>
          <cell r="T24">
            <v>12.348890000000001</v>
          </cell>
          <cell r="U24">
            <v>8.0906509999999994</v>
          </cell>
          <cell r="V24">
            <v>12.242430000000001</v>
          </cell>
          <cell r="W24">
            <v>25.975249999999999</v>
          </cell>
          <cell r="X24">
            <v>10.752050000000001</v>
          </cell>
          <cell r="Y24">
            <v>5.3227969999999996</v>
          </cell>
          <cell r="Z24">
            <v>6</v>
          </cell>
          <cell r="AA24">
            <v>6</v>
          </cell>
          <cell r="AB24">
            <v>8</v>
          </cell>
          <cell r="AC24">
            <v>6</v>
          </cell>
          <cell r="AD24">
            <v>3</v>
          </cell>
          <cell r="AE24">
            <v>9</v>
          </cell>
          <cell r="AF24">
            <v>6</v>
          </cell>
          <cell r="AG24">
            <v>11</v>
          </cell>
          <cell r="AH24">
            <v>6</v>
          </cell>
          <cell r="AI24">
            <v>11</v>
          </cell>
          <cell r="AJ24">
            <v>6</v>
          </cell>
          <cell r="AK24">
            <v>6</v>
          </cell>
          <cell r="AL24">
            <v>1.9400999999999999</v>
          </cell>
          <cell r="AM24">
            <v>0.9748</v>
          </cell>
          <cell r="AN24">
            <v>1</v>
          </cell>
          <cell r="AO24">
            <v>22.723781049999999</v>
          </cell>
          <cell r="AP24">
            <v>9.5866003200000005</v>
          </cell>
          <cell r="AQ24">
            <v>15.63424478</v>
          </cell>
          <cell r="AR24">
            <v>10.924087829999999</v>
          </cell>
          <cell r="AS24">
            <v>18.678548360000001</v>
          </cell>
          <cell r="AT24">
            <v>10.80904</v>
          </cell>
          <cell r="AU24">
            <v>14.6757176</v>
          </cell>
          <cell r="AV24">
            <v>4.2147296999999995</v>
          </cell>
          <cell r="AW24">
            <v>2</v>
          </cell>
          <cell r="AX24">
            <v>7.0627124336928766</v>
          </cell>
          <cell r="AY24">
            <v>6.3793064538753637</v>
          </cell>
          <cell r="AZ24">
            <v>0</v>
          </cell>
          <cell r="BA24">
            <v>0</v>
          </cell>
          <cell r="BB24">
            <v>0</v>
          </cell>
          <cell r="BC24">
            <v>43.00081613860489</v>
          </cell>
          <cell r="BD24">
            <v>61.913655562143198</v>
          </cell>
          <cell r="BE24">
            <v>40.134151772180907</v>
          </cell>
          <cell r="BF24">
            <v>69.203489475312395</v>
          </cell>
          <cell r="BG24">
            <v>51.146736407373218</v>
          </cell>
          <cell r="BH24">
            <v>21.14560518881715</v>
          </cell>
          <cell r="BI24">
            <v>0</v>
          </cell>
          <cell r="BJ24">
            <v>0</v>
          </cell>
          <cell r="BK24">
            <v>17.714115058124865</v>
          </cell>
          <cell r="BL24">
            <v>0</v>
          </cell>
          <cell r="BM24">
            <v>2.9882885573959355</v>
          </cell>
          <cell r="BN24">
            <v>6.8103228774049018</v>
          </cell>
          <cell r="BO24">
            <v>47.417762230194086</v>
          </cell>
          <cell r="BP24">
            <v>66.399801201114499</v>
          </cell>
          <cell r="BQ24">
            <v>54.294360605421964</v>
          </cell>
          <cell r="BR24">
            <v>22.581829454896333</v>
          </cell>
          <cell r="BS24">
            <v>37.40574369240327</v>
          </cell>
          <cell r="BT24">
            <v>15.37694644711865</v>
          </cell>
          <cell r="BU24">
            <v>12.167003169225874</v>
          </cell>
          <cell r="BV24">
            <v>0</v>
          </cell>
          <cell r="BW24">
            <v>15.404052442511096</v>
          </cell>
          <cell r="BX24">
            <v>0</v>
          </cell>
          <cell r="BY24">
            <v>2.5985917727439403</v>
          </cell>
          <cell r="BZ24">
            <v>5.9222021766117567</v>
          </cell>
          <cell r="CA24">
            <v>41.234105892600603</v>
          </cell>
          <cell r="CB24">
            <v>57.740734804877725</v>
          </cell>
          <cell r="CC24">
            <v>47.213940710796138</v>
          </cell>
          <cell r="CD24">
            <v>19.636977858034012</v>
          </cell>
          <cell r="CE24">
            <v>32.527734837345157</v>
          </cell>
          <cell r="CF24">
            <v>13.371669355193522</v>
          </cell>
          <cell r="CG24">
            <v>10.580328414486072</v>
          </cell>
          <cell r="CH24">
            <v>0</v>
          </cell>
          <cell r="CI24">
            <v>15.866174015786429</v>
          </cell>
          <cell r="CJ24">
            <v>0</v>
          </cell>
          <cell r="CK24">
            <v>2.6765495259262586</v>
          </cell>
          <cell r="CL24">
            <v>6.0998682419101096</v>
          </cell>
          <cell r="CM24">
            <v>42.47112906937862</v>
          </cell>
          <cell r="CN24">
            <v>59.472956849024058</v>
          </cell>
          <cell r="CO24">
            <v>48.630358932120025</v>
          </cell>
          <cell r="CP24">
            <v>20.226087193775033</v>
          </cell>
          <cell r="CQ24">
            <v>33.503566882465513</v>
          </cell>
          <cell r="CR24">
            <v>13.772819435849328</v>
          </cell>
          <cell r="CS24">
            <v>10.897738266920655</v>
          </cell>
        </row>
        <row r="25">
          <cell r="A25" t="str">
            <v>Vernon</v>
          </cell>
          <cell r="B25">
            <v>4.8</v>
          </cell>
          <cell r="C25">
            <v>7.3</v>
          </cell>
          <cell r="D25">
            <v>7.5</v>
          </cell>
          <cell r="E25">
            <v>8.4</v>
          </cell>
          <cell r="F25">
            <v>8.6999999999999993</v>
          </cell>
          <cell r="G25">
            <v>8.4</v>
          </cell>
          <cell r="H25">
            <v>9.5</v>
          </cell>
          <cell r="I25">
            <v>2</v>
          </cell>
          <cell r="J25">
            <v>10</v>
          </cell>
          <cell r="K25">
            <v>9.9</v>
          </cell>
          <cell r="L25">
            <v>9.4</v>
          </cell>
          <cell r="M25">
            <v>8.5</v>
          </cell>
          <cell r="N25">
            <v>5.3227969999999996</v>
          </cell>
          <cell r="O25">
            <v>7.7712830000000004</v>
          </cell>
          <cell r="P25">
            <v>7.9841949999999997</v>
          </cell>
          <cell r="Q25">
            <v>8.9422979999999992</v>
          </cell>
          <cell r="R25">
            <v>9.261666</v>
          </cell>
          <cell r="S25">
            <v>8.9422979999999992</v>
          </cell>
          <cell r="T25">
            <v>10.11331</v>
          </cell>
          <cell r="U25">
            <v>10.752050000000001</v>
          </cell>
          <cell r="V25">
            <v>10.64559</v>
          </cell>
          <cell r="W25">
            <v>10.53914</v>
          </cell>
          <cell r="X25">
            <v>10.00686</v>
          </cell>
          <cell r="Y25">
            <v>9.0487540000000006</v>
          </cell>
          <cell r="Z25">
            <v>2</v>
          </cell>
          <cell r="AA25">
            <v>4</v>
          </cell>
          <cell r="AB25">
            <v>3</v>
          </cell>
          <cell r="AC25">
            <v>1</v>
          </cell>
          <cell r="AD25">
            <v>2</v>
          </cell>
          <cell r="AE25">
            <v>2</v>
          </cell>
          <cell r="AF25">
            <v>2</v>
          </cell>
          <cell r="AG25">
            <v>2</v>
          </cell>
          <cell r="AH25">
            <v>1</v>
          </cell>
          <cell r="AI25">
            <v>2</v>
          </cell>
          <cell r="AJ25">
            <v>1</v>
          </cell>
          <cell r="AK25">
            <v>1</v>
          </cell>
          <cell r="AL25">
            <v>4.5168999999999997</v>
          </cell>
          <cell r="AM25">
            <v>1.2121999999999999</v>
          </cell>
          <cell r="AN25">
            <v>5</v>
          </cell>
          <cell r="AO25">
            <v>1.0429989100000001</v>
          </cell>
          <cell r="AP25">
            <v>0</v>
          </cell>
          <cell r="AQ25">
            <v>0.63148983999999997</v>
          </cell>
          <cell r="AR25">
            <v>0.86519864999999996</v>
          </cell>
          <cell r="AS25">
            <v>0.65252474000000005</v>
          </cell>
          <cell r="AT25">
            <v>1.4133</v>
          </cell>
          <cell r="AU25">
            <v>3.5207994199999999</v>
          </cell>
          <cell r="AV25">
            <v>0</v>
          </cell>
          <cell r="AW25">
            <v>1</v>
          </cell>
          <cell r="AX25">
            <v>1.459949328</v>
          </cell>
          <cell r="AY25">
            <v>1.31862576</v>
          </cell>
          <cell r="AZ25">
            <v>0</v>
          </cell>
          <cell r="BA25">
            <v>0</v>
          </cell>
          <cell r="BB25">
            <v>0</v>
          </cell>
          <cell r="BC25">
            <v>7.3174860000000006</v>
          </cell>
          <cell r="BD25">
            <v>22.494543275999998</v>
          </cell>
          <cell r="BE25">
            <v>4.6808257920000003</v>
          </cell>
          <cell r="BF25">
            <v>10.928776212000001</v>
          </cell>
          <cell r="BG25">
            <v>7.5220799520000003</v>
          </cell>
          <cell r="BH25">
            <v>1.4127921960000001</v>
          </cell>
          <cell r="BI25">
            <v>0.73973131199999997</v>
          </cell>
          <cell r="BJ25">
            <v>0</v>
          </cell>
          <cell r="BK25">
            <v>1.6676977554532602</v>
          </cell>
          <cell r="BL25">
            <v>0</v>
          </cell>
          <cell r="BM25">
            <v>0</v>
          </cell>
          <cell r="BN25">
            <v>0.6265134811027111</v>
          </cell>
          <cell r="BO25">
            <v>8.8375460785603455</v>
          </cell>
          <cell r="BP25">
            <v>19.8822876324124</v>
          </cell>
          <cell r="BQ25">
            <v>10.592384797812064</v>
          </cell>
          <cell r="BR25">
            <v>6.3370010656540012</v>
          </cell>
          <cell r="BS25">
            <v>7.3023126042834772</v>
          </cell>
          <cell r="BT25">
            <v>3.1067756834697589</v>
          </cell>
          <cell r="BU25">
            <v>1.8463617717469387</v>
          </cell>
          <cell r="BV25">
            <v>0</v>
          </cell>
          <cell r="BW25">
            <v>1.4502165984000002</v>
          </cell>
          <cell r="BX25">
            <v>0</v>
          </cell>
          <cell r="BY25">
            <v>0</v>
          </cell>
          <cell r="BZ25">
            <v>0.54481110047999992</v>
          </cell>
          <cell r="CA25">
            <v>7.6850592203200003</v>
          </cell>
          <cell r="CB25">
            <v>17.289477931120004</v>
          </cell>
          <cell r="CC25">
            <v>9.2110529022400005</v>
          </cell>
          <cell r="CD25">
            <v>5.5106053236800001</v>
          </cell>
          <cell r="CE25">
            <v>6.3500324988800001</v>
          </cell>
          <cell r="CF25">
            <v>2.70162722768</v>
          </cell>
          <cell r="CG25">
            <v>1.6055813946399999</v>
          </cell>
          <cell r="CH25">
            <v>0</v>
          </cell>
          <cell r="CI25">
            <v>1.4937230963520003</v>
          </cell>
          <cell r="CJ25">
            <v>0</v>
          </cell>
          <cell r="CK25">
            <v>0</v>
          </cell>
          <cell r="CL25">
            <v>0.56115543349439989</v>
          </cell>
          <cell r="CM25">
            <v>7.9156109969296002</v>
          </cell>
          <cell r="CN25">
            <v>17.808162269053604</v>
          </cell>
          <cell r="CO25">
            <v>9.4873844893072015</v>
          </cell>
          <cell r="CP25">
            <v>5.6759234833904006</v>
          </cell>
          <cell r="CQ25">
            <v>6.5405334738464003</v>
          </cell>
          <cell r="CR25">
            <v>2.7826760445104002</v>
          </cell>
          <cell r="CS25">
            <v>1.6537488364791999</v>
          </cell>
        </row>
        <row r="26">
          <cell r="A26" t="str">
            <v>Long Beach</v>
          </cell>
          <cell r="B26">
            <v>2174.3000000000002</v>
          </cell>
          <cell r="C26">
            <v>2111.1999999999998</v>
          </cell>
          <cell r="D26">
            <v>2522.1999999999998</v>
          </cell>
          <cell r="E26">
            <v>2364.9</v>
          </cell>
          <cell r="F26">
            <v>536.5</v>
          </cell>
          <cell r="G26">
            <v>441.4</v>
          </cell>
          <cell r="H26">
            <v>425.5</v>
          </cell>
          <cell r="I26">
            <v>400</v>
          </cell>
          <cell r="J26">
            <v>430.3</v>
          </cell>
          <cell r="K26">
            <v>483.7</v>
          </cell>
          <cell r="L26">
            <v>728</v>
          </cell>
          <cell r="M26">
            <v>967.99099999999999</v>
          </cell>
          <cell r="N26">
            <v>1032.2</v>
          </cell>
          <cell r="O26">
            <v>795.2</v>
          </cell>
          <cell r="P26">
            <v>859.2</v>
          </cell>
          <cell r="Q26">
            <v>683.1</v>
          </cell>
          <cell r="R26">
            <v>535.79999999999995</v>
          </cell>
          <cell r="S26">
            <v>440.8</v>
          </cell>
          <cell r="T26">
            <v>424.8</v>
          </cell>
          <cell r="U26">
            <v>435.7</v>
          </cell>
          <cell r="V26">
            <v>429.7</v>
          </cell>
          <cell r="W26">
            <v>475.57299999999998</v>
          </cell>
          <cell r="X26">
            <v>727.2</v>
          </cell>
          <cell r="Y26">
            <v>961.97950000000003</v>
          </cell>
          <cell r="Z26">
            <v>970.03014458459995</v>
          </cell>
          <cell r="AA26">
            <v>946.96031902787786</v>
          </cell>
          <cell r="AB26">
            <v>893.0779654627047</v>
          </cell>
          <cell r="AC26">
            <v>679.42755157103079</v>
          </cell>
          <cell r="AD26">
            <v>579.1436017542635</v>
          </cell>
          <cell r="AE26">
            <v>368.80015074245443</v>
          </cell>
          <cell r="AF26">
            <v>439.5519477170551</v>
          </cell>
          <cell r="AG26">
            <v>285.68962895198013</v>
          </cell>
          <cell r="AH26">
            <v>346.65098773845187</v>
          </cell>
          <cell r="AI26">
            <v>540.55768356082001</v>
          </cell>
          <cell r="AJ26">
            <v>782.34877787237372</v>
          </cell>
          <cell r="AK26">
            <v>1164.6345029228701</v>
          </cell>
          <cell r="AL26">
            <v>991.43975094103757</v>
          </cell>
          <cell r="AM26">
            <v>1007.7107745949609</v>
          </cell>
          <cell r="AN26">
            <v>901.87796982750547</v>
          </cell>
          <cell r="AO26">
            <v>685.61449966721102</v>
          </cell>
          <cell r="AP26">
            <v>575.55717637159967</v>
          </cell>
          <cell r="AQ26">
            <v>362.02238268609375</v>
          </cell>
          <cell r="AR26">
            <v>419.89254757853337</v>
          </cell>
          <cell r="AS26">
            <v>257.74528890287974</v>
          </cell>
          <cell r="AT26">
            <v>328.87950000000001</v>
          </cell>
          <cell r="AU26">
            <v>514.93755697047266</v>
          </cell>
          <cell r="AV26">
            <v>782.69288093578098</v>
          </cell>
          <cell r="AW26">
            <v>1228</v>
          </cell>
          <cell r="AX26">
            <v>1014.8562619604495</v>
          </cell>
          <cell r="AY26">
            <v>1020.7586615971588</v>
          </cell>
          <cell r="AZ26">
            <v>931.82592899590418</v>
          </cell>
          <cell r="BA26">
            <v>696.34792802015272</v>
          </cell>
          <cell r="BB26">
            <v>613.47048692227918</v>
          </cell>
          <cell r="BC26">
            <v>377.54843141884322</v>
          </cell>
          <cell r="BD26">
            <v>457.89102116353263</v>
          </cell>
          <cell r="BE26">
            <v>286.86323414911709</v>
          </cell>
          <cell r="BF26">
            <v>370.42743647823511</v>
          </cell>
          <cell r="BG26">
            <v>576.04511610913096</v>
          </cell>
          <cell r="BH26">
            <v>812.01511054715434</v>
          </cell>
          <cell r="BI26">
            <v>1197.3401792592886</v>
          </cell>
          <cell r="BJ26">
            <v>1021.6814689780547</v>
          </cell>
          <cell r="BK26">
            <v>1017.9942510340018</v>
          </cell>
          <cell r="BL26">
            <v>920.47768316553004</v>
          </cell>
          <cell r="BM26">
            <v>700.00396795551251</v>
          </cell>
          <cell r="BN26">
            <v>613.90744447160273</v>
          </cell>
          <cell r="BO26">
            <v>394.22260070676123</v>
          </cell>
          <cell r="BP26">
            <v>466.67322798269691</v>
          </cell>
          <cell r="BQ26">
            <v>301.95225501187298</v>
          </cell>
          <cell r="BR26">
            <v>391.39298296328093</v>
          </cell>
          <cell r="BS26">
            <v>590.32397783282818</v>
          </cell>
          <cell r="BT26">
            <v>839.62859845412618</v>
          </cell>
          <cell r="BU26">
            <v>1218.3904062905594</v>
          </cell>
          <cell r="BV26">
            <v>1016.1444121219743</v>
          </cell>
          <cell r="BW26">
            <v>1021.7772426635549</v>
          </cell>
          <cell r="BX26">
            <v>953.13691197055948</v>
          </cell>
          <cell r="BY26">
            <v>734.01285186241421</v>
          </cell>
          <cell r="BZ26">
            <v>652.19925235273558</v>
          </cell>
          <cell r="CA26">
            <v>433.96901570732814</v>
          </cell>
          <cell r="CB26">
            <v>507.94390705942493</v>
          </cell>
          <cell r="CC26">
            <v>344.24901036825452</v>
          </cell>
          <cell r="CD26">
            <v>434.51468654616849</v>
          </cell>
          <cell r="CE26">
            <v>631.91490833437319</v>
          </cell>
          <cell r="CF26">
            <v>857.72398089120134</v>
          </cell>
          <cell r="CG26">
            <v>1235.6257076043773</v>
          </cell>
          <cell r="CH26">
            <v>1058.0913900339851</v>
          </cell>
          <cell r="CI26">
            <v>969.1321100365825</v>
          </cell>
          <cell r="CJ26">
            <v>735.26452279596151</v>
          </cell>
          <cell r="CK26">
            <v>644.61882697147121</v>
          </cell>
          <cell r="CL26">
            <v>416.6532578575335</v>
          </cell>
          <cell r="CM26">
            <v>491.81483904008843</v>
          </cell>
          <cell r="CN26">
            <v>323.69877248083202</v>
          </cell>
          <cell r="CO26">
            <v>404.81073016957839</v>
          </cell>
          <cell r="CP26">
            <v>597.80876485626197</v>
          </cell>
          <cell r="CQ26">
            <v>839.46388789944433</v>
          </cell>
          <cell r="CR26">
            <v>1210.983684565696</v>
          </cell>
          <cell r="CS26">
            <v>1136.3501780491047</v>
          </cell>
        </row>
        <row r="27">
          <cell r="A27" t="str">
            <v>SDG&amp;E</v>
          </cell>
          <cell r="B27">
            <v>11295</v>
          </cell>
          <cell r="C27">
            <v>9605</v>
          </cell>
          <cell r="D27">
            <v>9609</v>
          </cell>
          <cell r="E27">
            <v>8576</v>
          </cell>
          <cell r="F27">
            <v>7640</v>
          </cell>
          <cell r="G27">
            <v>7284</v>
          </cell>
          <cell r="H27">
            <v>8326</v>
          </cell>
          <cell r="I27">
            <v>10062</v>
          </cell>
          <cell r="J27">
            <v>7987</v>
          </cell>
          <cell r="K27">
            <v>8369</v>
          </cell>
          <cell r="L27">
            <v>9535</v>
          </cell>
          <cell r="M27">
            <v>11245.78</v>
          </cell>
          <cell r="N27">
            <v>12454</v>
          </cell>
          <cell r="O27">
            <v>10472</v>
          </cell>
          <cell r="P27">
            <v>11054</v>
          </cell>
          <cell r="Q27">
            <v>10391</v>
          </cell>
          <cell r="R27">
            <v>7445</v>
          </cell>
          <cell r="S27">
            <v>6555</v>
          </cell>
          <cell r="T27">
            <v>7391</v>
          </cell>
          <cell r="U27">
            <v>8349</v>
          </cell>
          <cell r="V27">
            <v>7962</v>
          </cell>
          <cell r="W27">
            <v>8404</v>
          </cell>
          <cell r="X27">
            <v>9012</v>
          </cell>
          <cell r="Y27">
            <v>11114</v>
          </cell>
          <cell r="Z27">
            <v>10961</v>
          </cell>
          <cell r="AA27">
            <v>9625</v>
          </cell>
          <cell r="AB27">
            <v>9197</v>
          </cell>
          <cell r="AC27">
            <v>8126</v>
          </cell>
          <cell r="AD27">
            <v>8249.0989049183154</v>
          </cell>
          <cell r="AE27">
            <v>7946.7140493779916</v>
          </cell>
          <cell r="AF27">
            <v>8692.8913720656419</v>
          </cell>
          <cell r="AG27">
            <v>8537.9563870703114</v>
          </cell>
          <cell r="AH27">
            <v>8466.1119367234714</v>
          </cell>
          <cell r="AI27">
            <v>8713.9781670132161</v>
          </cell>
          <cell r="AJ27">
            <v>9341.7599563728036</v>
          </cell>
          <cell r="AK27">
            <v>11077.503780999699</v>
          </cell>
          <cell r="AL27">
            <v>10960.120495823528</v>
          </cell>
          <cell r="AM27">
            <v>9568.2195749411749</v>
          </cell>
          <cell r="AN27">
            <v>10834.382767352939</v>
          </cell>
          <cell r="AO27">
            <v>9979.4104867647093</v>
          </cell>
          <cell r="AP27">
            <v>8486.6886949411801</v>
          </cell>
          <cell r="AQ27">
            <v>8181.756039470587</v>
          </cell>
          <cell r="AR27">
            <v>8816.0367401764706</v>
          </cell>
          <cell r="AS27">
            <v>10498.261189705881</v>
          </cell>
          <cell r="AT27">
            <v>10508.548699999999</v>
          </cell>
          <cell r="AU27">
            <v>8725.8823377647041</v>
          </cell>
          <cell r="AV27">
            <v>9521.3197788823527</v>
          </cell>
          <cell r="AW27">
            <v>12076</v>
          </cell>
          <cell r="AX27">
            <v>11381.979310663382</v>
          </cell>
          <cell r="AY27">
            <v>8758.412563265043</v>
          </cell>
          <cell r="AZ27">
            <v>9076.8237780900581</v>
          </cell>
          <cell r="BA27">
            <v>8198.0451995595267</v>
          </cell>
          <cell r="BB27">
            <v>8311.3533984284477</v>
          </cell>
          <cell r="BC27">
            <v>8061.0958407372236</v>
          </cell>
          <cell r="BD27">
            <v>9073.0877818236859</v>
          </cell>
          <cell r="BE27">
            <v>9620.5938146165554</v>
          </cell>
          <cell r="BF27">
            <v>9625.2448767417154</v>
          </cell>
          <cell r="BG27">
            <v>8987.0222420488699</v>
          </cell>
          <cell r="BH27">
            <v>9968.20209751738</v>
          </cell>
          <cell r="BI27">
            <v>11114.439096508106</v>
          </cell>
          <cell r="BJ27">
            <v>12082.913172202128</v>
          </cell>
          <cell r="BK27">
            <v>8974.9410874830173</v>
          </cell>
          <cell r="BL27">
            <v>9413.9811553126165</v>
          </cell>
          <cell r="BM27">
            <v>9087.7931584265989</v>
          </cell>
          <cell r="BN27">
            <v>9009.2901070210846</v>
          </cell>
          <cell r="BO27">
            <v>8535.7490622053538</v>
          </cell>
          <cell r="BP27">
            <v>9624.4383852920018</v>
          </cell>
          <cell r="BQ27">
            <v>11540.991540096305</v>
          </cell>
          <cell r="BR27">
            <v>9823.3400106913741</v>
          </cell>
          <cell r="BS27">
            <v>9534.1898235797162</v>
          </cell>
          <cell r="BT27">
            <v>10176.415721321235</v>
          </cell>
          <cell r="BU27">
            <v>11324.956776368566</v>
          </cell>
          <cell r="BV27">
            <v>10207.638903486184</v>
          </cell>
          <cell r="BW27">
            <v>7809.9772612861034</v>
          </cell>
          <cell r="BX27">
            <v>7940.74910773794</v>
          </cell>
          <cell r="BY27">
            <v>7675.5601565636316</v>
          </cell>
          <cell r="BZ27">
            <v>7616.4691253296969</v>
          </cell>
          <cell r="CA27">
            <v>7219.6754400150039</v>
          </cell>
          <cell r="CB27">
            <v>8151.775386445468</v>
          </cell>
          <cell r="CC27">
            <v>9796.3788732352532</v>
          </cell>
          <cell r="CD27">
            <v>8327.8097633623256</v>
          </cell>
          <cell r="CE27">
            <v>8069.511443743444</v>
          </cell>
          <cell r="CF27">
            <v>8601.4190333835541</v>
          </cell>
          <cell r="CG27">
            <v>9564.0681798445912</v>
          </cell>
          <cell r="CH27">
            <v>10370.982704120768</v>
          </cell>
          <cell r="CI27">
            <v>7673.2075639946834</v>
          </cell>
          <cell r="CJ27">
            <v>8056.7511725500772</v>
          </cell>
          <cell r="CK27">
            <v>7797.7150425105392</v>
          </cell>
          <cell r="CL27">
            <v>7745.2508059795891</v>
          </cell>
          <cell r="CM27">
            <v>7345.547413575453</v>
          </cell>
          <cell r="CN27">
            <v>8304.7040929288305</v>
          </cell>
          <cell r="CO27">
            <v>10000.594795992311</v>
          </cell>
          <cell r="CP27">
            <v>8491.4219641531963</v>
          </cell>
          <cell r="CQ27">
            <v>8215.1365211757457</v>
          </cell>
          <cell r="CR27">
            <v>8744.2284803350612</v>
          </cell>
          <cell r="CS27">
            <v>9708.3292640499294</v>
          </cell>
        </row>
        <row r="28">
          <cell r="A28" t="str">
            <v>Southwest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244.82929999999999</v>
          </cell>
          <cell r="K28">
            <v>320.59100000000001</v>
          </cell>
          <cell r="L28">
            <v>522.24810000000002</v>
          </cell>
          <cell r="M28">
            <v>739.99659999999994</v>
          </cell>
          <cell r="N28">
            <v>1263</v>
          </cell>
          <cell r="O28">
            <v>1120</v>
          </cell>
          <cell r="P28">
            <v>937</v>
          </cell>
          <cell r="Q28">
            <v>688</v>
          </cell>
          <cell r="R28">
            <v>504</v>
          </cell>
          <cell r="S28">
            <v>450</v>
          </cell>
          <cell r="T28">
            <v>434</v>
          </cell>
          <cell r="U28">
            <v>570</v>
          </cell>
          <cell r="V28">
            <v>652</v>
          </cell>
          <cell r="W28">
            <v>403.8</v>
          </cell>
          <cell r="X28">
            <v>556.29999999999995</v>
          </cell>
          <cell r="Y28">
            <v>1213.8</v>
          </cell>
          <cell r="Z28">
            <v>1301.5</v>
          </cell>
          <cell r="AA28">
            <v>1036.3</v>
          </cell>
          <cell r="AB28">
            <v>1069.4000000000001</v>
          </cell>
          <cell r="AC28">
            <v>736.3</v>
          </cell>
          <cell r="AD28">
            <v>580.70000000000005</v>
          </cell>
          <cell r="AE28">
            <v>718.2</v>
          </cell>
          <cell r="AF28">
            <v>622.5</v>
          </cell>
          <cell r="AG28">
            <v>703.7</v>
          </cell>
          <cell r="AH28">
            <v>710.9</v>
          </cell>
          <cell r="AI28">
            <v>449.1</v>
          </cell>
          <cell r="AJ28">
            <v>631</v>
          </cell>
          <cell r="AK28">
            <v>1111.5</v>
          </cell>
          <cell r="AL28">
            <v>1322.9</v>
          </cell>
          <cell r="AM28">
            <v>1054.4546491000001</v>
          </cell>
          <cell r="AN28">
            <v>1087.2546491000001</v>
          </cell>
          <cell r="AO28">
            <v>743.2</v>
          </cell>
          <cell r="AP28">
            <v>585.5</v>
          </cell>
          <cell r="AQ28">
            <v>721.8</v>
          </cell>
          <cell r="AR28">
            <v>624.95464909999998</v>
          </cell>
          <cell r="AS28">
            <v>705.85464909999996</v>
          </cell>
          <cell r="AT28">
            <v>793.58320000000003</v>
          </cell>
          <cell r="AU28">
            <v>452.5</v>
          </cell>
          <cell r="AV28">
            <v>636.34535089999997</v>
          </cell>
          <cell r="AW28">
            <v>1122.8</v>
          </cell>
          <cell r="AX28">
            <v>1285.646465</v>
          </cell>
          <cell r="AY28">
            <v>1020.4327837999999</v>
          </cell>
          <cell r="AZ28">
            <v>1039.7286538999999</v>
          </cell>
          <cell r="BA28">
            <v>698.80567450000001</v>
          </cell>
          <cell r="BB28">
            <v>530.26338910000004</v>
          </cell>
          <cell r="BC28">
            <v>565.56465460000004</v>
          </cell>
          <cell r="BD28">
            <v>472.30904279999999</v>
          </cell>
          <cell r="BE28">
            <v>507.82209010000003</v>
          </cell>
          <cell r="BF28">
            <v>517.23498599999994</v>
          </cell>
          <cell r="BG28">
            <v>407.0476051</v>
          </cell>
          <cell r="BH28">
            <v>588.75558579999995</v>
          </cell>
          <cell r="BI28">
            <v>1076.8464650000001</v>
          </cell>
          <cell r="BJ28">
            <v>1295.7327838000001</v>
          </cell>
          <cell r="BK28">
            <v>1051.1286539</v>
          </cell>
          <cell r="BL28">
            <v>1046.4056744999998</v>
          </cell>
          <cell r="BM28">
            <v>718.86338909999995</v>
          </cell>
          <cell r="BN28">
            <v>657.16465460000006</v>
          </cell>
          <cell r="BO28">
            <v>565.30904280000004</v>
          </cell>
          <cell r="BP28">
            <v>530.82209009999997</v>
          </cell>
          <cell r="BQ28">
            <v>509.534986</v>
          </cell>
          <cell r="BR28">
            <v>341.64760509999996</v>
          </cell>
          <cell r="BS28">
            <v>415.95558579999999</v>
          </cell>
          <cell r="BT28">
            <v>596.75558579999995</v>
          </cell>
          <cell r="BU28">
            <v>1085.646465</v>
          </cell>
          <cell r="BV28">
            <v>1311.5327837999998</v>
          </cell>
          <cell r="BW28">
            <v>1063.2286539000002</v>
          </cell>
          <cell r="BX28">
            <v>1058.2056745</v>
          </cell>
          <cell r="BY28">
            <v>726.76338910000004</v>
          </cell>
          <cell r="BZ28">
            <v>662.46465460000002</v>
          </cell>
          <cell r="CA28">
            <v>569.70904279999991</v>
          </cell>
          <cell r="CB28">
            <v>533.82209009999997</v>
          </cell>
          <cell r="CC28">
            <v>512.13498600000003</v>
          </cell>
          <cell r="CD28">
            <v>344.74760509999999</v>
          </cell>
          <cell r="CE28">
            <v>419.75558580000001</v>
          </cell>
          <cell r="CF28">
            <v>602.95558579999999</v>
          </cell>
          <cell r="CG28">
            <v>1097.5464649999999</v>
          </cell>
          <cell r="CH28">
            <v>1325.1327837999997</v>
          </cell>
          <cell r="CI28">
            <v>1073.9286539</v>
          </cell>
          <cell r="CJ28">
            <v>1068.6056745000001</v>
          </cell>
          <cell r="CK28">
            <v>733.56338909999999</v>
          </cell>
          <cell r="CL28">
            <v>667.26465460000009</v>
          </cell>
          <cell r="CM28">
            <v>573.40904279999995</v>
          </cell>
          <cell r="CN28">
            <v>536.62209009999992</v>
          </cell>
          <cell r="CO28">
            <v>514.73498599999994</v>
          </cell>
          <cell r="CP28">
            <v>347.44760510000003</v>
          </cell>
          <cell r="CQ28">
            <v>423.15558579999998</v>
          </cell>
          <cell r="CR28">
            <v>608.35558579999997</v>
          </cell>
          <cell r="CS28">
            <v>1108.5464649999999</v>
          </cell>
        </row>
        <row r="29">
          <cell r="A29" t="str">
            <v>August 1996 Financial Forecast</v>
          </cell>
          <cell r="B29">
            <v>34335</v>
          </cell>
          <cell r="C29">
            <v>34366</v>
          </cell>
          <cell r="D29">
            <v>34394</v>
          </cell>
          <cell r="E29">
            <v>34425</v>
          </cell>
          <cell r="F29">
            <v>34455</v>
          </cell>
          <cell r="G29">
            <v>34486</v>
          </cell>
          <cell r="H29">
            <v>34516</v>
          </cell>
          <cell r="I29">
            <v>34547</v>
          </cell>
          <cell r="J29">
            <v>34578</v>
          </cell>
          <cell r="K29">
            <v>34608</v>
          </cell>
          <cell r="L29">
            <v>34639</v>
          </cell>
          <cell r="M29">
            <v>34669</v>
          </cell>
          <cell r="N29">
            <v>34700</v>
          </cell>
          <cell r="O29">
            <v>34731</v>
          </cell>
          <cell r="P29">
            <v>34759</v>
          </cell>
          <cell r="Q29">
            <v>34790</v>
          </cell>
          <cell r="R29">
            <v>34820</v>
          </cell>
          <cell r="S29">
            <v>34851</v>
          </cell>
          <cell r="T29">
            <v>34881</v>
          </cell>
          <cell r="U29">
            <v>34912</v>
          </cell>
          <cell r="V29">
            <v>34943</v>
          </cell>
          <cell r="W29">
            <v>34973</v>
          </cell>
          <cell r="X29">
            <v>35004</v>
          </cell>
          <cell r="Y29">
            <v>35034</v>
          </cell>
          <cell r="Z29">
            <v>35065</v>
          </cell>
          <cell r="AA29">
            <v>35096</v>
          </cell>
          <cell r="AB29">
            <v>35125</v>
          </cell>
          <cell r="AC29">
            <v>35156</v>
          </cell>
          <cell r="AD29">
            <v>35186</v>
          </cell>
          <cell r="AE29">
            <v>35217</v>
          </cell>
          <cell r="AF29">
            <v>35247</v>
          </cell>
          <cell r="AG29">
            <v>35278</v>
          </cell>
          <cell r="AH29">
            <v>35309</v>
          </cell>
          <cell r="AI29">
            <v>35339</v>
          </cell>
          <cell r="AJ29">
            <v>35370</v>
          </cell>
          <cell r="AK29">
            <v>35400</v>
          </cell>
          <cell r="AL29">
            <v>35431</v>
          </cell>
          <cell r="AM29">
            <v>35462</v>
          </cell>
          <cell r="AN29">
            <v>35490</v>
          </cell>
          <cell r="AO29">
            <v>35521</v>
          </cell>
          <cell r="AP29">
            <v>35551</v>
          </cell>
          <cell r="AQ29">
            <v>35582</v>
          </cell>
          <cell r="AR29">
            <v>35612</v>
          </cell>
          <cell r="AS29">
            <v>35643</v>
          </cell>
          <cell r="AT29">
            <v>35674</v>
          </cell>
          <cell r="AU29">
            <v>35704</v>
          </cell>
          <cell r="AV29">
            <v>35735</v>
          </cell>
          <cell r="AW29">
            <v>35765</v>
          </cell>
          <cell r="AX29">
            <v>35796</v>
          </cell>
          <cell r="AY29">
            <v>35827</v>
          </cell>
          <cell r="AZ29">
            <v>35855</v>
          </cell>
          <cell r="BA29">
            <v>35886</v>
          </cell>
          <cell r="BB29">
            <v>35916</v>
          </cell>
          <cell r="BC29">
            <v>35947</v>
          </cell>
          <cell r="BD29">
            <v>35977</v>
          </cell>
          <cell r="BE29">
            <v>36008</v>
          </cell>
          <cell r="BF29">
            <v>36039</v>
          </cell>
          <cell r="BG29">
            <v>36069</v>
          </cell>
          <cell r="BH29">
            <v>36100</v>
          </cell>
          <cell r="BI29">
            <v>36130</v>
          </cell>
          <cell r="BJ29">
            <v>36161</v>
          </cell>
          <cell r="BK29">
            <v>36192</v>
          </cell>
          <cell r="BL29">
            <v>36220</v>
          </cell>
          <cell r="BM29">
            <v>36251</v>
          </cell>
          <cell r="BN29">
            <v>36281</v>
          </cell>
          <cell r="BO29">
            <v>36312</v>
          </cell>
          <cell r="BP29">
            <v>36342</v>
          </cell>
          <cell r="BQ29">
            <v>36373</v>
          </cell>
          <cell r="BR29">
            <v>36404</v>
          </cell>
          <cell r="BS29">
            <v>36434</v>
          </cell>
          <cell r="BT29">
            <v>36465</v>
          </cell>
          <cell r="BU29">
            <v>36495</v>
          </cell>
          <cell r="BV29">
            <v>36526</v>
          </cell>
          <cell r="BW29">
            <v>36557</v>
          </cell>
          <cell r="BX29">
            <v>36588</v>
          </cell>
          <cell r="BY29">
            <v>36619</v>
          </cell>
          <cell r="BZ29">
            <v>36650</v>
          </cell>
          <cell r="CA29">
            <v>36681</v>
          </cell>
          <cell r="CB29">
            <v>36712</v>
          </cell>
          <cell r="CC29">
            <v>36743</v>
          </cell>
          <cell r="CD29">
            <v>36774</v>
          </cell>
          <cell r="CE29">
            <v>36805</v>
          </cell>
          <cell r="CF29">
            <v>36836</v>
          </cell>
          <cell r="CG29">
            <v>36867</v>
          </cell>
          <cell r="CH29">
            <v>36898</v>
          </cell>
          <cell r="CI29">
            <v>36929</v>
          </cell>
          <cell r="CJ29">
            <v>36960</v>
          </cell>
          <cell r="CK29">
            <v>36991</v>
          </cell>
          <cell r="CL29">
            <v>37022</v>
          </cell>
          <cell r="CM29">
            <v>37053</v>
          </cell>
          <cell r="CN29">
            <v>37084</v>
          </cell>
          <cell r="CO29">
            <v>37115</v>
          </cell>
          <cell r="CP29">
            <v>37146</v>
          </cell>
          <cell r="CQ29">
            <v>37177</v>
          </cell>
          <cell r="CR29">
            <v>37208</v>
          </cell>
          <cell r="CS29">
            <v>37239</v>
          </cell>
        </row>
        <row r="30">
          <cell r="A30" t="str">
            <v xml:space="preserve"> Low Case Forecast (97Adj Hydro)</v>
          </cell>
        </row>
        <row r="31">
          <cell r="A31" t="str">
            <v>SCE Full Tariff</v>
          </cell>
          <cell r="B31">
            <v>10108.700000000001</v>
          </cell>
          <cell r="C31">
            <v>8702.15</v>
          </cell>
          <cell r="D31">
            <v>9004.94</v>
          </cell>
          <cell r="E31">
            <v>10904.1</v>
          </cell>
          <cell r="F31">
            <v>9278.5499999999993</v>
          </cell>
          <cell r="G31">
            <v>9922.32</v>
          </cell>
          <cell r="H31">
            <v>13693.63</v>
          </cell>
          <cell r="I31">
            <v>29204</v>
          </cell>
          <cell r="J31">
            <v>14359.81</v>
          </cell>
          <cell r="K31">
            <v>16435.060000000001</v>
          </cell>
          <cell r="L31">
            <v>14393.6</v>
          </cell>
          <cell r="M31">
            <v>15473.62</v>
          </cell>
          <cell r="N31">
            <v>8235.0360000000001</v>
          </cell>
          <cell r="O31">
            <v>9803.277</v>
          </cell>
          <cell r="P31">
            <v>12245.71</v>
          </cell>
          <cell r="Q31">
            <v>8377.5759999999991</v>
          </cell>
          <cell r="R31">
            <v>3964.335</v>
          </cell>
          <cell r="S31">
            <v>11793.85</v>
          </cell>
          <cell r="T31">
            <v>16274.83</v>
          </cell>
          <cell r="U31">
            <v>19110.82</v>
          </cell>
          <cell r="V31">
            <v>15062.42</v>
          </cell>
          <cell r="W31">
            <v>13268.6</v>
          </cell>
          <cell r="X31">
            <v>10490.01</v>
          </cell>
          <cell r="Y31">
            <v>8049.1639999999998</v>
          </cell>
          <cell r="Z31">
            <v>7382.9157999999989</v>
          </cell>
          <cell r="AA31">
            <v>4500</v>
          </cell>
          <cell r="AB31">
            <v>3500</v>
          </cell>
          <cell r="AC31">
            <v>4500</v>
          </cell>
          <cell r="AD31">
            <v>6400</v>
          </cell>
          <cell r="AE31">
            <v>10295.828949237974</v>
          </cell>
          <cell r="AF31">
            <v>11209.561466344745</v>
          </cell>
          <cell r="AG31">
            <v>14981.671670683962</v>
          </cell>
          <cell r="AH31">
            <v>16000</v>
          </cell>
          <cell r="AI31">
            <v>15000</v>
          </cell>
          <cell r="AJ31">
            <v>10000</v>
          </cell>
          <cell r="AK31">
            <v>6000</v>
          </cell>
          <cell r="AL31">
            <v>5308.5775999999996</v>
          </cell>
          <cell r="AM31">
            <v>3959.7530000000002</v>
          </cell>
          <cell r="AN31">
            <v>7083</v>
          </cell>
          <cell r="AO31">
            <v>3672.9266834040482</v>
          </cell>
          <cell r="AP31">
            <v>4980.4877851551937</v>
          </cell>
          <cell r="AQ31">
            <v>8039.0241870499913</v>
          </cell>
          <cell r="AR31">
            <v>17654</v>
          </cell>
          <cell r="AS31">
            <v>17805.835477386274</v>
          </cell>
          <cell r="AT31">
            <v>20148.895</v>
          </cell>
          <cell r="AU31">
            <v>10643.876253244513</v>
          </cell>
          <cell r="AV31">
            <v>5343.2372512681031</v>
          </cell>
          <cell r="AW31">
            <v>5503</v>
          </cell>
          <cell r="AX31">
            <v>2708.1272980860645</v>
          </cell>
          <cell r="AY31">
            <v>5078</v>
          </cell>
          <cell r="AZ31">
            <v>2138.5907864309552</v>
          </cell>
          <cell r="BA31">
            <v>2013.0274673186823</v>
          </cell>
          <cell r="BB31">
            <v>4290.6414948481461</v>
          </cell>
          <cell r="BC31">
            <v>7391.3993255646401</v>
          </cell>
          <cell r="BD31">
            <v>9474.5356006198981</v>
          </cell>
          <cell r="BE31">
            <v>12715.797883829078</v>
          </cell>
          <cell r="BF31">
            <v>14818.756555676413</v>
          </cell>
          <cell r="BG31">
            <v>9207.0215896331065</v>
          </cell>
          <cell r="BH31">
            <v>5243.069768067583</v>
          </cell>
          <cell r="BI31">
            <v>3929.534738883623</v>
          </cell>
          <cell r="BJ31">
            <v>2804.6728580617942</v>
          </cell>
          <cell r="BK31">
            <v>3934.9025657657903</v>
          </cell>
          <cell r="BL31">
            <v>2763.5301163384611</v>
          </cell>
          <cell r="BM31">
            <v>4126.3359530034395</v>
          </cell>
          <cell r="BN31">
            <v>4901.3735592801222</v>
          </cell>
          <cell r="BO31">
            <v>7939.2502479410114</v>
          </cell>
          <cell r="BP31">
            <v>11352.616952057251</v>
          </cell>
          <cell r="BQ31">
            <v>12392.252571731495</v>
          </cell>
          <cell r="BR31">
            <v>16430.671777479307</v>
          </cell>
          <cell r="BS31">
            <v>14346.34999195299</v>
          </cell>
          <cell r="BT31">
            <v>4966.563445682993</v>
          </cell>
          <cell r="BU31">
            <v>7919.8510319220049</v>
          </cell>
          <cell r="BV31">
            <v>3282.8224403605268</v>
          </cell>
          <cell r="BW31">
            <v>4605.7373167061696</v>
          </cell>
          <cell r="BX31">
            <v>3234.6655526867708</v>
          </cell>
          <cell r="BY31">
            <v>4829.806878919665</v>
          </cell>
          <cell r="BZ31">
            <v>5736.9753704943587</v>
          </cell>
          <cell r="CA31">
            <v>9292.7589749593499</v>
          </cell>
          <cell r="CB31">
            <v>13288.047331404576</v>
          </cell>
          <cell r="CC31">
            <v>14504.923350386443</v>
          </cell>
          <cell r="CD31">
            <v>19231.825154318605</v>
          </cell>
          <cell r="CE31">
            <v>16792.161536941603</v>
          </cell>
          <cell r="CF31">
            <v>5813.2790368391707</v>
          </cell>
          <cell r="CG31">
            <v>9270.0525186646209</v>
          </cell>
          <cell r="CH31">
            <v>3381.3071135713426</v>
          </cell>
          <cell r="CI31">
            <v>4743.9094362073547</v>
          </cell>
          <cell r="CJ31">
            <v>3331.7055192673738</v>
          </cell>
          <cell r="CK31">
            <v>4974.7010852872554</v>
          </cell>
          <cell r="CL31">
            <v>5909.0846316091893</v>
          </cell>
          <cell r="CM31">
            <v>9571.5417442081307</v>
          </cell>
          <cell r="CN31">
            <v>13686.688751346714</v>
          </cell>
          <cell r="CO31">
            <v>14940.071050898037</v>
          </cell>
          <cell r="CP31">
            <v>19808.779908948163</v>
          </cell>
          <cell r="CQ31">
            <v>17295.926383049853</v>
          </cell>
          <cell r="CR31">
            <v>5987.6774079443458</v>
          </cell>
          <cell r="CS31">
            <v>9548.1540942245592</v>
          </cell>
        </row>
        <row r="32">
          <cell r="A32" t="str">
            <v xml:space="preserve">SCE Mandalay </v>
          </cell>
          <cell r="B32">
            <v>708.4</v>
          </cell>
          <cell r="C32">
            <v>744.09</v>
          </cell>
          <cell r="D32">
            <v>850.61</v>
          </cell>
          <cell r="E32">
            <v>795.19</v>
          </cell>
          <cell r="F32">
            <v>347.61</v>
          </cell>
          <cell r="G32">
            <v>357.54</v>
          </cell>
          <cell r="H32">
            <v>589.22</v>
          </cell>
          <cell r="I32">
            <v>905</v>
          </cell>
          <cell r="J32">
            <v>572.84</v>
          </cell>
          <cell r="K32">
            <v>645.42999999999995</v>
          </cell>
          <cell r="L32">
            <v>710.26</v>
          </cell>
          <cell r="M32">
            <v>763.55399999999997</v>
          </cell>
          <cell r="N32">
            <v>1021.53</v>
          </cell>
          <cell r="O32">
            <v>1044.944</v>
          </cell>
          <cell r="P32">
            <v>1284.125</v>
          </cell>
          <cell r="Q32">
            <v>1016.941</v>
          </cell>
          <cell r="R32">
            <v>389.09629999999999</v>
          </cell>
          <cell r="S32">
            <v>1032.6400000000001</v>
          </cell>
          <cell r="T32">
            <v>1301.9469999999999</v>
          </cell>
          <cell r="U32">
            <v>1510.827</v>
          </cell>
          <cell r="V32">
            <v>1454.828</v>
          </cell>
          <cell r="W32">
            <v>1295.8910000000001</v>
          </cell>
          <cell r="X32">
            <v>1057.258</v>
          </cell>
          <cell r="Y32">
            <v>824.26030000000003</v>
          </cell>
          <cell r="Z32">
            <v>1449.28</v>
          </cell>
          <cell r="AA32">
            <v>1331.69</v>
          </cell>
          <cell r="AB32">
            <v>700</v>
          </cell>
          <cell r="AC32">
            <v>500</v>
          </cell>
          <cell r="AD32">
            <v>800</v>
          </cell>
          <cell r="AE32">
            <v>1332.57</v>
          </cell>
          <cell r="AF32">
            <v>1540.8</v>
          </cell>
          <cell r="AG32">
            <v>1570.02</v>
          </cell>
          <cell r="AH32">
            <v>1200</v>
          </cell>
          <cell r="AI32">
            <v>1400</v>
          </cell>
          <cell r="AJ32">
            <v>1430.5</v>
          </cell>
          <cell r="AK32">
            <v>1359.04</v>
          </cell>
          <cell r="AL32">
            <v>931.01419999999996</v>
          </cell>
          <cell r="AM32">
            <v>898.30010000000004</v>
          </cell>
          <cell r="AN32">
            <v>1327</v>
          </cell>
          <cell r="AO32">
            <v>1193</v>
          </cell>
          <cell r="AP32">
            <v>792</v>
          </cell>
          <cell r="AQ32">
            <v>819</v>
          </cell>
          <cell r="AR32">
            <v>1245.5646648699999</v>
          </cell>
          <cell r="AS32">
            <v>1412.9478888399999</v>
          </cell>
          <cell r="AT32">
            <v>1313.1612</v>
          </cell>
          <cell r="AU32">
            <v>1413.79592744</v>
          </cell>
          <cell r="AV32">
            <v>1374.27910004</v>
          </cell>
          <cell r="AW32">
            <v>1486.4723926199999</v>
          </cell>
          <cell r="AX32">
            <v>1271.3924511</v>
          </cell>
          <cell r="AY32">
            <v>1284.8524681499998</v>
          </cell>
          <cell r="AZ32">
            <v>1343.3450915999999</v>
          </cell>
          <cell r="BA32">
            <v>1193.2675740000002</v>
          </cell>
          <cell r="BB32">
            <v>1130.1777310499999</v>
          </cell>
          <cell r="BC32">
            <v>1036.7238563999999</v>
          </cell>
          <cell r="BD32">
            <v>1195.8458469000002</v>
          </cell>
          <cell r="BE32">
            <v>1483.5689908500001</v>
          </cell>
          <cell r="BF32">
            <v>1435.7770579500002</v>
          </cell>
          <cell r="BG32">
            <v>1363.4205286499998</v>
          </cell>
          <cell r="BH32">
            <v>1517.6825481000001</v>
          </cell>
          <cell r="BI32">
            <v>1589.3540332500002</v>
          </cell>
          <cell r="BJ32">
            <v>1021.6944698656804</v>
          </cell>
          <cell r="BK32">
            <v>853.14251355310523</v>
          </cell>
          <cell r="BL32">
            <v>1069.3236582182103</v>
          </cell>
          <cell r="BM32">
            <v>823.5258700024275</v>
          </cell>
          <cell r="BN32">
            <v>920.96729189730195</v>
          </cell>
          <cell r="BO32">
            <v>902.65142015512197</v>
          </cell>
          <cell r="BP32">
            <v>1043.0314367811968</v>
          </cell>
          <cell r="BQ32">
            <v>1117.3475659696294</v>
          </cell>
          <cell r="BR32">
            <v>1082.5811374204611</v>
          </cell>
          <cell r="BS32">
            <v>1065.3002466911796</v>
          </cell>
          <cell r="BT32">
            <v>1162.6723097690033</v>
          </cell>
          <cell r="BU32">
            <v>1197.9997817035603</v>
          </cell>
          <cell r="BV32">
            <v>1195.8762046797722</v>
          </cell>
          <cell r="BW32">
            <v>998.58897278065797</v>
          </cell>
          <cell r="BX32">
            <v>1251.6253691109839</v>
          </cell>
          <cell r="BY32">
            <v>963.92318929120199</v>
          </cell>
          <cell r="BZ32">
            <v>1077.976735856412</v>
          </cell>
          <cell r="CA32">
            <v>1056.53831582922</v>
          </cell>
          <cell r="CB32">
            <v>1220.8507658297999</v>
          </cell>
          <cell r="CC32">
            <v>1307.8365459642841</v>
          </cell>
          <cell r="CD32">
            <v>1267.1430256899541</v>
          </cell>
          <cell r="CE32">
            <v>1246.9160335427462</v>
          </cell>
          <cell r="CF32">
            <v>1360.8883967783579</v>
          </cell>
          <cell r="CG32">
            <v>1402.2386089054562</v>
          </cell>
          <cell r="CH32">
            <v>1231.7524908201653</v>
          </cell>
          <cell r="CI32">
            <v>1028.5466419640777</v>
          </cell>
          <cell r="CJ32">
            <v>1289.1741301843135</v>
          </cell>
          <cell r="CK32">
            <v>992.84088496993809</v>
          </cell>
          <cell r="CL32">
            <v>1110.3160379321043</v>
          </cell>
          <cell r="CM32">
            <v>1088.2344653040966</v>
          </cell>
          <cell r="CN32">
            <v>1257.4762888046939</v>
          </cell>
          <cell r="CO32">
            <v>1347.0716423432127</v>
          </cell>
          <cell r="CP32">
            <v>1305.1573164606527</v>
          </cell>
          <cell r="CQ32">
            <v>1284.3235145490287</v>
          </cell>
          <cell r="CR32">
            <v>1401.7150486817086</v>
          </cell>
          <cell r="CS32">
            <v>1444.3057671726199</v>
          </cell>
        </row>
        <row r="33">
          <cell r="A33" t="str">
            <v>LADWP</v>
          </cell>
          <cell r="B33">
            <v>2944.24</v>
          </cell>
          <cell r="C33">
            <v>2825.26</v>
          </cell>
          <cell r="D33">
            <v>3931.88</v>
          </cell>
          <cell r="E33">
            <v>3637.82</v>
          </cell>
          <cell r="F33">
            <v>3043.68</v>
          </cell>
          <cell r="G33">
            <v>3129.27</v>
          </cell>
          <cell r="H33">
            <v>4262.4399999999996</v>
          </cell>
          <cell r="I33">
            <v>7233</v>
          </cell>
          <cell r="J33">
            <v>5240.79</v>
          </cell>
          <cell r="K33">
            <v>4850.37</v>
          </cell>
          <cell r="L33">
            <v>5325.38</v>
          </cell>
          <cell r="M33">
            <v>5840.2560000000003</v>
          </cell>
          <cell r="N33">
            <v>3626.7559999999999</v>
          </cell>
          <cell r="O33">
            <v>2880.2910000000002</v>
          </cell>
          <cell r="P33">
            <v>4035.768</v>
          </cell>
          <cell r="Q33">
            <v>3712.335</v>
          </cell>
          <cell r="R33">
            <v>1644.328</v>
          </cell>
          <cell r="S33">
            <v>3905.42</v>
          </cell>
          <cell r="T33">
            <v>5261.9629999999997</v>
          </cell>
          <cell r="U33">
            <v>5762.0730000000003</v>
          </cell>
          <cell r="V33">
            <v>6554.74</v>
          </cell>
          <cell r="W33">
            <v>5977.6850000000004</v>
          </cell>
          <cell r="X33">
            <v>4236.6080000000002</v>
          </cell>
          <cell r="Y33">
            <v>3129.3249999999998</v>
          </cell>
          <cell r="Z33">
            <v>2802.6904</v>
          </cell>
          <cell r="AA33">
            <v>850</v>
          </cell>
          <cell r="AB33">
            <v>1200</v>
          </cell>
          <cell r="AC33">
            <v>800</v>
          </cell>
          <cell r="AD33">
            <v>1400</v>
          </cell>
          <cell r="AE33">
            <v>2812.4451987191596</v>
          </cell>
          <cell r="AF33">
            <v>3954.2070638606888</v>
          </cell>
          <cell r="AG33">
            <v>4389.0330636113858</v>
          </cell>
          <cell r="AH33">
            <v>3300</v>
          </cell>
          <cell r="AI33">
            <v>3300</v>
          </cell>
          <cell r="AJ33">
            <v>2900</v>
          </cell>
          <cell r="AK33">
            <v>2900</v>
          </cell>
          <cell r="AL33">
            <v>577.95809999999994</v>
          </cell>
          <cell r="AM33">
            <v>390.18430000000001</v>
          </cell>
          <cell r="AN33">
            <v>608</v>
          </cell>
          <cell r="AO33">
            <v>466.25732879085598</v>
          </cell>
          <cell r="AP33">
            <v>477.64764751533284</v>
          </cell>
          <cell r="AQ33">
            <v>393.91040733753789</v>
          </cell>
          <cell r="AR33">
            <v>2065</v>
          </cell>
          <cell r="AS33">
            <v>4972.3964090699574</v>
          </cell>
          <cell r="AT33">
            <v>4444.5621000000001</v>
          </cell>
          <cell r="AU33">
            <v>2219.0460504894554</v>
          </cell>
          <cell r="AV33">
            <v>742.40307350820501</v>
          </cell>
          <cell r="AW33">
            <v>593</v>
          </cell>
          <cell r="AX33">
            <v>2944.2251782454878</v>
          </cell>
          <cell r="AY33">
            <v>409</v>
          </cell>
          <cell r="AZ33">
            <v>3315.302345201655</v>
          </cell>
          <cell r="BA33">
            <v>2251.0447091156348</v>
          </cell>
          <cell r="BB33">
            <v>2906.9172205302953</v>
          </cell>
          <cell r="BC33">
            <v>4514.3083471175378</v>
          </cell>
          <cell r="BD33">
            <v>5317.8593504366409</v>
          </cell>
          <cell r="BE33">
            <v>6415.9273269018913</v>
          </cell>
          <cell r="BF33">
            <v>6640.1694460637418</v>
          </cell>
          <cell r="BG33">
            <v>5062.4101543842598</v>
          </cell>
          <cell r="BH33">
            <v>4236.0365526966725</v>
          </cell>
          <cell r="BI33">
            <v>4025.038068874368</v>
          </cell>
          <cell r="BJ33">
            <v>3077.1726380510399</v>
          </cell>
          <cell r="BK33">
            <v>3959.6156329460587</v>
          </cell>
          <cell r="BL33">
            <v>3264.2537454753619</v>
          </cell>
          <cell r="BM33">
            <v>2596.166464178199</v>
          </cell>
          <cell r="BN33">
            <v>3382.0114205866589</v>
          </cell>
          <cell r="BO33">
            <v>4390.1904316507907</v>
          </cell>
          <cell r="BP33">
            <v>5842.1081864073485</v>
          </cell>
          <cell r="BQ33">
            <v>6136.8985625572732</v>
          </cell>
          <cell r="BR33">
            <v>6243.1390845758942</v>
          </cell>
          <cell r="BS33">
            <v>6878.1313464958112</v>
          </cell>
          <cell r="BT33">
            <v>4021.6367915385053</v>
          </cell>
          <cell r="BU33">
            <v>3908.5261462727062</v>
          </cell>
          <cell r="BV33">
            <v>3601.7788527530242</v>
          </cell>
          <cell r="BW33">
            <v>4634.6635464717283</v>
          </cell>
          <cell r="BX33">
            <v>3820.7541445966808</v>
          </cell>
          <cell r="BY33">
            <v>3038.7692108253209</v>
          </cell>
          <cell r="BZ33">
            <v>3958.5875240829428</v>
          </cell>
          <cell r="CA33">
            <v>5138.6441113988012</v>
          </cell>
          <cell r="CB33">
            <v>6838.0894399946555</v>
          </cell>
          <cell r="CC33">
            <v>7183.1366205403638</v>
          </cell>
          <cell r="CD33">
            <v>7307.4893659080944</v>
          </cell>
          <cell r="CE33">
            <v>8050.7371357483753</v>
          </cell>
          <cell r="CF33">
            <v>4707.2582701733536</v>
          </cell>
          <cell r="CG33">
            <v>4574.8641610155273</v>
          </cell>
          <cell r="CH33">
            <v>3709.8322183356149</v>
          </cell>
          <cell r="CI33">
            <v>4773.7034528658805</v>
          </cell>
          <cell r="CJ33">
            <v>3935.3767689345814</v>
          </cell>
          <cell r="CK33">
            <v>3129.9322871500808</v>
          </cell>
          <cell r="CL33">
            <v>4077.345149805431</v>
          </cell>
          <cell r="CM33">
            <v>5292.8034347407656</v>
          </cell>
          <cell r="CN33">
            <v>7043.2321231944952</v>
          </cell>
          <cell r="CO33">
            <v>7398.6307191565747</v>
          </cell>
          <cell r="CP33">
            <v>7526.7140468853377</v>
          </cell>
          <cell r="CQ33">
            <v>8292.2592498208269</v>
          </cell>
          <cell r="CR33">
            <v>4848.476018278554</v>
          </cell>
          <cell r="CS33">
            <v>4712.1100858459931</v>
          </cell>
        </row>
        <row r="34">
          <cell r="A34" t="str">
            <v>IID</v>
          </cell>
          <cell r="B34">
            <v>162.16999999999999</v>
          </cell>
          <cell r="C34">
            <v>135.69999999999999</v>
          </cell>
          <cell r="D34">
            <v>257.92</v>
          </cell>
          <cell r="E34">
            <v>377.24</v>
          </cell>
          <cell r="F34">
            <v>442.62</v>
          </cell>
          <cell r="G34">
            <v>656.96</v>
          </cell>
          <cell r="H34">
            <v>808.63</v>
          </cell>
          <cell r="I34">
            <v>365</v>
          </cell>
          <cell r="J34">
            <v>614.74</v>
          </cell>
          <cell r="K34">
            <v>335.22</v>
          </cell>
          <cell r="L34">
            <v>142.80000000000001</v>
          </cell>
          <cell r="M34">
            <v>210.74600000000001</v>
          </cell>
          <cell r="N34">
            <v>293.30709999999999</v>
          </cell>
          <cell r="O34">
            <v>252.72550000000001</v>
          </cell>
          <cell r="P34">
            <v>335.72710000000001</v>
          </cell>
          <cell r="Q34">
            <v>392.73590000000002</v>
          </cell>
          <cell r="R34">
            <v>279.40949999999998</v>
          </cell>
          <cell r="S34">
            <v>325.67829999999998</v>
          </cell>
          <cell r="T34">
            <v>475.55720000000002</v>
          </cell>
          <cell r="U34">
            <v>452.541</v>
          </cell>
          <cell r="V34">
            <v>601.42550000000006</v>
          </cell>
          <cell r="W34">
            <v>437.12889999999999</v>
          </cell>
          <cell r="X34">
            <v>342.14800000000002</v>
          </cell>
          <cell r="Y34">
            <v>297.73309999999998</v>
          </cell>
          <cell r="Z34">
            <v>291.24009999999998</v>
          </cell>
          <cell r="AA34">
            <v>0</v>
          </cell>
          <cell r="AB34">
            <v>0</v>
          </cell>
          <cell r="AC34">
            <v>191</v>
          </cell>
          <cell r="AD34">
            <v>268.1773</v>
          </cell>
          <cell r="AE34">
            <v>395.07479999999998</v>
          </cell>
          <cell r="AF34">
            <v>787.32330000000002</v>
          </cell>
          <cell r="AG34">
            <v>584.51229999999998</v>
          </cell>
          <cell r="AH34">
            <v>952.60400000000004</v>
          </cell>
          <cell r="AI34">
            <v>693.22450000000003</v>
          </cell>
          <cell r="AJ34">
            <v>314.27949999999998</v>
          </cell>
          <cell r="AK34">
            <v>311.57960000000003</v>
          </cell>
          <cell r="AL34">
            <v>8.9772999999999996</v>
          </cell>
          <cell r="AM34">
            <v>1.0610999999999999</v>
          </cell>
          <cell r="AN34">
            <v>0</v>
          </cell>
          <cell r="AO34">
            <v>530</v>
          </cell>
          <cell r="AP34">
            <v>380</v>
          </cell>
          <cell r="AQ34">
            <v>675</v>
          </cell>
          <cell r="AR34">
            <v>679</v>
          </cell>
          <cell r="AS34">
            <v>955</v>
          </cell>
          <cell r="AT34">
            <v>540</v>
          </cell>
          <cell r="AU34">
            <v>943</v>
          </cell>
          <cell r="AV34">
            <v>594</v>
          </cell>
          <cell r="AW34">
            <v>0</v>
          </cell>
          <cell r="AX34">
            <v>424.27967500113914</v>
          </cell>
          <cell r="AY34">
            <v>483.12737305961963</v>
          </cell>
          <cell r="AZ34">
            <v>503.42186108188605</v>
          </cell>
          <cell r="BA34">
            <v>337.91804890195965</v>
          </cell>
          <cell r="BB34">
            <v>400.39307814239584</v>
          </cell>
          <cell r="BC34">
            <v>728.84572774944354</v>
          </cell>
          <cell r="BD34">
            <v>1008.4086210272692</v>
          </cell>
          <cell r="BE34">
            <v>827.23742473639084</v>
          </cell>
          <cell r="BF34">
            <v>834.22214418535782</v>
          </cell>
          <cell r="BG34">
            <v>773.95328865707461</v>
          </cell>
          <cell r="BH34">
            <v>632.25992462137481</v>
          </cell>
          <cell r="BI34">
            <v>563.24908258608946</v>
          </cell>
          <cell r="BJ34">
            <v>362.77687442991731</v>
          </cell>
          <cell r="BK34">
            <v>422.83253447237399</v>
          </cell>
          <cell r="BL34">
            <v>360.11553073196103</v>
          </cell>
          <cell r="BM34">
            <v>342.10052067505791</v>
          </cell>
          <cell r="BN34">
            <v>479.51117763805587</v>
          </cell>
          <cell r="BO34">
            <v>610.47796273196502</v>
          </cell>
          <cell r="BP34">
            <v>766.06720071004622</v>
          </cell>
          <cell r="BQ34">
            <v>704.43963179736431</v>
          </cell>
          <cell r="BR34">
            <v>611.07497663460992</v>
          </cell>
          <cell r="BS34">
            <v>611.15706353438441</v>
          </cell>
          <cell r="BT34">
            <v>460.36393101620752</v>
          </cell>
          <cell r="BU34">
            <v>434.65284709279683</v>
          </cell>
          <cell r="BV34">
            <v>424.62423408817631</v>
          </cell>
          <cell r="BW34">
            <v>494.91837477247844</v>
          </cell>
          <cell r="BX34">
            <v>421.5091760206908</v>
          </cell>
          <cell r="BY34">
            <v>400.42290953933303</v>
          </cell>
          <cell r="BZ34">
            <v>561.25977396228291</v>
          </cell>
          <cell r="CA34">
            <v>714.5541946689018</v>
          </cell>
          <cell r="CB34">
            <v>896.66878263051342</v>
          </cell>
          <cell r="CC34">
            <v>824.53474903372978</v>
          </cell>
          <cell r="CD34">
            <v>715.25298940753805</v>
          </cell>
          <cell r="CE34">
            <v>715.34907074403509</v>
          </cell>
          <cell r="CF34">
            <v>538.84824361190931</v>
          </cell>
          <cell r="CG34">
            <v>508.75385202283303</v>
          </cell>
          <cell r="CH34">
            <v>437.36296111082163</v>
          </cell>
          <cell r="CI34">
            <v>509.76592601565284</v>
          </cell>
          <cell r="CJ34">
            <v>434.15445130131155</v>
          </cell>
          <cell r="CK34">
            <v>412.43559682551302</v>
          </cell>
          <cell r="CL34">
            <v>578.09756718115136</v>
          </cell>
          <cell r="CM34">
            <v>735.99082050896891</v>
          </cell>
          <cell r="CN34">
            <v>923.56884610942882</v>
          </cell>
          <cell r="CO34">
            <v>849.27079150474174</v>
          </cell>
          <cell r="CP34">
            <v>736.71057908976422</v>
          </cell>
          <cell r="CQ34">
            <v>736.8095428663562</v>
          </cell>
          <cell r="CR34">
            <v>555.01369092026664</v>
          </cell>
          <cell r="CS34">
            <v>524.01646758351808</v>
          </cell>
        </row>
        <row r="35">
          <cell r="A35" t="str">
            <v>Burbank</v>
          </cell>
          <cell r="B35">
            <v>167.76</v>
          </cell>
          <cell r="C35">
            <v>157.37</v>
          </cell>
          <cell r="D35">
            <v>202.85</v>
          </cell>
          <cell r="E35">
            <v>147.63999999999999</v>
          </cell>
          <cell r="F35">
            <v>199.78</v>
          </cell>
          <cell r="G35">
            <v>213.7</v>
          </cell>
          <cell r="H35">
            <v>262.19</v>
          </cell>
          <cell r="I35">
            <v>325</v>
          </cell>
          <cell r="J35">
            <v>260.61</v>
          </cell>
          <cell r="K35">
            <v>240.89</v>
          </cell>
          <cell r="L35">
            <v>312.87</v>
          </cell>
          <cell r="M35">
            <v>156.54900000000001</v>
          </cell>
          <cell r="N35">
            <v>151.0506</v>
          </cell>
          <cell r="O35">
            <v>113.9331</v>
          </cell>
          <cell r="P35">
            <v>147.58519999999999</v>
          </cell>
          <cell r="Q35">
            <v>143.28559999999999</v>
          </cell>
          <cell r="R35">
            <v>110.3694</v>
          </cell>
          <cell r="S35">
            <v>146.7664</v>
          </cell>
          <cell r="T35">
            <v>202.5857</v>
          </cell>
          <cell r="U35">
            <v>223.7517</v>
          </cell>
          <cell r="V35">
            <v>274.05950000000001</v>
          </cell>
          <cell r="W35">
            <v>261.31920000000002</v>
          </cell>
          <cell r="X35">
            <v>149.9794</v>
          </cell>
          <cell r="Y35">
            <v>131.8554</v>
          </cell>
          <cell r="Z35">
            <v>224.90469999999999</v>
          </cell>
          <cell r="AA35">
            <v>100</v>
          </cell>
          <cell r="AB35">
            <v>125</v>
          </cell>
          <cell r="AC35">
            <v>125</v>
          </cell>
          <cell r="AD35">
            <v>123.30690000000001</v>
          </cell>
          <cell r="AE35">
            <v>197.3006</v>
          </cell>
          <cell r="AF35">
            <v>312.4753</v>
          </cell>
          <cell r="AG35">
            <v>294.49039999999997</v>
          </cell>
          <cell r="AH35">
            <v>373.82679999999999</v>
          </cell>
          <cell r="AI35">
            <v>297.49559999999997</v>
          </cell>
          <cell r="AJ35">
            <v>251.0608</v>
          </cell>
          <cell r="AK35">
            <v>181.11309999999997</v>
          </cell>
          <cell r="AL35">
            <v>81.111000000000004</v>
          </cell>
          <cell r="AM35">
            <v>28.119</v>
          </cell>
          <cell r="AN35">
            <v>61</v>
          </cell>
          <cell r="AO35">
            <v>119.58659929938935</v>
          </cell>
          <cell r="AP35">
            <v>131.87942402135548</v>
          </cell>
          <cell r="AQ35">
            <v>135.66374789634628</v>
          </cell>
          <cell r="AR35">
            <v>134.64822469560005</v>
          </cell>
          <cell r="AS35">
            <v>153.54341216414286</v>
          </cell>
          <cell r="AT35">
            <v>345.25740000000002</v>
          </cell>
          <cell r="AU35">
            <v>154.07392157777693</v>
          </cell>
          <cell r="AV35">
            <v>150.31158530634946</v>
          </cell>
          <cell r="AW35">
            <v>54</v>
          </cell>
          <cell r="AX35">
            <v>195.69553403181368</v>
          </cell>
          <cell r="AY35">
            <v>183.17422824956461</v>
          </cell>
          <cell r="AZ35">
            <v>187.67826726561026</v>
          </cell>
          <cell r="BA35">
            <v>179.30190300593188</v>
          </cell>
          <cell r="BB35">
            <v>178.89168996015601</v>
          </cell>
          <cell r="BC35">
            <v>305.83208118028728</v>
          </cell>
          <cell r="BD35">
            <v>353.72048100689648</v>
          </cell>
          <cell r="BE35">
            <v>346.09810693886061</v>
          </cell>
          <cell r="BF35">
            <v>375.09408409041532</v>
          </cell>
          <cell r="BG35">
            <v>374.03569147806797</v>
          </cell>
          <cell r="BH35">
            <v>285.32128571067614</v>
          </cell>
          <cell r="BI35">
            <v>230.00036958171981</v>
          </cell>
          <cell r="BJ35">
            <v>133.93331448664665</v>
          </cell>
          <cell r="BK35">
            <v>167.33180623440362</v>
          </cell>
          <cell r="BL35">
            <v>160.46102821000051</v>
          </cell>
          <cell r="BM35">
            <v>145.80412163347586</v>
          </cell>
          <cell r="BN35">
            <v>169.29677349574686</v>
          </cell>
          <cell r="BO35">
            <v>226.08643566088998</v>
          </cell>
          <cell r="BP35">
            <v>248.21846950267755</v>
          </cell>
          <cell r="BQ35">
            <v>251.90065210822962</v>
          </cell>
          <cell r="BR35">
            <v>239.9644771917331</v>
          </cell>
          <cell r="BS35">
            <v>232.4177278331619</v>
          </cell>
          <cell r="BT35">
            <v>211.58901433721113</v>
          </cell>
          <cell r="BU35">
            <v>173.40626763264297</v>
          </cell>
          <cell r="BV35">
            <v>156.76669350038685</v>
          </cell>
          <cell r="BW35">
            <v>195.85906674048783</v>
          </cell>
          <cell r="BX35">
            <v>187.81693654465681</v>
          </cell>
          <cell r="BY35">
            <v>170.66127374520499</v>
          </cell>
          <cell r="BZ35">
            <v>198.15902789337937</v>
          </cell>
          <cell r="CA35">
            <v>264.63037295608314</v>
          </cell>
          <cell r="CB35">
            <v>290.53554658009296</v>
          </cell>
          <cell r="CC35">
            <v>294.84547943100137</v>
          </cell>
          <cell r="CD35">
            <v>280.87438731046717</v>
          </cell>
          <cell r="CE35">
            <v>272.04104402949184</v>
          </cell>
          <cell r="CF35">
            <v>247.66138496451265</v>
          </cell>
          <cell r="CG35">
            <v>202.96912170961701</v>
          </cell>
          <cell r="CH35">
            <v>161.46969430539846</v>
          </cell>
          <cell r="CI35">
            <v>201.73483874270246</v>
          </cell>
          <cell r="CJ35">
            <v>193.45144464099653</v>
          </cell>
          <cell r="CK35">
            <v>175.78111195756114</v>
          </cell>
          <cell r="CL35">
            <v>204.10379873018076</v>
          </cell>
          <cell r="CM35">
            <v>272.56928414476562</v>
          </cell>
          <cell r="CN35">
            <v>299.25161297749577</v>
          </cell>
          <cell r="CO35">
            <v>303.69084381393139</v>
          </cell>
          <cell r="CP35">
            <v>289.30061892978119</v>
          </cell>
          <cell r="CQ35">
            <v>280.20227535037662</v>
          </cell>
          <cell r="CR35">
            <v>255.09122651344805</v>
          </cell>
          <cell r="CS35">
            <v>209.05819536090553</v>
          </cell>
        </row>
        <row r="36">
          <cell r="A36" t="str">
            <v>Glendale</v>
          </cell>
          <cell r="B36">
            <v>143.04</v>
          </cell>
          <cell r="C36">
            <v>148.11000000000001</v>
          </cell>
          <cell r="D36">
            <v>172.25</v>
          </cell>
          <cell r="E36">
            <v>155</v>
          </cell>
          <cell r="F36">
            <v>123.93</v>
          </cell>
          <cell r="G36">
            <v>120.46</v>
          </cell>
          <cell r="H36">
            <v>166.54</v>
          </cell>
          <cell r="I36">
            <v>272</v>
          </cell>
          <cell r="J36">
            <v>210.99</v>
          </cell>
          <cell r="K36">
            <v>208.68</v>
          </cell>
          <cell r="L36">
            <v>240.65</v>
          </cell>
          <cell r="M36">
            <v>88.563999999999993</v>
          </cell>
          <cell r="N36">
            <v>83.783270000000002</v>
          </cell>
          <cell r="O36">
            <v>71.498040000000003</v>
          </cell>
          <cell r="P36">
            <v>114.2261</v>
          </cell>
          <cell r="Q36">
            <v>190.28700000000001</v>
          </cell>
          <cell r="R36">
            <v>174.97730000000001</v>
          </cell>
          <cell r="S36">
            <v>154.71809999999999</v>
          </cell>
          <cell r="T36">
            <v>147.73349999999999</v>
          </cell>
          <cell r="U36">
            <v>218.23220000000001</v>
          </cell>
          <cell r="V36">
            <v>234.47749999999999</v>
          </cell>
          <cell r="W36">
            <v>254.661</v>
          </cell>
          <cell r="X36">
            <v>119.71850000000001</v>
          </cell>
          <cell r="Y36">
            <v>82.048370000000006</v>
          </cell>
          <cell r="Z36">
            <v>120.1147</v>
          </cell>
          <cell r="AA36">
            <v>100</v>
          </cell>
          <cell r="AB36">
            <v>100</v>
          </cell>
          <cell r="AC36">
            <v>125</v>
          </cell>
          <cell r="AD36">
            <v>205.46359999999999</v>
          </cell>
          <cell r="AE36">
            <v>223.48910000000001</v>
          </cell>
          <cell r="AF36">
            <v>227.12829999999997</v>
          </cell>
          <cell r="AG36">
            <v>237.09399999999999</v>
          </cell>
          <cell r="AH36">
            <v>356.00079999999997</v>
          </cell>
          <cell r="AI36">
            <v>216.22559999999996</v>
          </cell>
          <cell r="AJ36">
            <v>188.017</v>
          </cell>
          <cell r="AK36">
            <v>137.29179999999999</v>
          </cell>
          <cell r="AL36">
            <v>77.934799999999996</v>
          </cell>
          <cell r="AM36">
            <v>64.8797</v>
          </cell>
          <cell r="AN36">
            <v>73</v>
          </cell>
          <cell r="AO36">
            <v>97.783769161446457</v>
          </cell>
          <cell r="AP36">
            <v>114.03233430321909</v>
          </cell>
          <cell r="AQ36">
            <v>116.5390019323283</v>
          </cell>
          <cell r="AR36">
            <v>110.33312323205489</v>
          </cell>
          <cell r="AS36">
            <v>127.00675336307485</v>
          </cell>
          <cell r="AT36">
            <v>339.4588</v>
          </cell>
          <cell r="AU36">
            <v>132.86858193591291</v>
          </cell>
          <cell r="AV36">
            <v>117.9835916111317</v>
          </cell>
          <cell r="AW36">
            <v>117</v>
          </cell>
          <cell r="AX36">
            <v>156.77796300184434</v>
          </cell>
          <cell r="AY36">
            <v>139.32718163319498</v>
          </cell>
          <cell r="AZ36">
            <v>153.91939972599849</v>
          </cell>
          <cell r="BA36">
            <v>150.10535695006647</v>
          </cell>
          <cell r="BB36">
            <v>146.06207355078098</v>
          </cell>
          <cell r="BC36">
            <v>249.62957935750947</v>
          </cell>
          <cell r="BD36">
            <v>286.23419517049001</v>
          </cell>
          <cell r="BE36">
            <v>290.0190280231464</v>
          </cell>
          <cell r="BF36">
            <v>280.17270653312357</v>
          </cell>
          <cell r="BG36">
            <v>254.46339210191348</v>
          </cell>
          <cell r="BH36">
            <v>215.25408161096703</v>
          </cell>
          <cell r="BI36">
            <v>170.82850884096499</v>
          </cell>
          <cell r="BJ36">
            <v>117.04667854469983</v>
          </cell>
          <cell r="BK36">
            <v>142.27643258216548</v>
          </cell>
          <cell r="BL36">
            <v>129.81639936070229</v>
          </cell>
          <cell r="BM36">
            <v>110.31021679768666</v>
          </cell>
          <cell r="BN36">
            <v>141.8738387092645</v>
          </cell>
          <cell r="BO36">
            <v>189.31485105409894</v>
          </cell>
          <cell r="BP36">
            <v>212.75547832389429</v>
          </cell>
          <cell r="BQ36">
            <v>223.97787079701814</v>
          </cell>
          <cell r="BR36">
            <v>258.2402133003576</v>
          </cell>
          <cell r="BS36">
            <v>211.92799710630297</v>
          </cell>
          <cell r="BT36">
            <v>176.79600745230468</v>
          </cell>
          <cell r="BU36">
            <v>138.47958197276409</v>
          </cell>
          <cell r="BV36">
            <v>137.00116995525178</v>
          </cell>
          <cell r="BW36">
            <v>166.53217300286073</v>
          </cell>
          <cell r="BX36">
            <v>151.94791354119775</v>
          </cell>
          <cell r="BY36">
            <v>129.11625470456275</v>
          </cell>
          <cell r="BZ36">
            <v>166.06094364129291</v>
          </cell>
          <cell r="CA36">
            <v>221.58985121829627</v>
          </cell>
          <cell r="CB36">
            <v>249.02671145538983</v>
          </cell>
          <cell r="CC36">
            <v>262.16233322297222</v>
          </cell>
          <cell r="CD36">
            <v>302.26582925316876</v>
          </cell>
          <cell r="CE36">
            <v>248.05815859822596</v>
          </cell>
          <cell r="CF36">
            <v>206.93675519492092</v>
          </cell>
          <cell r="CG36">
            <v>162.08802318074808</v>
          </cell>
          <cell r="CH36">
            <v>141.11120505390934</v>
          </cell>
          <cell r="CI36">
            <v>171.52813819294656</v>
          </cell>
          <cell r="CJ36">
            <v>156.50635094743367</v>
          </cell>
          <cell r="CK36">
            <v>132.98974234569963</v>
          </cell>
          <cell r="CL36">
            <v>171.04277195053169</v>
          </cell>
          <cell r="CM36">
            <v>228.23754675484517</v>
          </cell>
          <cell r="CN36">
            <v>256.49751279905155</v>
          </cell>
          <cell r="CO36">
            <v>270.02720321966137</v>
          </cell>
          <cell r="CP36">
            <v>311.33380413076384</v>
          </cell>
          <cell r="CQ36">
            <v>255.49990335617275</v>
          </cell>
          <cell r="CR36">
            <v>213.14485785076855</v>
          </cell>
          <cell r="CS36">
            <v>166.95066387617052</v>
          </cell>
        </row>
        <row r="37">
          <cell r="A37" t="str">
            <v>Pasadena</v>
          </cell>
          <cell r="B37">
            <v>272.92</v>
          </cell>
          <cell r="C37">
            <v>250.66</v>
          </cell>
          <cell r="D37">
            <v>333.73</v>
          </cell>
          <cell r="E37">
            <v>299.07</v>
          </cell>
          <cell r="F37">
            <v>292.61</v>
          </cell>
          <cell r="G37">
            <v>340.72</v>
          </cell>
          <cell r="H37">
            <v>413.07</v>
          </cell>
          <cell r="I37">
            <v>457</v>
          </cell>
          <cell r="J37">
            <v>414.82</v>
          </cell>
          <cell r="K37">
            <v>401.74</v>
          </cell>
          <cell r="L37">
            <v>523.53</v>
          </cell>
          <cell r="M37">
            <v>195.08099999999999</v>
          </cell>
          <cell r="N37">
            <v>241.46879999999999</v>
          </cell>
          <cell r="O37">
            <v>204.6653</v>
          </cell>
          <cell r="P37">
            <v>239.2165</v>
          </cell>
          <cell r="Q37">
            <v>217.79910000000001</v>
          </cell>
          <cell r="R37">
            <v>235.06200000000001</v>
          </cell>
          <cell r="S37">
            <v>242.1508</v>
          </cell>
          <cell r="T37">
            <v>249.89699999999999</v>
          </cell>
          <cell r="U37">
            <v>268.65350000000001</v>
          </cell>
          <cell r="V37">
            <v>303.54899999999998</v>
          </cell>
          <cell r="W37">
            <v>276.69319999999999</v>
          </cell>
          <cell r="X37">
            <v>239.2869</v>
          </cell>
          <cell r="Y37">
            <v>243.01140000000001</v>
          </cell>
          <cell r="Z37">
            <v>241.41069999999999</v>
          </cell>
          <cell r="AA37">
            <v>125</v>
          </cell>
          <cell r="AB37">
            <v>125</v>
          </cell>
          <cell r="AC37">
            <v>125</v>
          </cell>
          <cell r="AD37">
            <v>224.60919999999999</v>
          </cell>
          <cell r="AE37">
            <v>248.81660000000002</v>
          </cell>
          <cell r="AF37">
            <v>275.51430000000005</v>
          </cell>
          <cell r="AG37">
            <v>287.00199999999995</v>
          </cell>
          <cell r="AH37">
            <v>479.86439999999999</v>
          </cell>
          <cell r="AI37">
            <v>309.71600000000001</v>
          </cell>
          <cell r="AJ37">
            <v>264.42169999999999</v>
          </cell>
          <cell r="AK37">
            <v>257.73569999999995</v>
          </cell>
          <cell r="AL37">
            <v>96.905900000000003</v>
          </cell>
          <cell r="AM37">
            <v>85.793499999999995</v>
          </cell>
          <cell r="AN37">
            <v>103</v>
          </cell>
          <cell r="AO37">
            <v>151.7960175694476</v>
          </cell>
          <cell r="AP37">
            <v>171.25690754058527</v>
          </cell>
          <cell r="AQ37">
            <v>175.59773864575257</v>
          </cell>
          <cell r="AR37">
            <v>174.58883043026353</v>
          </cell>
          <cell r="AS37">
            <v>199.18336533376089</v>
          </cell>
          <cell r="AT37">
            <v>294.52030000000002</v>
          </cell>
          <cell r="AU37">
            <v>213.47342529922813</v>
          </cell>
          <cell r="AV37">
            <v>179.08530094604927</v>
          </cell>
          <cell r="AW37">
            <v>138</v>
          </cell>
          <cell r="AX37">
            <v>258.78907557988259</v>
          </cell>
          <cell r="AY37">
            <v>243.01185913443354</v>
          </cell>
          <cell r="AZ37">
            <v>251.39981885643203</v>
          </cell>
          <cell r="BA37">
            <v>223.4819535292792</v>
          </cell>
          <cell r="BB37">
            <v>239.9768043014268</v>
          </cell>
          <cell r="BC37">
            <v>388.67559093297962</v>
          </cell>
          <cell r="BD37">
            <v>425.95735284780886</v>
          </cell>
          <cell r="BE37">
            <v>433.50711796715501</v>
          </cell>
          <cell r="BF37">
            <v>442.51434513986612</v>
          </cell>
          <cell r="BG37">
            <v>421.04115679689181</v>
          </cell>
          <cell r="BH37">
            <v>351.79087610273433</v>
          </cell>
          <cell r="BI37">
            <v>287.67614816111023</v>
          </cell>
          <cell r="BJ37">
            <v>179.33531378530387</v>
          </cell>
          <cell r="BK37">
            <v>239.60904222755138</v>
          </cell>
          <cell r="BL37">
            <v>227.34621399900141</v>
          </cell>
          <cell r="BM37">
            <v>187.10320407179611</v>
          </cell>
          <cell r="BN37">
            <v>218.09941246546006</v>
          </cell>
          <cell r="BO37">
            <v>278.17583169283631</v>
          </cell>
          <cell r="BP37">
            <v>321.46694619354156</v>
          </cell>
          <cell r="BQ37">
            <v>325.06612450980316</v>
          </cell>
          <cell r="BR37">
            <v>319.47519238595783</v>
          </cell>
          <cell r="BS37">
            <v>319.48870947941015</v>
          </cell>
          <cell r="BT37">
            <v>296.98970917567391</v>
          </cell>
          <cell r="BU37">
            <v>212.47246838368579</v>
          </cell>
          <cell r="BV37">
            <v>209.90897057788726</v>
          </cell>
          <cell r="BW37">
            <v>280.45835665892412</v>
          </cell>
          <cell r="BX37">
            <v>266.10492232691075</v>
          </cell>
          <cell r="BY37">
            <v>219.00115559813159</v>
          </cell>
          <cell r="BZ37">
            <v>255.28169654903965</v>
          </cell>
          <cell r="CA37">
            <v>325.6001355103769</v>
          </cell>
          <cell r="CB37">
            <v>376.27165741091824</v>
          </cell>
          <cell r="CC37">
            <v>380.48443513632037</v>
          </cell>
          <cell r="CD37">
            <v>373.94034305587149</v>
          </cell>
          <cell r="CE37">
            <v>373.95616458656667</v>
          </cell>
          <cell r="CF37">
            <v>347.62146288669504</v>
          </cell>
          <cell r="CG37">
            <v>248.69545307711189</v>
          </cell>
          <cell r="CH37">
            <v>216.20623969522387</v>
          </cell>
          <cell r="CI37">
            <v>288.87210735869184</v>
          </cell>
          <cell r="CJ37">
            <v>274.0880699967181</v>
          </cell>
          <cell r="CK37">
            <v>225.57119026607555</v>
          </cell>
          <cell r="CL37">
            <v>262.94014744551083</v>
          </cell>
          <cell r="CM37">
            <v>335.36813957568819</v>
          </cell>
          <cell r="CN37">
            <v>387.55980713324578</v>
          </cell>
          <cell r="CO37">
            <v>391.89896819041002</v>
          </cell>
          <cell r="CP37">
            <v>385.15855334754764</v>
          </cell>
          <cell r="CQ37">
            <v>385.17484952416368</v>
          </cell>
          <cell r="CR37">
            <v>358.05010677329591</v>
          </cell>
          <cell r="CS37">
            <v>256.15631666942528</v>
          </cell>
        </row>
        <row r="38">
          <cell r="A38" t="str">
            <v>Anaheim</v>
          </cell>
          <cell r="B38">
            <v>2.4</v>
          </cell>
          <cell r="C38">
            <v>1.8</v>
          </cell>
          <cell r="D38">
            <v>3</v>
          </cell>
          <cell r="E38">
            <v>7.3</v>
          </cell>
          <cell r="F38">
            <v>3.2</v>
          </cell>
          <cell r="G38">
            <v>3.1</v>
          </cell>
          <cell r="H38">
            <v>11.6</v>
          </cell>
          <cell r="I38">
            <v>4</v>
          </cell>
          <cell r="J38">
            <v>11.5</v>
          </cell>
          <cell r="K38">
            <v>24.4</v>
          </cell>
          <cell r="L38">
            <v>10.1</v>
          </cell>
          <cell r="M38">
            <v>5</v>
          </cell>
          <cell r="N38">
            <v>2.4</v>
          </cell>
          <cell r="O38">
            <v>1.8</v>
          </cell>
          <cell r="P38">
            <v>3</v>
          </cell>
          <cell r="Q38">
            <v>7.3</v>
          </cell>
          <cell r="R38">
            <v>3.2</v>
          </cell>
          <cell r="S38">
            <v>3.1</v>
          </cell>
          <cell r="T38">
            <v>11.6</v>
          </cell>
          <cell r="U38">
            <v>7.6</v>
          </cell>
          <cell r="V38">
            <v>11.5</v>
          </cell>
          <cell r="W38">
            <v>24.4</v>
          </cell>
          <cell r="X38">
            <v>10.1</v>
          </cell>
          <cell r="Y38">
            <v>5</v>
          </cell>
          <cell r="Z38">
            <v>6</v>
          </cell>
          <cell r="AA38">
            <v>6</v>
          </cell>
          <cell r="AB38">
            <v>8</v>
          </cell>
          <cell r="AC38">
            <v>6</v>
          </cell>
          <cell r="AD38">
            <v>3</v>
          </cell>
          <cell r="AE38">
            <v>9</v>
          </cell>
          <cell r="AF38">
            <v>6</v>
          </cell>
          <cell r="AG38">
            <v>11</v>
          </cell>
          <cell r="AH38">
            <v>6</v>
          </cell>
          <cell r="AI38">
            <v>11</v>
          </cell>
          <cell r="AJ38">
            <v>6</v>
          </cell>
          <cell r="AK38">
            <v>6</v>
          </cell>
          <cell r="AL38">
            <v>1.9400999999999999</v>
          </cell>
          <cell r="AM38">
            <v>0.9748</v>
          </cell>
          <cell r="AN38">
            <v>1</v>
          </cell>
          <cell r="AO38">
            <v>22.723781049999999</v>
          </cell>
          <cell r="AP38">
            <v>9.5866003200000005</v>
          </cell>
          <cell r="AQ38">
            <v>15.63424478</v>
          </cell>
          <cell r="AR38">
            <v>10.924087829999999</v>
          </cell>
          <cell r="AS38">
            <v>18.678548360000001</v>
          </cell>
          <cell r="AT38">
            <v>10.80904</v>
          </cell>
          <cell r="AU38">
            <v>14.6757176</v>
          </cell>
          <cell r="AV38">
            <v>4.2147296999999995</v>
          </cell>
          <cell r="AW38">
            <v>2</v>
          </cell>
          <cell r="AX38">
            <v>5.9410144974545362</v>
          </cell>
          <cell r="AY38">
            <v>5.3661468567483928</v>
          </cell>
          <cell r="AZ38">
            <v>0</v>
          </cell>
          <cell r="BA38">
            <v>0</v>
          </cell>
          <cell r="BB38">
            <v>0</v>
          </cell>
          <cell r="BC38">
            <v>36.171439015853004</v>
          </cell>
          <cell r="BD38">
            <v>52.08054677836747</v>
          </cell>
          <cell r="BE38">
            <v>33.760057451028871</v>
          </cell>
          <cell r="BF38">
            <v>58.212611387931219</v>
          </cell>
          <cell r="BG38">
            <v>43.023626594805179</v>
          </cell>
          <cell r="BH38">
            <v>17.787266317811323</v>
          </cell>
          <cell r="BI38">
            <v>0</v>
          </cell>
          <cell r="BJ38">
            <v>0</v>
          </cell>
          <cell r="BK38">
            <v>12.129963599757918</v>
          </cell>
          <cell r="BL38">
            <v>0</v>
          </cell>
          <cell r="BM38">
            <v>2.0462682616572567</v>
          </cell>
          <cell r="BN38">
            <v>4.6634544449134161</v>
          </cell>
          <cell r="BO38">
            <v>32.469910461060067</v>
          </cell>
          <cell r="BP38">
            <v>45.468100944238742</v>
          </cell>
          <cell r="BQ38">
            <v>37.178747888612499</v>
          </cell>
          <cell r="BR38">
            <v>15.463192397985324</v>
          </cell>
          <cell r="BS38">
            <v>25.614054550391739</v>
          </cell>
          <cell r="BT38">
            <v>10.529557929760925</v>
          </cell>
          <cell r="BU38">
            <v>8.3315088039442706</v>
          </cell>
          <cell r="BV38">
            <v>0</v>
          </cell>
          <cell r="BW38">
            <v>14.197918517156451</v>
          </cell>
          <cell r="BX38">
            <v>0</v>
          </cell>
          <cell r="BY38">
            <v>2.3951226072791281</v>
          </cell>
          <cell r="BZ38">
            <v>5.4584950459928123</v>
          </cell>
          <cell r="CA38">
            <v>38.005484451305122</v>
          </cell>
          <cell r="CB38">
            <v>53.219647942639291</v>
          </cell>
          <cell r="CC38">
            <v>43.517099515694952</v>
          </cell>
          <cell r="CD38">
            <v>18.099406801689845</v>
          </cell>
          <cell r="CE38">
            <v>29.980820338794761</v>
          </cell>
          <cell r="CF38">
            <v>12.324670579506748</v>
          </cell>
          <cell r="CG38">
            <v>9.7518910218109074</v>
          </cell>
          <cell r="CH38">
            <v>0</v>
          </cell>
          <cell r="CI38">
            <v>14.623856072671144</v>
          </cell>
          <cell r="CJ38">
            <v>0</v>
          </cell>
          <cell r="CK38">
            <v>2.4669762854975019</v>
          </cell>
          <cell r="CL38">
            <v>5.6222498973725967</v>
          </cell>
          <cell r="CM38">
            <v>39.145648984844279</v>
          </cell>
          <cell r="CN38">
            <v>54.816237380918473</v>
          </cell>
          <cell r="CO38">
            <v>44.8226125011658</v>
          </cell>
          <cell r="CP38">
            <v>18.64238900574054</v>
          </cell>
          <cell r="CQ38">
            <v>30.880244948958605</v>
          </cell>
          <cell r="CR38">
            <v>12.69441069689195</v>
          </cell>
          <cell r="CS38">
            <v>10.044447752465235</v>
          </cell>
        </row>
        <row r="39">
          <cell r="A39" t="str">
            <v>Vernon</v>
          </cell>
          <cell r="B39">
            <v>4.8</v>
          </cell>
          <cell r="C39">
            <v>7.3</v>
          </cell>
          <cell r="D39">
            <v>7.5</v>
          </cell>
          <cell r="E39">
            <v>8.4</v>
          </cell>
          <cell r="F39">
            <v>8.6999999999999993</v>
          </cell>
          <cell r="G39">
            <v>8.4</v>
          </cell>
          <cell r="H39">
            <v>9.5</v>
          </cell>
          <cell r="I39">
            <v>2</v>
          </cell>
          <cell r="J39">
            <v>10</v>
          </cell>
          <cell r="K39">
            <v>9.9</v>
          </cell>
          <cell r="L39">
            <v>9.4</v>
          </cell>
          <cell r="M39">
            <v>8.5</v>
          </cell>
          <cell r="N39">
            <v>5</v>
          </cell>
          <cell r="O39">
            <v>7.3</v>
          </cell>
          <cell r="P39">
            <v>7.5</v>
          </cell>
          <cell r="Q39">
            <v>8.4</v>
          </cell>
          <cell r="R39">
            <v>8.6999999999999993</v>
          </cell>
          <cell r="S39">
            <v>8.4</v>
          </cell>
          <cell r="T39">
            <v>9.5</v>
          </cell>
          <cell r="U39">
            <v>10.1</v>
          </cell>
          <cell r="V39">
            <v>10</v>
          </cell>
          <cell r="W39">
            <v>9.9</v>
          </cell>
          <cell r="X39">
            <v>9.4</v>
          </cell>
          <cell r="Y39">
            <v>8.5</v>
          </cell>
          <cell r="Z39">
            <v>2</v>
          </cell>
          <cell r="AA39">
            <v>4</v>
          </cell>
          <cell r="AB39">
            <v>3</v>
          </cell>
          <cell r="AC39">
            <v>1</v>
          </cell>
          <cell r="AD39">
            <v>2</v>
          </cell>
          <cell r="AE39">
            <v>2</v>
          </cell>
          <cell r="AF39">
            <v>2</v>
          </cell>
          <cell r="AG39">
            <v>2</v>
          </cell>
          <cell r="AH39">
            <v>1</v>
          </cell>
          <cell r="AI39">
            <v>2</v>
          </cell>
          <cell r="AJ39">
            <v>1</v>
          </cell>
          <cell r="AK39">
            <v>1</v>
          </cell>
          <cell r="AL39">
            <v>4.5168999999999997</v>
          </cell>
          <cell r="AM39">
            <v>1.2121999999999999</v>
          </cell>
          <cell r="AN39">
            <v>5</v>
          </cell>
          <cell r="AO39">
            <v>1.0429989100000001</v>
          </cell>
          <cell r="AP39">
            <v>0</v>
          </cell>
          <cell r="AQ39">
            <v>0.63148983999999997</v>
          </cell>
          <cell r="AR39">
            <v>0.86519864999999996</v>
          </cell>
          <cell r="AS39">
            <v>0.65252474000000005</v>
          </cell>
          <cell r="AT39">
            <v>1.4133</v>
          </cell>
          <cell r="AU39">
            <v>3.5207994199999999</v>
          </cell>
          <cell r="AV39">
            <v>0</v>
          </cell>
          <cell r="AW39">
            <v>1</v>
          </cell>
          <cell r="AX39">
            <v>1.2280806000000002</v>
          </cell>
          <cell r="AY39">
            <v>1.109202</v>
          </cell>
          <cell r="AZ39">
            <v>0</v>
          </cell>
          <cell r="BA39">
            <v>0</v>
          </cell>
          <cell r="BB39">
            <v>0</v>
          </cell>
          <cell r="BC39">
            <v>6.1553250000000004</v>
          </cell>
          <cell r="BD39">
            <v>18.921966449999999</v>
          </cell>
          <cell r="BE39">
            <v>3.9374183999999999</v>
          </cell>
          <cell r="BF39">
            <v>9.1930711499999997</v>
          </cell>
          <cell r="BG39">
            <v>6.3274254000000001</v>
          </cell>
          <cell r="BH39">
            <v>1.18841295</v>
          </cell>
          <cell r="BI39">
            <v>0.62224740000000001</v>
          </cell>
          <cell r="BJ39">
            <v>0</v>
          </cell>
          <cell r="BK39">
            <v>1.1419770619457288</v>
          </cell>
          <cell r="BL39">
            <v>0</v>
          </cell>
          <cell r="BM39">
            <v>0</v>
          </cell>
          <cell r="BN39">
            <v>0.42901300435258455</v>
          </cell>
          <cell r="BO39">
            <v>6.051621088175767</v>
          </cell>
          <cell r="BP39">
            <v>13.614647103156434</v>
          </cell>
          <cell r="BQ39">
            <v>7.2532690236285688</v>
          </cell>
          <cell r="BR39">
            <v>4.3393413673664503</v>
          </cell>
          <cell r="BS39">
            <v>5.0003506126818831</v>
          </cell>
          <cell r="BT39">
            <v>2.1274038149490475</v>
          </cell>
          <cell r="BU39">
            <v>1.2643194994379625</v>
          </cell>
          <cell r="BV39">
            <v>0</v>
          </cell>
          <cell r="BW39">
            <v>1.33666495704</v>
          </cell>
          <cell r="BX39">
            <v>0</v>
          </cell>
          <cell r="BY39">
            <v>0</v>
          </cell>
          <cell r="BZ39">
            <v>0.50215251088799995</v>
          </cell>
          <cell r="CA39">
            <v>7.0833207700920005</v>
          </cell>
          <cell r="CB39">
            <v>15.935715603822</v>
          </cell>
          <cell r="CC39">
            <v>8.4898294816439996</v>
          </cell>
          <cell r="CD39">
            <v>5.079126136308</v>
          </cell>
          <cell r="CE39">
            <v>5.8528263479279996</v>
          </cell>
          <cell r="CF39">
            <v>2.4900904087079998</v>
          </cell>
          <cell r="CG39">
            <v>1.4798647238339999</v>
          </cell>
          <cell r="CH39">
            <v>0</v>
          </cell>
          <cell r="CI39">
            <v>1.3767649057511999</v>
          </cell>
          <cell r="CJ39">
            <v>0</v>
          </cell>
          <cell r="CK39">
            <v>0</v>
          </cell>
          <cell r="CL39">
            <v>0.51721708621463991</v>
          </cell>
          <cell r="CM39">
            <v>7.2958203931947603</v>
          </cell>
          <cell r="CN39">
            <v>16.41378707193666</v>
          </cell>
          <cell r="CO39">
            <v>8.7445243660933194</v>
          </cell>
          <cell r="CP39">
            <v>5.2314999203972405</v>
          </cell>
          <cell r="CQ39">
            <v>6.0284111383658399</v>
          </cell>
          <cell r="CR39">
            <v>2.5647931209692398</v>
          </cell>
          <cell r="CS39">
            <v>1.5242606655490198</v>
          </cell>
        </row>
        <row r="40">
          <cell r="A40" t="str">
            <v>Long Beach</v>
          </cell>
          <cell r="B40">
            <v>2174.3000000000002</v>
          </cell>
          <cell r="C40">
            <v>2111.1999999999998</v>
          </cell>
          <cell r="D40">
            <v>2522.1999999999998</v>
          </cell>
          <cell r="E40">
            <v>2364.9</v>
          </cell>
          <cell r="F40">
            <v>536.5</v>
          </cell>
          <cell r="G40">
            <v>441.4</v>
          </cell>
          <cell r="H40">
            <v>425.5</v>
          </cell>
          <cell r="I40">
            <v>400</v>
          </cell>
          <cell r="J40">
            <v>430.3</v>
          </cell>
          <cell r="K40">
            <v>483.7</v>
          </cell>
          <cell r="L40">
            <v>728</v>
          </cell>
          <cell r="M40">
            <v>967.99099999999999</v>
          </cell>
          <cell r="N40">
            <v>886</v>
          </cell>
          <cell r="O40">
            <v>703</v>
          </cell>
          <cell r="P40">
            <v>771</v>
          </cell>
          <cell r="Q40">
            <v>645</v>
          </cell>
          <cell r="R40">
            <v>545</v>
          </cell>
          <cell r="S40">
            <v>465</v>
          </cell>
          <cell r="T40">
            <v>442</v>
          </cell>
          <cell r="U40">
            <v>453</v>
          </cell>
          <cell r="V40">
            <v>447</v>
          </cell>
          <cell r="W40">
            <v>483</v>
          </cell>
          <cell r="X40">
            <v>654</v>
          </cell>
          <cell r="Y40">
            <v>871</v>
          </cell>
          <cell r="Z40">
            <v>970.03014458459995</v>
          </cell>
          <cell r="AA40">
            <v>946.96031902787786</v>
          </cell>
          <cell r="AB40">
            <v>893.0779654627047</v>
          </cell>
          <cell r="AC40">
            <v>679.42755157103079</v>
          </cell>
          <cell r="AD40">
            <v>579.1436017542635</v>
          </cell>
          <cell r="AE40">
            <v>368.80015074245443</v>
          </cell>
          <cell r="AF40">
            <v>439.5519477170551</v>
          </cell>
          <cell r="AG40">
            <v>285.68962895198013</v>
          </cell>
          <cell r="AH40">
            <v>346.65098773845187</v>
          </cell>
          <cell r="AI40">
            <v>540.55768356082001</v>
          </cell>
          <cell r="AJ40">
            <v>782.34877787237372</v>
          </cell>
          <cell r="AK40">
            <v>1164.6345029228701</v>
          </cell>
          <cell r="AL40">
            <v>991.43975094103757</v>
          </cell>
          <cell r="AM40">
            <v>1007.7107745949609</v>
          </cell>
          <cell r="AN40">
            <v>901.87796982750547</v>
          </cell>
          <cell r="AO40">
            <v>685.61449966721102</v>
          </cell>
          <cell r="AP40">
            <v>575.55717637159967</v>
          </cell>
          <cell r="AQ40">
            <v>362.02238268609375</v>
          </cell>
          <cell r="AR40">
            <v>419.89254757853337</v>
          </cell>
          <cell r="AS40">
            <v>257.74528890287974</v>
          </cell>
          <cell r="AT40">
            <v>328.87950000000001</v>
          </cell>
          <cell r="AU40">
            <v>514.93755697047266</v>
          </cell>
          <cell r="AV40">
            <v>782.69288093578098</v>
          </cell>
          <cell r="AW40">
            <v>1228</v>
          </cell>
          <cell r="AX40">
            <v>1014.8562619604495</v>
          </cell>
          <cell r="AY40">
            <v>1020.7586615971588</v>
          </cell>
          <cell r="AZ40">
            <v>931.82592899590418</v>
          </cell>
          <cell r="BA40">
            <v>696.34792802015272</v>
          </cell>
          <cell r="BB40">
            <v>613.47048692227918</v>
          </cell>
          <cell r="BC40">
            <v>377.54843141884322</v>
          </cell>
          <cell r="BD40">
            <v>457.89102116353263</v>
          </cell>
          <cell r="BE40">
            <v>286.86323414911709</v>
          </cell>
          <cell r="BF40">
            <v>370.42743647823511</v>
          </cell>
          <cell r="BG40">
            <v>576.04511610913096</v>
          </cell>
          <cell r="BH40">
            <v>812.01511054715434</v>
          </cell>
          <cell r="BI40">
            <v>1197.3401792592886</v>
          </cell>
          <cell r="BJ40">
            <v>1021.6814689780547</v>
          </cell>
          <cell r="BK40">
            <v>1017.9942510340018</v>
          </cell>
          <cell r="BL40">
            <v>920.47768316553004</v>
          </cell>
          <cell r="BM40">
            <v>700.00396795551251</v>
          </cell>
          <cell r="BN40">
            <v>613.90744447160273</v>
          </cell>
          <cell r="BO40">
            <v>394.22260070676123</v>
          </cell>
          <cell r="BP40">
            <v>466.67322798269691</v>
          </cell>
          <cell r="BQ40">
            <v>301.95225501187298</v>
          </cell>
          <cell r="BR40">
            <v>391.39298296328093</v>
          </cell>
          <cell r="BS40">
            <v>590.32397783282818</v>
          </cell>
          <cell r="BT40">
            <v>839.62859845412618</v>
          </cell>
          <cell r="BU40">
            <v>1218.3904062905594</v>
          </cell>
          <cell r="BV40">
            <v>1016.1444121219743</v>
          </cell>
          <cell r="BW40">
            <v>1021.7772426635549</v>
          </cell>
          <cell r="BX40">
            <v>953.13691197055948</v>
          </cell>
          <cell r="BY40">
            <v>734.01285186241421</v>
          </cell>
          <cell r="BZ40">
            <v>652.19925235273558</v>
          </cell>
          <cell r="CA40">
            <v>433.96901570732814</v>
          </cell>
          <cell r="CB40">
            <v>507.94390705942493</v>
          </cell>
          <cell r="CC40">
            <v>344.24901036825452</v>
          </cell>
          <cell r="CD40">
            <v>434.51468654616849</v>
          </cell>
          <cell r="CE40">
            <v>631.91490833437319</v>
          </cell>
          <cell r="CF40">
            <v>857.72398089120134</v>
          </cell>
          <cell r="CG40">
            <v>1235.6257076043773</v>
          </cell>
          <cell r="CH40">
            <v>1058.0913900339851</v>
          </cell>
          <cell r="CI40">
            <v>969.1321100365825</v>
          </cell>
          <cell r="CJ40">
            <v>735.26452279596151</v>
          </cell>
          <cell r="CK40">
            <v>644.61882697147121</v>
          </cell>
          <cell r="CL40">
            <v>416.6532578575335</v>
          </cell>
          <cell r="CM40">
            <v>491.81483904008843</v>
          </cell>
          <cell r="CN40">
            <v>323.69877248083202</v>
          </cell>
          <cell r="CO40">
            <v>404.81073016957839</v>
          </cell>
          <cell r="CP40">
            <v>597.80876485626197</v>
          </cell>
          <cell r="CQ40">
            <v>839.46388789944433</v>
          </cell>
          <cell r="CR40">
            <v>1210.983684565696</v>
          </cell>
          <cell r="CS40">
            <v>1136.3501780491047</v>
          </cell>
        </row>
        <row r="41">
          <cell r="A41" t="str">
            <v>SDG&amp;E</v>
          </cell>
          <cell r="B41">
            <v>11295</v>
          </cell>
          <cell r="C41">
            <v>9605</v>
          </cell>
          <cell r="D41">
            <v>9609</v>
          </cell>
          <cell r="E41">
            <v>8576</v>
          </cell>
          <cell r="F41">
            <v>7640</v>
          </cell>
          <cell r="G41">
            <v>7284</v>
          </cell>
          <cell r="H41">
            <v>8326</v>
          </cell>
          <cell r="I41">
            <v>10062</v>
          </cell>
          <cell r="J41">
            <v>7987</v>
          </cell>
          <cell r="K41">
            <v>8369</v>
          </cell>
          <cell r="L41">
            <v>9535</v>
          </cell>
          <cell r="M41">
            <v>11245.78</v>
          </cell>
          <cell r="N41">
            <v>11826</v>
          </cell>
          <cell r="O41">
            <v>10017</v>
          </cell>
          <cell r="P41">
            <v>10619</v>
          </cell>
          <cell r="Q41">
            <v>10253</v>
          </cell>
          <cell r="R41">
            <v>7420</v>
          </cell>
          <cell r="S41">
            <v>6551</v>
          </cell>
          <cell r="T41">
            <v>7391</v>
          </cell>
          <cell r="U41">
            <v>8349</v>
          </cell>
          <cell r="V41">
            <v>7961</v>
          </cell>
          <cell r="W41">
            <v>8391</v>
          </cell>
          <cell r="X41">
            <v>8730</v>
          </cell>
          <cell r="Y41">
            <v>10412</v>
          </cell>
          <cell r="Z41">
            <v>10961</v>
          </cell>
          <cell r="AA41">
            <v>9625</v>
          </cell>
          <cell r="AB41">
            <v>9197</v>
          </cell>
          <cell r="AC41">
            <v>8126</v>
          </cell>
          <cell r="AD41">
            <v>8249.0989049183154</v>
          </cell>
          <cell r="AE41">
            <v>7946.7140493779916</v>
          </cell>
          <cell r="AF41">
            <v>8692.8913720656419</v>
          </cell>
          <cell r="AG41">
            <v>8537.9563870703114</v>
          </cell>
          <cell r="AH41">
            <v>8466.1119367234714</v>
          </cell>
          <cell r="AI41">
            <v>8713.9781670132161</v>
          </cell>
          <cell r="AJ41">
            <v>9341.7599563728036</v>
          </cell>
          <cell r="AK41">
            <v>11077.503780999699</v>
          </cell>
          <cell r="AL41">
            <v>10960.120495823528</v>
          </cell>
          <cell r="AM41">
            <v>9568.2195749411749</v>
          </cell>
          <cell r="AN41">
            <v>10834.382767352939</v>
          </cell>
          <cell r="AO41">
            <v>9979.4104867647093</v>
          </cell>
          <cell r="AP41">
            <v>8486.6886949411801</v>
          </cell>
          <cell r="AQ41">
            <v>8181.756039470587</v>
          </cell>
          <cell r="AR41">
            <v>8816.0367401764706</v>
          </cell>
          <cell r="AS41">
            <v>10498.261189705881</v>
          </cell>
          <cell r="AT41">
            <v>10508.548699999999</v>
          </cell>
          <cell r="AU41">
            <v>8725.8823377647041</v>
          </cell>
          <cell r="AV41">
            <v>9521.3197788823527</v>
          </cell>
          <cell r="AW41">
            <v>12076</v>
          </cell>
          <cell r="AX41">
            <v>10570.258523961495</v>
          </cell>
          <cell r="AY41">
            <v>8133.7948810441085</v>
          </cell>
          <cell r="AZ41">
            <v>8429.4981823561957</v>
          </cell>
          <cell r="BA41">
            <v>7613.3908510342499</v>
          </cell>
          <cell r="BB41">
            <v>7718.6183270503816</v>
          </cell>
          <cell r="BC41">
            <v>7486.2082154019463</v>
          </cell>
          <cell r="BD41">
            <v>8426.0286235648618</v>
          </cell>
          <cell r="BE41">
            <v>8934.4885453490515</v>
          </cell>
          <cell r="BF41">
            <v>8938.8079108769689</v>
          </cell>
          <cell r="BG41">
            <v>8346.1009606695516</v>
          </cell>
          <cell r="BH41">
            <v>9257.3066875231216</v>
          </cell>
          <cell r="BI41">
            <v>10321.798291168077</v>
          </cell>
          <cell r="BJ41">
            <v>10927.702906638649</v>
          </cell>
          <cell r="BK41">
            <v>8224.8315065723891</v>
          </cell>
          <cell r="BL41">
            <v>8589.8954024584818</v>
          </cell>
          <cell r="BM41">
            <v>8210.1940528631367</v>
          </cell>
          <cell r="BN41">
            <v>8075.9903654515701</v>
          </cell>
          <cell r="BO41">
            <v>7620.7379952058791</v>
          </cell>
          <cell r="BP41">
            <v>8510.0569082994152</v>
          </cell>
          <cell r="BQ41">
            <v>10051.864956499307</v>
          </cell>
          <cell r="BR41">
            <v>8629.8595928501309</v>
          </cell>
          <cell r="BS41">
            <v>8477.2755152559548</v>
          </cell>
          <cell r="BT41">
            <v>9154.306758292485</v>
          </cell>
          <cell r="BU41">
            <v>10290.474039612602</v>
          </cell>
          <cell r="BV41">
            <v>9947.4861362582942</v>
          </cell>
          <cell r="BW41">
            <v>7716.4801305179299</v>
          </cell>
          <cell r="BX41">
            <v>7808.2342627014377</v>
          </cell>
          <cell r="BY41">
            <v>7471.8166877759486</v>
          </cell>
          <cell r="BZ41">
            <v>7356.0212203509545</v>
          </cell>
          <cell r="CA41">
            <v>6944.4922217088224</v>
          </cell>
          <cell r="CB41">
            <v>7765.1211203660941</v>
          </cell>
          <cell r="CC41">
            <v>9191.5288700398669</v>
          </cell>
          <cell r="CD41">
            <v>7881.3640986560058</v>
          </cell>
          <cell r="CE41">
            <v>7729.9213281189604</v>
          </cell>
          <cell r="CF41">
            <v>8336.8844777667</v>
          </cell>
          <cell r="CG41">
            <v>9364.8225307977846</v>
          </cell>
          <cell r="CH41">
            <v>10103.025353876041</v>
          </cell>
          <cell r="CI41">
            <v>7576.9055193034646</v>
          </cell>
          <cell r="CJ41">
            <v>7920.2608821624799</v>
          </cell>
          <cell r="CK41">
            <v>7587.8592696592259</v>
          </cell>
          <cell r="CL41">
            <v>7476.9894638514834</v>
          </cell>
          <cell r="CM41">
            <v>7062.108698720087</v>
          </cell>
          <cell r="CN41">
            <v>7906.4501988670763</v>
          </cell>
          <cell r="CO41">
            <v>9377.599292701063</v>
          </cell>
          <cell r="CP41">
            <v>8031.5829295056865</v>
          </cell>
          <cell r="CQ41">
            <v>7865.3587020825289</v>
          </cell>
          <cell r="CR41">
            <v>8471.7578880497022</v>
          </cell>
          <cell r="CS41">
            <v>9503.1062455317187</v>
          </cell>
        </row>
        <row r="42">
          <cell r="A42" t="str">
            <v>Southwest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244.82929999999999</v>
          </cell>
          <cell r="K42">
            <v>320.59100000000001</v>
          </cell>
          <cell r="L42">
            <v>522.24810000000002</v>
          </cell>
          <cell r="M42">
            <v>739.99659999999994</v>
          </cell>
          <cell r="N42">
            <v>1088</v>
          </cell>
          <cell r="O42">
            <v>984</v>
          </cell>
          <cell r="P42">
            <v>844</v>
          </cell>
          <cell r="Q42">
            <v>640</v>
          </cell>
          <cell r="R42">
            <v>485</v>
          </cell>
          <cell r="S42">
            <v>450</v>
          </cell>
          <cell r="T42">
            <v>434</v>
          </cell>
          <cell r="U42">
            <v>570</v>
          </cell>
          <cell r="V42">
            <v>647</v>
          </cell>
          <cell r="W42">
            <v>551</v>
          </cell>
          <cell r="X42">
            <v>788</v>
          </cell>
          <cell r="Y42">
            <v>1237</v>
          </cell>
          <cell r="Z42">
            <v>1301.5</v>
          </cell>
          <cell r="AA42">
            <v>1036.3</v>
          </cell>
          <cell r="AB42">
            <v>1069.4000000000001</v>
          </cell>
          <cell r="AC42">
            <v>736.3</v>
          </cell>
          <cell r="AD42">
            <v>580.70000000000005</v>
          </cell>
          <cell r="AE42">
            <v>718.2</v>
          </cell>
          <cell r="AF42">
            <v>622.5</v>
          </cell>
          <cell r="AG42">
            <v>703.7</v>
          </cell>
          <cell r="AH42">
            <v>710.9</v>
          </cell>
          <cell r="AI42">
            <v>449.1</v>
          </cell>
          <cell r="AJ42">
            <v>631</v>
          </cell>
          <cell r="AK42">
            <v>1111.5</v>
          </cell>
          <cell r="AL42">
            <v>1322.9</v>
          </cell>
          <cell r="AM42">
            <v>1054.4546491000001</v>
          </cell>
          <cell r="AN42">
            <v>1087.2546491000001</v>
          </cell>
          <cell r="AO42">
            <v>743.2</v>
          </cell>
          <cell r="AP42">
            <v>585.5</v>
          </cell>
          <cell r="AQ42">
            <v>721.8</v>
          </cell>
          <cell r="AR42">
            <v>624.95464909999998</v>
          </cell>
          <cell r="AS42">
            <v>705.85464909999996</v>
          </cell>
          <cell r="AT42">
            <v>793.58320000000003</v>
          </cell>
          <cell r="AU42">
            <v>452.5</v>
          </cell>
          <cell r="AV42">
            <v>636.34535089999997</v>
          </cell>
          <cell r="AW42">
            <v>1122.8</v>
          </cell>
          <cell r="AX42">
            <v>1285.646465</v>
          </cell>
          <cell r="AY42">
            <v>1020.4327837999999</v>
          </cell>
          <cell r="AZ42">
            <v>1039.7286538999999</v>
          </cell>
          <cell r="BA42">
            <v>698.80567450000001</v>
          </cell>
          <cell r="BB42">
            <v>530.26338910000004</v>
          </cell>
          <cell r="BC42">
            <v>565.56465460000004</v>
          </cell>
          <cell r="BD42">
            <v>472.30904279999999</v>
          </cell>
          <cell r="BE42">
            <v>507.82209010000003</v>
          </cell>
          <cell r="BF42">
            <v>517.23498599999994</v>
          </cell>
          <cell r="BG42">
            <v>407.0476051</v>
          </cell>
          <cell r="BH42">
            <v>588.75558579999995</v>
          </cell>
          <cell r="BI42">
            <v>1076.8464650000001</v>
          </cell>
          <cell r="BJ42">
            <v>1295.7327838000001</v>
          </cell>
          <cell r="BK42">
            <v>1051.1286539</v>
          </cell>
          <cell r="BL42">
            <v>1046.4056744999998</v>
          </cell>
          <cell r="BM42">
            <v>718.86338909999995</v>
          </cell>
          <cell r="BN42">
            <v>657.16465460000006</v>
          </cell>
          <cell r="BO42">
            <v>565.30904280000004</v>
          </cell>
          <cell r="BP42">
            <v>530.82209009999997</v>
          </cell>
          <cell r="BQ42">
            <v>509.534986</v>
          </cell>
          <cell r="BR42">
            <v>341.64760509999996</v>
          </cell>
          <cell r="BS42">
            <v>415.95558579999999</v>
          </cell>
          <cell r="BT42">
            <v>596.75558579999995</v>
          </cell>
          <cell r="BU42">
            <v>1085.646465</v>
          </cell>
          <cell r="BV42">
            <v>1311.5327837999998</v>
          </cell>
          <cell r="BW42">
            <v>1063.2286539000002</v>
          </cell>
          <cell r="BX42">
            <v>1058.2056745</v>
          </cell>
          <cell r="BY42">
            <v>726.76338910000004</v>
          </cell>
          <cell r="BZ42">
            <v>662.46465460000002</v>
          </cell>
          <cell r="CA42">
            <v>569.70904279999991</v>
          </cell>
          <cell r="CB42">
            <v>533.82209009999997</v>
          </cell>
          <cell r="CC42">
            <v>512.13498600000003</v>
          </cell>
          <cell r="CD42">
            <v>344.74760509999999</v>
          </cell>
          <cell r="CE42">
            <v>419.75558580000001</v>
          </cell>
          <cell r="CF42">
            <v>602.95558579999999</v>
          </cell>
          <cell r="CG42">
            <v>1097.5464649999999</v>
          </cell>
          <cell r="CH42">
            <v>1325.1327837999997</v>
          </cell>
          <cell r="CI42">
            <v>1073.9286539</v>
          </cell>
          <cell r="CJ42">
            <v>1068.6056745000001</v>
          </cell>
          <cell r="CK42">
            <v>733.56338909999999</v>
          </cell>
          <cell r="CL42">
            <v>667.26465460000009</v>
          </cell>
          <cell r="CM42">
            <v>573.40904279999995</v>
          </cell>
          <cell r="CN42">
            <v>536.62209009999992</v>
          </cell>
          <cell r="CO42">
            <v>514.73498599999994</v>
          </cell>
          <cell r="CP42">
            <v>347.44760510000003</v>
          </cell>
          <cell r="CQ42">
            <v>423.15558579999998</v>
          </cell>
          <cell r="CR42">
            <v>608.35558579999997</v>
          </cell>
          <cell r="CS42">
            <v>1108.5464649999999</v>
          </cell>
        </row>
        <row r="319">
          <cell r="A319" t="str">
            <v>FULL NAME</v>
          </cell>
          <cell r="B319" t="str">
            <v>CASE NAMES</v>
          </cell>
          <cell r="C319" t="str">
            <v>SCENARIO</v>
          </cell>
          <cell r="D319" t="str">
            <v>START</v>
          </cell>
          <cell r="E319" t="str">
            <v>END</v>
          </cell>
          <cell r="F319" t="str">
            <v>TAILBLOCK</v>
          </cell>
        </row>
        <row r="320">
          <cell r="A320" t="str">
            <v>1st Quarter 1995 Operational Forecast w/ Base Case Forecast</v>
          </cell>
          <cell r="B320" t="str">
            <v>1st Quarter 1995 Operational Forecast</v>
          </cell>
          <cell r="C320" t="str">
            <v>Base Case Forecast</v>
          </cell>
          <cell r="D320">
            <v>1</v>
          </cell>
          <cell r="E320">
            <v>14</v>
          </cell>
          <cell r="F320" t="str">
            <v>ase</v>
          </cell>
        </row>
        <row r="321">
          <cell r="A321" t="str">
            <v>1st Quarter 1995 Operational Forecast w/ High Case Forecast</v>
          </cell>
          <cell r="B321" t="str">
            <v>1st Quarter 1995 Operational Forecast</v>
          </cell>
          <cell r="C321" t="str">
            <v>High Case Forecast</v>
          </cell>
          <cell r="D321">
            <v>15</v>
          </cell>
          <cell r="E321">
            <v>28</v>
          </cell>
          <cell r="F321" t="str">
            <v>igh</v>
          </cell>
        </row>
        <row r="322">
          <cell r="A322" t="str">
            <v>1st Quarter 1995 Operational Forecast w/ Low Case Forecast</v>
          </cell>
          <cell r="B322" t="str">
            <v>1st Quarter 1995 Operational Forecast</v>
          </cell>
          <cell r="C322" t="str">
            <v>Low Case Forecast</v>
          </cell>
          <cell r="D322">
            <v>29</v>
          </cell>
          <cell r="E322">
            <v>42</v>
          </cell>
          <cell r="F322" t="str">
            <v xml:space="preserve">ow </v>
          </cell>
        </row>
        <row r="323">
          <cell r="C323">
            <v>0</v>
          </cell>
          <cell r="D323">
            <v>43</v>
          </cell>
          <cell r="E323">
            <v>56</v>
          </cell>
        </row>
        <row r="324">
          <cell r="C324">
            <v>0</v>
          </cell>
          <cell r="D324">
            <v>57</v>
          </cell>
          <cell r="E324">
            <v>70</v>
          </cell>
        </row>
        <row r="325">
          <cell r="C325">
            <v>0</v>
          </cell>
          <cell r="D325">
            <v>71</v>
          </cell>
          <cell r="E325">
            <v>84</v>
          </cell>
        </row>
        <row r="326">
          <cell r="C326">
            <v>0</v>
          </cell>
          <cell r="D326">
            <v>85</v>
          </cell>
          <cell r="E326">
            <v>98</v>
          </cell>
        </row>
        <row r="327">
          <cell r="C327">
            <v>0</v>
          </cell>
          <cell r="D327">
            <v>99</v>
          </cell>
          <cell r="E327">
            <v>112</v>
          </cell>
        </row>
        <row r="328">
          <cell r="C328">
            <v>0</v>
          </cell>
          <cell r="D328">
            <v>113</v>
          </cell>
          <cell r="E328">
            <v>126</v>
          </cell>
        </row>
        <row r="329">
          <cell r="C329">
            <v>0</v>
          </cell>
          <cell r="D329">
            <v>127</v>
          </cell>
          <cell r="E329">
            <v>140</v>
          </cell>
        </row>
        <row r="330">
          <cell r="C330">
            <v>0</v>
          </cell>
          <cell r="D330">
            <v>141</v>
          </cell>
          <cell r="E330">
            <v>154</v>
          </cell>
        </row>
        <row r="331">
          <cell r="C331">
            <v>0</v>
          </cell>
          <cell r="D331">
            <v>155</v>
          </cell>
          <cell r="E331">
            <v>168</v>
          </cell>
        </row>
        <row r="332">
          <cell r="C332">
            <v>0</v>
          </cell>
          <cell r="D332">
            <v>169</v>
          </cell>
          <cell r="E332">
            <v>182</v>
          </cell>
        </row>
        <row r="333">
          <cell r="C333">
            <v>0</v>
          </cell>
          <cell r="D333">
            <v>183</v>
          </cell>
          <cell r="E333">
            <v>196</v>
          </cell>
        </row>
        <row r="334">
          <cell r="C334">
            <v>0</v>
          </cell>
          <cell r="D334">
            <v>197</v>
          </cell>
          <cell r="E334">
            <v>210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A"/>
      <sheetName val="B"/>
      <sheetName val="Rate_Issues"/>
      <sheetName val="C"/>
      <sheetName val="DEMANDS"/>
    </sheetNames>
    <sheetDataSet>
      <sheetData sheetId="0" refreshError="1">
        <row r="104">
          <cell r="D104">
            <v>1.0197590000000001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Fuel"/>
      <sheetName val="TotalCost"/>
      <sheetName val="Energy"/>
      <sheetName val="Capacity"/>
      <sheetName val="FixedOM"/>
      <sheetName val="FuelCosts"/>
      <sheetName val="FuelUsed"/>
      <sheetName val="Avoid_2"/>
      <sheetName val="Non_Avoid_2"/>
      <sheetName val="Avoid"/>
      <sheetName val="Non_Avoid"/>
      <sheetName val="AvoidCalc"/>
      <sheetName val="FuelCalc"/>
      <sheetName val="WillFuelAdjust"/>
      <sheetName val="Checks"/>
      <sheetName val="NptLTCMonthly"/>
      <sheetName val="NptAdjust"/>
      <sheetName val="NptFuelPrice"/>
      <sheetName val="NptPSSum1"/>
      <sheetName val="NptPSSum2"/>
      <sheetName val="DatCnvNEW"/>
      <sheetName val="CRS_Output"/>
      <sheetName val="FuelEx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7">
          <cell r="D17">
            <v>2006</v>
          </cell>
        </row>
        <row r="21">
          <cell r="D21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 DT 0089570856 0110(2)"/>
      <sheetName val="GT DT 0089570856 0110"/>
      <sheetName val="GT DT 0089570856 0210 Systst"/>
      <sheetName val="PA-0109201541 0110"/>
      <sheetName val="GM DR 0332123163"/>
      <sheetName val="GN3 A 0333723336"/>
      <sheetName val="DRTOU 0617978373"/>
      <sheetName val="ALTOUCP2 0687215765"/>
      <sheetName val="Sec - PAT1F - 1083375536 TB"/>
      <sheetName val="GT DT 1108544806 0110"/>
      <sheetName val="DT 1127645980 0110"/>
      <sheetName val="DT 1159374465 1110 (2)"/>
      <sheetName val="DT 1159374465 0110"/>
      <sheetName val="Sec - PAT1F - 1083375536"/>
      <sheetName val="S ALTOU CARE 1402303727"/>
      <sheetName val="EG 2690808052"/>
      <sheetName val="DM-2851519574"/>
      <sheetName val="EG 2901449341"/>
      <sheetName val="GR-DR-2580325151"/>
      <sheetName val="GTCAGR 3006908866"/>
      <sheetName val="LS3 3185487408"/>
      <sheetName val="ATS 3209257306"/>
      <sheetName val="GR-EVTOU2 3329490256"/>
      <sheetName val="OLTOU 1530545059"/>
      <sheetName val="DR 3422299646"/>
      <sheetName val="GTCAGR 3506968282"/>
      <sheetName val="DRLI 3820174055"/>
      <sheetName val="EG 3859707111"/>
      <sheetName val="PA 4003088804"/>
      <sheetName val="GTCAGM 4170385747"/>
      <sheetName val="ATS 4321527104"/>
      <sheetName val="GR DR 4322276802"/>
      <sheetName val="LS1 4337263451"/>
      <sheetName val="DRLI 5708446007"/>
      <sheetName val="DRLI 5744625933"/>
      <sheetName val="EG 5773671056"/>
      <sheetName val="DR 5876844259"/>
      <sheetName val="EG 5931127708"/>
      <sheetName val="DTRV 6161955546"/>
      <sheetName val="A6TOU 6348284600"/>
      <sheetName val="GN3 ALTOU 6506232646"/>
      <sheetName val="GNGVUF ALTOU 6584589520"/>
      <sheetName val="LS2 11712105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4">
          <cell r="W4">
            <v>32874</v>
          </cell>
          <cell r="X4">
            <v>100</v>
          </cell>
          <cell r="Y4">
            <v>100</v>
          </cell>
        </row>
        <row r="5">
          <cell r="W5">
            <v>36163</v>
          </cell>
          <cell r="X5">
            <v>100</v>
          </cell>
          <cell r="Y5">
            <v>100</v>
          </cell>
        </row>
        <row r="6">
          <cell r="P6">
            <v>40118</v>
          </cell>
          <cell r="Q6">
            <v>16.5</v>
          </cell>
          <cell r="R6">
            <v>10.8</v>
          </cell>
          <cell r="S6">
            <v>14.6</v>
          </cell>
          <cell r="T6">
            <v>12</v>
          </cell>
          <cell r="U6">
            <v>11.5</v>
          </cell>
          <cell r="W6">
            <v>36170</v>
          </cell>
          <cell r="X6">
            <v>100</v>
          </cell>
          <cell r="Y6">
            <v>100</v>
          </cell>
        </row>
        <row r="7">
          <cell r="P7">
            <v>40179</v>
          </cell>
          <cell r="Q7">
            <v>16.5</v>
          </cell>
          <cell r="R7">
            <v>10.1</v>
          </cell>
          <cell r="S7">
            <v>13.8</v>
          </cell>
          <cell r="T7">
            <v>11.2</v>
          </cell>
          <cell r="U7">
            <v>10.8</v>
          </cell>
          <cell r="W7">
            <v>36177</v>
          </cell>
          <cell r="X7">
            <v>100</v>
          </cell>
          <cell r="Y7">
            <v>100</v>
          </cell>
        </row>
        <row r="8">
          <cell r="W8">
            <v>36184</v>
          </cell>
          <cell r="X8">
            <v>100</v>
          </cell>
          <cell r="Y8">
            <v>100</v>
          </cell>
        </row>
        <row r="9">
          <cell r="W9">
            <v>36191</v>
          </cell>
          <cell r="X9">
            <v>100</v>
          </cell>
          <cell r="Y9">
            <v>100</v>
          </cell>
        </row>
        <row r="10">
          <cell r="W10">
            <v>36198</v>
          </cell>
          <cell r="X10">
            <v>100</v>
          </cell>
          <cell r="Y10">
            <v>100</v>
          </cell>
        </row>
        <row r="11">
          <cell r="W11">
            <v>36205</v>
          </cell>
          <cell r="X11">
            <v>100</v>
          </cell>
          <cell r="Y11">
            <v>100</v>
          </cell>
        </row>
        <row r="12">
          <cell r="W12">
            <v>36212</v>
          </cell>
          <cell r="X12">
            <v>100</v>
          </cell>
          <cell r="Y12">
            <v>100</v>
          </cell>
        </row>
        <row r="13">
          <cell r="W13">
            <v>36219</v>
          </cell>
          <cell r="X13">
            <v>100</v>
          </cell>
          <cell r="Y13">
            <v>100</v>
          </cell>
        </row>
        <row r="14">
          <cell r="W14">
            <v>36226</v>
          </cell>
          <cell r="X14">
            <v>100</v>
          </cell>
          <cell r="Y14">
            <v>100</v>
          </cell>
        </row>
        <row r="15">
          <cell r="W15">
            <v>36233</v>
          </cell>
          <cell r="X15">
            <v>100</v>
          </cell>
          <cell r="Y15">
            <v>100</v>
          </cell>
        </row>
        <row r="16">
          <cell r="W16">
            <v>36240</v>
          </cell>
          <cell r="X16">
            <v>100</v>
          </cell>
          <cell r="Y16">
            <v>100</v>
          </cell>
        </row>
        <row r="17">
          <cell r="W17">
            <v>36247</v>
          </cell>
          <cell r="X17">
            <v>100</v>
          </cell>
          <cell r="Y17">
            <v>100</v>
          </cell>
        </row>
        <row r="18">
          <cell r="W18">
            <v>36254</v>
          </cell>
          <cell r="X18">
            <v>100</v>
          </cell>
          <cell r="Y18">
            <v>100</v>
          </cell>
        </row>
        <row r="19">
          <cell r="W19">
            <v>36261</v>
          </cell>
          <cell r="X19">
            <v>100</v>
          </cell>
          <cell r="Y19">
            <v>100</v>
          </cell>
        </row>
        <row r="20">
          <cell r="W20">
            <v>36268</v>
          </cell>
          <cell r="X20">
            <v>100</v>
          </cell>
          <cell r="Y20">
            <v>100</v>
          </cell>
        </row>
        <row r="21">
          <cell r="W21">
            <v>36275</v>
          </cell>
          <cell r="X21">
            <v>100</v>
          </cell>
          <cell r="Y21">
            <v>100</v>
          </cell>
        </row>
        <row r="22">
          <cell r="W22">
            <v>36282</v>
          </cell>
          <cell r="X22">
            <v>100</v>
          </cell>
          <cell r="Y22">
            <v>100</v>
          </cell>
        </row>
        <row r="23">
          <cell r="W23">
            <v>36289</v>
          </cell>
          <cell r="X23">
            <v>100</v>
          </cell>
          <cell r="Y23">
            <v>100</v>
          </cell>
        </row>
        <row r="24">
          <cell r="W24">
            <v>36296</v>
          </cell>
          <cell r="X24">
            <v>100</v>
          </cell>
          <cell r="Y24">
            <v>100</v>
          </cell>
        </row>
        <row r="25">
          <cell r="W25">
            <v>36303</v>
          </cell>
          <cell r="X25">
            <v>100</v>
          </cell>
          <cell r="Y25">
            <v>100</v>
          </cell>
        </row>
        <row r="26">
          <cell r="W26">
            <v>36310</v>
          </cell>
          <cell r="X26">
            <v>100</v>
          </cell>
          <cell r="Y26">
            <v>100</v>
          </cell>
        </row>
        <row r="27">
          <cell r="W27">
            <v>36317</v>
          </cell>
          <cell r="X27">
            <v>100</v>
          </cell>
          <cell r="Y27">
            <v>100</v>
          </cell>
        </row>
        <row r="28">
          <cell r="W28">
            <v>36324</v>
          </cell>
          <cell r="X28">
            <v>100</v>
          </cell>
          <cell r="Y28">
            <v>100</v>
          </cell>
        </row>
        <row r="29">
          <cell r="W29">
            <v>36331</v>
          </cell>
          <cell r="X29">
            <v>100</v>
          </cell>
          <cell r="Y29">
            <v>100</v>
          </cell>
        </row>
        <row r="30">
          <cell r="W30">
            <v>36338</v>
          </cell>
          <cell r="X30">
            <v>100</v>
          </cell>
          <cell r="Y30">
            <v>100</v>
          </cell>
        </row>
        <row r="31">
          <cell r="W31">
            <v>36345</v>
          </cell>
          <cell r="X31">
            <v>100</v>
          </cell>
          <cell r="Y31">
            <v>100</v>
          </cell>
        </row>
        <row r="32">
          <cell r="W32">
            <v>36352</v>
          </cell>
          <cell r="X32">
            <v>100</v>
          </cell>
          <cell r="Y32">
            <v>100</v>
          </cell>
        </row>
        <row r="33">
          <cell r="W33">
            <v>36359</v>
          </cell>
          <cell r="X33">
            <v>100</v>
          </cell>
          <cell r="Y33">
            <v>100</v>
          </cell>
        </row>
        <row r="34">
          <cell r="W34">
            <v>36366</v>
          </cell>
          <cell r="X34">
            <v>100</v>
          </cell>
          <cell r="Y34">
            <v>100</v>
          </cell>
        </row>
        <row r="35">
          <cell r="W35">
            <v>36373</v>
          </cell>
          <cell r="X35">
            <v>100</v>
          </cell>
          <cell r="Y35">
            <v>100</v>
          </cell>
        </row>
        <row r="36">
          <cell r="W36">
            <v>36380</v>
          </cell>
          <cell r="X36">
            <v>100</v>
          </cell>
          <cell r="Y36">
            <v>100</v>
          </cell>
        </row>
        <row r="37">
          <cell r="W37">
            <v>36387</v>
          </cell>
          <cell r="X37">
            <v>100</v>
          </cell>
          <cell r="Y37">
            <v>100</v>
          </cell>
        </row>
        <row r="38">
          <cell r="W38">
            <v>36394</v>
          </cell>
          <cell r="X38">
            <v>100</v>
          </cell>
          <cell r="Y38">
            <v>100</v>
          </cell>
        </row>
        <row r="39">
          <cell r="W39">
            <v>36401</v>
          </cell>
          <cell r="X39">
            <v>100</v>
          </cell>
          <cell r="Y39">
            <v>100</v>
          </cell>
        </row>
        <row r="40">
          <cell r="W40">
            <v>36408</v>
          </cell>
          <cell r="X40">
            <v>100</v>
          </cell>
          <cell r="Y40">
            <v>100</v>
          </cell>
        </row>
        <row r="41">
          <cell r="W41">
            <v>36415</v>
          </cell>
          <cell r="X41">
            <v>100</v>
          </cell>
          <cell r="Y41">
            <v>100</v>
          </cell>
        </row>
        <row r="42">
          <cell r="W42">
            <v>36422</v>
          </cell>
          <cell r="X42">
            <v>100</v>
          </cell>
          <cell r="Y42">
            <v>100</v>
          </cell>
        </row>
        <row r="43">
          <cell r="W43">
            <v>36429</v>
          </cell>
          <cell r="X43">
            <v>100</v>
          </cell>
          <cell r="Y43">
            <v>100</v>
          </cell>
        </row>
        <row r="44">
          <cell r="W44">
            <v>36436</v>
          </cell>
          <cell r="X44">
            <v>100</v>
          </cell>
          <cell r="Y44">
            <v>100</v>
          </cell>
        </row>
        <row r="45">
          <cell r="W45">
            <v>36443</v>
          </cell>
          <cell r="X45">
            <v>100</v>
          </cell>
          <cell r="Y45">
            <v>100</v>
          </cell>
        </row>
        <row r="46">
          <cell r="W46">
            <v>36450</v>
          </cell>
          <cell r="X46">
            <v>100</v>
          </cell>
          <cell r="Y46">
            <v>100</v>
          </cell>
        </row>
        <row r="47">
          <cell r="W47">
            <v>36457</v>
          </cell>
          <cell r="X47">
            <v>100</v>
          </cell>
          <cell r="Y47">
            <v>100</v>
          </cell>
        </row>
        <row r="48">
          <cell r="W48">
            <v>36464</v>
          </cell>
          <cell r="X48">
            <v>100</v>
          </cell>
          <cell r="Y48">
            <v>100</v>
          </cell>
        </row>
        <row r="49">
          <cell r="W49">
            <v>36471</v>
          </cell>
          <cell r="X49">
            <v>100</v>
          </cell>
          <cell r="Y49">
            <v>100</v>
          </cell>
        </row>
        <row r="50">
          <cell r="W50">
            <v>36478</v>
          </cell>
          <cell r="X50">
            <v>100</v>
          </cell>
          <cell r="Y50">
            <v>100</v>
          </cell>
        </row>
        <row r="51">
          <cell r="W51">
            <v>36485</v>
          </cell>
          <cell r="X51">
            <v>100</v>
          </cell>
          <cell r="Y51">
            <v>100</v>
          </cell>
        </row>
        <row r="52">
          <cell r="W52">
            <v>36492</v>
          </cell>
          <cell r="X52">
            <v>100</v>
          </cell>
          <cell r="Y52">
            <v>100</v>
          </cell>
        </row>
        <row r="53">
          <cell r="W53">
            <v>36499</v>
          </cell>
          <cell r="X53">
            <v>100</v>
          </cell>
          <cell r="Y53">
            <v>100</v>
          </cell>
        </row>
        <row r="54">
          <cell r="W54">
            <v>36506</v>
          </cell>
          <cell r="X54">
            <v>100</v>
          </cell>
          <cell r="Y54">
            <v>100</v>
          </cell>
        </row>
        <row r="55">
          <cell r="W55">
            <v>36513</v>
          </cell>
          <cell r="X55">
            <v>100</v>
          </cell>
          <cell r="Y55">
            <v>100</v>
          </cell>
        </row>
        <row r="56">
          <cell r="W56">
            <v>36520</v>
          </cell>
          <cell r="X56">
            <v>100</v>
          </cell>
          <cell r="Y56">
            <v>100</v>
          </cell>
        </row>
        <row r="57">
          <cell r="W57">
            <v>36527</v>
          </cell>
          <cell r="X57">
            <v>100</v>
          </cell>
          <cell r="Y57">
            <v>100</v>
          </cell>
        </row>
        <row r="58">
          <cell r="W58">
            <v>36534</v>
          </cell>
          <cell r="X58">
            <v>100</v>
          </cell>
          <cell r="Y58">
            <v>100</v>
          </cell>
        </row>
        <row r="59">
          <cell r="W59">
            <v>36541</v>
          </cell>
          <cell r="X59">
            <v>100</v>
          </cell>
          <cell r="Y59">
            <v>100</v>
          </cell>
        </row>
        <row r="60">
          <cell r="W60">
            <v>36548</v>
          </cell>
          <cell r="X60">
            <v>100</v>
          </cell>
          <cell r="Y60">
            <v>100</v>
          </cell>
        </row>
        <row r="61">
          <cell r="W61">
            <v>36555</v>
          </cell>
          <cell r="X61">
            <v>100</v>
          </cell>
          <cell r="Y61">
            <v>100</v>
          </cell>
        </row>
        <row r="62">
          <cell r="W62">
            <v>36562</v>
          </cell>
          <cell r="X62">
            <v>100</v>
          </cell>
          <cell r="Y62">
            <v>100</v>
          </cell>
        </row>
        <row r="63">
          <cell r="W63">
            <v>36569</v>
          </cell>
          <cell r="X63">
            <v>100</v>
          </cell>
          <cell r="Y63">
            <v>100</v>
          </cell>
        </row>
        <row r="64">
          <cell r="W64">
            <v>36576</v>
          </cell>
          <cell r="X64">
            <v>100</v>
          </cell>
          <cell r="Y64">
            <v>100</v>
          </cell>
        </row>
        <row r="65">
          <cell r="W65">
            <v>36583</v>
          </cell>
          <cell r="X65">
            <v>100</v>
          </cell>
          <cell r="Y65">
            <v>100</v>
          </cell>
        </row>
        <row r="66">
          <cell r="W66">
            <v>36590</v>
          </cell>
          <cell r="X66">
            <v>100</v>
          </cell>
          <cell r="Y66">
            <v>100</v>
          </cell>
        </row>
        <row r="67">
          <cell r="W67">
            <v>36597</v>
          </cell>
          <cell r="X67">
            <v>100</v>
          </cell>
          <cell r="Y67">
            <v>100</v>
          </cell>
        </row>
        <row r="68">
          <cell r="W68">
            <v>36604</v>
          </cell>
          <cell r="X68">
            <v>100</v>
          </cell>
          <cell r="Y68">
            <v>100</v>
          </cell>
        </row>
        <row r="69">
          <cell r="W69">
            <v>36611</v>
          </cell>
          <cell r="X69">
            <v>100</v>
          </cell>
          <cell r="Y69">
            <v>100</v>
          </cell>
        </row>
        <row r="70">
          <cell r="W70">
            <v>36618</v>
          </cell>
          <cell r="X70">
            <v>100</v>
          </cell>
          <cell r="Y70">
            <v>100</v>
          </cell>
        </row>
        <row r="71">
          <cell r="W71">
            <v>36625</v>
          </cell>
          <cell r="X71">
            <v>100</v>
          </cell>
          <cell r="Y71">
            <v>100</v>
          </cell>
        </row>
        <row r="72">
          <cell r="W72">
            <v>36632</v>
          </cell>
          <cell r="X72">
            <v>100</v>
          </cell>
          <cell r="Y72">
            <v>100</v>
          </cell>
        </row>
        <row r="73">
          <cell r="W73">
            <v>36639</v>
          </cell>
          <cell r="X73">
            <v>100</v>
          </cell>
          <cell r="Y73">
            <v>100</v>
          </cell>
        </row>
        <row r="74">
          <cell r="W74">
            <v>36646</v>
          </cell>
          <cell r="X74">
            <v>100</v>
          </cell>
          <cell r="Y74">
            <v>100</v>
          </cell>
        </row>
        <row r="75">
          <cell r="W75">
            <v>36653</v>
          </cell>
          <cell r="X75">
            <v>100</v>
          </cell>
          <cell r="Y75">
            <v>100</v>
          </cell>
        </row>
        <row r="76">
          <cell r="W76">
            <v>36660</v>
          </cell>
          <cell r="X76">
            <v>100</v>
          </cell>
          <cell r="Y76">
            <v>100</v>
          </cell>
        </row>
        <row r="77">
          <cell r="W77">
            <v>36667</v>
          </cell>
          <cell r="X77">
            <v>100</v>
          </cell>
          <cell r="Y77">
            <v>100</v>
          </cell>
        </row>
        <row r="78">
          <cell r="W78">
            <v>36674</v>
          </cell>
          <cell r="X78">
            <v>100</v>
          </cell>
          <cell r="Y78">
            <v>100</v>
          </cell>
        </row>
        <row r="79">
          <cell r="W79">
            <v>36681</v>
          </cell>
          <cell r="X79">
            <v>100</v>
          </cell>
          <cell r="Y79">
            <v>100</v>
          </cell>
        </row>
        <row r="80">
          <cell r="W80">
            <v>36688</v>
          </cell>
          <cell r="X80">
            <v>100</v>
          </cell>
          <cell r="Y80">
            <v>100</v>
          </cell>
        </row>
        <row r="81">
          <cell r="W81">
            <v>36695</v>
          </cell>
          <cell r="X81">
            <v>100</v>
          </cell>
          <cell r="Y81">
            <v>100</v>
          </cell>
        </row>
        <row r="82">
          <cell r="W82">
            <v>36702</v>
          </cell>
          <cell r="X82">
            <v>100</v>
          </cell>
          <cell r="Y82">
            <v>100</v>
          </cell>
        </row>
        <row r="83">
          <cell r="W83">
            <v>36709</v>
          </cell>
          <cell r="X83">
            <v>100</v>
          </cell>
          <cell r="Y83">
            <v>100</v>
          </cell>
        </row>
        <row r="84">
          <cell r="W84">
            <v>36716</v>
          </cell>
          <cell r="X84">
            <v>100</v>
          </cell>
          <cell r="Y84">
            <v>100</v>
          </cell>
        </row>
        <row r="85">
          <cell r="W85">
            <v>36723</v>
          </cell>
          <cell r="X85">
            <v>100</v>
          </cell>
          <cell r="Y85">
            <v>100</v>
          </cell>
        </row>
        <row r="86">
          <cell r="W86">
            <v>36730</v>
          </cell>
          <cell r="X86">
            <v>100</v>
          </cell>
          <cell r="Y86">
            <v>100</v>
          </cell>
        </row>
        <row r="87">
          <cell r="W87">
            <v>36737</v>
          </cell>
          <cell r="X87">
            <v>100</v>
          </cell>
          <cell r="Y87">
            <v>100</v>
          </cell>
        </row>
        <row r="88">
          <cell r="W88">
            <v>36744</v>
          </cell>
          <cell r="X88">
            <v>100</v>
          </cell>
          <cell r="Y88">
            <v>100</v>
          </cell>
        </row>
        <row r="89">
          <cell r="W89">
            <v>36751</v>
          </cell>
          <cell r="X89">
            <v>100</v>
          </cell>
          <cell r="Y89">
            <v>100</v>
          </cell>
        </row>
        <row r="90">
          <cell r="W90">
            <v>36758</v>
          </cell>
          <cell r="X90">
            <v>100</v>
          </cell>
          <cell r="Y90">
            <v>100</v>
          </cell>
        </row>
        <row r="91">
          <cell r="W91">
            <v>36765</v>
          </cell>
          <cell r="X91">
            <v>100</v>
          </cell>
          <cell r="Y91">
            <v>100</v>
          </cell>
        </row>
        <row r="92">
          <cell r="W92">
            <v>36772</v>
          </cell>
          <cell r="X92">
            <v>100</v>
          </cell>
          <cell r="Y92">
            <v>100</v>
          </cell>
        </row>
        <row r="93">
          <cell r="W93">
            <v>36779</v>
          </cell>
          <cell r="X93">
            <v>100</v>
          </cell>
          <cell r="Y93">
            <v>100</v>
          </cell>
        </row>
        <row r="94">
          <cell r="W94">
            <v>36786</v>
          </cell>
          <cell r="X94">
            <v>100</v>
          </cell>
          <cell r="Y94">
            <v>100</v>
          </cell>
        </row>
        <row r="95">
          <cell r="W95">
            <v>36793</v>
          </cell>
          <cell r="X95">
            <v>100</v>
          </cell>
          <cell r="Y95">
            <v>100</v>
          </cell>
        </row>
        <row r="96">
          <cell r="W96">
            <v>36800</v>
          </cell>
          <cell r="X96">
            <v>100</v>
          </cell>
          <cell r="Y96">
            <v>100</v>
          </cell>
        </row>
        <row r="97">
          <cell r="W97">
            <v>36807</v>
          </cell>
          <cell r="X97">
            <v>100</v>
          </cell>
          <cell r="Y97">
            <v>100</v>
          </cell>
        </row>
        <row r="98">
          <cell r="W98">
            <v>36814</v>
          </cell>
          <cell r="X98">
            <v>100</v>
          </cell>
          <cell r="Y98">
            <v>100</v>
          </cell>
        </row>
        <row r="99">
          <cell r="W99">
            <v>36821</v>
          </cell>
          <cell r="X99">
            <v>100</v>
          </cell>
          <cell r="Y99">
            <v>100</v>
          </cell>
        </row>
        <row r="100">
          <cell r="W100">
            <v>36828</v>
          </cell>
          <cell r="X100">
            <v>100</v>
          </cell>
          <cell r="Y100">
            <v>100</v>
          </cell>
        </row>
        <row r="101">
          <cell r="W101">
            <v>36835</v>
          </cell>
          <cell r="X101">
            <v>100</v>
          </cell>
          <cell r="Y101">
            <v>100</v>
          </cell>
        </row>
        <row r="102">
          <cell r="W102">
            <v>36842</v>
          </cell>
          <cell r="X102">
            <v>100</v>
          </cell>
          <cell r="Y102">
            <v>100</v>
          </cell>
        </row>
        <row r="103">
          <cell r="W103">
            <v>36849</v>
          </cell>
          <cell r="X103">
            <v>100</v>
          </cell>
          <cell r="Y103">
            <v>100</v>
          </cell>
        </row>
        <row r="104">
          <cell r="W104">
            <v>36856</v>
          </cell>
          <cell r="X104">
            <v>100</v>
          </cell>
          <cell r="Y104">
            <v>100</v>
          </cell>
        </row>
        <row r="105">
          <cell r="W105">
            <v>36863</v>
          </cell>
          <cell r="X105">
            <v>100</v>
          </cell>
          <cell r="Y105">
            <v>100</v>
          </cell>
        </row>
        <row r="106">
          <cell r="W106">
            <v>36870</v>
          </cell>
          <cell r="X106">
            <v>100</v>
          </cell>
          <cell r="Y106">
            <v>100</v>
          </cell>
        </row>
        <row r="107">
          <cell r="W107">
            <v>36877</v>
          </cell>
          <cell r="X107">
            <v>100</v>
          </cell>
          <cell r="Y107">
            <v>100</v>
          </cell>
        </row>
        <row r="108">
          <cell r="W108">
            <v>36884</v>
          </cell>
          <cell r="X108">
            <v>100</v>
          </cell>
          <cell r="Y108">
            <v>100</v>
          </cell>
        </row>
        <row r="109">
          <cell r="W109">
            <v>36891</v>
          </cell>
          <cell r="X109">
            <v>100</v>
          </cell>
          <cell r="Y109">
            <v>100</v>
          </cell>
        </row>
        <row r="110">
          <cell r="W110">
            <v>36898</v>
          </cell>
          <cell r="X110">
            <v>100</v>
          </cell>
          <cell r="Y110">
            <v>100</v>
          </cell>
        </row>
        <row r="111">
          <cell r="W111">
            <v>36905</v>
          </cell>
          <cell r="X111">
            <v>100</v>
          </cell>
          <cell r="Y111">
            <v>100</v>
          </cell>
        </row>
        <row r="112">
          <cell r="W112">
            <v>36912</v>
          </cell>
          <cell r="X112">
            <v>100</v>
          </cell>
          <cell r="Y112">
            <v>100</v>
          </cell>
        </row>
        <row r="113">
          <cell r="W113">
            <v>36919</v>
          </cell>
          <cell r="X113">
            <v>100</v>
          </cell>
          <cell r="Y113">
            <v>100</v>
          </cell>
        </row>
        <row r="114">
          <cell r="W114">
            <v>36926</v>
          </cell>
          <cell r="X114">
            <v>100</v>
          </cell>
          <cell r="Y114">
            <v>100</v>
          </cell>
        </row>
        <row r="115">
          <cell r="W115">
            <v>36933</v>
          </cell>
          <cell r="X115">
            <v>100</v>
          </cell>
          <cell r="Y115">
            <v>100</v>
          </cell>
        </row>
        <row r="116">
          <cell r="W116">
            <v>36940</v>
          </cell>
          <cell r="X116">
            <v>100</v>
          </cell>
          <cell r="Y116">
            <v>100</v>
          </cell>
        </row>
        <row r="117">
          <cell r="W117">
            <v>36947</v>
          </cell>
          <cell r="X117">
            <v>100</v>
          </cell>
          <cell r="Y117">
            <v>100</v>
          </cell>
        </row>
        <row r="118">
          <cell r="W118">
            <v>36954</v>
          </cell>
          <cell r="X118">
            <v>100</v>
          </cell>
          <cell r="Y118">
            <v>100</v>
          </cell>
        </row>
        <row r="119">
          <cell r="W119">
            <v>36961</v>
          </cell>
          <cell r="X119">
            <v>100</v>
          </cell>
          <cell r="Y119">
            <v>100</v>
          </cell>
        </row>
        <row r="120">
          <cell r="W120">
            <v>36968</v>
          </cell>
          <cell r="X120">
            <v>100</v>
          </cell>
          <cell r="Y120">
            <v>100</v>
          </cell>
        </row>
        <row r="121">
          <cell r="W121">
            <v>36975</v>
          </cell>
          <cell r="X121">
            <v>100</v>
          </cell>
          <cell r="Y121">
            <v>100</v>
          </cell>
        </row>
        <row r="122">
          <cell r="W122">
            <v>36982</v>
          </cell>
          <cell r="X122">
            <v>100</v>
          </cell>
          <cell r="Y122">
            <v>100</v>
          </cell>
        </row>
        <row r="123">
          <cell r="W123">
            <v>36989</v>
          </cell>
          <cell r="X123">
            <v>100</v>
          </cell>
          <cell r="Y123">
            <v>100</v>
          </cell>
        </row>
        <row r="124">
          <cell r="W124">
            <v>36996</v>
          </cell>
          <cell r="X124">
            <v>100</v>
          </cell>
          <cell r="Y124">
            <v>100</v>
          </cell>
        </row>
        <row r="125">
          <cell r="W125">
            <v>37003</v>
          </cell>
          <cell r="X125">
            <v>100</v>
          </cell>
          <cell r="Y125">
            <v>100</v>
          </cell>
        </row>
        <row r="126">
          <cell r="W126">
            <v>37010</v>
          </cell>
          <cell r="X126">
            <v>100</v>
          </cell>
          <cell r="Y126">
            <v>100</v>
          </cell>
        </row>
        <row r="127">
          <cell r="W127">
            <v>37017</v>
          </cell>
          <cell r="X127">
            <v>100</v>
          </cell>
          <cell r="Y127">
            <v>100</v>
          </cell>
        </row>
        <row r="128">
          <cell r="W128">
            <v>37024</v>
          </cell>
          <cell r="X128">
            <v>100</v>
          </cell>
          <cell r="Y128">
            <v>100</v>
          </cell>
        </row>
        <row r="129">
          <cell r="W129">
            <v>37031</v>
          </cell>
          <cell r="X129">
            <v>100</v>
          </cell>
          <cell r="Y129">
            <v>100</v>
          </cell>
        </row>
        <row r="130">
          <cell r="W130">
            <v>37038</v>
          </cell>
          <cell r="X130">
            <v>100</v>
          </cell>
          <cell r="Y130">
            <v>100</v>
          </cell>
        </row>
        <row r="131">
          <cell r="W131">
            <v>37045</v>
          </cell>
          <cell r="X131">
            <v>100</v>
          </cell>
          <cell r="Y131">
            <v>100</v>
          </cell>
        </row>
        <row r="132">
          <cell r="W132">
            <v>37052</v>
          </cell>
          <cell r="X132">
            <v>100</v>
          </cell>
          <cell r="Y132">
            <v>100</v>
          </cell>
        </row>
        <row r="133">
          <cell r="W133">
            <v>37059</v>
          </cell>
          <cell r="X133">
            <v>100</v>
          </cell>
          <cell r="Y133">
            <v>100</v>
          </cell>
        </row>
        <row r="134">
          <cell r="W134">
            <v>37066</v>
          </cell>
          <cell r="X134">
            <v>100</v>
          </cell>
          <cell r="Y134">
            <v>100</v>
          </cell>
        </row>
        <row r="135">
          <cell r="W135">
            <v>37073</v>
          </cell>
          <cell r="X135">
            <v>100</v>
          </cell>
          <cell r="Y135">
            <v>100</v>
          </cell>
        </row>
        <row r="136">
          <cell r="W136">
            <v>37080</v>
          </cell>
          <cell r="X136">
            <v>100</v>
          </cell>
          <cell r="Y136">
            <v>100</v>
          </cell>
        </row>
        <row r="137">
          <cell r="W137">
            <v>37087</v>
          </cell>
          <cell r="X137">
            <v>100</v>
          </cell>
          <cell r="Y137">
            <v>100</v>
          </cell>
        </row>
        <row r="138">
          <cell r="W138">
            <v>37094</v>
          </cell>
          <cell r="X138">
            <v>100</v>
          </cell>
          <cell r="Y138">
            <v>100</v>
          </cell>
        </row>
        <row r="139">
          <cell r="W139">
            <v>37101</v>
          </cell>
          <cell r="X139">
            <v>100</v>
          </cell>
          <cell r="Y139">
            <v>100</v>
          </cell>
        </row>
        <row r="140">
          <cell r="W140">
            <v>37108</v>
          </cell>
          <cell r="X140">
            <v>100</v>
          </cell>
          <cell r="Y140">
            <v>100</v>
          </cell>
        </row>
        <row r="141">
          <cell r="W141">
            <v>37115</v>
          </cell>
          <cell r="X141">
            <v>100</v>
          </cell>
          <cell r="Y141">
            <v>100</v>
          </cell>
        </row>
        <row r="142">
          <cell r="W142">
            <v>37122</v>
          </cell>
          <cell r="X142">
            <v>100</v>
          </cell>
          <cell r="Y142">
            <v>100</v>
          </cell>
        </row>
        <row r="143">
          <cell r="W143">
            <v>37129</v>
          </cell>
          <cell r="X143">
            <v>100</v>
          </cell>
          <cell r="Y143">
            <v>100</v>
          </cell>
        </row>
        <row r="144">
          <cell r="W144">
            <v>37136</v>
          </cell>
          <cell r="X144">
            <v>100</v>
          </cell>
          <cell r="Y144">
            <v>100</v>
          </cell>
        </row>
        <row r="145">
          <cell r="W145">
            <v>37143</v>
          </cell>
          <cell r="X145">
            <v>100</v>
          </cell>
          <cell r="Y145">
            <v>100</v>
          </cell>
        </row>
        <row r="146">
          <cell r="W146">
            <v>37150</v>
          </cell>
          <cell r="X146">
            <v>100</v>
          </cell>
          <cell r="Y146">
            <v>100</v>
          </cell>
        </row>
        <row r="147">
          <cell r="W147">
            <v>37157</v>
          </cell>
          <cell r="X147">
            <v>100</v>
          </cell>
          <cell r="Y147">
            <v>100</v>
          </cell>
        </row>
        <row r="148">
          <cell r="W148">
            <v>37164</v>
          </cell>
          <cell r="X148">
            <v>58.96</v>
          </cell>
          <cell r="Y148">
            <v>58.66</v>
          </cell>
        </row>
        <row r="149">
          <cell r="W149">
            <v>37171</v>
          </cell>
          <cell r="X149">
            <v>58.48</v>
          </cell>
          <cell r="Y149">
            <v>58.07</v>
          </cell>
        </row>
        <row r="150">
          <cell r="W150">
            <v>37178</v>
          </cell>
          <cell r="X150">
            <v>57.45</v>
          </cell>
          <cell r="Y150">
            <v>58.4</v>
          </cell>
        </row>
        <row r="151">
          <cell r="W151">
            <v>37185</v>
          </cell>
          <cell r="X151">
            <v>55.63</v>
          </cell>
          <cell r="Y151">
            <v>56.49</v>
          </cell>
        </row>
        <row r="152">
          <cell r="W152">
            <v>37192</v>
          </cell>
          <cell r="X152">
            <v>53.49</v>
          </cell>
          <cell r="Y152">
            <v>54.17</v>
          </cell>
        </row>
        <row r="153">
          <cell r="W153">
            <v>37199</v>
          </cell>
          <cell r="X153">
            <v>55.35</v>
          </cell>
          <cell r="Y153">
            <v>55.23</v>
          </cell>
        </row>
        <row r="154">
          <cell r="W154">
            <v>37206</v>
          </cell>
          <cell r="X154">
            <v>56.66</v>
          </cell>
          <cell r="Y154">
            <v>56.94</v>
          </cell>
        </row>
        <row r="155">
          <cell r="W155">
            <v>37213</v>
          </cell>
          <cell r="X155">
            <v>59.34</v>
          </cell>
          <cell r="Y155">
            <v>58.03</v>
          </cell>
        </row>
        <row r="156">
          <cell r="W156">
            <v>37220</v>
          </cell>
          <cell r="X156">
            <v>62.88</v>
          </cell>
          <cell r="Y156">
            <v>60.06</v>
          </cell>
        </row>
        <row r="157">
          <cell r="W157">
            <v>37227</v>
          </cell>
          <cell r="X157">
            <v>63.46</v>
          </cell>
          <cell r="Y157">
            <v>63.22</v>
          </cell>
        </row>
        <row r="158">
          <cell r="W158">
            <v>37234</v>
          </cell>
          <cell r="X158">
            <v>62.54</v>
          </cell>
          <cell r="Y158">
            <v>62.66</v>
          </cell>
        </row>
        <row r="159">
          <cell r="W159">
            <v>37241</v>
          </cell>
          <cell r="X159">
            <v>61.38</v>
          </cell>
          <cell r="Y159">
            <v>61.74</v>
          </cell>
        </row>
        <row r="160">
          <cell r="W160">
            <v>37248</v>
          </cell>
          <cell r="X160">
            <v>59.51</v>
          </cell>
          <cell r="Y160">
            <v>60.11</v>
          </cell>
        </row>
        <row r="161">
          <cell r="W161">
            <v>37255</v>
          </cell>
          <cell r="X161">
            <v>58.94</v>
          </cell>
          <cell r="Y161">
            <v>59.98</v>
          </cell>
        </row>
        <row r="162">
          <cell r="W162">
            <v>37262</v>
          </cell>
          <cell r="X162">
            <v>60.03</v>
          </cell>
          <cell r="Y162">
            <v>59.98</v>
          </cell>
        </row>
        <row r="163">
          <cell r="W163">
            <v>37269</v>
          </cell>
          <cell r="X163">
            <v>59.85</v>
          </cell>
          <cell r="Y163">
            <v>59.63</v>
          </cell>
        </row>
        <row r="164">
          <cell r="W164">
            <v>37276</v>
          </cell>
          <cell r="X164">
            <v>60.32</v>
          </cell>
          <cell r="Y164">
            <v>59.31</v>
          </cell>
        </row>
        <row r="165">
          <cell r="W165">
            <v>37283</v>
          </cell>
          <cell r="X165">
            <v>58.89</v>
          </cell>
          <cell r="Y165">
            <v>59.5</v>
          </cell>
        </row>
        <row r="166">
          <cell r="W166">
            <v>37290</v>
          </cell>
          <cell r="X166">
            <v>56.66</v>
          </cell>
          <cell r="Y166">
            <v>58.21</v>
          </cell>
        </row>
        <row r="167">
          <cell r="W167">
            <v>37297</v>
          </cell>
          <cell r="X167">
            <v>55.07</v>
          </cell>
          <cell r="Y167">
            <v>55.61</v>
          </cell>
        </row>
        <row r="168">
          <cell r="W168">
            <v>37304</v>
          </cell>
          <cell r="X168">
            <v>53.91</v>
          </cell>
          <cell r="Y168">
            <v>54.5</v>
          </cell>
        </row>
        <row r="169">
          <cell r="W169">
            <v>37311</v>
          </cell>
          <cell r="X169">
            <v>53.19</v>
          </cell>
          <cell r="Y169">
            <v>53.82</v>
          </cell>
        </row>
        <row r="170">
          <cell r="W170">
            <v>37318</v>
          </cell>
          <cell r="X170">
            <v>53.03</v>
          </cell>
          <cell r="Y170">
            <v>53.57</v>
          </cell>
        </row>
        <row r="171">
          <cell r="W171">
            <v>37325</v>
          </cell>
          <cell r="X171">
            <v>54.07</v>
          </cell>
          <cell r="Y171">
            <v>53.54</v>
          </cell>
        </row>
        <row r="172">
          <cell r="W172">
            <v>37332</v>
          </cell>
          <cell r="X172">
            <v>54.26</v>
          </cell>
          <cell r="Y172">
            <v>53.81</v>
          </cell>
        </row>
        <row r="173">
          <cell r="W173">
            <v>37339</v>
          </cell>
          <cell r="X173">
            <v>54.5</v>
          </cell>
          <cell r="Y173">
            <v>54.27</v>
          </cell>
        </row>
        <row r="174">
          <cell r="W174">
            <v>37346</v>
          </cell>
          <cell r="X174">
            <v>54.55</v>
          </cell>
          <cell r="Y174">
            <v>54.69</v>
          </cell>
        </row>
        <row r="175">
          <cell r="W175">
            <v>37353</v>
          </cell>
          <cell r="X175">
            <v>54.18</v>
          </cell>
          <cell r="Y175">
            <v>54.49</v>
          </cell>
        </row>
        <row r="176">
          <cell r="W176">
            <v>37360</v>
          </cell>
          <cell r="X176">
            <v>53.8</v>
          </cell>
          <cell r="Y176">
            <v>53.59</v>
          </cell>
        </row>
        <row r="177">
          <cell r="W177">
            <v>37367</v>
          </cell>
          <cell r="X177">
            <v>52.54</v>
          </cell>
          <cell r="Y177">
            <v>52.91</v>
          </cell>
        </row>
        <row r="178">
          <cell r="W178">
            <v>37374</v>
          </cell>
          <cell r="X178">
            <v>51.24</v>
          </cell>
          <cell r="Y178">
            <v>52.09</v>
          </cell>
        </row>
        <row r="179">
          <cell r="W179">
            <v>37381</v>
          </cell>
          <cell r="X179">
            <v>51.05</v>
          </cell>
          <cell r="Y179">
            <v>51.71</v>
          </cell>
        </row>
        <row r="180">
          <cell r="W180">
            <v>37388</v>
          </cell>
          <cell r="X180">
            <v>52.19</v>
          </cell>
          <cell r="Y180">
            <v>51.98</v>
          </cell>
        </row>
        <row r="181">
          <cell r="W181">
            <v>37395</v>
          </cell>
          <cell r="X181">
            <v>53.17</v>
          </cell>
          <cell r="Y181">
            <v>52.37</v>
          </cell>
        </row>
        <row r="182">
          <cell r="W182">
            <v>37402</v>
          </cell>
          <cell r="X182">
            <v>53.36</v>
          </cell>
          <cell r="Y182">
            <v>52.72</v>
          </cell>
        </row>
        <row r="183">
          <cell r="W183">
            <v>37409</v>
          </cell>
          <cell r="X183">
            <v>50.49</v>
          </cell>
          <cell r="Y183">
            <v>51.13</v>
          </cell>
        </row>
        <row r="184">
          <cell r="W184">
            <v>37416</v>
          </cell>
          <cell r="X184">
            <v>46.27</v>
          </cell>
          <cell r="Y184">
            <v>48.21</v>
          </cell>
        </row>
        <row r="185">
          <cell r="W185">
            <v>37423</v>
          </cell>
          <cell r="X185">
            <v>42.87</v>
          </cell>
          <cell r="Y185">
            <v>44.91</v>
          </cell>
        </row>
        <row r="186">
          <cell r="W186">
            <v>37430</v>
          </cell>
          <cell r="X186">
            <v>39.6</v>
          </cell>
          <cell r="Y186">
            <v>41.81</v>
          </cell>
        </row>
        <row r="187">
          <cell r="W187">
            <v>37437</v>
          </cell>
          <cell r="X187">
            <v>38.61</v>
          </cell>
          <cell r="Y187">
            <v>39.29</v>
          </cell>
        </row>
        <row r="188">
          <cell r="W188">
            <v>37444</v>
          </cell>
          <cell r="X188">
            <v>38.93</v>
          </cell>
          <cell r="Y188">
            <v>38.950000000000003</v>
          </cell>
        </row>
        <row r="189">
          <cell r="W189">
            <v>37451</v>
          </cell>
          <cell r="X189">
            <v>41.86</v>
          </cell>
          <cell r="Y189">
            <v>41.42</v>
          </cell>
        </row>
        <row r="190">
          <cell r="W190">
            <v>37458</v>
          </cell>
          <cell r="X190">
            <v>44.02</v>
          </cell>
          <cell r="Y190">
            <v>42.81</v>
          </cell>
        </row>
        <row r="191">
          <cell r="W191">
            <v>37465</v>
          </cell>
          <cell r="X191">
            <v>46.47</v>
          </cell>
          <cell r="Y191">
            <v>44.89</v>
          </cell>
        </row>
        <row r="192">
          <cell r="W192">
            <v>37472</v>
          </cell>
          <cell r="X192">
            <v>47.62</v>
          </cell>
          <cell r="Y192">
            <v>46.21</v>
          </cell>
        </row>
        <row r="193">
          <cell r="W193">
            <v>37479</v>
          </cell>
          <cell r="X193">
            <v>46.45</v>
          </cell>
          <cell r="Y193">
            <v>47.31</v>
          </cell>
        </row>
        <row r="194">
          <cell r="W194">
            <v>37486</v>
          </cell>
          <cell r="X194">
            <v>45.9</v>
          </cell>
          <cell r="Y194">
            <v>45.97</v>
          </cell>
        </row>
        <row r="195">
          <cell r="W195">
            <v>37493</v>
          </cell>
          <cell r="X195">
            <v>45.46</v>
          </cell>
          <cell r="Y195">
            <v>46</v>
          </cell>
        </row>
        <row r="196">
          <cell r="W196">
            <v>37500</v>
          </cell>
          <cell r="X196">
            <v>45.45</v>
          </cell>
          <cell r="Y196">
            <v>45.4</v>
          </cell>
        </row>
        <row r="197">
          <cell r="W197">
            <v>37507</v>
          </cell>
          <cell r="X197">
            <v>44.41</v>
          </cell>
          <cell r="Y197">
            <v>44.74</v>
          </cell>
        </row>
        <row r="198">
          <cell r="W198">
            <v>37514</v>
          </cell>
          <cell r="X198">
            <v>44.73</v>
          </cell>
          <cell r="Y198">
            <v>44.61</v>
          </cell>
        </row>
        <row r="199">
          <cell r="W199">
            <v>37521</v>
          </cell>
          <cell r="X199">
            <v>44.35</v>
          </cell>
          <cell r="Y199">
            <v>44.76</v>
          </cell>
        </row>
        <row r="200">
          <cell r="W200">
            <v>37528</v>
          </cell>
          <cell r="X200">
            <v>44.1</v>
          </cell>
          <cell r="Y200">
            <v>44.32</v>
          </cell>
        </row>
        <row r="201">
          <cell r="W201">
            <v>37535</v>
          </cell>
          <cell r="X201">
            <v>45.59</v>
          </cell>
          <cell r="Y201">
            <v>44.84</v>
          </cell>
        </row>
        <row r="202">
          <cell r="W202">
            <v>37542</v>
          </cell>
          <cell r="X202">
            <v>46.69</v>
          </cell>
          <cell r="Y202">
            <v>46.47</v>
          </cell>
        </row>
        <row r="203">
          <cell r="W203">
            <v>37549</v>
          </cell>
          <cell r="X203">
            <v>47.96</v>
          </cell>
          <cell r="Y203">
            <v>47.35</v>
          </cell>
        </row>
        <row r="204">
          <cell r="W204">
            <v>37556</v>
          </cell>
          <cell r="X204">
            <v>50.01</v>
          </cell>
          <cell r="Y204">
            <v>48.79</v>
          </cell>
        </row>
        <row r="205">
          <cell r="W205">
            <v>37563</v>
          </cell>
          <cell r="X205">
            <v>51.17</v>
          </cell>
          <cell r="Y205">
            <v>50.55</v>
          </cell>
        </row>
        <row r="206">
          <cell r="W206">
            <v>37570</v>
          </cell>
          <cell r="X206">
            <v>51.55</v>
          </cell>
          <cell r="Y206">
            <v>51.23</v>
          </cell>
        </row>
        <row r="207">
          <cell r="W207">
            <v>37577</v>
          </cell>
          <cell r="X207">
            <v>52.8</v>
          </cell>
          <cell r="Y207">
            <v>52.26</v>
          </cell>
        </row>
        <row r="208">
          <cell r="W208">
            <v>37584</v>
          </cell>
          <cell r="X208">
            <v>52.39</v>
          </cell>
          <cell r="Y208">
            <v>52.34</v>
          </cell>
        </row>
        <row r="209">
          <cell r="W209">
            <v>37591</v>
          </cell>
          <cell r="X209">
            <v>51.51</v>
          </cell>
          <cell r="Y209">
            <v>51.73</v>
          </cell>
        </row>
        <row r="210">
          <cell r="W210">
            <v>37598</v>
          </cell>
          <cell r="X210">
            <v>51.61</v>
          </cell>
          <cell r="Y210">
            <v>51.58</v>
          </cell>
        </row>
        <row r="211">
          <cell r="W211">
            <v>37605</v>
          </cell>
          <cell r="X211">
            <v>49.84</v>
          </cell>
          <cell r="Y211">
            <v>50.84</v>
          </cell>
        </row>
        <row r="212">
          <cell r="W212">
            <v>37612</v>
          </cell>
          <cell r="X212">
            <v>49.14</v>
          </cell>
          <cell r="Y212">
            <v>49.4</v>
          </cell>
        </row>
        <row r="213">
          <cell r="W213">
            <v>37619</v>
          </cell>
          <cell r="X213">
            <v>48.34</v>
          </cell>
          <cell r="Y213">
            <v>48.49</v>
          </cell>
        </row>
        <row r="214">
          <cell r="W214">
            <v>37626</v>
          </cell>
          <cell r="X214">
            <v>48.1</v>
          </cell>
          <cell r="Y214">
            <v>48.79</v>
          </cell>
        </row>
        <row r="215">
          <cell r="W215">
            <v>37633</v>
          </cell>
          <cell r="X215">
            <v>54.44</v>
          </cell>
          <cell r="Y215">
            <v>53.19</v>
          </cell>
        </row>
        <row r="216">
          <cell r="W216">
            <v>37640</v>
          </cell>
          <cell r="X216">
            <v>61.44</v>
          </cell>
          <cell r="Y216">
            <v>58.71</v>
          </cell>
        </row>
        <row r="217">
          <cell r="W217">
            <v>37647</v>
          </cell>
          <cell r="X217">
            <v>70.08</v>
          </cell>
          <cell r="Y217">
            <v>64.69</v>
          </cell>
        </row>
        <row r="218">
          <cell r="W218">
            <v>37654</v>
          </cell>
          <cell r="X218">
            <v>79.55</v>
          </cell>
          <cell r="Y218">
            <v>72.94</v>
          </cell>
        </row>
        <row r="219">
          <cell r="W219">
            <v>37661</v>
          </cell>
          <cell r="X219">
            <v>82.11</v>
          </cell>
          <cell r="Y219">
            <v>80.75</v>
          </cell>
        </row>
        <row r="220">
          <cell r="W220">
            <v>37668</v>
          </cell>
          <cell r="X220">
            <v>83.95</v>
          </cell>
          <cell r="Y220">
            <v>82.68</v>
          </cell>
        </row>
        <row r="221">
          <cell r="W221">
            <v>37675</v>
          </cell>
          <cell r="X221">
            <v>85.35</v>
          </cell>
          <cell r="Y221">
            <v>84.15</v>
          </cell>
        </row>
        <row r="222">
          <cell r="W222">
            <v>37682</v>
          </cell>
          <cell r="X222">
            <v>84.43</v>
          </cell>
          <cell r="Y222">
            <v>84.68</v>
          </cell>
        </row>
        <row r="223">
          <cell r="W223">
            <v>37689</v>
          </cell>
          <cell r="X223">
            <v>81.41</v>
          </cell>
          <cell r="Y223">
            <v>82.28</v>
          </cell>
        </row>
        <row r="224">
          <cell r="W224">
            <v>37696</v>
          </cell>
          <cell r="X224">
            <v>80.78</v>
          </cell>
          <cell r="Y224">
            <v>81.63</v>
          </cell>
        </row>
        <row r="225">
          <cell r="W225">
            <v>37703</v>
          </cell>
          <cell r="X225">
            <v>81.010000000000005</v>
          </cell>
          <cell r="Y225">
            <v>81.8</v>
          </cell>
        </row>
        <row r="226">
          <cell r="W226">
            <v>37710</v>
          </cell>
          <cell r="X226">
            <v>81.41</v>
          </cell>
          <cell r="Y226">
            <v>81.53</v>
          </cell>
        </row>
        <row r="227">
          <cell r="W227">
            <v>37717</v>
          </cell>
          <cell r="X227">
            <v>84.14</v>
          </cell>
          <cell r="Y227">
            <v>81.96</v>
          </cell>
        </row>
        <row r="228">
          <cell r="W228">
            <v>37724</v>
          </cell>
          <cell r="X228">
            <v>85.28</v>
          </cell>
          <cell r="Y228">
            <v>84.73</v>
          </cell>
        </row>
        <row r="229">
          <cell r="W229">
            <v>37731</v>
          </cell>
          <cell r="X229">
            <v>85.15</v>
          </cell>
          <cell r="Y229">
            <v>85.32</v>
          </cell>
        </row>
        <row r="230">
          <cell r="W230">
            <v>37738</v>
          </cell>
          <cell r="X230">
            <v>85.89</v>
          </cell>
          <cell r="Y230">
            <v>85.45</v>
          </cell>
        </row>
        <row r="231">
          <cell r="W231">
            <v>37745</v>
          </cell>
          <cell r="X231">
            <v>85.98</v>
          </cell>
          <cell r="Y231">
            <v>85.65</v>
          </cell>
        </row>
        <row r="232">
          <cell r="W232">
            <v>37752</v>
          </cell>
          <cell r="X232">
            <v>85.61</v>
          </cell>
          <cell r="Y232">
            <v>85.92</v>
          </cell>
        </row>
        <row r="233">
          <cell r="W233">
            <v>37759</v>
          </cell>
          <cell r="X233">
            <v>85.74</v>
          </cell>
          <cell r="Y233">
            <v>85.69</v>
          </cell>
        </row>
        <row r="234">
          <cell r="W234">
            <v>37766</v>
          </cell>
          <cell r="X234">
            <v>85.36</v>
          </cell>
          <cell r="Y234">
            <v>85.62</v>
          </cell>
        </row>
        <row r="235">
          <cell r="W235">
            <v>37773</v>
          </cell>
          <cell r="X235">
            <v>85.52</v>
          </cell>
          <cell r="Y235">
            <v>85.34</v>
          </cell>
        </row>
        <row r="236">
          <cell r="W236">
            <v>37780</v>
          </cell>
          <cell r="X236">
            <v>83.9</v>
          </cell>
          <cell r="Y236">
            <v>84.25</v>
          </cell>
        </row>
        <row r="237">
          <cell r="W237">
            <v>37787</v>
          </cell>
          <cell r="X237">
            <v>81.23</v>
          </cell>
          <cell r="Y237">
            <v>82.19</v>
          </cell>
        </row>
        <row r="238">
          <cell r="W238">
            <v>37794</v>
          </cell>
          <cell r="X238">
            <v>79.52</v>
          </cell>
          <cell r="Y238">
            <v>80.64</v>
          </cell>
        </row>
        <row r="239">
          <cell r="W239">
            <v>37801</v>
          </cell>
          <cell r="X239">
            <v>75.680000000000007</v>
          </cell>
          <cell r="Y239">
            <v>77.66</v>
          </cell>
        </row>
        <row r="240">
          <cell r="W240">
            <v>37808</v>
          </cell>
          <cell r="X240">
            <v>72.87</v>
          </cell>
          <cell r="Y240">
            <v>74.150000000000006</v>
          </cell>
        </row>
        <row r="241">
          <cell r="W241">
            <v>37815</v>
          </cell>
          <cell r="X241">
            <v>68.91</v>
          </cell>
          <cell r="Y241">
            <v>70.08</v>
          </cell>
        </row>
        <row r="242">
          <cell r="W242">
            <v>37822</v>
          </cell>
          <cell r="X242">
            <v>63.56</v>
          </cell>
          <cell r="Y242">
            <v>66.260000000000005</v>
          </cell>
        </row>
        <row r="243">
          <cell r="W243">
            <v>37829</v>
          </cell>
          <cell r="X243">
            <v>59.58</v>
          </cell>
          <cell r="Y243">
            <v>61.41</v>
          </cell>
        </row>
        <row r="244">
          <cell r="W244">
            <v>37836</v>
          </cell>
          <cell r="X244">
            <v>55.95</v>
          </cell>
          <cell r="Y244">
            <v>58.21</v>
          </cell>
        </row>
        <row r="245">
          <cell r="W245">
            <v>37843</v>
          </cell>
          <cell r="X245">
            <v>53.76</v>
          </cell>
          <cell r="Y245">
            <v>55.03</v>
          </cell>
        </row>
        <row r="246">
          <cell r="W246">
            <v>37850</v>
          </cell>
          <cell r="X246">
            <v>52.85</v>
          </cell>
          <cell r="Y246">
            <v>53.62</v>
          </cell>
        </row>
        <row r="247">
          <cell r="W247">
            <v>37857</v>
          </cell>
          <cell r="X247">
            <v>52.01</v>
          </cell>
          <cell r="Y247">
            <v>52.37</v>
          </cell>
        </row>
        <row r="248">
          <cell r="W248">
            <v>37864</v>
          </cell>
          <cell r="X248">
            <v>52.35</v>
          </cell>
          <cell r="Y248">
            <v>52.44</v>
          </cell>
        </row>
        <row r="249">
          <cell r="W249">
            <v>37871</v>
          </cell>
          <cell r="X249">
            <v>52.16</v>
          </cell>
          <cell r="Y249">
            <v>52.02</v>
          </cell>
        </row>
        <row r="250">
          <cell r="W250">
            <v>37878</v>
          </cell>
          <cell r="X250">
            <v>51.94</v>
          </cell>
          <cell r="Y250">
            <v>52.19</v>
          </cell>
        </row>
        <row r="251">
          <cell r="W251">
            <v>37885</v>
          </cell>
          <cell r="X251">
            <v>52.63</v>
          </cell>
          <cell r="Y251">
            <v>52.21</v>
          </cell>
        </row>
        <row r="252">
          <cell r="W252">
            <v>37892</v>
          </cell>
          <cell r="X252">
            <v>53.07</v>
          </cell>
          <cell r="Y252">
            <v>53.3</v>
          </cell>
        </row>
        <row r="253">
          <cell r="W253">
            <v>37899</v>
          </cell>
          <cell r="X253">
            <v>54.22</v>
          </cell>
          <cell r="Y253">
            <v>53.45</v>
          </cell>
        </row>
        <row r="254">
          <cell r="W254">
            <v>37906</v>
          </cell>
          <cell r="X254">
            <v>54.88</v>
          </cell>
          <cell r="Y254">
            <v>54.28</v>
          </cell>
        </row>
        <row r="255">
          <cell r="W255">
            <v>37913</v>
          </cell>
          <cell r="X255">
            <v>54.96</v>
          </cell>
          <cell r="Y255">
            <v>54.65</v>
          </cell>
        </row>
        <row r="256">
          <cell r="W256">
            <v>37920</v>
          </cell>
          <cell r="X256">
            <v>54.39</v>
          </cell>
          <cell r="Y256">
            <v>54.78</v>
          </cell>
        </row>
        <row r="257">
          <cell r="W257">
            <v>37927</v>
          </cell>
          <cell r="X257">
            <v>53.76</v>
          </cell>
          <cell r="Y257">
            <v>54.03</v>
          </cell>
        </row>
        <row r="258">
          <cell r="W258">
            <v>37934</v>
          </cell>
          <cell r="X258">
            <v>54.52</v>
          </cell>
          <cell r="Y258">
            <v>54.53</v>
          </cell>
        </row>
        <row r="259">
          <cell r="W259">
            <v>37941</v>
          </cell>
          <cell r="X259">
            <v>55.85</v>
          </cell>
          <cell r="Y259">
            <v>55.43</v>
          </cell>
        </row>
        <row r="260">
          <cell r="W260">
            <v>37948</v>
          </cell>
          <cell r="X260">
            <v>58.09</v>
          </cell>
          <cell r="Y260">
            <v>57.25</v>
          </cell>
        </row>
        <row r="261">
          <cell r="W261">
            <v>37955</v>
          </cell>
          <cell r="X261">
            <v>59.33</v>
          </cell>
          <cell r="Y261">
            <v>57.95</v>
          </cell>
        </row>
        <row r="262">
          <cell r="W262">
            <v>37962</v>
          </cell>
          <cell r="X262">
            <v>59.42</v>
          </cell>
          <cell r="Y262">
            <v>59.11</v>
          </cell>
        </row>
        <row r="263">
          <cell r="W263">
            <v>37969</v>
          </cell>
          <cell r="X263">
            <v>58.01</v>
          </cell>
          <cell r="Y263">
            <v>58.24</v>
          </cell>
        </row>
        <row r="264">
          <cell r="W264">
            <v>37976</v>
          </cell>
          <cell r="X264">
            <v>56.67</v>
          </cell>
          <cell r="Y264">
            <v>57.83</v>
          </cell>
        </row>
        <row r="265">
          <cell r="W265">
            <v>37983</v>
          </cell>
          <cell r="X265">
            <v>57.4</v>
          </cell>
          <cell r="Y265">
            <v>57.41</v>
          </cell>
        </row>
        <row r="266">
          <cell r="W266">
            <v>37990</v>
          </cell>
          <cell r="X266">
            <v>58.34</v>
          </cell>
          <cell r="Y266">
            <v>58.33</v>
          </cell>
        </row>
        <row r="267">
          <cell r="W267">
            <v>37997</v>
          </cell>
          <cell r="X267">
            <v>58.58</v>
          </cell>
          <cell r="Y267">
            <v>57.68</v>
          </cell>
        </row>
        <row r="268">
          <cell r="W268">
            <v>38004</v>
          </cell>
          <cell r="X268">
            <v>58.94</v>
          </cell>
          <cell r="Y268">
            <v>58.58</v>
          </cell>
        </row>
        <row r="269">
          <cell r="W269">
            <v>38011</v>
          </cell>
          <cell r="X269">
            <v>58.44</v>
          </cell>
          <cell r="Y269">
            <v>58.81</v>
          </cell>
        </row>
        <row r="270">
          <cell r="W270">
            <v>38018</v>
          </cell>
          <cell r="X270">
            <v>57.09</v>
          </cell>
          <cell r="Y270">
            <v>58.1</v>
          </cell>
        </row>
        <row r="271">
          <cell r="W271">
            <v>38025</v>
          </cell>
          <cell r="X271">
            <v>56.67</v>
          </cell>
          <cell r="Y271">
            <v>56.33</v>
          </cell>
        </row>
        <row r="272">
          <cell r="W272">
            <v>38032</v>
          </cell>
          <cell r="X272">
            <v>55.96</v>
          </cell>
          <cell r="Y272">
            <v>56.48</v>
          </cell>
        </row>
        <row r="273">
          <cell r="W273">
            <v>38039</v>
          </cell>
          <cell r="X273">
            <v>54.98</v>
          </cell>
          <cell r="Y273">
            <v>55.62</v>
          </cell>
        </row>
        <row r="274">
          <cell r="W274">
            <v>38046</v>
          </cell>
          <cell r="X274">
            <v>54.35</v>
          </cell>
          <cell r="Y274">
            <v>54.82</v>
          </cell>
        </row>
        <row r="275">
          <cell r="W275">
            <v>38053</v>
          </cell>
          <cell r="X275">
            <v>54.14</v>
          </cell>
          <cell r="Y275">
            <v>53.96</v>
          </cell>
        </row>
        <row r="276">
          <cell r="W276">
            <v>38060</v>
          </cell>
          <cell r="X276">
            <v>54.24</v>
          </cell>
          <cell r="Y276">
            <v>54.54</v>
          </cell>
        </row>
        <row r="277">
          <cell r="W277">
            <v>38067</v>
          </cell>
          <cell r="X277">
            <v>54.06</v>
          </cell>
          <cell r="Y277">
            <v>54.1</v>
          </cell>
        </row>
        <row r="278">
          <cell r="W278">
            <v>38074</v>
          </cell>
          <cell r="X278">
            <v>54.21</v>
          </cell>
          <cell r="Y278">
            <v>54.2</v>
          </cell>
        </row>
        <row r="279">
          <cell r="W279">
            <v>38081</v>
          </cell>
          <cell r="X279">
            <v>54.47</v>
          </cell>
          <cell r="Y279">
            <v>54.03</v>
          </cell>
        </row>
        <row r="280">
          <cell r="W280">
            <v>38088</v>
          </cell>
          <cell r="X280">
            <v>53.5</v>
          </cell>
          <cell r="Y280">
            <v>54.06</v>
          </cell>
        </row>
        <row r="281">
          <cell r="W281">
            <v>38095</v>
          </cell>
          <cell r="X281">
            <v>53.25</v>
          </cell>
          <cell r="Y281">
            <v>53.3</v>
          </cell>
        </row>
        <row r="282">
          <cell r="W282">
            <v>38102</v>
          </cell>
          <cell r="X282">
            <v>55.52</v>
          </cell>
          <cell r="Y282">
            <v>55.38</v>
          </cell>
        </row>
        <row r="283">
          <cell r="W283">
            <v>38109</v>
          </cell>
          <cell r="X283">
            <v>59.84</v>
          </cell>
          <cell r="Y283">
            <v>58.52</v>
          </cell>
        </row>
        <row r="284">
          <cell r="W284">
            <v>38116</v>
          </cell>
          <cell r="X284">
            <v>61.51</v>
          </cell>
          <cell r="Y284">
            <v>59.73</v>
          </cell>
        </row>
        <row r="285">
          <cell r="W285">
            <v>38123</v>
          </cell>
          <cell r="X285">
            <v>62.5</v>
          </cell>
          <cell r="Y285">
            <v>60.62</v>
          </cell>
        </row>
        <row r="286">
          <cell r="W286">
            <v>38130</v>
          </cell>
          <cell r="X286">
            <v>59.15</v>
          </cell>
          <cell r="Y286">
            <v>60.06</v>
          </cell>
        </row>
        <row r="287">
          <cell r="W287">
            <v>38137</v>
          </cell>
          <cell r="X287">
            <v>54.21</v>
          </cell>
          <cell r="Y287">
            <v>57.33</v>
          </cell>
        </row>
        <row r="288">
          <cell r="W288">
            <v>38144</v>
          </cell>
          <cell r="X288">
            <v>53.11</v>
          </cell>
          <cell r="Y288">
            <v>54.47</v>
          </cell>
        </row>
        <row r="289">
          <cell r="W289">
            <v>38151</v>
          </cell>
          <cell r="X289">
            <v>51.18</v>
          </cell>
          <cell r="Y289">
            <v>52.43</v>
          </cell>
        </row>
        <row r="290">
          <cell r="W290">
            <v>38158</v>
          </cell>
          <cell r="X290">
            <v>54.15</v>
          </cell>
          <cell r="Y290">
            <v>53.29</v>
          </cell>
        </row>
        <row r="291">
          <cell r="W291">
            <v>38165</v>
          </cell>
          <cell r="X291">
            <v>53.93</v>
          </cell>
          <cell r="Y291">
            <v>53.06</v>
          </cell>
        </row>
        <row r="292">
          <cell r="W292">
            <v>38172</v>
          </cell>
          <cell r="X292">
            <v>53.02</v>
          </cell>
          <cell r="Y292">
            <v>53.53</v>
          </cell>
        </row>
        <row r="293">
          <cell r="W293">
            <v>38179</v>
          </cell>
          <cell r="X293">
            <v>54.29</v>
          </cell>
          <cell r="Y293">
            <v>53.35</v>
          </cell>
        </row>
        <row r="294">
          <cell r="W294">
            <v>38186</v>
          </cell>
          <cell r="X294">
            <v>50.44</v>
          </cell>
          <cell r="Y294">
            <v>52.65</v>
          </cell>
        </row>
        <row r="295">
          <cell r="W295">
            <v>38193</v>
          </cell>
          <cell r="X295">
            <v>48.51</v>
          </cell>
          <cell r="Y295">
            <v>48.54</v>
          </cell>
        </row>
        <row r="296">
          <cell r="W296">
            <v>38200</v>
          </cell>
          <cell r="X296">
            <v>46.49</v>
          </cell>
          <cell r="Y296">
            <v>47.42</v>
          </cell>
        </row>
        <row r="297">
          <cell r="W297">
            <v>38207</v>
          </cell>
          <cell r="X297">
            <v>45.95</v>
          </cell>
          <cell r="Y297">
            <v>47.46</v>
          </cell>
        </row>
        <row r="298">
          <cell r="W298">
            <v>38214</v>
          </cell>
          <cell r="X298">
            <v>45.96</v>
          </cell>
          <cell r="Y298">
            <v>46.15</v>
          </cell>
        </row>
        <row r="299">
          <cell r="W299">
            <v>38221</v>
          </cell>
          <cell r="X299">
            <v>47.92</v>
          </cell>
          <cell r="Y299">
            <v>46.76</v>
          </cell>
        </row>
        <row r="300">
          <cell r="W300">
            <v>38228</v>
          </cell>
          <cell r="X300">
            <v>50.54</v>
          </cell>
          <cell r="Y300">
            <v>48.99</v>
          </cell>
        </row>
        <row r="301">
          <cell r="W301">
            <v>38235</v>
          </cell>
          <cell r="X301">
            <v>50.73</v>
          </cell>
          <cell r="Y301">
            <v>50.93</v>
          </cell>
        </row>
        <row r="302">
          <cell r="W302">
            <v>38242</v>
          </cell>
          <cell r="X302">
            <v>53.23</v>
          </cell>
          <cell r="Y302">
            <v>52</v>
          </cell>
        </row>
        <row r="303">
          <cell r="W303">
            <v>38249</v>
          </cell>
          <cell r="X303">
            <v>52.77</v>
          </cell>
          <cell r="Y303">
            <v>52.23</v>
          </cell>
        </row>
        <row r="304">
          <cell r="W304">
            <v>38256</v>
          </cell>
          <cell r="X304">
            <v>53.14</v>
          </cell>
          <cell r="Y304">
            <v>53.23</v>
          </cell>
        </row>
        <row r="305">
          <cell r="W305">
            <v>38263</v>
          </cell>
          <cell r="X305">
            <v>53.1</v>
          </cell>
          <cell r="Y305">
            <v>52.98</v>
          </cell>
        </row>
        <row r="306">
          <cell r="W306">
            <v>38270</v>
          </cell>
          <cell r="X306">
            <v>51.1</v>
          </cell>
          <cell r="Y306">
            <v>52.29</v>
          </cell>
        </row>
        <row r="307">
          <cell r="W307">
            <v>38277</v>
          </cell>
          <cell r="X307">
            <v>50.72</v>
          </cell>
          <cell r="Y307">
            <v>50.25</v>
          </cell>
        </row>
        <row r="308">
          <cell r="W308">
            <v>38284</v>
          </cell>
          <cell r="X308">
            <v>48.02</v>
          </cell>
          <cell r="Y308">
            <v>49.51</v>
          </cell>
        </row>
        <row r="309">
          <cell r="W309">
            <v>38291</v>
          </cell>
          <cell r="X309">
            <v>46.58</v>
          </cell>
          <cell r="Y309">
            <v>47.82</v>
          </cell>
        </row>
        <row r="310">
          <cell r="W310">
            <v>38298</v>
          </cell>
          <cell r="X310">
            <v>45.82</v>
          </cell>
          <cell r="Y310">
            <v>46.33</v>
          </cell>
        </row>
        <row r="311">
          <cell r="W311">
            <v>38305</v>
          </cell>
          <cell r="X311">
            <v>45.19</v>
          </cell>
          <cell r="Y311">
            <v>45.45</v>
          </cell>
        </row>
        <row r="312">
          <cell r="W312">
            <v>38312</v>
          </cell>
          <cell r="X312">
            <v>45.83</v>
          </cell>
          <cell r="Y312">
            <v>45.57</v>
          </cell>
        </row>
        <row r="313">
          <cell r="W313">
            <v>38319</v>
          </cell>
          <cell r="X313">
            <v>44.43</v>
          </cell>
          <cell r="Y313">
            <v>44.92</v>
          </cell>
        </row>
        <row r="314">
          <cell r="W314">
            <v>38326</v>
          </cell>
          <cell r="X314">
            <v>44.98</v>
          </cell>
          <cell r="Y314">
            <v>45.04</v>
          </cell>
        </row>
        <row r="315">
          <cell r="W315">
            <v>38333</v>
          </cell>
          <cell r="X315">
            <v>44.69</v>
          </cell>
          <cell r="Y315">
            <v>44.57</v>
          </cell>
        </row>
        <row r="316">
          <cell r="W316">
            <v>38340</v>
          </cell>
          <cell r="X316">
            <v>44.3</v>
          </cell>
          <cell r="Y316">
            <v>44.79</v>
          </cell>
        </row>
        <row r="317">
          <cell r="W317">
            <v>38347</v>
          </cell>
          <cell r="X317">
            <v>46.07</v>
          </cell>
          <cell r="Y317">
            <v>45.24</v>
          </cell>
        </row>
        <row r="318">
          <cell r="W318">
            <v>38354</v>
          </cell>
          <cell r="X318">
            <v>47.54</v>
          </cell>
          <cell r="Y318">
            <v>47.48</v>
          </cell>
        </row>
        <row r="319">
          <cell r="W319">
            <v>38361</v>
          </cell>
          <cell r="X319">
            <v>50.52</v>
          </cell>
          <cell r="Y319">
            <v>48.95</v>
          </cell>
        </row>
        <row r="320">
          <cell r="W320">
            <v>38368</v>
          </cell>
          <cell r="X320">
            <v>51.87</v>
          </cell>
          <cell r="Y320">
            <v>50.56</v>
          </cell>
        </row>
        <row r="321">
          <cell r="W321">
            <v>38375</v>
          </cell>
          <cell r="X321">
            <v>55.03</v>
          </cell>
          <cell r="Y321">
            <v>53.88</v>
          </cell>
        </row>
        <row r="322">
          <cell r="W322">
            <v>38382</v>
          </cell>
          <cell r="X322">
            <v>56.28</v>
          </cell>
          <cell r="Y322">
            <v>55.53</v>
          </cell>
        </row>
        <row r="323">
          <cell r="W323">
            <v>38389</v>
          </cell>
          <cell r="X323">
            <v>56.33</v>
          </cell>
          <cell r="Y323">
            <v>55.94</v>
          </cell>
        </row>
        <row r="324">
          <cell r="W324">
            <v>38396</v>
          </cell>
          <cell r="X324">
            <v>55.88</v>
          </cell>
          <cell r="Y324">
            <v>54.75</v>
          </cell>
        </row>
        <row r="325">
          <cell r="W325">
            <v>38403</v>
          </cell>
          <cell r="X325">
            <v>52.56</v>
          </cell>
          <cell r="Y325">
            <v>54.67</v>
          </cell>
        </row>
        <row r="326">
          <cell r="W326">
            <v>38410</v>
          </cell>
          <cell r="X326">
            <v>50.22</v>
          </cell>
          <cell r="Y326">
            <v>51.7</v>
          </cell>
        </row>
        <row r="327">
          <cell r="W327">
            <v>38417</v>
          </cell>
          <cell r="X327">
            <v>49.19</v>
          </cell>
          <cell r="Y327">
            <v>50.24</v>
          </cell>
        </row>
        <row r="328">
          <cell r="W328">
            <v>38424</v>
          </cell>
          <cell r="X328">
            <v>49.15</v>
          </cell>
          <cell r="Y328">
            <v>48.97</v>
          </cell>
        </row>
        <row r="329">
          <cell r="W329">
            <v>38431</v>
          </cell>
          <cell r="X329">
            <v>49.42</v>
          </cell>
          <cell r="Y329">
            <v>49.5</v>
          </cell>
        </row>
        <row r="330">
          <cell r="W330">
            <v>38438</v>
          </cell>
          <cell r="X330">
            <v>49.82</v>
          </cell>
          <cell r="Y330">
            <v>49.52</v>
          </cell>
        </row>
        <row r="331">
          <cell r="W331">
            <v>38445</v>
          </cell>
          <cell r="X331">
            <v>50.64</v>
          </cell>
          <cell r="Y331">
            <v>50.59</v>
          </cell>
        </row>
        <row r="332">
          <cell r="W332">
            <v>38452</v>
          </cell>
          <cell r="X332">
            <v>52.49</v>
          </cell>
          <cell r="Y332">
            <v>51.59</v>
          </cell>
        </row>
        <row r="333">
          <cell r="W333">
            <v>38459</v>
          </cell>
          <cell r="X333">
            <v>53.31</v>
          </cell>
          <cell r="Y333">
            <v>52.84</v>
          </cell>
        </row>
        <row r="334">
          <cell r="W334">
            <v>38466</v>
          </cell>
          <cell r="X334">
            <v>53.91</v>
          </cell>
          <cell r="Y334">
            <v>53.11</v>
          </cell>
        </row>
        <row r="335">
          <cell r="W335">
            <v>38473</v>
          </cell>
          <cell r="X335">
            <v>56.05</v>
          </cell>
          <cell r="Y335">
            <v>55.58</v>
          </cell>
        </row>
        <row r="336">
          <cell r="W336">
            <v>38480</v>
          </cell>
          <cell r="X336">
            <v>55.88</v>
          </cell>
          <cell r="Y336">
            <v>55.79</v>
          </cell>
        </row>
        <row r="337">
          <cell r="W337">
            <v>38487</v>
          </cell>
          <cell r="X337">
            <v>54.66</v>
          </cell>
          <cell r="Y337">
            <v>54.59</v>
          </cell>
        </row>
        <row r="338">
          <cell r="W338">
            <v>38494</v>
          </cell>
          <cell r="X338">
            <v>55.38</v>
          </cell>
          <cell r="Y338">
            <v>54.78</v>
          </cell>
        </row>
        <row r="339">
          <cell r="W339">
            <v>38501</v>
          </cell>
          <cell r="X339">
            <v>53.06</v>
          </cell>
          <cell r="Y339">
            <v>54.93</v>
          </cell>
        </row>
        <row r="340">
          <cell r="W340">
            <v>38508</v>
          </cell>
          <cell r="X340">
            <v>54.54</v>
          </cell>
          <cell r="Y340">
            <v>54.52</v>
          </cell>
        </row>
        <row r="341">
          <cell r="W341">
            <v>38515</v>
          </cell>
          <cell r="X341">
            <v>56.94</v>
          </cell>
          <cell r="Y341">
            <v>55.45</v>
          </cell>
        </row>
        <row r="342">
          <cell r="W342">
            <v>38522</v>
          </cell>
          <cell r="X342">
            <v>57.22</v>
          </cell>
          <cell r="Y342">
            <v>56.83</v>
          </cell>
        </row>
        <row r="343">
          <cell r="W343">
            <v>38529</v>
          </cell>
          <cell r="X343">
            <v>57.48</v>
          </cell>
          <cell r="Y343">
            <v>56.59</v>
          </cell>
        </row>
        <row r="344">
          <cell r="W344">
            <v>38536</v>
          </cell>
          <cell r="X344">
            <v>55.47</v>
          </cell>
          <cell r="Y344">
            <v>56.46</v>
          </cell>
        </row>
        <row r="345">
          <cell r="W345">
            <v>38543</v>
          </cell>
          <cell r="X345">
            <v>54.73</v>
          </cell>
          <cell r="Y345">
            <v>55.61</v>
          </cell>
        </row>
        <row r="346">
          <cell r="W346">
            <v>38550</v>
          </cell>
          <cell r="X346">
            <v>53.58</v>
          </cell>
          <cell r="Y346">
            <v>54.12</v>
          </cell>
        </row>
        <row r="347">
          <cell r="W347">
            <v>38557</v>
          </cell>
          <cell r="X347">
            <v>51.21</v>
          </cell>
          <cell r="Y347">
            <v>51.75</v>
          </cell>
        </row>
        <row r="348">
          <cell r="W348">
            <v>38564</v>
          </cell>
          <cell r="X348">
            <v>48.61</v>
          </cell>
          <cell r="Y348">
            <v>49.29</v>
          </cell>
        </row>
        <row r="349">
          <cell r="W349">
            <v>38571</v>
          </cell>
          <cell r="X349">
            <v>45.59</v>
          </cell>
          <cell r="Y349">
            <v>47.42</v>
          </cell>
        </row>
        <row r="350">
          <cell r="W350">
            <v>38578</v>
          </cell>
          <cell r="X350">
            <v>43.64</v>
          </cell>
          <cell r="Y350">
            <v>45.02</v>
          </cell>
        </row>
        <row r="351">
          <cell r="W351">
            <v>38585</v>
          </cell>
          <cell r="X351">
            <v>44.15</v>
          </cell>
          <cell r="Y351">
            <v>44.39</v>
          </cell>
        </row>
        <row r="352">
          <cell r="W352">
            <v>38592</v>
          </cell>
          <cell r="X352">
            <v>45.05</v>
          </cell>
          <cell r="Y352">
            <v>44.66</v>
          </cell>
        </row>
        <row r="353">
          <cell r="W353">
            <v>38599</v>
          </cell>
          <cell r="X353">
            <v>44.57</v>
          </cell>
          <cell r="Y353">
            <v>44.28</v>
          </cell>
        </row>
        <row r="354">
          <cell r="W354">
            <v>38606</v>
          </cell>
          <cell r="X354">
            <v>46.07</v>
          </cell>
          <cell r="Y354">
            <v>45.37</v>
          </cell>
        </row>
        <row r="355">
          <cell r="W355">
            <v>38613</v>
          </cell>
          <cell r="X355">
            <v>46.28</v>
          </cell>
          <cell r="Y355">
            <v>46.59</v>
          </cell>
        </row>
        <row r="356">
          <cell r="W356">
            <v>38620</v>
          </cell>
          <cell r="X356">
            <v>46.89</v>
          </cell>
          <cell r="Y356">
            <v>46.93</v>
          </cell>
        </row>
        <row r="357">
          <cell r="W357">
            <v>38627</v>
          </cell>
          <cell r="X357">
            <v>51.68</v>
          </cell>
          <cell r="Y357">
            <v>49.14</v>
          </cell>
        </row>
        <row r="358">
          <cell r="W358">
            <v>38634</v>
          </cell>
          <cell r="X358">
            <v>54.38</v>
          </cell>
          <cell r="Y358">
            <v>53.21</v>
          </cell>
        </row>
        <row r="359">
          <cell r="W359">
            <v>38641</v>
          </cell>
          <cell r="X359">
            <v>58.92</v>
          </cell>
          <cell r="Y359">
            <v>57.02</v>
          </cell>
        </row>
        <row r="360">
          <cell r="W360">
            <v>38648</v>
          </cell>
          <cell r="X360">
            <v>62.81</v>
          </cell>
          <cell r="Y360">
            <v>60.35</v>
          </cell>
        </row>
        <row r="361">
          <cell r="W361">
            <v>38655</v>
          </cell>
          <cell r="X361">
            <v>60.5</v>
          </cell>
          <cell r="Y361">
            <v>60.2</v>
          </cell>
        </row>
        <row r="362">
          <cell r="W362">
            <v>38662</v>
          </cell>
          <cell r="X362">
            <v>56.88</v>
          </cell>
          <cell r="Y362">
            <v>57.3</v>
          </cell>
        </row>
        <row r="363">
          <cell r="W363">
            <v>38669</v>
          </cell>
          <cell r="X363">
            <v>51.06</v>
          </cell>
          <cell r="Y363">
            <v>54.41</v>
          </cell>
        </row>
        <row r="364">
          <cell r="W364">
            <v>38676</v>
          </cell>
          <cell r="X364">
            <v>45.99</v>
          </cell>
          <cell r="Y364">
            <v>50.03</v>
          </cell>
        </row>
        <row r="365">
          <cell r="W365">
            <v>38683</v>
          </cell>
          <cell r="X365">
            <v>44.78</v>
          </cell>
          <cell r="Y365">
            <v>45.67</v>
          </cell>
        </row>
        <row r="366">
          <cell r="W366">
            <v>38690</v>
          </cell>
          <cell r="X366">
            <v>45.95</v>
          </cell>
          <cell r="Y366">
            <v>45.59</v>
          </cell>
        </row>
        <row r="367">
          <cell r="W367">
            <v>38697</v>
          </cell>
          <cell r="X367">
            <v>46.7</v>
          </cell>
          <cell r="Y367">
            <v>46.29</v>
          </cell>
        </row>
        <row r="368">
          <cell r="W368">
            <v>38704</v>
          </cell>
          <cell r="X368">
            <v>45.15</v>
          </cell>
          <cell r="Y368">
            <v>45.31</v>
          </cell>
        </row>
        <row r="369">
          <cell r="W369">
            <v>38711</v>
          </cell>
          <cell r="X369">
            <v>44.97</v>
          </cell>
          <cell r="Y369">
            <v>44.86</v>
          </cell>
        </row>
        <row r="370">
          <cell r="W370">
            <v>38718</v>
          </cell>
          <cell r="X370">
            <v>47.21</v>
          </cell>
          <cell r="Y370">
            <v>47.47</v>
          </cell>
        </row>
        <row r="371">
          <cell r="W371">
            <v>38725</v>
          </cell>
          <cell r="X371">
            <v>49.95</v>
          </cell>
          <cell r="Y371">
            <v>49.49</v>
          </cell>
        </row>
        <row r="372">
          <cell r="W372">
            <v>38732</v>
          </cell>
          <cell r="X372">
            <v>53.22</v>
          </cell>
          <cell r="Y372">
            <v>50.61</v>
          </cell>
        </row>
        <row r="373">
          <cell r="W373">
            <v>38739</v>
          </cell>
          <cell r="X373">
            <v>56.43</v>
          </cell>
          <cell r="Y373">
            <v>53.76</v>
          </cell>
        </row>
        <row r="374">
          <cell r="W374">
            <v>38746</v>
          </cell>
          <cell r="X374">
            <v>55.22</v>
          </cell>
          <cell r="Y374">
            <v>55.61</v>
          </cell>
        </row>
        <row r="375">
          <cell r="W375">
            <v>38753</v>
          </cell>
          <cell r="X375">
            <v>53.38</v>
          </cell>
          <cell r="Y375">
            <v>54.51</v>
          </cell>
        </row>
        <row r="376">
          <cell r="W376">
            <v>38760</v>
          </cell>
          <cell r="X376">
            <v>53.01</v>
          </cell>
          <cell r="Y376">
            <v>53.12</v>
          </cell>
        </row>
        <row r="377">
          <cell r="W377">
            <v>38767</v>
          </cell>
          <cell r="X377">
            <v>54.78</v>
          </cell>
          <cell r="Y377">
            <v>55.04</v>
          </cell>
        </row>
        <row r="378">
          <cell r="W378">
            <v>38774</v>
          </cell>
          <cell r="X378">
            <v>53.88</v>
          </cell>
          <cell r="Y378">
            <v>53.54</v>
          </cell>
        </row>
        <row r="379">
          <cell r="W379">
            <v>38781</v>
          </cell>
          <cell r="X379">
            <v>53.67</v>
          </cell>
          <cell r="Y379">
            <v>53.26</v>
          </cell>
        </row>
        <row r="380">
          <cell r="W380">
            <v>38788</v>
          </cell>
          <cell r="X380">
            <v>52.87</v>
          </cell>
          <cell r="Y380">
            <v>52.71</v>
          </cell>
        </row>
        <row r="381">
          <cell r="W381">
            <v>38795</v>
          </cell>
          <cell r="X381">
            <v>50.22</v>
          </cell>
          <cell r="Y381">
            <v>52.78</v>
          </cell>
        </row>
        <row r="382">
          <cell r="W382">
            <v>38802</v>
          </cell>
          <cell r="X382">
            <v>51.07</v>
          </cell>
          <cell r="Y382">
            <v>50.59</v>
          </cell>
        </row>
        <row r="383">
          <cell r="W383">
            <v>38809</v>
          </cell>
          <cell r="X383">
            <v>52.04</v>
          </cell>
          <cell r="Y383">
            <v>51.78</v>
          </cell>
        </row>
        <row r="384">
          <cell r="W384">
            <v>38816</v>
          </cell>
          <cell r="X384">
            <v>52.9</v>
          </cell>
          <cell r="Y384">
            <v>52.1</v>
          </cell>
        </row>
        <row r="385">
          <cell r="W385">
            <v>38823</v>
          </cell>
          <cell r="X385">
            <v>53.78</v>
          </cell>
          <cell r="Y385">
            <v>53.49</v>
          </cell>
        </row>
        <row r="386">
          <cell r="W386">
            <v>38830</v>
          </cell>
          <cell r="X386">
            <v>56.15</v>
          </cell>
          <cell r="Y386">
            <v>55.33</v>
          </cell>
        </row>
        <row r="387">
          <cell r="W387">
            <v>38837</v>
          </cell>
          <cell r="X387">
            <v>58.41</v>
          </cell>
          <cell r="Y387">
            <v>57.67</v>
          </cell>
        </row>
        <row r="388">
          <cell r="W388">
            <v>38844</v>
          </cell>
          <cell r="X388">
            <v>62.06</v>
          </cell>
          <cell r="Y388">
            <v>60.07</v>
          </cell>
        </row>
        <row r="389">
          <cell r="W389">
            <v>38851</v>
          </cell>
          <cell r="X389">
            <v>62.29</v>
          </cell>
          <cell r="Y389">
            <v>60.99</v>
          </cell>
        </row>
        <row r="390">
          <cell r="W390">
            <v>38858</v>
          </cell>
          <cell r="X390">
            <v>61.64</v>
          </cell>
          <cell r="Y390">
            <v>61.66</v>
          </cell>
        </row>
        <row r="391">
          <cell r="W391">
            <v>38865</v>
          </cell>
          <cell r="X391">
            <v>60.93</v>
          </cell>
          <cell r="Y391">
            <v>61.52</v>
          </cell>
        </row>
        <row r="392">
          <cell r="W392">
            <v>38872</v>
          </cell>
          <cell r="X392">
            <v>60.82</v>
          </cell>
          <cell r="Y392">
            <v>62.02</v>
          </cell>
        </row>
        <row r="393">
          <cell r="W393">
            <v>38879</v>
          </cell>
          <cell r="X393">
            <v>61.73</v>
          </cell>
          <cell r="Y393">
            <v>60.75</v>
          </cell>
        </row>
        <row r="394">
          <cell r="W394">
            <v>38886</v>
          </cell>
          <cell r="X394">
            <v>62.23</v>
          </cell>
          <cell r="Y394">
            <v>61.63</v>
          </cell>
        </row>
        <row r="395">
          <cell r="W395">
            <v>38893</v>
          </cell>
          <cell r="X395">
            <v>62.29</v>
          </cell>
          <cell r="Y395">
            <v>62.05</v>
          </cell>
        </row>
        <row r="396">
          <cell r="W396">
            <v>38900</v>
          </cell>
          <cell r="X396">
            <v>59.16</v>
          </cell>
          <cell r="Y396">
            <v>60.49</v>
          </cell>
        </row>
        <row r="397">
          <cell r="W397">
            <v>38907</v>
          </cell>
          <cell r="X397">
            <v>56.62</v>
          </cell>
          <cell r="Y397">
            <v>57.38</v>
          </cell>
        </row>
        <row r="398">
          <cell r="W398">
            <v>38914</v>
          </cell>
          <cell r="X398">
            <v>55.61</v>
          </cell>
          <cell r="Y398">
            <v>56.49</v>
          </cell>
        </row>
        <row r="399">
          <cell r="W399">
            <v>38921</v>
          </cell>
          <cell r="X399">
            <v>52.73</v>
          </cell>
          <cell r="Y399">
            <v>54.19</v>
          </cell>
        </row>
        <row r="400">
          <cell r="W400">
            <v>38928</v>
          </cell>
          <cell r="X400">
            <v>51.03</v>
          </cell>
          <cell r="Y400">
            <v>51.59</v>
          </cell>
        </row>
        <row r="401">
          <cell r="W401">
            <v>38935</v>
          </cell>
          <cell r="X401">
            <v>50.73</v>
          </cell>
          <cell r="Y401">
            <v>50.96</v>
          </cell>
        </row>
        <row r="402">
          <cell r="W402">
            <v>38942</v>
          </cell>
          <cell r="X402">
            <v>50.93</v>
          </cell>
          <cell r="Y402">
            <v>51.89</v>
          </cell>
        </row>
        <row r="403">
          <cell r="W403">
            <v>38949</v>
          </cell>
          <cell r="X403">
            <v>52.51</v>
          </cell>
          <cell r="Y403">
            <v>51.85</v>
          </cell>
        </row>
        <row r="404">
          <cell r="W404">
            <v>38956</v>
          </cell>
          <cell r="X404">
            <v>55.51</v>
          </cell>
          <cell r="Y404">
            <v>53.59</v>
          </cell>
        </row>
        <row r="405">
          <cell r="W405">
            <v>38963</v>
          </cell>
          <cell r="X405">
            <v>57</v>
          </cell>
          <cell r="Y405">
            <v>55.56</v>
          </cell>
        </row>
        <row r="406">
          <cell r="W406">
            <v>38970</v>
          </cell>
          <cell r="X406">
            <v>56.35</v>
          </cell>
          <cell r="Y406">
            <v>56.62</v>
          </cell>
        </row>
        <row r="407">
          <cell r="W407">
            <v>38977</v>
          </cell>
          <cell r="X407">
            <v>55.77</v>
          </cell>
          <cell r="Y407">
            <v>55.83</v>
          </cell>
        </row>
        <row r="408">
          <cell r="W408">
            <v>38984</v>
          </cell>
          <cell r="X408">
            <v>55.01</v>
          </cell>
          <cell r="Y408">
            <v>55.71</v>
          </cell>
        </row>
        <row r="409">
          <cell r="W409">
            <v>38991</v>
          </cell>
          <cell r="X409">
            <v>55.04</v>
          </cell>
          <cell r="Y409">
            <v>55.19</v>
          </cell>
        </row>
        <row r="410">
          <cell r="W410">
            <v>38998</v>
          </cell>
          <cell r="X410">
            <v>55.94</v>
          </cell>
          <cell r="Y410">
            <v>55.78</v>
          </cell>
        </row>
        <row r="411">
          <cell r="W411">
            <v>39005</v>
          </cell>
          <cell r="X411">
            <v>56.06</v>
          </cell>
          <cell r="Y411">
            <v>55.51</v>
          </cell>
        </row>
        <row r="412">
          <cell r="W412">
            <v>39012</v>
          </cell>
          <cell r="X412">
            <v>55.69</v>
          </cell>
          <cell r="Y412">
            <v>55.63</v>
          </cell>
        </row>
        <row r="413">
          <cell r="W413">
            <v>39019</v>
          </cell>
          <cell r="X413">
            <v>55.06</v>
          </cell>
          <cell r="Y413">
            <v>55.26</v>
          </cell>
        </row>
        <row r="414">
          <cell r="W414">
            <v>39026</v>
          </cell>
          <cell r="X414">
            <v>51.3</v>
          </cell>
          <cell r="Y414">
            <v>52.92</v>
          </cell>
        </row>
        <row r="415">
          <cell r="W415">
            <v>39033</v>
          </cell>
          <cell r="X415">
            <v>50.95</v>
          </cell>
          <cell r="Y415">
            <v>51.46</v>
          </cell>
        </row>
        <row r="416">
          <cell r="W416">
            <v>39040</v>
          </cell>
          <cell r="X416">
            <v>52.55</v>
          </cell>
          <cell r="Y416">
            <v>52.8</v>
          </cell>
        </row>
        <row r="417">
          <cell r="W417">
            <v>39047</v>
          </cell>
          <cell r="X417">
            <v>52.2</v>
          </cell>
          <cell r="Y417">
            <v>52.47</v>
          </cell>
        </row>
        <row r="418">
          <cell r="W418">
            <v>39054</v>
          </cell>
          <cell r="X418">
            <v>52.27</v>
          </cell>
          <cell r="Y418">
            <v>52.24</v>
          </cell>
        </row>
        <row r="419">
          <cell r="W419">
            <v>39061</v>
          </cell>
          <cell r="X419">
            <v>50.34</v>
          </cell>
          <cell r="Y419">
            <v>50.99</v>
          </cell>
        </row>
        <row r="420">
          <cell r="W420">
            <v>39068</v>
          </cell>
          <cell r="X420">
            <v>53.58</v>
          </cell>
          <cell r="Y420">
            <v>53.08</v>
          </cell>
        </row>
        <row r="421">
          <cell r="W421">
            <v>39075</v>
          </cell>
          <cell r="X421">
            <v>54.38</v>
          </cell>
          <cell r="Y421">
            <v>53.97</v>
          </cell>
        </row>
        <row r="422">
          <cell r="W422">
            <v>39082</v>
          </cell>
          <cell r="X422">
            <v>55.84</v>
          </cell>
          <cell r="Y422">
            <v>55.2</v>
          </cell>
        </row>
        <row r="423">
          <cell r="W423">
            <v>39089</v>
          </cell>
          <cell r="X423">
            <v>49.72</v>
          </cell>
          <cell r="Y423">
            <v>50.53</v>
          </cell>
        </row>
        <row r="424">
          <cell r="W424">
            <v>39096</v>
          </cell>
          <cell r="X424">
            <v>56.79</v>
          </cell>
          <cell r="Y424">
            <v>56.54</v>
          </cell>
        </row>
        <row r="425">
          <cell r="W425">
            <v>39103</v>
          </cell>
          <cell r="X425">
            <v>48.13</v>
          </cell>
          <cell r="Y425">
            <v>49.59</v>
          </cell>
        </row>
        <row r="426">
          <cell r="W426">
            <v>39110</v>
          </cell>
          <cell r="X426">
            <v>38.630000000000003</v>
          </cell>
          <cell r="Y426">
            <v>42.7</v>
          </cell>
        </row>
        <row r="427">
          <cell r="W427">
            <v>39117</v>
          </cell>
          <cell r="X427">
            <v>58.16</v>
          </cell>
          <cell r="Y427">
            <v>57.89</v>
          </cell>
        </row>
        <row r="428">
          <cell r="W428">
            <v>39124</v>
          </cell>
          <cell r="X428">
            <v>60.35</v>
          </cell>
          <cell r="Y428">
            <v>59.64</v>
          </cell>
        </row>
        <row r="429">
          <cell r="W429">
            <v>39131</v>
          </cell>
          <cell r="X429">
            <v>63.16</v>
          </cell>
          <cell r="Y429">
            <v>62.36</v>
          </cell>
        </row>
        <row r="430">
          <cell r="W430">
            <v>39138</v>
          </cell>
          <cell r="X430">
            <v>63</v>
          </cell>
          <cell r="Y430">
            <v>61.97</v>
          </cell>
        </row>
        <row r="431">
          <cell r="W431">
            <v>39145</v>
          </cell>
          <cell r="X431">
            <v>63.51</v>
          </cell>
          <cell r="Y431">
            <v>62.33</v>
          </cell>
        </row>
        <row r="432">
          <cell r="W432">
            <v>39152</v>
          </cell>
          <cell r="X432">
            <v>59.63</v>
          </cell>
          <cell r="Y432">
            <v>61</v>
          </cell>
        </row>
        <row r="433">
          <cell r="W433">
            <v>39159</v>
          </cell>
          <cell r="X433">
            <v>58.34</v>
          </cell>
          <cell r="Y433">
            <v>61.1</v>
          </cell>
        </row>
        <row r="434">
          <cell r="W434">
            <v>39166</v>
          </cell>
          <cell r="X434">
            <v>58.37</v>
          </cell>
          <cell r="Y434">
            <v>57.99</v>
          </cell>
        </row>
        <row r="435">
          <cell r="W435">
            <v>39173</v>
          </cell>
          <cell r="X435">
            <v>58.5</v>
          </cell>
          <cell r="Y435">
            <v>58.71</v>
          </cell>
        </row>
        <row r="436">
          <cell r="W436">
            <v>39180</v>
          </cell>
          <cell r="X436">
            <v>58.98</v>
          </cell>
          <cell r="Y436">
            <v>58.97</v>
          </cell>
        </row>
        <row r="437">
          <cell r="W437">
            <v>39187</v>
          </cell>
          <cell r="X437">
            <v>59.35</v>
          </cell>
          <cell r="Y437">
            <v>59.16</v>
          </cell>
        </row>
        <row r="438">
          <cell r="W438">
            <v>39194</v>
          </cell>
          <cell r="X438">
            <v>61.01</v>
          </cell>
          <cell r="Y438">
            <v>60.11</v>
          </cell>
        </row>
        <row r="439">
          <cell r="W439">
            <v>39201</v>
          </cell>
          <cell r="X439">
            <v>60.66</v>
          </cell>
          <cell r="Y439">
            <v>60.54</v>
          </cell>
        </row>
        <row r="440">
          <cell r="W440">
            <v>39208</v>
          </cell>
          <cell r="X440">
            <v>60.76</v>
          </cell>
          <cell r="Y440">
            <v>60.79</v>
          </cell>
        </row>
        <row r="441">
          <cell r="W441">
            <v>39215</v>
          </cell>
          <cell r="X441">
            <v>64.08</v>
          </cell>
          <cell r="Y441">
            <v>63.3</v>
          </cell>
        </row>
        <row r="442">
          <cell r="W442">
            <v>39222</v>
          </cell>
          <cell r="X442">
            <v>64.78</v>
          </cell>
          <cell r="Y442">
            <v>64.400000000000006</v>
          </cell>
        </row>
        <row r="443">
          <cell r="W443">
            <v>39229</v>
          </cell>
          <cell r="X443">
            <v>67.45</v>
          </cell>
          <cell r="Y443">
            <v>65.67</v>
          </cell>
        </row>
        <row r="444">
          <cell r="W444">
            <v>39236</v>
          </cell>
          <cell r="X444">
            <v>69.11</v>
          </cell>
          <cell r="Y444">
            <v>67.56</v>
          </cell>
        </row>
        <row r="445">
          <cell r="W445">
            <v>39243</v>
          </cell>
          <cell r="X445">
            <v>66.14</v>
          </cell>
          <cell r="Y445">
            <v>67.33</v>
          </cell>
        </row>
        <row r="446">
          <cell r="W446">
            <v>39250</v>
          </cell>
          <cell r="X446">
            <v>64.77</v>
          </cell>
          <cell r="Y446">
            <v>65.25</v>
          </cell>
        </row>
        <row r="447">
          <cell r="W447">
            <v>39257</v>
          </cell>
          <cell r="X447">
            <v>61.94</v>
          </cell>
          <cell r="Y447">
            <v>63.42</v>
          </cell>
        </row>
        <row r="448">
          <cell r="W448">
            <v>39264</v>
          </cell>
          <cell r="X448">
            <v>58.79</v>
          </cell>
          <cell r="Y448">
            <v>60.69</v>
          </cell>
        </row>
        <row r="449">
          <cell r="W449">
            <v>39271</v>
          </cell>
          <cell r="X449">
            <v>58.96</v>
          </cell>
          <cell r="Y449">
            <v>59.09</v>
          </cell>
        </row>
        <row r="450">
          <cell r="W450">
            <v>39278</v>
          </cell>
          <cell r="X450">
            <v>60.41</v>
          </cell>
          <cell r="Y450">
            <v>60.62</v>
          </cell>
        </row>
        <row r="451">
          <cell r="W451">
            <v>39285</v>
          </cell>
          <cell r="X451">
            <v>61.02</v>
          </cell>
          <cell r="Y451">
            <v>60.5</v>
          </cell>
        </row>
        <row r="452">
          <cell r="W452">
            <v>39292</v>
          </cell>
          <cell r="X452">
            <v>61.91</v>
          </cell>
          <cell r="Y452">
            <v>60.81</v>
          </cell>
        </row>
        <row r="453">
          <cell r="W453">
            <v>39299</v>
          </cell>
          <cell r="X453">
            <v>62.72</v>
          </cell>
          <cell r="Y453">
            <v>62.22</v>
          </cell>
        </row>
        <row r="454">
          <cell r="W454">
            <v>39306</v>
          </cell>
          <cell r="X454">
            <v>61.64</v>
          </cell>
          <cell r="Y454">
            <v>62.6</v>
          </cell>
        </row>
        <row r="455">
          <cell r="W455">
            <v>39313</v>
          </cell>
          <cell r="X455">
            <v>61.96</v>
          </cell>
          <cell r="Y455">
            <v>61.74</v>
          </cell>
        </row>
        <row r="456">
          <cell r="W456">
            <v>39320</v>
          </cell>
          <cell r="X456">
            <v>62.93</v>
          </cell>
          <cell r="Y456">
            <v>62.4</v>
          </cell>
        </row>
        <row r="457">
          <cell r="W457">
            <v>39327</v>
          </cell>
          <cell r="X457">
            <v>62.08</v>
          </cell>
          <cell r="Y457">
            <v>62.38</v>
          </cell>
        </row>
        <row r="458">
          <cell r="W458">
            <v>39334</v>
          </cell>
          <cell r="X458">
            <v>64.16</v>
          </cell>
          <cell r="Y458">
            <v>63.77</v>
          </cell>
        </row>
        <row r="459">
          <cell r="W459">
            <v>39341</v>
          </cell>
          <cell r="X459">
            <v>63.63</v>
          </cell>
          <cell r="Y459">
            <v>63.37</v>
          </cell>
        </row>
        <row r="460">
          <cell r="W460">
            <v>39348</v>
          </cell>
          <cell r="X460">
            <v>62.66</v>
          </cell>
          <cell r="Y460">
            <v>62.92</v>
          </cell>
        </row>
        <row r="461">
          <cell r="W461">
            <v>39355</v>
          </cell>
          <cell r="X461">
            <v>62.54</v>
          </cell>
          <cell r="Y461">
            <v>62.06</v>
          </cell>
        </row>
        <row r="462">
          <cell r="W462">
            <v>39362</v>
          </cell>
          <cell r="X462">
            <v>59.72</v>
          </cell>
          <cell r="Y462">
            <v>62.38</v>
          </cell>
        </row>
        <row r="463">
          <cell r="W463">
            <v>39369</v>
          </cell>
          <cell r="X463">
            <v>59.42</v>
          </cell>
          <cell r="Y463">
            <v>59.4</v>
          </cell>
        </row>
        <row r="464">
          <cell r="W464">
            <v>39376</v>
          </cell>
          <cell r="X464">
            <v>57.55</v>
          </cell>
          <cell r="Y464">
            <v>57.9</v>
          </cell>
        </row>
        <row r="465">
          <cell r="W465">
            <v>39383</v>
          </cell>
          <cell r="X465">
            <v>55.97</v>
          </cell>
          <cell r="Y465">
            <v>56.51</v>
          </cell>
        </row>
        <row r="466">
          <cell r="W466">
            <v>39390</v>
          </cell>
          <cell r="X466">
            <v>54.15</v>
          </cell>
          <cell r="Y466">
            <v>55.62</v>
          </cell>
        </row>
        <row r="467">
          <cell r="W467">
            <v>39397</v>
          </cell>
          <cell r="X467">
            <v>53.15</v>
          </cell>
          <cell r="Y467">
            <v>54.09</v>
          </cell>
        </row>
        <row r="468">
          <cell r="W468">
            <v>39404</v>
          </cell>
          <cell r="X468">
            <v>54.43</v>
          </cell>
          <cell r="Y468">
            <v>53.91</v>
          </cell>
        </row>
        <row r="469">
          <cell r="W469">
            <v>39411</v>
          </cell>
          <cell r="X469">
            <v>55.51</v>
          </cell>
          <cell r="Y469">
            <v>54.94</v>
          </cell>
        </row>
        <row r="470">
          <cell r="W470">
            <v>39418</v>
          </cell>
          <cell r="X470">
            <v>56.57</v>
          </cell>
          <cell r="Y470">
            <v>56.11</v>
          </cell>
        </row>
        <row r="471">
          <cell r="W471">
            <v>39425</v>
          </cell>
          <cell r="X471">
            <v>56.38</v>
          </cell>
          <cell r="Y471">
            <v>55.92</v>
          </cell>
        </row>
        <row r="472">
          <cell r="W472">
            <v>39432</v>
          </cell>
          <cell r="X472">
            <v>55.34</v>
          </cell>
          <cell r="Y472">
            <v>55.62</v>
          </cell>
        </row>
        <row r="473">
          <cell r="W473">
            <v>39439</v>
          </cell>
          <cell r="X473">
            <v>54.97</v>
          </cell>
          <cell r="Y473">
            <v>55.32</v>
          </cell>
        </row>
        <row r="474">
          <cell r="W474">
            <v>39446</v>
          </cell>
          <cell r="X474">
            <v>54.72</v>
          </cell>
          <cell r="Y474">
            <v>55.38</v>
          </cell>
        </row>
        <row r="475">
          <cell r="W475">
            <v>39453</v>
          </cell>
          <cell r="X475">
            <v>55.86</v>
          </cell>
          <cell r="Y475">
            <v>55.43</v>
          </cell>
        </row>
        <row r="476">
          <cell r="W476">
            <v>39460</v>
          </cell>
          <cell r="X476">
            <v>59.19</v>
          </cell>
          <cell r="Y476">
            <v>57.99</v>
          </cell>
        </row>
        <row r="477">
          <cell r="W477">
            <v>39467</v>
          </cell>
          <cell r="X477">
            <v>62.62</v>
          </cell>
          <cell r="Y477">
            <v>61.13</v>
          </cell>
        </row>
        <row r="478">
          <cell r="W478">
            <v>39474</v>
          </cell>
          <cell r="X478">
            <v>64.62</v>
          </cell>
          <cell r="Y478">
            <v>63.06</v>
          </cell>
        </row>
        <row r="479">
          <cell r="W479">
            <v>39481</v>
          </cell>
          <cell r="X479">
            <v>66.58</v>
          </cell>
          <cell r="Y479">
            <v>64.77</v>
          </cell>
        </row>
        <row r="480">
          <cell r="W480">
            <v>39488</v>
          </cell>
          <cell r="X480">
            <v>67.58</v>
          </cell>
          <cell r="Y480">
            <v>67.44</v>
          </cell>
        </row>
        <row r="481">
          <cell r="W481">
            <v>39495</v>
          </cell>
          <cell r="X481">
            <v>67.650000000000006</v>
          </cell>
          <cell r="Y481">
            <v>67.989999999999995</v>
          </cell>
        </row>
        <row r="482">
          <cell r="W482">
            <v>39502</v>
          </cell>
          <cell r="X482">
            <v>68.83</v>
          </cell>
          <cell r="Y482">
            <v>68.03</v>
          </cell>
        </row>
        <row r="483">
          <cell r="W483">
            <v>39509</v>
          </cell>
          <cell r="X483">
            <v>69.39</v>
          </cell>
          <cell r="Y483">
            <v>68.55</v>
          </cell>
        </row>
        <row r="484">
          <cell r="W484">
            <v>39516</v>
          </cell>
          <cell r="X484">
            <v>68.59</v>
          </cell>
          <cell r="Y484">
            <v>69.05</v>
          </cell>
        </row>
        <row r="485">
          <cell r="W485">
            <v>39523</v>
          </cell>
          <cell r="X485">
            <v>68.12</v>
          </cell>
          <cell r="Y485">
            <v>68.45</v>
          </cell>
        </row>
        <row r="486">
          <cell r="W486">
            <v>39530</v>
          </cell>
          <cell r="X486">
            <v>67.150000000000006</v>
          </cell>
          <cell r="Y486">
            <v>67.67</v>
          </cell>
        </row>
        <row r="487">
          <cell r="W487">
            <v>39537</v>
          </cell>
          <cell r="X487">
            <v>67.150000000000006</v>
          </cell>
          <cell r="Y487">
            <v>67.2</v>
          </cell>
        </row>
        <row r="488">
          <cell r="W488">
            <v>39544</v>
          </cell>
          <cell r="X488">
            <v>65.97</v>
          </cell>
          <cell r="Y488">
            <v>66.3</v>
          </cell>
        </row>
        <row r="489">
          <cell r="W489">
            <v>39551</v>
          </cell>
          <cell r="X489">
            <v>64.430000000000007</v>
          </cell>
          <cell r="Y489">
            <v>65.12</v>
          </cell>
        </row>
        <row r="490">
          <cell r="W490">
            <v>39558</v>
          </cell>
          <cell r="X490">
            <v>64.67</v>
          </cell>
          <cell r="Y490">
            <v>64.900000000000006</v>
          </cell>
        </row>
        <row r="491">
          <cell r="W491">
            <v>39565</v>
          </cell>
          <cell r="X491">
            <v>65.17</v>
          </cell>
          <cell r="Y491">
            <v>65.62</v>
          </cell>
        </row>
        <row r="492">
          <cell r="W492">
            <v>39572</v>
          </cell>
          <cell r="X492">
            <v>66.72</v>
          </cell>
          <cell r="Y492">
            <v>65.94</v>
          </cell>
        </row>
        <row r="493">
          <cell r="W493">
            <v>39579</v>
          </cell>
          <cell r="X493">
            <v>67.599999999999994</v>
          </cell>
          <cell r="Y493">
            <v>66.430000000000007</v>
          </cell>
        </row>
        <row r="494">
          <cell r="W494">
            <v>39586</v>
          </cell>
          <cell r="X494">
            <v>67.11</v>
          </cell>
          <cell r="Y494">
            <v>67.03</v>
          </cell>
        </row>
        <row r="495">
          <cell r="W495">
            <v>39593</v>
          </cell>
          <cell r="X495">
            <v>67.959999999999994</v>
          </cell>
          <cell r="Y495">
            <v>68.25</v>
          </cell>
        </row>
        <row r="496">
          <cell r="W496">
            <v>39600</v>
          </cell>
          <cell r="X496">
            <v>68.78</v>
          </cell>
          <cell r="Y496">
            <v>68.790000000000006</v>
          </cell>
        </row>
        <row r="497">
          <cell r="W497">
            <v>39607</v>
          </cell>
          <cell r="X497">
            <v>71.78</v>
          </cell>
          <cell r="Y497">
            <v>70.58</v>
          </cell>
        </row>
        <row r="498">
          <cell r="W498">
            <v>39614</v>
          </cell>
          <cell r="X498">
            <v>71.86</v>
          </cell>
          <cell r="Y498">
            <v>70.42</v>
          </cell>
        </row>
        <row r="499">
          <cell r="W499">
            <v>39621</v>
          </cell>
          <cell r="X499">
            <v>72.569999999999993</v>
          </cell>
          <cell r="Y499">
            <v>72.47</v>
          </cell>
        </row>
        <row r="500">
          <cell r="W500">
            <v>39628</v>
          </cell>
          <cell r="X500">
            <v>73.08</v>
          </cell>
          <cell r="Y500">
            <v>72.95</v>
          </cell>
        </row>
        <row r="501">
          <cell r="W501">
            <v>39635</v>
          </cell>
          <cell r="X501">
            <v>73.959999999999994</v>
          </cell>
          <cell r="Y501">
            <v>73.45</v>
          </cell>
        </row>
        <row r="502">
          <cell r="W502">
            <v>39642</v>
          </cell>
          <cell r="X502">
            <v>74.84</v>
          </cell>
          <cell r="Y502">
            <v>74.319999999999993</v>
          </cell>
        </row>
        <row r="503">
          <cell r="W503">
            <v>39649</v>
          </cell>
          <cell r="X503">
            <v>74.569999999999993</v>
          </cell>
          <cell r="Y503">
            <v>74.63</v>
          </cell>
        </row>
        <row r="504">
          <cell r="W504">
            <v>39656</v>
          </cell>
          <cell r="X504">
            <v>74.09</v>
          </cell>
          <cell r="Y504">
            <v>74.08</v>
          </cell>
        </row>
        <row r="505">
          <cell r="W505">
            <v>39663</v>
          </cell>
          <cell r="X505">
            <v>73.209999999999994</v>
          </cell>
          <cell r="Y505">
            <v>73.53</v>
          </cell>
        </row>
        <row r="506">
          <cell r="W506">
            <v>39670</v>
          </cell>
          <cell r="X506">
            <v>73.08</v>
          </cell>
          <cell r="Y506">
            <v>73.599999999999994</v>
          </cell>
        </row>
        <row r="507">
          <cell r="W507">
            <v>39677</v>
          </cell>
          <cell r="X507">
            <v>74.16</v>
          </cell>
          <cell r="Y507">
            <v>74.09</v>
          </cell>
        </row>
        <row r="508">
          <cell r="W508">
            <v>39684</v>
          </cell>
          <cell r="X508">
            <v>74.09</v>
          </cell>
          <cell r="Y508">
            <v>73.7</v>
          </cell>
        </row>
        <row r="509">
          <cell r="W509">
            <v>39691</v>
          </cell>
          <cell r="X509">
            <v>74.349999999999994</v>
          </cell>
          <cell r="Y509">
            <v>73.78</v>
          </cell>
        </row>
        <row r="510">
          <cell r="W510">
            <v>39698</v>
          </cell>
          <cell r="X510">
            <v>74.180000000000007</v>
          </cell>
          <cell r="Y510">
            <v>74.349999999999994</v>
          </cell>
        </row>
        <row r="511">
          <cell r="W511">
            <v>39705</v>
          </cell>
          <cell r="X511">
            <v>72.989999999999995</v>
          </cell>
          <cell r="Y511">
            <v>73.959999999999994</v>
          </cell>
        </row>
        <row r="512">
          <cell r="W512">
            <v>39712</v>
          </cell>
          <cell r="X512">
            <v>73.12</v>
          </cell>
          <cell r="Y512">
            <v>72.88</v>
          </cell>
        </row>
        <row r="513">
          <cell r="W513">
            <v>39719</v>
          </cell>
          <cell r="X513">
            <v>72.69</v>
          </cell>
          <cell r="Y513">
            <v>72.650000000000006</v>
          </cell>
        </row>
        <row r="514">
          <cell r="W514">
            <v>39726</v>
          </cell>
          <cell r="X514">
            <v>72.040000000000006</v>
          </cell>
          <cell r="Y514">
            <v>72.540000000000006</v>
          </cell>
        </row>
        <row r="515">
          <cell r="W515">
            <v>39733</v>
          </cell>
          <cell r="X515">
            <v>73.11</v>
          </cell>
          <cell r="Y515">
            <v>73.099999999999994</v>
          </cell>
        </row>
        <row r="516">
          <cell r="W516">
            <v>39740</v>
          </cell>
          <cell r="X516">
            <v>77.150000000000006</v>
          </cell>
          <cell r="Y516">
            <v>76.23</v>
          </cell>
        </row>
        <row r="517">
          <cell r="W517">
            <v>39747</v>
          </cell>
          <cell r="X517">
            <v>81.81</v>
          </cell>
          <cell r="Y517">
            <v>79.61</v>
          </cell>
        </row>
        <row r="518">
          <cell r="W518">
            <v>39754</v>
          </cell>
          <cell r="X518">
            <v>83.9</v>
          </cell>
          <cell r="Y518">
            <v>81.290000000000006</v>
          </cell>
        </row>
        <row r="519">
          <cell r="W519">
            <v>39761</v>
          </cell>
          <cell r="X519">
            <v>84.32</v>
          </cell>
          <cell r="Y519">
            <v>82.8</v>
          </cell>
        </row>
        <row r="520">
          <cell r="W520">
            <v>39768</v>
          </cell>
          <cell r="X520">
            <v>81.209999999999994</v>
          </cell>
          <cell r="Y520">
            <v>82.92</v>
          </cell>
        </row>
        <row r="521">
          <cell r="W521">
            <v>39775</v>
          </cell>
          <cell r="X521">
            <v>78.41</v>
          </cell>
          <cell r="Y521">
            <v>80.73</v>
          </cell>
        </row>
        <row r="522">
          <cell r="W522">
            <v>39782</v>
          </cell>
          <cell r="X522">
            <v>78.400000000000006</v>
          </cell>
          <cell r="Y522">
            <v>78.540000000000006</v>
          </cell>
        </row>
        <row r="523">
          <cell r="W523">
            <v>39789</v>
          </cell>
          <cell r="X523">
            <v>78.59</v>
          </cell>
          <cell r="Y523">
            <v>78.55</v>
          </cell>
        </row>
        <row r="524">
          <cell r="W524">
            <v>39796</v>
          </cell>
          <cell r="X524">
            <v>76.02</v>
          </cell>
          <cell r="Y524">
            <v>76.25</v>
          </cell>
        </row>
        <row r="525">
          <cell r="W525">
            <v>39803</v>
          </cell>
          <cell r="X525">
            <v>73.069999999999993</v>
          </cell>
          <cell r="Y525">
            <v>74.23</v>
          </cell>
        </row>
        <row r="526">
          <cell r="W526">
            <v>39810</v>
          </cell>
          <cell r="X526">
            <v>70.569999999999993</v>
          </cell>
          <cell r="Y526">
            <v>72.16</v>
          </cell>
        </row>
        <row r="527">
          <cell r="W527">
            <v>39817</v>
          </cell>
          <cell r="X527">
            <v>68.5</v>
          </cell>
          <cell r="Y527">
            <v>70.45</v>
          </cell>
        </row>
        <row r="528">
          <cell r="W528">
            <v>39824</v>
          </cell>
          <cell r="X528">
            <v>69.08</v>
          </cell>
          <cell r="Y528">
            <v>68.709999999999994</v>
          </cell>
        </row>
        <row r="529">
          <cell r="W529">
            <v>39831</v>
          </cell>
          <cell r="X529">
            <v>68.989999999999995</v>
          </cell>
          <cell r="Y529">
            <v>68.73</v>
          </cell>
        </row>
        <row r="530">
          <cell r="W530">
            <v>39838</v>
          </cell>
          <cell r="X530">
            <v>68.88</v>
          </cell>
          <cell r="Y530">
            <v>68.930000000000007</v>
          </cell>
        </row>
        <row r="531">
          <cell r="W531">
            <v>39845</v>
          </cell>
          <cell r="X531">
            <v>70.760000000000005</v>
          </cell>
          <cell r="Y531">
            <v>70.59</v>
          </cell>
        </row>
        <row r="532">
          <cell r="W532">
            <v>39852</v>
          </cell>
          <cell r="X532">
            <v>73.03</v>
          </cell>
          <cell r="Y532">
            <v>72.25</v>
          </cell>
        </row>
        <row r="533">
          <cell r="W533">
            <v>39859</v>
          </cell>
          <cell r="X533">
            <v>76.680000000000007</v>
          </cell>
          <cell r="Y533">
            <v>74.739999999999995</v>
          </cell>
        </row>
        <row r="534">
          <cell r="W534">
            <v>39866</v>
          </cell>
          <cell r="X534">
            <v>78.3</v>
          </cell>
          <cell r="Y534">
            <v>76.47</v>
          </cell>
        </row>
        <row r="535">
          <cell r="W535">
            <v>39873</v>
          </cell>
          <cell r="X535">
            <v>75.84</v>
          </cell>
          <cell r="Y535">
            <v>76.260000000000005</v>
          </cell>
        </row>
        <row r="536">
          <cell r="W536">
            <v>39880</v>
          </cell>
          <cell r="X536">
            <v>73.67</v>
          </cell>
          <cell r="Y536">
            <v>74.599999999999994</v>
          </cell>
        </row>
        <row r="537">
          <cell r="W537">
            <v>39887</v>
          </cell>
          <cell r="X537">
            <v>70.52</v>
          </cell>
          <cell r="Y537">
            <v>72.72</v>
          </cell>
        </row>
        <row r="538">
          <cell r="W538">
            <v>39894</v>
          </cell>
          <cell r="X538">
            <v>68</v>
          </cell>
          <cell r="Y538">
            <v>69.790000000000006</v>
          </cell>
        </row>
        <row r="539">
          <cell r="W539">
            <v>39901</v>
          </cell>
          <cell r="X539">
            <v>67.760000000000005</v>
          </cell>
          <cell r="Y539">
            <v>67.69</v>
          </cell>
        </row>
        <row r="540">
          <cell r="W540">
            <v>39908</v>
          </cell>
          <cell r="X540">
            <v>67.14</v>
          </cell>
          <cell r="Y540">
            <v>67.55</v>
          </cell>
        </row>
        <row r="541">
          <cell r="W541">
            <v>39915</v>
          </cell>
          <cell r="X541">
            <v>65.64</v>
          </cell>
          <cell r="Y541">
            <v>66.28</v>
          </cell>
        </row>
        <row r="542">
          <cell r="W542">
            <v>39922</v>
          </cell>
          <cell r="X542">
            <v>65.34</v>
          </cell>
          <cell r="Y542">
            <v>65.63</v>
          </cell>
        </row>
        <row r="543">
          <cell r="W543">
            <v>39929</v>
          </cell>
          <cell r="X543">
            <v>66.22</v>
          </cell>
          <cell r="Y543">
            <v>66.260000000000005</v>
          </cell>
        </row>
        <row r="544">
          <cell r="W544">
            <v>39936</v>
          </cell>
          <cell r="X544">
            <v>66.92</v>
          </cell>
          <cell r="Y544">
            <v>66.87</v>
          </cell>
        </row>
        <row r="545">
          <cell r="W545">
            <v>39943</v>
          </cell>
          <cell r="X545">
            <v>68.81</v>
          </cell>
          <cell r="Y545">
            <v>67.599999999999994</v>
          </cell>
        </row>
        <row r="546">
          <cell r="W546">
            <v>39950</v>
          </cell>
          <cell r="X546">
            <v>69.41</v>
          </cell>
          <cell r="Y546">
            <v>68.66</v>
          </cell>
        </row>
        <row r="547">
          <cell r="W547">
            <v>39957</v>
          </cell>
          <cell r="X547">
            <v>69.77</v>
          </cell>
          <cell r="Y547">
            <v>69.73</v>
          </cell>
        </row>
        <row r="548">
          <cell r="W548">
            <v>39964</v>
          </cell>
          <cell r="X548">
            <v>70.42</v>
          </cell>
          <cell r="Y548">
            <v>70.239999999999995</v>
          </cell>
        </row>
        <row r="549">
          <cell r="W549">
            <v>39971</v>
          </cell>
          <cell r="X549">
            <v>70.7</v>
          </cell>
          <cell r="Y549">
            <v>70.66</v>
          </cell>
        </row>
        <row r="550">
          <cell r="W550">
            <v>39978</v>
          </cell>
          <cell r="X550">
            <v>72.06</v>
          </cell>
          <cell r="Y550">
            <v>71.239999999999995</v>
          </cell>
        </row>
        <row r="551">
          <cell r="W551">
            <v>39985</v>
          </cell>
          <cell r="X551">
            <v>71.959999999999994</v>
          </cell>
          <cell r="Y551">
            <v>71.77</v>
          </cell>
        </row>
        <row r="552">
          <cell r="W552">
            <v>39992</v>
          </cell>
          <cell r="X552">
            <v>72.760000000000005</v>
          </cell>
          <cell r="Y552">
            <v>72.63</v>
          </cell>
        </row>
        <row r="553">
          <cell r="W553">
            <v>39999</v>
          </cell>
          <cell r="X553">
            <v>72.23</v>
          </cell>
          <cell r="Y553">
            <v>72.11</v>
          </cell>
        </row>
        <row r="554">
          <cell r="W554">
            <v>40006</v>
          </cell>
          <cell r="X554">
            <v>72.56</v>
          </cell>
          <cell r="Y554">
            <v>72.739999999999995</v>
          </cell>
        </row>
        <row r="555">
          <cell r="W555">
            <v>40013</v>
          </cell>
          <cell r="X555">
            <v>73.22</v>
          </cell>
          <cell r="Y555">
            <v>72.739999999999995</v>
          </cell>
        </row>
        <row r="556">
          <cell r="W556">
            <v>40020</v>
          </cell>
          <cell r="X556">
            <v>72.5</v>
          </cell>
          <cell r="Y556">
            <v>72.98</v>
          </cell>
        </row>
        <row r="557">
          <cell r="W557">
            <v>40027</v>
          </cell>
          <cell r="X557">
            <v>72.61</v>
          </cell>
          <cell r="Y557">
            <v>72.42</v>
          </cell>
        </row>
        <row r="558">
          <cell r="W558">
            <v>40034</v>
          </cell>
          <cell r="X558">
            <v>72.180000000000007</v>
          </cell>
          <cell r="Y558">
            <v>72.3</v>
          </cell>
        </row>
        <row r="559">
          <cell r="W559">
            <v>40041</v>
          </cell>
          <cell r="X559">
            <v>71.87</v>
          </cell>
          <cell r="Y559">
            <v>72.150000000000006</v>
          </cell>
        </row>
        <row r="560">
          <cell r="W560">
            <v>40048</v>
          </cell>
          <cell r="X560">
            <v>71.05</v>
          </cell>
          <cell r="Y560">
            <v>71.319999999999993</v>
          </cell>
        </row>
        <row r="561">
          <cell r="W561">
            <v>40055</v>
          </cell>
          <cell r="X561">
            <v>70.430000000000007</v>
          </cell>
          <cell r="Y561">
            <v>70.81</v>
          </cell>
        </row>
        <row r="562">
          <cell r="W562">
            <v>40062</v>
          </cell>
          <cell r="X562">
            <v>71.540000000000006</v>
          </cell>
          <cell r="Y562">
            <v>71.430000000000007</v>
          </cell>
        </row>
        <row r="563">
          <cell r="W563">
            <v>40069</v>
          </cell>
          <cell r="X563">
            <v>72.44</v>
          </cell>
          <cell r="Y563">
            <v>72.36</v>
          </cell>
        </row>
        <row r="564">
          <cell r="W564">
            <v>40076</v>
          </cell>
          <cell r="X564">
            <v>72.489999999999995</v>
          </cell>
          <cell r="Y564">
            <v>71.84</v>
          </cell>
        </row>
        <row r="565">
          <cell r="W565">
            <v>40083</v>
          </cell>
          <cell r="X565">
            <v>72.73</v>
          </cell>
          <cell r="Y565">
            <v>72.2</v>
          </cell>
        </row>
        <row r="566">
          <cell r="W566">
            <v>40090</v>
          </cell>
          <cell r="X566">
            <v>72.17</v>
          </cell>
          <cell r="Y566">
            <v>72.72</v>
          </cell>
        </row>
        <row r="567">
          <cell r="W567">
            <v>40097</v>
          </cell>
          <cell r="X567">
            <v>70.59</v>
          </cell>
          <cell r="Y567">
            <v>71.67</v>
          </cell>
        </row>
        <row r="568">
          <cell r="W568">
            <v>40104</v>
          </cell>
          <cell r="X568">
            <v>69.760000000000005</v>
          </cell>
          <cell r="Y568">
            <v>69.63</v>
          </cell>
        </row>
        <row r="569">
          <cell r="W569">
            <v>40111</v>
          </cell>
          <cell r="X569">
            <v>68.040000000000006</v>
          </cell>
          <cell r="Y569">
            <v>68.63</v>
          </cell>
        </row>
        <row r="570">
          <cell r="W570">
            <v>40118</v>
          </cell>
          <cell r="X570">
            <v>66.36</v>
          </cell>
          <cell r="Y570">
            <v>67.89</v>
          </cell>
        </row>
        <row r="571">
          <cell r="W571">
            <v>40125</v>
          </cell>
          <cell r="X571">
            <v>65.489999999999995</v>
          </cell>
          <cell r="Y571">
            <v>66.23</v>
          </cell>
        </row>
        <row r="572">
          <cell r="W572">
            <v>40132</v>
          </cell>
          <cell r="X572">
            <v>65.77</v>
          </cell>
          <cell r="Y572">
            <v>65.63</v>
          </cell>
        </row>
        <row r="573">
          <cell r="W573">
            <v>40139</v>
          </cell>
          <cell r="X573">
            <v>66.44</v>
          </cell>
          <cell r="Y573">
            <v>65.930000000000007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RQ inputs &amp; toggles"/>
      <sheetName val="Distribution Revenue Allocation"/>
      <sheetName val="Revenue Data"/>
      <sheetName val="MCR's"/>
      <sheetName val="Total Billing Data"/>
      <sheetName val="Dist Ave Rate Comp"/>
      <sheetName val="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  <sheetName val="Hyperion"/>
      <sheetName val="Inversiones_Activo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GE EVA budget"/>
    </sheetNames>
    <sheetDataSet>
      <sheetData sheetId="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FERC 06_2004 MTD IS"/>
      <sheetName val="Legend"/>
      <sheetName val="FERC 12MTD IS Elect"/>
      <sheetName val="FERC 12MTD IS Gas"/>
      <sheetName val="Elec A&amp;G"/>
      <sheetName val="Gas A&amp;G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Attachment D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CA BASE MARGIN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ummary"/>
      <sheetName val="RD PPP2"/>
      <sheetName val="Cushion Surcharge"/>
      <sheetName val="Omnibus Sto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reports"/>
      <sheetName val="summary"/>
      <sheetName val="summaryBU"/>
      <sheetName val="Period-ending RB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ROPHIX INPUT"/>
      <sheetName val="Invoice"/>
      <sheetName val="Summary"/>
      <sheetName val="Avail &amp; Dispatch"/>
      <sheetName val="Outage Data"/>
      <sheetName val="CAISO  Stmts"/>
      <sheetName val="Gas Index"/>
      <sheetName val="Transportation Inv - 12 2015"/>
      <sheetName val="GI Cost"/>
      <sheetName val="Contract Details"/>
      <sheetName val="GHG"/>
      <sheetName val="CAISO  Stmts (TRUE UP)"/>
      <sheetName val="CAISO Recalc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Q5">
            <v>1547022.5790016649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 Calc 2006"/>
      <sheetName val="BLEND_DIFF 2006"/>
      <sheetName val="Form Back"/>
      <sheetName val="CA SURCHARGE PYMT"/>
      <sheetName val="ACT_ANAL 06"/>
      <sheetName val="ACT_ANAL 05"/>
      <sheetName val="ACT_ANAL 04"/>
      <sheetName val="ACT_ANAL 03"/>
      <sheetName val="QTRLY JE"/>
      <sheetName val="ALLOC Jan 06 Blend"/>
      <sheetName val="ALLOC JAN 07 Blend"/>
      <sheetName val="ALLOC Feb07"/>
      <sheetName val="ALLOC Mar07"/>
      <sheetName val="BOE ALLOC Q106"/>
      <sheetName val="Refund ch All Q10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  <sheetName val="A"/>
      <sheetName val="A1 Summary Rates"/>
      <sheetName val="Tariff_Factors"/>
      <sheetName val="B"/>
      <sheetName val="C"/>
      <sheetName val="D"/>
      <sheetName val="ITCS"/>
      <sheetName val="D1_Margin"/>
      <sheetName val="D2_Bal_Act"/>
      <sheetName val="D3_Marg_Cst"/>
      <sheetName val="D4_Pr_Rts"/>
      <sheetName val="Operating Leases"/>
      <sheetName val="Tables"/>
    </sheetNames>
    <sheetDataSet>
      <sheetData sheetId="0" refreshError="1">
        <row r="46">
          <cell r="B46">
            <v>0</v>
          </cell>
        </row>
        <row r="50">
          <cell r="B50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s and Allocation Factors"/>
      <sheetName val="Month 1"/>
      <sheetName val="Month 2"/>
      <sheetName val="Month 3"/>
      <sheetName val="Qtr Totals"/>
      <sheetName val="Form Back"/>
      <sheetName val="Form Front"/>
      <sheetName val="ACT_ANAL 07"/>
      <sheetName val="JE 165"/>
      <sheetName val="JE 156"/>
      <sheetName val="PPP Check 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"/>
    </sheetNames>
    <sheetDataSet>
      <sheetData sheetId="0" refreshError="1">
        <row r="231">
          <cell r="B231">
            <v>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&amp;M_Cost_Summary"/>
      <sheetName val="Mobilization_Cost_Summary"/>
      <sheetName val="OpSchedule"/>
      <sheetName val="Staff Labor Costs"/>
      <sheetName val="Labor Overheads"/>
      <sheetName val="Recycled Water"/>
      <sheetName val="CSA"/>
      <sheetName val="General Maintenance"/>
      <sheetName val="BOP Maintenance"/>
      <sheetName val="Utilities and Services"/>
      <sheetName val="Mobil-Equipment"/>
      <sheetName val="BOP Spare Parts"/>
      <sheetName val="SDG&amp;E Resource Plan"/>
      <sheetName val="Perf_7FA"/>
      <sheetName val="HARPP Water"/>
      <sheetName val="Commissiong Fuel &amp; Power"/>
      <sheetName val="Wholesale Electric"/>
      <sheetName val="Insurance Rev3 09.04"/>
    </sheetNames>
    <sheetDataSet>
      <sheetData sheetId="0">
        <row r="13">
          <cell r="D13">
            <v>573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APCheck"/>
      <sheetName val="Table"/>
      <sheetName val="Combined"/>
      <sheetName val="Sheet1"/>
      <sheetName val="Multi-Factor Basic"/>
      <sheetName val="Multi-factor support"/>
      <sheetName val="Multi-Split"/>
      <sheetName val="Multi-Utility Split"/>
      <sheetName val="Multi-Global"/>
      <sheetName val="Utility Split"/>
      <sheetName val="Global BU Distribution"/>
      <sheetName val="Global_Retained"/>
      <sheetName val="Comm-0169"/>
      <sheetName val="Comm-0170"/>
      <sheetName val="Comm-0170 Support"/>
      <sheetName val="Comm-0375"/>
      <sheetName val="Audit"/>
      <sheetName val="CFO"/>
      <sheetName val="ERM"/>
      <sheetName val="Aircraft"/>
      <sheetName val="Tax"/>
      <sheetName val="Utility Tax"/>
      <sheetName val="Utility Tax Support"/>
      <sheetName val="Global Tax"/>
      <sheetName val="Global Tax Support"/>
      <sheetName val="Corporate Tax"/>
      <sheetName val="Corporate Tax Support"/>
      <sheetName val="Transactional Tax"/>
      <sheetName val="Transactional Tax Support"/>
      <sheetName val="FTE"/>
      <sheetName val="Security"/>
      <sheetName val="My Info"/>
      <sheetName val="FTE Exec-Weighted"/>
      <sheetName val="Executive Security"/>
      <sheetName val="Exec. Ben Support"/>
      <sheetName val="HR SVP"/>
      <sheetName val="HR CHRPS"/>
      <sheetName val="HR FTE Exec"/>
      <sheetName val="HR FTE CA"/>
      <sheetName val="HR FTE +"/>
      <sheetName val="HR SVP Support"/>
      <sheetName val="Law-0141"/>
      <sheetName val="Legal Law Pack"/>
      <sheetName val="Legal LawPak Support"/>
      <sheetName val="Govt-0149"/>
      <sheetName val="Govt-0150"/>
      <sheetName val="Govt-0155"/>
      <sheetName val="Govt-0160"/>
      <sheetName val="OIL XS Prop - OLD"/>
      <sheetName val="BUCU"/>
      <sheetName val="Primary Property"/>
      <sheetName val="Excess Property"/>
      <sheetName val="CA Excess Workers Comp"/>
      <sheetName val="Non-california Workers Comp"/>
      <sheetName val="Vehicle"/>
      <sheetName val="Ext-0147"/>
      <sheetName val="Ext-0160"/>
      <sheetName val="Govt-0055"/>
      <sheetName val="Govt-0154"/>
      <sheetName val="HR Training"/>
      <sheetName val="HR VP"/>
      <sheetName val="HR VP Support"/>
      <sheetName val="Fin Tax 90-10"/>
      <sheetName val="BUCU-Rent-HQ"/>
      <sheetName val="BUCU-Rent-HQ June-Dec"/>
      <sheetName val="BUCU-Rent-Misc"/>
      <sheetName val="Space Study"/>
      <sheetName val="PENSION"/>
      <sheetName val="6010428_HQ LHI &amp; FFE"/>
      <sheetName val="6630380_HQ LHI 2nd Flr"/>
      <sheetName val="6630381_HQ LHI F3-16 ex 8-9"/>
      <sheetName val="6014074_110 Plaza"/>
      <sheetName val="110 Plaza Support"/>
      <sheetName val="6010426_Gas Company Tower"/>
      <sheetName val="HQ Space Study"/>
      <sheetName val="6010429 and 6010430 HQ Assets"/>
      <sheetName val="Closed Cost Centers"/>
      <sheetName val="SDG&amp;E Input"/>
      <sheetName val="SCG Input (Feb. onwards)"/>
      <sheetName val="SCG Input (January Only)"/>
      <sheetName val="6630340_CITTS"/>
      <sheetName val="6630341_MyInfo"/>
      <sheetName val="6630140_Company Auto"/>
      <sheetName val="6630300_NBC Building"/>
      <sheetName val="Global-Retained Assets"/>
      <sheetName val="Multi-CA"/>
      <sheetName val="Corp Dev"/>
      <sheetName val="100% Global"/>
      <sheetName val="100% SDG&amp;E"/>
      <sheetName val="100% SoCal"/>
      <sheetName val="Alloc CCs"/>
      <sheetName val="Executives"/>
    </sheetNames>
    <sheetDataSet>
      <sheetData sheetId="0" refreshError="1"/>
      <sheetData sheetId="1" refreshError="1"/>
      <sheetData sheetId="2">
        <row r="1">
          <cell r="A1" t="str">
            <v>Sempra Corporate Center</v>
          </cell>
        </row>
        <row r="2">
          <cell r="A2" t="str">
            <v>2006 Plan - 2006 Allocation Methods</v>
          </cell>
        </row>
        <row r="3">
          <cell r="A3">
            <v>1</v>
          </cell>
          <cell r="B3">
            <v>2</v>
          </cell>
        </row>
        <row r="5">
          <cell r="A5" t="str">
            <v>ALLOCATION METHOD</v>
          </cell>
          <cell r="B5" t="str">
            <v>PLANNER</v>
          </cell>
        </row>
        <row r="7">
          <cell r="A7" t="str">
            <v>100% Direct Global</v>
          </cell>
          <cell r="B7" t="str">
            <v>R. Shah</v>
          </cell>
        </row>
        <row r="8">
          <cell r="A8" t="str">
            <v>100% Direct SDG&amp;E</v>
          </cell>
          <cell r="B8" t="str">
            <v>R. Shah</v>
          </cell>
        </row>
        <row r="9">
          <cell r="A9" t="str">
            <v>100% Global Parent</v>
          </cell>
          <cell r="B9" t="str">
            <v>R. Shah</v>
          </cell>
        </row>
        <row r="10">
          <cell r="A10" t="str">
            <v>100% SOCAL</v>
          </cell>
          <cell r="B10" t="str">
            <v>R. Shah</v>
          </cell>
        </row>
        <row r="11">
          <cell r="A11" t="str">
            <v>100% COMM</v>
          </cell>
          <cell r="B11" t="str">
            <v>R. Shah</v>
          </cell>
        </row>
        <row r="12">
          <cell r="A12" t="str">
            <v>100% SES COMM</v>
          </cell>
          <cell r="B12" t="str">
            <v>R. Shah</v>
          </cell>
        </row>
        <row r="13">
          <cell r="A13" t="str">
            <v>100% GEN</v>
          </cell>
          <cell r="B13" t="str">
            <v>R. Shah</v>
          </cell>
        </row>
        <row r="14">
          <cell r="A14" t="str">
            <v>100% P&amp;S</v>
          </cell>
          <cell r="B14" t="str">
            <v>R. Shah</v>
          </cell>
        </row>
        <row r="15">
          <cell r="A15" t="str">
            <v>100% SEF</v>
          </cell>
          <cell r="B15" t="str">
            <v>R. Shah</v>
          </cell>
        </row>
        <row r="16">
          <cell r="A16" t="str">
            <v>100% LNG</v>
          </cell>
          <cell r="B16" t="str">
            <v>R. Shah</v>
          </cell>
        </row>
        <row r="17">
          <cell r="A17" t="str">
            <v>Multi-CA</v>
          </cell>
          <cell r="B17" t="str">
            <v>R. Shah</v>
          </cell>
        </row>
        <row r="18">
          <cell r="A18" t="str">
            <v>Multi-Factor Basic</v>
          </cell>
          <cell r="B18" t="str">
            <v>R. Shah</v>
          </cell>
        </row>
        <row r="19">
          <cell r="A19" t="str">
            <v>Multi-Global</v>
          </cell>
          <cell r="B19" t="str">
            <v>R. Shah</v>
          </cell>
        </row>
        <row r="20">
          <cell r="A20" t="str">
            <v>Multi-Split</v>
          </cell>
          <cell r="B20" t="str">
            <v>R. Shah</v>
          </cell>
        </row>
        <row r="21">
          <cell r="A21" t="str">
            <v>Multi-Utility Split</v>
          </cell>
          <cell r="B21" t="str">
            <v>R. Shah</v>
          </cell>
        </row>
        <row r="22">
          <cell r="A22" t="str">
            <v>Retain</v>
          </cell>
          <cell r="B22" t="str">
            <v>R. Shah</v>
          </cell>
        </row>
        <row r="23">
          <cell r="A23" t="str">
            <v>Utility Split</v>
          </cell>
          <cell r="B23" t="str">
            <v>R. Shah</v>
          </cell>
        </row>
        <row r="24">
          <cell r="A24" t="str">
            <v>Comm-0375</v>
          </cell>
          <cell r="B24" t="str">
            <v>B. Stecker</v>
          </cell>
        </row>
        <row r="25">
          <cell r="A25" t="str">
            <v>Comm-0169</v>
          </cell>
          <cell r="B25" t="str">
            <v>B. Stecker</v>
          </cell>
        </row>
        <row r="26">
          <cell r="A26" t="str">
            <v>Comm-0170</v>
          </cell>
          <cell r="B26" t="str">
            <v>B. Stecker</v>
          </cell>
        </row>
        <row r="27">
          <cell r="A27" t="str">
            <v>Aircraft</v>
          </cell>
          <cell r="B27" t="str">
            <v>D. Cooper</v>
          </cell>
        </row>
        <row r="28">
          <cell r="A28" t="str">
            <v>Audit</v>
          </cell>
          <cell r="B28" t="str">
            <v>D. Cooper</v>
          </cell>
        </row>
        <row r="29">
          <cell r="A29" t="str">
            <v>CFO</v>
          </cell>
          <cell r="B29" t="str">
            <v>D. Cooper</v>
          </cell>
        </row>
        <row r="30">
          <cell r="A30" t="str">
            <v>Corp Dev</v>
          </cell>
          <cell r="B30" t="str">
            <v>D. Cooper</v>
          </cell>
        </row>
        <row r="31">
          <cell r="A31" t="str">
            <v>Fin ERM</v>
          </cell>
          <cell r="B31" t="str">
            <v>D. Cooper</v>
          </cell>
        </row>
        <row r="32">
          <cell r="A32" t="str">
            <v>Fin Global Tax</v>
          </cell>
          <cell r="B32" t="str">
            <v>D. Cooper</v>
          </cell>
        </row>
        <row r="33">
          <cell r="A33" t="str">
            <v>Fin Corp Tax</v>
          </cell>
          <cell r="B33" t="str">
            <v>D. Cooper</v>
          </cell>
        </row>
        <row r="34">
          <cell r="A34" t="str">
            <v>Fin Utility Tax</v>
          </cell>
          <cell r="B34" t="str">
            <v>D. Cooper</v>
          </cell>
        </row>
        <row r="35">
          <cell r="A35" t="str">
            <v>Fin Trans Tax</v>
          </cell>
          <cell r="B35" t="str">
            <v>D. Cooper</v>
          </cell>
        </row>
        <row r="36">
          <cell r="A36" t="str">
            <v>Fin Tax</v>
          </cell>
          <cell r="B36" t="str">
            <v>D. Cooper</v>
          </cell>
        </row>
        <row r="37">
          <cell r="A37" t="str">
            <v>Executive Security</v>
          </cell>
          <cell r="B37" t="str">
            <v>D. Reed</v>
          </cell>
        </row>
        <row r="38">
          <cell r="A38" t="str">
            <v>HR FTE</v>
          </cell>
          <cell r="B38" t="str">
            <v>D. Reed</v>
          </cell>
        </row>
        <row r="39">
          <cell r="A39" t="str">
            <v>HR FTE Exec-Weighted</v>
          </cell>
          <cell r="B39" t="str">
            <v>D. Reed</v>
          </cell>
        </row>
        <row r="40">
          <cell r="A40" t="str">
            <v>HR Security</v>
          </cell>
          <cell r="B40" t="str">
            <v>D. Reed</v>
          </cell>
        </row>
        <row r="41">
          <cell r="A41" t="str">
            <v>HR SVP</v>
          </cell>
          <cell r="B41" t="str">
            <v>D. Reed</v>
          </cell>
        </row>
        <row r="42">
          <cell r="A42" t="str">
            <v>MyInfo</v>
          </cell>
          <cell r="B42" t="str">
            <v>D. Reed</v>
          </cell>
        </row>
        <row r="43">
          <cell r="A43" t="str">
            <v>Exec Benefits-SDG&amp;E</v>
          </cell>
          <cell r="B43" t="str">
            <v>D. Reed</v>
          </cell>
        </row>
        <row r="44">
          <cell r="A44" t="str">
            <v>Exec Benefits-SCG</v>
          </cell>
          <cell r="B44" t="str">
            <v>D. Reed</v>
          </cell>
        </row>
        <row r="45">
          <cell r="A45" t="str">
            <v>Govt-0149</v>
          </cell>
          <cell r="B45" t="str">
            <v>L. Keene</v>
          </cell>
        </row>
        <row r="46">
          <cell r="A46" t="str">
            <v>Govt-0150</v>
          </cell>
          <cell r="B46" t="str">
            <v>L. Keene</v>
          </cell>
        </row>
        <row r="47">
          <cell r="A47" t="str">
            <v>Govt-0155</v>
          </cell>
          <cell r="B47" t="str">
            <v>L. Keene</v>
          </cell>
        </row>
        <row r="48">
          <cell r="A48" t="str">
            <v>Govt-0160</v>
          </cell>
          <cell r="B48" t="str">
            <v>L. Keene</v>
          </cell>
        </row>
        <row r="49">
          <cell r="A49" t="str">
            <v>Law-0141</v>
          </cell>
          <cell r="B49" t="str">
            <v>D. Corona</v>
          </cell>
        </row>
        <row r="50">
          <cell r="A50" t="str">
            <v>Legal LawPak</v>
          </cell>
          <cell r="B50" t="str">
            <v>D. Corona</v>
          </cell>
        </row>
        <row r="51">
          <cell r="A51" t="str">
            <v>Excess Property</v>
          </cell>
          <cell r="B51" t="str">
            <v>R. Shah</v>
          </cell>
        </row>
        <row r="52">
          <cell r="A52" t="str">
            <v>CA XS Workers Comp</v>
          </cell>
          <cell r="B52" t="str">
            <v>R. Shah</v>
          </cell>
        </row>
        <row r="53">
          <cell r="A53" t="str">
            <v>Non-CA Workers Comp</v>
          </cell>
          <cell r="B53" t="str">
            <v>R. Shah</v>
          </cell>
        </row>
        <row r="54">
          <cell r="A54" t="str">
            <v>Primary Property</v>
          </cell>
          <cell r="B54" t="str">
            <v>R. Shah</v>
          </cell>
        </row>
        <row r="55">
          <cell r="A55" t="str">
            <v>Vehicle</v>
          </cell>
          <cell r="B55" t="str">
            <v>R. Shah</v>
          </cell>
        </row>
        <row r="56">
          <cell r="A56" t="str">
            <v>110 Plaza</v>
          </cell>
          <cell r="B56" t="str">
            <v>J. Setiawan</v>
          </cell>
        </row>
        <row r="57">
          <cell r="A57" t="str">
            <v>Aircraft - Capital</v>
          </cell>
          <cell r="B57" t="str">
            <v>J. Setiawan</v>
          </cell>
        </row>
        <row r="58">
          <cell r="A58" t="str">
            <v>Company Autos</v>
          </cell>
          <cell r="B58" t="str">
            <v>J. Setiawan</v>
          </cell>
        </row>
        <row r="59">
          <cell r="A59" t="str">
            <v>Gas Company Tower</v>
          </cell>
          <cell r="B59" t="str">
            <v>J. Setiawan</v>
          </cell>
        </row>
        <row r="60">
          <cell r="A60" t="str">
            <v>HQ Computer</v>
          </cell>
          <cell r="B60" t="str">
            <v>J. Setiawan</v>
          </cell>
        </row>
        <row r="61">
          <cell r="A61" t="str">
            <v>HQ LHI &amp; FFE</v>
          </cell>
          <cell r="B61" t="str">
            <v>J. Setiawan</v>
          </cell>
        </row>
        <row r="62">
          <cell r="A62" t="str">
            <v>NBC Building</v>
          </cell>
          <cell r="B62" t="str">
            <v>J. Setiawan</v>
          </cell>
        </row>
        <row r="63">
          <cell r="A63" t="str">
            <v>Other HQ Assets</v>
          </cell>
          <cell r="B63" t="str">
            <v>J. Setiawan</v>
          </cell>
        </row>
        <row r="64">
          <cell r="A64" t="str">
            <v>Sacramento</v>
          </cell>
          <cell r="B64" t="str">
            <v>J. Setiawan</v>
          </cell>
        </row>
        <row r="65">
          <cell r="A65" t="str">
            <v>Sempra Retained</v>
          </cell>
          <cell r="B65" t="str">
            <v>J. Setiawan</v>
          </cell>
        </row>
        <row r="66">
          <cell r="A66" t="str">
            <v>SE Global</v>
          </cell>
          <cell r="B66" t="str">
            <v>J. Setiawan</v>
          </cell>
        </row>
        <row r="67">
          <cell r="A67" t="str">
            <v>CITTS</v>
          </cell>
          <cell r="B67" t="str">
            <v>J. Setiawan</v>
          </cell>
        </row>
        <row r="68">
          <cell r="A68" t="str">
            <v>MyInfo (IO)</v>
          </cell>
          <cell r="B68" t="str">
            <v>J. Setiawan</v>
          </cell>
        </row>
        <row r="69">
          <cell r="A69" t="str">
            <v>110 Plaza 17th Flr</v>
          </cell>
          <cell r="B69" t="str">
            <v>J. Setiawan</v>
          </cell>
        </row>
        <row r="70">
          <cell r="A70" t="str">
            <v>HQ LHI 2nd Flr</v>
          </cell>
          <cell r="B70" t="str">
            <v>J. Setiawan</v>
          </cell>
        </row>
        <row r="71">
          <cell r="A71" t="str">
            <v>HQ LHI Flrs 3-16 ex 8-9</v>
          </cell>
          <cell r="B71" t="str">
            <v>J. Setiawan</v>
          </cell>
        </row>
        <row r="72">
          <cell r="A72" t="str">
            <v>Washington DC</v>
          </cell>
          <cell r="B72" t="str">
            <v>J. Setiawan</v>
          </cell>
        </row>
        <row r="73">
          <cell r="A73" t="str">
            <v>BUCU</v>
          </cell>
          <cell r="B73" t="str">
            <v>R. Shah</v>
          </cell>
        </row>
        <row r="74">
          <cell r="A74" t="str">
            <v>BUCU-Rent HQ</v>
          </cell>
          <cell r="B74" t="str">
            <v>R. Shah</v>
          </cell>
        </row>
        <row r="75">
          <cell r="A75" t="str">
            <v>BUCU-Rent Misc</v>
          </cell>
          <cell r="B75" t="str">
            <v>R. Shah</v>
          </cell>
        </row>
        <row r="76">
          <cell r="A76" t="str">
            <v>Fin Tax 90-10</v>
          </cell>
          <cell r="B76" t="str">
            <v>C. Piccioni</v>
          </cell>
        </row>
        <row r="77">
          <cell r="A77" t="str">
            <v>Corporate Pension</v>
          </cell>
          <cell r="B77" t="str">
            <v>R. Shah</v>
          </cell>
        </row>
        <row r="78">
          <cell r="A78" t="str">
            <v>Ext-0147</v>
          </cell>
          <cell r="B78" t="str">
            <v>L. Keene</v>
          </cell>
        </row>
        <row r="79">
          <cell r="A79" t="str">
            <v>Ext-0160</v>
          </cell>
          <cell r="B79" t="str">
            <v>Reed / MacDonald</v>
          </cell>
        </row>
        <row r="80">
          <cell r="A80" t="str">
            <v>Govt-0055</v>
          </cell>
          <cell r="B80" t="str">
            <v>Reed / MacDonald</v>
          </cell>
        </row>
        <row r="81">
          <cell r="A81" t="str">
            <v>Govt-0154</v>
          </cell>
          <cell r="B81" t="str">
            <v>L. Keene</v>
          </cell>
        </row>
        <row r="82">
          <cell r="A82" t="str">
            <v>HR Training</v>
          </cell>
          <cell r="B82" t="str">
            <v>Reed / MacDonald</v>
          </cell>
        </row>
        <row r="83">
          <cell r="A83" t="str">
            <v>HR VP</v>
          </cell>
          <cell r="B83" t="str">
            <v>Reed / MacDonald</v>
          </cell>
        </row>
        <row r="99">
          <cell r="A99" t="str">
            <v>SAP Global (HW)</v>
          </cell>
          <cell r="B99" t="str">
            <v>J. Setiawan</v>
          </cell>
        </row>
        <row r="100">
          <cell r="A100" t="str">
            <v>SAP Global (SW)</v>
          </cell>
          <cell r="B100" t="str">
            <v>J. Setiawan</v>
          </cell>
        </row>
        <row r="101">
          <cell r="A101" t="str">
            <v>SAP Tier 1 HW</v>
          </cell>
          <cell r="B101" t="str">
            <v>J. Setiawan</v>
          </cell>
        </row>
        <row r="102">
          <cell r="A102" t="str">
            <v>SAP Tier 1 SW</v>
          </cell>
          <cell r="B102" t="str">
            <v>J. Setiawan</v>
          </cell>
        </row>
        <row r="103">
          <cell r="A103" t="str">
            <v>SAP Tier 1 Follow Up</v>
          </cell>
          <cell r="B103" t="str">
            <v>J. Setiawan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ge FERC00 TB"/>
      <sheetName val="FERC 06_2002 YTD TB"/>
      <sheetName val="FERC 06_2002 MTD IS"/>
      <sheetName val="FERC 12MTD IS Elect"/>
      <sheetName val="FERC 12MTD IS Gas"/>
      <sheetName val="Elec A&amp;G"/>
      <sheetName val="Gas A&amp;G"/>
      <sheetName val="FERC 12MTD BS"/>
      <sheetName val="E vs G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tatements (MidYear)"/>
      <sheetName val="FinancialStatements"/>
      <sheetName val="ReportAssumptions"/>
      <sheetName val="DataFromEngine"/>
    </sheetNames>
    <sheetDataSet>
      <sheetData sheetId="0" refreshError="1"/>
      <sheetData sheetId="1"/>
      <sheetData sheetId="2" refreshError="1">
        <row r="10">
          <cell r="C10">
            <v>2011</v>
          </cell>
        </row>
      </sheetData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"/>
      <sheetName val="A"/>
      <sheetName val="F1"/>
      <sheetName val="F2"/>
      <sheetName val="Options"/>
      <sheetName val="F3_PD_Tables"/>
      <sheetName val="I"/>
      <sheetName val="B"/>
      <sheetName val="C"/>
      <sheetName val="D"/>
      <sheetName val="D1a_Margin"/>
      <sheetName val="D1b_EOR"/>
      <sheetName val="D1c_GE_Cap"/>
      <sheetName val="Gas_AC_Cap"/>
      <sheetName val="D2_Bal_Act"/>
      <sheetName val="D3_Marg_Cst"/>
      <sheetName val="D4_Pr_Rts"/>
      <sheetName val="NGV"/>
      <sheetName val="E1"/>
      <sheetName val="E1a"/>
      <sheetName val="E1a1"/>
      <sheetName val="E1b_SubMtrCr"/>
      <sheetName val="E2"/>
      <sheetName val="E3"/>
      <sheetName val="G1"/>
      <sheetName val="G2"/>
      <sheetName val="G3"/>
      <sheetName val="G4"/>
      <sheetName val="H1"/>
      <sheetName val="H2"/>
      <sheetName val="H3a"/>
      <sheetName val="H3b"/>
      <sheetName val="H4_Smy"/>
      <sheetName val="H4mp"/>
      <sheetName val="H4hp"/>
      <sheetName val="H4t"/>
      <sheetName val="EG_1"/>
      <sheetName val="EG_Common"/>
      <sheetName val="EG_2"/>
      <sheetName val="EG_3"/>
      <sheetName val="EG_4"/>
      <sheetName val="EG_5"/>
      <sheetName val="Peak_Service"/>
      <sheetName val="Tariff Data 1"/>
      <sheetName val="Tariff Data 2"/>
      <sheetName val="Rate Summary"/>
      <sheetName val="Acctg - Controls"/>
      <sheetName val="Acctg - Unit Costs"/>
      <sheetName val="Acctg - Attch I"/>
      <sheetName val="Acctg - Attach II &amp; III p1-15"/>
      <sheetName val="Acctg_Attach II &amp; III p16"/>
      <sheetName val="Acctg - Attach IV"/>
      <sheetName val="Acctg - Attach VI"/>
      <sheetName val="Acctg - Attach VII"/>
      <sheetName val="Acctg - Attach VIII"/>
      <sheetName val="Acctg - Attach IX"/>
      <sheetName val="Acctg - Titles"/>
      <sheetName val="Default Macro"/>
      <sheetName val="Print WP Macros"/>
      <sheetName val="Print Tables Macros"/>
      <sheetName val="Print c3a C4a Macros"/>
      <sheetName val="Module2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O Sep11_2009"/>
      <sheetName val="Customer"/>
      <sheetName val="Sheet2"/>
    </sheetNames>
    <sheetDataSet>
      <sheetData sheetId="0"/>
      <sheetData sheetId="1"/>
      <sheetData sheetId="2">
        <row r="3">
          <cell r="C3" t="str">
            <v>AIS</v>
          </cell>
        </row>
        <row r="4">
          <cell r="C4" t="str">
            <v>GIS</v>
          </cell>
        </row>
        <row r="5">
          <cell r="C5" t="str">
            <v>OMS/DMS</v>
          </cell>
        </row>
        <row r="6">
          <cell r="C6" t="str">
            <v>CBM</v>
          </cell>
        </row>
        <row r="7">
          <cell r="C7" t="str">
            <v xml:space="preserve">Operational Insight Analytics </v>
          </cell>
        </row>
        <row r="8">
          <cell r="C8" t="str">
            <v>Single View of the Customer</v>
          </cell>
        </row>
        <row r="9">
          <cell r="C9" t="str">
            <v>ICE Interactions</v>
          </cell>
        </row>
        <row r="10">
          <cell r="C10" t="str">
            <v>ICE Self Service</v>
          </cell>
        </row>
        <row r="11">
          <cell r="C11" t="str">
            <v>Care Rep of the Future</v>
          </cell>
        </row>
        <row r="12">
          <cell r="C12" t="str">
            <v>GWD</v>
          </cell>
        </row>
        <row r="13">
          <cell r="C13" t="str">
            <v>Dispatch &amp; Mobile</v>
          </cell>
        </row>
        <row r="14">
          <cell r="C14" t="str">
            <v>Forecasting &amp; Scheduling</v>
          </cell>
        </row>
        <row r="15">
          <cell r="C15" t="str">
            <v>Supervisor Enablement</v>
          </cell>
        </row>
        <row r="16">
          <cell r="C16" t="str">
            <v>Work Management</v>
          </cell>
        </row>
        <row r="17">
          <cell r="C17" t="str">
            <v>Enterprise Information &amp; Analytics</v>
          </cell>
        </row>
        <row r="18">
          <cell r="C18" t="str">
            <v>Encryption and Authentication</v>
          </cell>
        </row>
        <row r="19">
          <cell r="C19" t="str">
            <v>SOA</v>
          </cell>
        </row>
        <row r="20">
          <cell r="C20" t="str">
            <v>I3</v>
          </cell>
        </row>
        <row r="21">
          <cell r="C21" t="str">
            <v>Mobility</v>
          </cell>
        </row>
        <row r="22">
          <cell r="C22" t="str">
            <v>WAN</v>
          </cell>
        </row>
        <row r="23">
          <cell r="C23" t="str">
            <v>Environments</v>
          </cell>
        </row>
        <row r="24">
          <cell r="C24" t="str">
            <v>Lead Integration</v>
          </cell>
        </row>
        <row r="25">
          <cell r="C25" t="str">
            <v>PMO</v>
          </cell>
        </row>
        <row r="26">
          <cell r="C26" t="str">
            <v>ETC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_Export"/>
      <sheetName val="Results"/>
      <sheetName val="A Group"/>
      <sheetName val="A Prices"/>
      <sheetName val="Gas Group"/>
      <sheetName val="Gas Prices"/>
      <sheetName val="ALTOU Group"/>
      <sheetName val="ALTOU Prices"/>
      <sheetName val="DR Group"/>
      <sheetName val="DR Prices"/>
      <sheetName val="DRTOU Group"/>
      <sheetName val="DRTOU Prices"/>
      <sheetName val="Lighting Group"/>
      <sheetName val="Lighting Prices"/>
      <sheetName val="AcctAtt"/>
      <sheetName val="Cons_Dem"/>
      <sheetName val="Basic Service Fee"/>
      <sheetName val="PTPX"/>
      <sheetName val="Baseline"/>
      <sheetName val="Other Prices"/>
      <sheetName val="Variables"/>
      <sheetName val="Sheet1"/>
      <sheetName val="Results_Copy"/>
      <sheetName val="Tax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Start Date</v>
          </cell>
        </row>
        <row r="10">
          <cell r="J10" t="str">
            <v>Concatenate</v>
          </cell>
          <cell r="K10" t="str">
            <v>Avg PX Code</v>
          </cell>
        </row>
        <row r="11">
          <cell r="J11" t="str">
            <v>Concatenate</v>
          </cell>
          <cell r="K11" t="str">
            <v>Avg PX Code</v>
          </cell>
        </row>
        <row r="12">
          <cell r="J12" t="str">
            <v>ANS</v>
          </cell>
          <cell r="K12" t="str">
            <v>B</v>
          </cell>
        </row>
        <row r="13">
          <cell r="J13" t="str">
            <v>AYS</v>
          </cell>
          <cell r="K13" t="str">
            <v>B1</v>
          </cell>
        </row>
        <row r="14">
          <cell r="J14" t="str">
            <v>ANP</v>
          </cell>
          <cell r="K14" t="str">
            <v>C</v>
          </cell>
        </row>
        <row r="15">
          <cell r="J15" t="str">
            <v>AYP</v>
          </cell>
          <cell r="K15" t="str">
            <v>C1</v>
          </cell>
        </row>
        <row r="16">
          <cell r="J16" t="str">
            <v>ADNS</v>
          </cell>
          <cell r="K16" t="str">
            <v>D</v>
          </cell>
        </row>
        <row r="17">
          <cell r="J17" t="str">
            <v>ADYS</v>
          </cell>
          <cell r="K17" t="str">
            <v>D1</v>
          </cell>
        </row>
        <row r="18">
          <cell r="J18" t="str">
            <v>ADNP</v>
          </cell>
          <cell r="K18" t="str">
            <v>E</v>
          </cell>
        </row>
        <row r="19">
          <cell r="J19" t="str">
            <v>ADYP</v>
          </cell>
          <cell r="K19" t="str">
            <v>E1</v>
          </cell>
        </row>
        <row r="20">
          <cell r="J20" t="str">
            <v>ATCNS</v>
          </cell>
          <cell r="K20" t="str">
            <v>B</v>
          </cell>
        </row>
        <row r="21">
          <cell r="J21" t="str">
            <v>ATCYS</v>
          </cell>
          <cell r="K21" t="str">
            <v>B1</v>
          </cell>
        </row>
        <row r="22">
          <cell r="J22" t="str">
            <v>ATCNP</v>
          </cell>
          <cell r="K22" t="str">
            <v>C</v>
          </cell>
        </row>
        <row r="23">
          <cell r="J23" t="str">
            <v>ATCYP</v>
          </cell>
          <cell r="K23" t="str">
            <v>C1</v>
          </cell>
        </row>
        <row r="24">
          <cell r="J24" t="str">
            <v>LS3NS</v>
          </cell>
          <cell r="K24" t="str">
            <v>R</v>
          </cell>
        </row>
        <row r="25">
          <cell r="J25" t="str">
            <v>LS3YS</v>
          </cell>
          <cell r="K25" t="str">
            <v>R1</v>
          </cell>
        </row>
        <row r="26">
          <cell r="J26" t="str">
            <v>PANS</v>
          </cell>
          <cell r="K26" t="str">
            <v>Q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 (go here 1st)"/>
      <sheetName val="Return on Rate Base (2nd)"/>
      <sheetName val="Taxes (3rd)"/>
      <sheetName val="O&amp;M Exp &amp; Rev (4)"/>
      <sheetName val="Revenue Requirements (5th)"/>
      <sheetName val="RECC Factor (6th)"/>
      <sheetName val="Levelzd Annl Capital Csts(7th)"/>
      <sheetName val="Introduction"/>
      <sheetName val="Table of contents"/>
      <sheetName val="Sec 1 Discount Rates"/>
      <sheetName val="Sec 1 AFUDC"/>
      <sheetName val="Sec 2 Compound Int Fact"/>
      <sheetName val="Sec 2 Compound Int TableA"/>
      <sheetName val="Sec 2 Compound Int TableB"/>
      <sheetName val="Sec 3 Escalation Rates"/>
      <sheetName val="Sec 3 Escal Indices"/>
      <sheetName val="Sec 3 Escal %"/>
      <sheetName val="Sec 4 Revenue Requirement"/>
      <sheetName val=" Sec 4 Rev Req Calc 2006"/>
      <sheetName val="Sec 5 LACC&amp;RECC  Description"/>
      <sheetName val="Sec 5 Standard Table Macros"/>
      <sheetName val="Sec 5 SDGE ElecGen tables"/>
      <sheetName val="Sec 5 SDGE ElecTranDist tables"/>
      <sheetName val="Sec 5 SDGE Gas Tables"/>
      <sheetName val="Sec 5 SDGE ComPlnt tables "/>
      <sheetName val="Sec 5 So Cal Gas Tables"/>
      <sheetName val="Sec 6 Annual Carrying Charges"/>
      <sheetName val="Sec6 Transpsd LACC"/>
      <sheetName val="Sec6 Transpsd PVCC "/>
      <sheetName val="Table of ACC"/>
      <sheetName val="Sec 7 O&amp;M Discussion"/>
      <sheetName val="Sec 7 Elelctric O&amp;M Table"/>
      <sheetName val="Sec 7 SDGE Gas O&amp;M Table "/>
      <sheetName val="Sec 7 SoCal Gas O&amp;M Table"/>
      <sheetName val="Sec 7 O&amp;M DiscussionA"/>
      <sheetName val="Sec 7 Elec O&amp;M  and Cap Accts"/>
      <sheetName val="Sec 7 SDGE GAS O&amp;M + Cap Accts"/>
      <sheetName val="Sec 7 SoCal O&amp;M and Cap Accts"/>
      <sheetName val="Composite LACC Fctrs"/>
      <sheetName val="Sec 8 Discounted Cashflow a"/>
      <sheetName val="Sec 8 Discounted Cashflow b "/>
      <sheetName val="Sec 8 DCF Examp A"/>
      <sheetName val="Sec 9 Multiple Invest Macros"/>
      <sheetName val="Sec 9 Multiple Invest Table"/>
      <sheetName val="Sec 10 Financial Statements"/>
      <sheetName val="Sec 10 Financ Stmnts Balance"/>
      <sheetName val="Sec 10 Financ Stmnts Income"/>
      <sheetName val="Sec 10 Financ Stmnts CashFlow"/>
    </sheetNames>
    <sheetDataSet>
      <sheetData sheetId="0">
        <row r="5">
          <cell r="B5">
            <v>3.4599999999999999E-2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Statements"/>
      <sheetName val="Financial Statements Mid Year"/>
      <sheetName val="Report Parameters"/>
      <sheetName val="Data from Engine"/>
    </sheetNames>
    <sheetDataSet>
      <sheetData sheetId="0" refreshError="1"/>
      <sheetData sheetId="1" refreshError="1"/>
      <sheetData sheetId="2">
        <row r="8">
          <cell r="E8">
            <v>1000000</v>
          </cell>
        </row>
      </sheetData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UCR PPP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 refreshError="1"/>
      <sheetData sheetId="32"/>
      <sheetData sheetId="33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"/>
      <sheetName val="Attachment 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cenario"/>
      <sheetName val="PPP Summary"/>
      <sheetName val="RD PPP2"/>
      <sheetName val="PPP Costs"/>
      <sheetName val="CARE Costs"/>
      <sheetName val="PPP Bill Determinants"/>
      <sheetName val="CARE WACOG"/>
      <sheetName val="CARE TP"/>
      <sheetName val="3-Yr Rec TP"/>
      <sheetName val="Cushion Surcharg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C FC"/>
      <sheetName val="SCG Consol Rates Jan2007"/>
      <sheetName val="2007 SGIP Budget Adjustment"/>
      <sheetName val="COC Gas RR Adj"/>
      <sheetName val="2007 Escalation per Oct 06 data"/>
      <sheetName val="TOC"/>
      <sheetName val="SCENARIOS"/>
      <sheetName val="Tables"/>
      <sheetName val="Workpapers"/>
      <sheetName val="Accounts - 10-12-06FC"/>
      <sheetName val="Res NGV Rate_Calc"/>
      <sheetName val="SALES"/>
      <sheetName val="COS Ph1 Base Margin"/>
      <sheetName val="SDFFD"/>
      <sheetName val="FF&amp;U"/>
      <sheetName val="SCG Consol Rates Jan 2007"/>
      <sheetName val="SCG Rates Jan 2007 SI only"/>
      <sheetName val="SCG Rates Jan 2006 SI +FAR"/>
      <sheetName val="Y2006 Marg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REPORT R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CA SUMMARY"/>
      <sheetName val="RD ALLOCATORS"/>
      <sheetName val="RD RES"/>
      <sheetName val="RD C CI"/>
      <sheetName val="RD C OTHER"/>
      <sheetName val="RD NC CI"/>
      <sheetName val="RD EG"/>
      <sheetName val="RD PKNG"/>
      <sheetName val="RD OTHER"/>
      <sheetName val="CA PPP"/>
      <sheetName val="RD PPP"/>
      <sheetName val="COMMODITY"/>
      <sheetName val="TRF-PS"/>
      <sheetName val="GPC FC"/>
      <sheetName val="SCG Consol Rates Jan2007"/>
      <sheetName val="2007 SGIP Budget Adjustment"/>
      <sheetName val="COC Gas RR Adj"/>
      <sheetName val="2007 Escalation per Oct 06 data"/>
      <sheetName val="Tables"/>
      <sheetName val="Workpapers"/>
      <sheetName val="Accounts - 10-12-06FC"/>
      <sheetName val="Res NGV Rate_Calc"/>
      <sheetName val="SALES"/>
      <sheetName val="COS Ph1 Base Margin"/>
      <sheetName val="SDFFD"/>
      <sheetName val="FF&amp;U"/>
      <sheetName val="SCG Consol Rates Jan 2007"/>
      <sheetName val="SCG Rates Jan 2006 SI only"/>
      <sheetName val="SCG Rates Jan 2006 SI +FAR"/>
      <sheetName val="Y2006 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ADJ"/>
      <sheetName val="A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_YearNominal$"/>
      <sheetName val="Chart_YearConstant$"/>
      <sheetName val="Spot"/>
      <sheetName val="WACOG"/>
      <sheetName val="AvgVsFOMI"/>
      <sheetName val="Fundamentals"/>
      <sheetName val="HenryHub"/>
      <sheetName val="SoCal"/>
      <sheetName val="SanJuan"/>
      <sheetName val="Waha"/>
      <sheetName val="Permian"/>
      <sheetName val="Rockies"/>
      <sheetName val="Alberta"/>
      <sheetName val="Sumas"/>
      <sheetName val="Malin"/>
      <sheetName val="PGECityGate"/>
      <sheetName val="May2007Index"/>
      <sheetName val="Constant$"/>
      <sheetName val="Chart_MonthConstant$"/>
    </sheetNames>
    <sheetDataSet>
      <sheetData sheetId="0" refreshError="1"/>
      <sheetData sheetId="1" refreshError="1"/>
      <sheetData sheetId="2">
        <row r="1">
          <cell r="B1" t="str">
            <v>LONG TERM OUTLOOK for "SPOT" Gas: San Juan Basin</v>
          </cell>
        </row>
        <row r="2">
          <cell r="B2" t="str">
            <v xml:space="preserve"> ($/Dth, @San Juan Basin into EPNG's System-Non-Bondad Receipt Points)</v>
          </cell>
        </row>
        <row r="3">
          <cell r="B3" t="str">
            <v xml:space="preserve"> ($/Dth Difference, San Juan Basin Basis Swap to Price at Henry Hub)</v>
          </cell>
        </row>
        <row r="5">
          <cell r="A5" t="str">
            <v>YEAR</v>
          </cell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YR. AVG.</v>
          </cell>
        </row>
        <row r="6">
          <cell r="A6" t="str">
            <v>1995    Price</v>
          </cell>
          <cell r="B6">
            <v>1.2245000000000001</v>
          </cell>
          <cell r="C6">
            <v>1.1126315789473684</v>
          </cell>
          <cell r="D6">
            <v>1.106304347826087</v>
          </cell>
          <cell r="E6">
            <v>1.1715000000000002</v>
          </cell>
          <cell r="F6">
            <v>1.155909090909091</v>
          </cell>
          <cell r="G6">
            <v>1.1195454545454548</v>
          </cell>
          <cell r="H6">
            <v>1.0135000000000001</v>
          </cell>
          <cell r="I6">
            <v>1.1950000000000001</v>
          </cell>
          <cell r="J6">
            <v>1.292</v>
          </cell>
          <cell r="K6">
            <v>1.1564285714285716</v>
          </cell>
          <cell r="L6">
            <v>1.2842500000000001</v>
          </cell>
          <cell r="M6">
            <v>1.2521052631578948</v>
          </cell>
          <cell r="N6">
            <v>1.1736395255678724</v>
          </cell>
        </row>
        <row r="7">
          <cell r="A7" t="str">
            <v>Difference</v>
          </cell>
          <cell r="B7">
            <v>-0.28999999999999981</v>
          </cell>
          <cell r="C7">
            <v>-0.45947368421052626</v>
          </cell>
          <cell r="D7">
            <v>-0.42304347826086963</v>
          </cell>
          <cell r="E7">
            <v>-0.4472499999999997</v>
          </cell>
          <cell r="F7">
            <v>-0.48295454545454541</v>
          </cell>
          <cell r="G7">
            <v>-0.42749999999999955</v>
          </cell>
          <cell r="H7">
            <v>-0.42325000000000035</v>
          </cell>
          <cell r="I7">
            <v>-0.34369565217391296</v>
          </cell>
          <cell r="J7">
            <v>-0.33874999999999988</v>
          </cell>
          <cell r="K7">
            <v>-0.59571428571428564</v>
          </cell>
          <cell r="L7">
            <v>-0.72799999999999976</v>
          </cell>
          <cell r="M7">
            <v>-1.4</v>
          </cell>
          <cell r="N7">
            <v>-0.52996930381784491</v>
          </cell>
        </row>
        <row r="8">
          <cell r="A8" t="str">
            <v>1996    Price</v>
          </cell>
          <cell r="B8">
            <v>1.2549999999999999</v>
          </cell>
          <cell r="C8">
            <v>1.3438095238095238</v>
          </cell>
          <cell r="D8">
            <v>1.1385714285714283</v>
          </cell>
          <cell r="E8">
            <v>1.1607142857142858</v>
          </cell>
          <cell r="F8">
            <v>1.159375</v>
          </cell>
          <cell r="G8">
            <v>1.4354999999999998</v>
          </cell>
          <cell r="H8">
            <v>1.9252272727272726</v>
          </cell>
          <cell r="I8">
            <v>1.7527272727272731</v>
          </cell>
          <cell r="J8">
            <v>1.5805</v>
          </cell>
          <cell r="K8">
            <v>2.1667391304347823</v>
          </cell>
          <cell r="L8">
            <v>2.7873684210526322</v>
          </cell>
          <cell r="M8">
            <v>3.5775000000000001</v>
          </cell>
          <cell r="N8">
            <v>1.7735860279197668</v>
          </cell>
        </row>
        <row r="9">
          <cell r="A9" t="str">
            <v>Difference</v>
          </cell>
          <cell r="B9">
            <v>-1.6852272727272735</v>
          </cell>
          <cell r="C9">
            <v>-3.5966666666666667</v>
          </cell>
          <cell r="D9">
            <v>-1.7538095238095242</v>
          </cell>
          <cell r="E9">
            <v>-1.0757142857142858</v>
          </cell>
          <cell r="F9">
            <v>-1.0384374999999999</v>
          </cell>
          <cell r="G9">
            <v>-1.0387500000000007</v>
          </cell>
          <cell r="H9">
            <v>-0.5929545454545464</v>
          </cell>
          <cell r="I9">
            <v>-0.29840909090909062</v>
          </cell>
          <cell r="J9">
            <v>-0.25050000000000017</v>
          </cell>
          <cell r="K9">
            <v>-0.16086956521739149</v>
          </cell>
          <cell r="L9">
            <v>-0.20078947368421041</v>
          </cell>
          <cell r="M9">
            <v>-0.18025000000000002</v>
          </cell>
          <cell r="N9">
            <v>-0.9893648270152493</v>
          </cell>
        </row>
        <row r="10">
          <cell r="A10" t="str">
            <v>1997    Price</v>
          </cell>
          <cell r="B10">
            <v>3.1547727272727268</v>
          </cell>
          <cell r="C10">
            <v>1.9618421052631583</v>
          </cell>
          <cell r="D10">
            <v>1.6720000000000002</v>
          </cell>
          <cell r="E10">
            <v>1.7945454545454547</v>
          </cell>
          <cell r="F10">
            <v>1.9183333333333334</v>
          </cell>
          <cell r="G10">
            <v>1.965238095238095</v>
          </cell>
          <cell r="H10">
            <v>2.0456818181818175</v>
          </cell>
          <cell r="I10">
            <v>2.2850000000000001</v>
          </cell>
          <cell r="J10">
            <v>2.7014285714285711</v>
          </cell>
          <cell r="K10">
            <v>2.7891304347826082</v>
          </cell>
          <cell r="L10">
            <v>2.7574999999999998</v>
          </cell>
          <cell r="M10">
            <v>2.1490909090909085</v>
          </cell>
          <cell r="N10">
            <v>2.2662136207613894</v>
          </cell>
        </row>
        <row r="11">
          <cell r="A11" t="str">
            <v>Difference</v>
          </cell>
          <cell r="B11">
            <v>-0.20909090909090944</v>
          </cell>
          <cell r="C11">
            <v>-0.25657894736842057</v>
          </cell>
          <cell r="D11">
            <v>-0.22049999999999992</v>
          </cell>
          <cell r="E11">
            <v>-0.22545454545454535</v>
          </cell>
          <cell r="F11">
            <v>-0.31761904761904791</v>
          </cell>
          <cell r="G11">
            <v>-0.23619047619047606</v>
          </cell>
          <cell r="H11">
            <v>-0.13545454545454616</v>
          </cell>
          <cell r="I11">
            <v>-0.17619047619047601</v>
          </cell>
          <cell r="J11">
            <v>-0.15404761904761965</v>
          </cell>
          <cell r="K11">
            <v>-0.2371739130434789</v>
          </cell>
          <cell r="L11">
            <v>-0.25666666666666638</v>
          </cell>
          <cell r="M11">
            <v>-0.19431818181818272</v>
          </cell>
          <cell r="N11">
            <v>-0.21827377732869743</v>
          </cell>
        </row>
        <row r="12">
          <cell r="A12" t="str">
            <v>1998    Price</v>
          </cell>
          <cell r="B12">
            <v>1.9309999999999998</v>
          </cell>
          <cell r="C12">
            <v>2.0126315789473685</v>
          </cell>
          <cell r="D12">
            <v>2.085454545454545</v>
          </cell>
          <cell r="E12">
            <v>2.1578571428571429</v>
          </cell>
          <cell r="F12">
            <v>1.895</v>
          </cell>
          <cell r="G12">
            <v>1.6659090909090908</v>
          </cell>
          <cell r="H12">
            <v>1.883409090909091</v>
          </cell>
          <cell r="I12">
            <v>1.7519047619047623</v>
          </cell>
          <cell r="J12">
            <v>1.7328571428571429</v>
          </cell>
          <cell r="K12">
            <v>1.7256818181818181</v>
          </cell>
          <cell r="L12">
            <v>1.9877500000000006</v>
          </cell>
          <cell r="M12">
            <v>1.7150000000000001</v>
          </cell>
          <cell r="N12">
            <v>1.8787045976684136</v>
          </cell>
        </row>
        <row r="13">
          <cell r="A13" t="str">
            <v>Difference</v>
          </cell>
          <cell r="B13">
            <v>-0.16799999999999993</v>
          </cell>
          <cell r="C13">
            <v>-0.20236842105263131</v>
          </cell>
          <cell r="D13">
            <v>-0.14568181818181847</v>
          </cell>
          <cell r="E13">
            <v>-0.27404761904761887</v>
          </cell>
          <cell r="F13">
            <v>-0.24349999999999961</v>
          </cell>
          <cell r="G13">
            <v>-0.4652272727272726</v>
          </cell>
          <cell r="H13">
            <v>-0.30431818181818193</v>
          </cell>
          <cell r="I13">
            <v>-0.10214285714285687</v>
          </cell>
          <cell r="J13">
            <v>-0.24928571428571433</v>
          </cell>
          <cell r="K13">
            <v>-0.17477272727272686</v>
          </cell>
          <cell r="L13">
            <v>-0.11249999999999938</v>
          </cell>
          <cell r="M13">
            <v>1.904761904761898E-2</v>
          </cell>
          <cell r="N13">
            <v>-0.20189974937343344</v>
          </cell>
        </row>
        <row r="14">
          <cell r="A14" t="str">
            <v>1999    Price</v>
          </cell>
          <cell r="B14">
            <v>1.7513157894736842</v>
          </cell>
          <cell r="C14">
            <v>1.6123684210526315</v>
          </cell>
          <cell r="D14">
            <v>1.561521739130435</v>
          </cell>
          <cell r="E14">
            <v>1.9288095238095242</v>
          </cell>
          <cell r="F14">
            <v>2.0137499999999999</v>
          </cell>
          <cell r="G14">
            <v>2.0381818181818185</v>
          </cell>
          <cell r="H14">
            <v>2.0105882352941173</v>
          </cell>
          <cell r="I14">
            <v>2.4106818181818186</v>
          </cell>
          <cell r="J14">
            <v>2.3273809523809521</v>
          </cell>
          <cell r="K14">
            <v>2.6330952380952386</v>
          </cell>
          <cell r="L14">
            <v>2.22275</v>
          </cell>
          <cell r="M14">
            <v>2.2438095238095235</v>
          </cell>
          <cell r="N14">
            <v>2.0628544216174789</v>
          </cell>
        </row>
        <row r="15">
          <cell r="A15" t="str">
            <v>Difference</v>
          </cell>
          <cell r="B15">
            <v>-9.868421052631593E-2</v>
          </cell>
          <cell r="C15">
            <v>-0.16973684210526319</v>
          </cell>
          <cell r="D15">
            <v>-0.21195652173913015</v>
          </cell>
          <cell r="E15">
            <v>-0.21095238095237989</v>
          </cell>
          <cell r="F15">
            <v>-0.24374999999999991</v>
          </cell>
          <cell r="G15">
            <v>-0.26159090909090921</v>
          </cell>
          <cell r="H15">
            <v>-0.21235294117647063</v>
          </cell>
          <cell r="I15">
            <v>-0.36886363636363573</v>
          </cell>
          <cell r="J15">
            <v>-0.24619047619047629</v>
          </cell>
          <cell r="K15">
            <v>-7.4761904761904141E-2</v>
          </cell>
          <cell r="L15">
            <v>-0.16774999999999984</v>
          </cell>
          <cell r="M15">
            <v>-0.10952380952381002</v>
          </cell>
          <cell r="N15">
            <v>-0.19800946936919125</v>
          </cell>
        </row>
        <row r="16">
          <cell r="A16" t="str">
            <v>2000    Price</v>
          </cell>
          <cell r="B16">
            <v>2.2489999999999997</v>
          </cell>
          <cell r="C16">
            <v>2.4129999999999994</v>
          </cell>
          <cell r="D16">
            <v>2.638260869565217</v>
          </cell>
          <cell r="E16">
            <v>2.7521052631578948</v>
          </cell>
          <cell r="F16">
            <v>3.1552272727272732</v>
          </cell>
          <cell r="G16">
            <v>3.9945454545454542</v>
          </cell>
          <cell r="H16">
            <v>3.6605263157894736</v>
          </cell>
          <cell r="I16">
            <v>3.4528260869565215</v>
          </cell>
          <cell r="J16">
            <v>4.2324999999999999</v>
          </cell>
          <cell r="K16">
            <v>4.6452272727272721</v>
          </cell>
          <cell r="L16">
            <v>5.21225</v>
          </cell>
          <cell r="M16">
            <v>8.1762499999999996</v>
          </cell>
          <cell r="N16">
            <v>3.8818098779557588</v>
          </cell>
        </row>
        <row r="17">
          <cell r="A17" t="str">
            <v>Difference</v>
          </cell>
          <cell r="B17">
            <v>-0.14124999999999988</v>
          </cell>
          <cell r="C17">
            <v>-0.24825000000000053</v>
          </cell>
          <cell r="D17">
            <v>-0.14413043478260867</v>
          </cell>
          <cell r="E17">
            <v>-0.26815789473684282</v>
          </cell>
          <cell r="F17">
            <v>-0.36363636363636287</v>
          </cell>
          <cell r="G17">
            <v>-0.30613636363636409</v>
          </cell>
          <cell r="H17">
            <v>-0.34000000000000075</v>
          </cell>
          <cell r="I17">
            <v>-0.92565217391304389</v>
          </cell>
          <cell r="J17">
            <v>-0.80925000000000047</v>
          </cell>
          <cell r="K17">
            <v>-0.41022727272727266</v>
          </cell>
          <cell r="L17">
            <v>-0.21399999999999952</v>
          </cell>
          <cell r="M17">
            <v>-0.51724999999999888</v>
          </cell>
          <cell r="N17">
            <v>-0.3906617086193746</v>
          </cell>
        </row>
        <row r="18">
          <cell r="A18" t="str">
            <v>2001    Price</v>
          </cell>
          <cell r="B18">
            <v>8.0990476190476191</v>
          </cell>
          <cell r="C18">
            <v>5.5586842105263159</v>
          </cell>
          <cell r="D18">
            <v>4.8663636363636353</v>
          </cell>
          <cell r="E18">
            <v>4.61775</v>
          </cell>
          <cell r="F18">
            <v>3.5020454545454553</v>
          </cell>
          <cell r="G18">
            <v>2.6716666666666664</v>
          </cell>
          <cell r="H18">
            <v>2.4645238095238096</v>
          </cell>
          <cell r="I18">
            <v>2.6108695652173908</v>
          </cell>
          <cell r="J18">
            <v>1.7802631578947365</v>
          </cell>
          <cell r="K18">
            <v>2.0919565217391307</v>
          </cell>
          <cell r="L18">
            <v>2.1255000000000002</v>
          </cell>
          <cell r="M18">
            <v>2.2589473684210528</v>
          </cell>
          <cell r="N18">
            <v>3.5539681674954848</v>
          </cell>
        </row>
        <row r="19">
          <cell r="A19" t="str">
            <v>Difference</v>
          </cell>
          <cell r="B19">
            <v>-0.29357142857142726</v>
          </cell>
          <cell r="C19">
            <v>-3.947368421052655E-2</v>
          </cell>
          <cell r="D19">
            <v>-0.29386363636363733</v>
          </cell>
          <cell r="E19">
            <v>-0.59475000000000033</v>
          </cell>
          <cell r="F19">
            <v>-0.732045454545454</v>
          </cell>
          <cell r="G19">
            <v>-1.0828571428571436</v>
          </cell>
          <cell r="H19">
            <v>-0.62642857142857133</v>
          </cell>
          <cell r="I19">
            <v>-0.39652173913043542</v>
          </cell>
          <cell r="J19">
            <v>-0.43078947368421128</v>
          </cell>
          <cell r="K19">
            <v>-0.32260869565217387</v>
          </cell>
          <cell r="L19">
            <v>-0.30399999999999983</v>
          </cell>
          <cell r="M19">
            <v>-0.11131578947368403</v>
          </cell>
          <cell r="N19">
            <v>-0.43568546799310531</v>
          </cell>
        </row>
        <row r="20">
          <cell r="A20" t="str">
            <v>2002    Price</v>
          </cell>
          <cell r="B20">
            <v>2.0769047619047618</v>
          </cell>
          <cell r="C20">
            <v>2.1326315789473687</v>
          </cell>
          <cell r="D20">
            <v>2.8165</v>
          </cell>
          <cell r="E20">
            <v>2.560227272727273</v>
          </cell>
          <cell r="F20">
            <v>2.4170454545454549</v>
          </cell>
          <cell r="G20">
            <v>2.37</v>
          </cell>
          <cell r="H20">
            <v>2.5150000000000001</v>
          </cell>
          <cell r="I20">
            <v>2.4259090909090912</v>
          </cell>
          <cell r="J20">
            <v>2.4286842105263151</v>
          </cell>
          <cell r="K20">
            <v>2.987173913043478</v>
          </cell>
          <cell r="L20">
            <v>3.3755263157894739</v>
          </cell>
          <cell r="M20">
            <v>4.1297368421052632</v>
          </cell>
          <cell r="N20">
            <v>2.6862782867082067</v>
          </cell>
        </row>
        <row r="21">
          <cell r="A21" t="str">
            <v>Difference</v>
          </cell>
          <cell r="B21">
            <v>-0.21357142857142852</v>
          </cell>
          <cell r="C21">
            <v>-0.15605263157894766</v>
          </cell>
          <cell r="D21">
            <v>-0.17499999999999982</v>
          </cell>
          <cell r="E21">
            <v>-0.84613636363636324</v>
          </cell>
          <cell r="F21">
            <v>-1.1047727272727266</v>
          </cell>
          <cell r="G21">
            <v>-0.85499999999999998</v>
          </cell>
          <cell r="H21">
            <v>-0.48095238095238058</v>
          </cell>
          <cell r="I21">
            <v>-0.64999999999999902</v>
          </cell>
          <cell r="J21">
            <v>-1.0505263157894746</v>
          </cell>
          <cell r="K21">
            <v>-1.1258695652173905</v>
          </cell>
          <cell r="L21">
            <v>-0.67763157894736858</v>
          </cell>
          <cell r="M21">
            <v>-0.6444736842105252</v>
          </cell>
          <cell r="N21">
            <v>-0.66499888968138365</v>
          </cell>
        </row>
        <row r="22">
          <cell r="A22" t="str">
            <v>2003    Price</v>
          </cell>
          <cell r="B22">
            <v>4.4761904761904763</v>
          </cell>
          <cell r="C22">
            <v>5.2910526315789479</v>
          </cell>
          <cell r="D22">
            <v>5.1016666666666657</v>
          </cell>
          <cell r="E22">
            <v>3.7640476190476191</v>
          </cell>
          <cell r="F22">
            <v>4.5288095238095245</v>
          </cell>
          <cell r="G22">
            <v>4.9545238095238098</v>
          </cell>
          <cell r="H22">
            <v>4.5493181818181823</v>
          </cell>
          <cell r="I22">
            <v>4.5961904761904755</v>
          </cell>
          <cell r="J22">
            <v>4.2369047619047615</v>
          </cell>
          <cell r="K22">
            <v>4.2902173913043473</v>
          </cell>
          <cell r="L22">
            <v>4.1547222222222224</v>
          </cell>
          <cell r="M22">
            <v>5.375</v>
          </cell>
          <cell r="N22">
            <v>4.6098869800214191</v>
          </cell>
        </row>
        <row r="23">
          <cell r="A23" t="str">
            <v>Difference</v>
          </cell>
          <cell r="B23">
            <v>-0.90357142857142847</v>
          </cell>
          <cell r="C23">
            <v>-2.141578947368421</v>
          </cell>
          <cell r="D23">
            <v>-1.10952380952381</v>
          </cell>
          <cell r="E23">
            <v>-1.4880952380952381</v>
          </cell>
          <cell r="F23">
            <v>-1.249761904761904</v>
          </cell>
          <cell r="G23">
            <v>-0.89690476190476076</v>
          </cell>
          <cell r="H23">
            <v>-0.51272727272727181</v>
          </cell>
          <cell r="I23">
            <v>-0.37928571428571622</v>
          </cell>
          <cell r="J23">
            <v>-0.39357142857142868</v>
          </cell>
          <cell r="K23">
            <v>-0.36499999999999932</v>
          </cell>
          <cell r="L23">
            <v>-0.26666666666666661</v>
          </cell>
          <cell r="M23">
            <v>-0.71142857142857174</v>
          </cell>
          <cell r="N23">
            <v>-0.86817631199210143</v>
          </cell>
        </row>
        <row r="24">
          <cell r="A24" t="str">
            <v>2004    Price</v>
          </cell>
          <cell r="B24">
            <v>5.4447368421052627</v>
          </cell>
          <cell r="C24">
            <v>4.8518421052631577</v>
          </cell>
          <cell r="D24">
            <v>4.7645652173913051</v>
          </cell>
          <cell r="E24">
            <v>5.123095238095237</v>
          </cell>
          <cell r="F24">
            <v>5.4232499999999995</v>
          </cell>
          <cell r="G24">
            <v>5.4659523809523805</v>
          </cell>
          <cell r="H24">
            <v>5.3269047619047623</v>
          </cell>
          <cell r="I24">
            <v>5.0143181818181821</v>
          </cell>
          <cell r="J24">
            <v>4.4421428571428567</v>
          </cell>
          <cell r="K24">
            <v>5.2324999999999999</v>
          </cell>
          <cell r="L24">
            <v>5.7727500000000003</v>
          </cell>
          <cell r="M24">
            <v>6.08</v>
          </cell>
          <cell r="N24">
            <v>5.2451714653894284</v>
          </cell>
        </row>
        <row r="25">
          <cell r="A25" t="str">
            <v>Difference</v>
          </cell>
          <cell r="B25">
            <v>-0.68947368421052602</v>
          </cell>
          <cell r="C25">
            <v>-0.54552631578947253</v>
          </cell>
          <cell r="D25">
            <v>-0.61456521739130388</v>
          </cell>
          <cell r="E25">
            <v>-0.57642857142857284</v>
          </cell>
          <cell r="F25">
            <v>-0.85000000000000053</v>
          </cell>
          <cell r="G25">
            <v>-0.82452380952380988</v>
          </cell>
          <cell r="H25">
            <v>-0.60666666666666647</v>
          </cell>
          <cell r="I25">
            <v>-0.43818181818181756</v>
          </cell>
          <cell r="J25">
            <v>-0.64214285714285779</v>
          </cell>
          <cell r="K25">
            <v>-1.14175</v>
          </cell>
          <cell r="L25">
            <v>-0.37649999999999828</v>
          </cell>
          <cell r="M25">
            <v>-0.53761904761904766</v>
          </cell>
          <cell r="N25">
            <v>-0.65361483232950612</v>
          </cell>
        </row>
        <row r="26">
          <cell r="A26" t="str">
            <v>2005    Price</v>
          </cell>
          <cell r="B26">
            <v>5.4594999999999994</v>
          </cell>
          <cell r="C26">
            <v>5.4942105263157899</v>
          </cell>
          <cell r="D26">
            <v>6.1779545454545444</v>
          </cell>
          <cell r="E26">
            <v>6.3616666666666664</v>
          </cell>
          <cell r="F26">
            <v>5.5766666666666671</v>
          </cell>
          <cell r="G26">
            <v>5.8013636363636358</v>
          </cell>
          <cell r="H26">
            <v>6.32925</v>
          </cell>
          <cell r="I26">
            <v>7.6186956521739146</v>
          </cell>
          <cell r="J26">
            <v>9.2342857142857149</v>
          </cell>
          <cell r="K26">
            <v>10.480476190476189</v>
          </cell>
          <cell r="L26">
            <v>7.5030000000000001</v>
          </cell>
          <cell r="M26">
            <v>11.028571428571428</v>
          </cell>
          <cell r="N26">
            <v>7.2554700855812131</v>
          </cell>
        </row>
        <row r="27">
          <cell r="A27" t="str">
            <v>Difference</v>
          </cell>
          <cell r="B27">
            <v>-0.68775000000000031</v>
          </cell>
          <cell r="C27">
            <v>-0.61763157894736853</v>
          </cell>
          <cell r="D27">
            <v>-0.74727272727272886</v>
          </cell>
          <cell r="E27">
            <v>-0.84190476190476282</v>
          </cell>
          <cell r="F27">
            <v>-0.91238095238095074</v>
          </cell>
          <cell r="G27">
            <v>-1.3522727272727275</v>
          </cell>
          <cell r="H27">
            <v>-1.27475</v>
          </cell>
          <cell r="I27">
            <v>-1.582440711462449</v>
          </cell>
          <cell r="J27">
            <v>-4.5704201680672263</v>
          </cell>
          <cell r="K27">
            <v>-3.0154613095238112</v>
          </cell>
          <cell r="L27">
            <v>-2.8232499999999998</v>
          </cell>
          <cell r="M27">
            <v>-2.1266666666666687</v>
          </cell>
          <cell r="N27">
            <v>-1.7126834669582243</v>
          </cell>
        </row>
        <row r="28">
          <cell r="A28" t="str">
            <v>2006    Price</v>
          </cell>
          <cell r="B28">
            <v>7.3317500000000013</v>
          </cell>
          <cell r="C28">
            <v>6.5326315789473695</v>
          </cell>
          <cell r="D28">
            <v>5.6954347826086948</v>
          </cell>
          <cell r="E28">
            <v>5.81175</v>
          </cell>
          <cell r="F28">
            <v>5.1449999999999996</v>
          </cell>
          <cell r="G28">
            <v>5.4593181818181815</v>
          </cell>
          <cell r="H28">
            <v>5.5407894736842103</v>
          </cell>
          <cell r="I28">
            <v>6.3980434782608695</v>
          </cell>
          <cell r="J28">
            <v>4.444</v>
          </cell>
          <cell r="K28">
            <v>5.0970454545454551</v>
          </cell>
          <cell r="L28">
            <v>6.12575</v>
          </cell>
          <cell r="M28">
            <v>6.3810000000000002</v>
          </cell>
          <cell r="N28">
            <v>5.830209412488732</v>
          </cell>
        </row>
        <row r="29">
          <cell r="A29" t="str">
            <v>Difference</v>
          </cell>
          <cell r="B29">
            <v>-1.3902499999999982</v>
          </cell>
          <cell r="C29">
            <v>-1.111315789473684</v>
          </cell>
          <cell r="D29">
            <v>-1.1802173913043488</v>
          </cell>
          <cell r="E29">
            <v>-1.3445</v>
          </cell>
          <cell r="F29">
            <v>-1.1320454545454552</v>
          </cell>
          <cell r="G29">
            <v>-0.7552272727272733</v>
          </cell>
          <cell r="H29">
            <v>-0.51421052631578945</v>
          </cell>
          <cell r="I29">
            <v>-0.8354347826086963</v>
          </cell>
          <cell r="J29">
            <v>-0.56699999999999928</v>
          </cell>
          <cell r="K29">
            <v>-0.61386363636363672</v>
          </cell>
          <cell r="L29">
            <v>-1.1912499999999984</v>
          </cell>
          <cell r="M29">
            <v>-0.49699999999999989</v>
          </cell>
          <cell r="N29">
            <v>-0.92769290444490649</v>
          </cell>
        </row>
        <row r="30">
          <cell r="A30" t="str">
            <v>2007    Price</v>
          </cell>
          <cell r="B30">
            <v>6.1926190476190488</v>
          </cell>
          <cell r="C30">
            <v>6.9073684210526318</v>
          </cell>
          <cell r="D30">
            <v>5.8863636363636367</v>
          </cell>
          <cell r="E30">
            <v>6.7117499999999986</v>
          </cell>
          <cell r="F30">
            <v>6.7015909090909105</v>
          </cell>
          <cell r="G30">
            <v>6.5652380952380955</v>
          </cell>
          <cell r="H30">
            <v>5.4964285714285719</v>
          </cell>
          <cell r="I30">
            <v>5.57</v>
          </cell>
          <cell r="J30">
            <v>4.59</v>
          </cell>
          <cell r="K30">
            <v>7.1349090909090904</v>
          </cell>
          <cell r="L30">
            <v>7.7213181818181829</v>
          </cell>
          <cell r="M30">
            <v>8.4375454545454538</v>
          </cell>
          <cell r="N30">
            <v>6.4929276173388013</v>
          </cell>
        </row>
        <row r="31">
          <cell r="A31" t="str">
            <v>Difference</v>
          </cell>
          <cell r="B31">
            <v>-0.24095238095238081</v>
          </cell>
          <cell r="C31">
            <v>-1.1205263157894736</v>
          </cell>
          <cell r="D31">
            <v>-1.2122727272727269</v>
          </cell>
          <cell r="E31">
            <v>-0.87700000000000156</v>
          </cell>
          <cell r="F31">
            <v>-0.93318181818181767</v>
          </cell>
          <cell r="G31">
            <v>-0.81695454545454538</v>
          </cell>
          <cell r="H31">
            <v>-0.75136363636363623</v>
          </cell>
          <cell r="I31">
            <v>-0.73299999999999987</v>
          </cell>
          <cell r="J31">
            <v>-0.89363636363636345</v>
          </cell>
          <cell r="K31">
            <v>-1.1319545454545454</v>
          </cell>
          <cell r="L31">
            <v>-1.2200909090909091</v>
          </cell>
          <cell r="M31">
            <v>-1.1698636363636363</v>
          </cell>
          <cell r="N31">
            <v>-0.92506640654666972</v>
          </cell>
        </row>
        <row r="32">
          <cell r="A32" t="str">
            <v>2008    Price</v>
          </cell>
          <cell r="B32">
            <v>8.7805</v>
          </cell>
          <cell r="C32">
            <v>8.7775909090909092</v>
          </cell>
          <cell r="D32">
            <v>8.6100000000000012</v>
          </cell>
          <cell r="E32">
            <v>7.526545454545456</v>
          </cell>
          <cell r="F32">
            <v>7.4072727272727263</v>
          </cell>
          <cell r="G32">
            <v>7.4839545454545462</v>
          </cell>
          <cell r="H32">
            <v>7.7667727272727287</v>
          </cell>
          <cell r="I32">
            <v>7.8355454545454553</v>
          </cell>
          <cell r="J32">
            <v>7.8763181818181796</v>
          </cell>
          <cell r="K32">
            <v>7.7767727272727285</v>
          </cell>
          <cell r="L32">
            <v>8.1481818181818166</v>
          </cell>
          <cell r="M32">
            <v>8.6206818181818186</v>
          </cell>
          <cell r="N32">
            <v>8.0508446969696958</v>
          </cell>
        </row>
        <row r="33">
          <cell r="A33" t="str">
            <v>Difference</v>
          </cell>
          <cell r="B33">
            <v>-1.1627272727272728</v>
          </cell>
          <cell r="C33">
            <v>-1.1545454545454545</v>
          </cell>
          <cell r="D33">
            <v>-1.0910909090909089</v>
          </cell>
          <cell r="E33">
            <v>-0.85749999999999993</v>
          </cell>
          <cell r="F33">
            <v>-0.85749999999999993</v>
          </cell>
          <cell r="G33">
            <v>-0.85749999999999993</v>
          </cell>
          <cell r="H33">
            <v>-0.6633181818181817</v>
          </cell>
          <cell r="I33">
            <v>-0.6633181818181817</v>
          </cell>
          <cell r="J33">
            <v>-0.6633181818181817</v>
          </cell>
          <cell r="K33">
            <v>-0.86004545454545456</v>
          </cell>
          <cell r="L33">
            <v>-0.95704545454545442</v>
          </cell>
          <cell r="M33">
            <v>-0.95704545454545442</v>
          </cell>
          <cell r="N33">
            <v>-0.89541287878787879</v>
          </cell>
        </row>
        <row r="34">
          <cell r="A34" t="str">
            <v>2009    Price</v>
          </cell>
          <cell r="B34">
            <v>8.8908181818181831</v>
          </cell>
          <cell r="C34">
            <v>8.874590909090907</v>
          </cell>
          <cell r="D34">
            <v>8.624590909090907</v>
          </cell>
          <cell r="E34">
            <v>7.480045454545456</v>
          </cell>
          <cell r="F34">
            <v>7.3509545454545453</v>
          </cell>
          <cell r="G34">
            <v>7.4271363636363628</v>
          </cell>
          <cell r="H34">
            <v>7.5109999999999992</v>
          </cell>
          <cell r="I34">
            <v>7.5765909090909087</v>
          </cell>
          <cell r="J34">
            <v>7.6238181818181818</v>
          </cell>
          <cell r="K34">
            <v>7.7232727272727288</v>
          </cell>
          <cell r="L34">
            <v>7.9764545454545441</v>
          </cell>
          <cell r="M34">
            <v>8.4191818181818192</v>
          </cell>
          <cell r="N34">
            <v>7.9565378787878771</v>
          </cell>
        </row>
        <row r="35">
          <cell r="A35" t="str">
            <v>Difference</v>
          </cell>
          <cell r="B35">
            <v>-0.95704545454545442</v>
          </cell>
          <cell r="C35">
            <v>-0.95704545454545442</v>
          </cell>
          <cell r="D35">
            <v>-0.95704545454545442</v>
          </cell>
          <cell r="E35">
            <v>-0.59977272727272735</v>
          </cell>
          <cell r="F35">
            <v>-0.59977272727272735</v>
          </cell>
          <cell r="G35">
            <v>-0.59977272727272735</v>
          </cell>
          <cell r="H35">
            <v>-0.59977272727272735</v>
          </cell>
          <cell r="I35">
            <v>-0.59977272727272735</v>
          </cell>
          <cell r="J35">
            <v>-0.59977272727272735</v>
          </cell>
          <cell r="K35">
            <v>-0.59977272727272735</v>
          </cell>
          <cell r="L35">
            <v>-0.79681818181818176</v>
          </cell>
          <cell r="M35">
            <v>-0.79681818181818176</v>
          </cell>
          <cell r="N35">
            <v>-0.72193181818181806</v>
          </cell>
        </row>
        <row r="36">
          <cell r="A36" t="str">
            <v>2010    Price</v>
          </cell>
          <cell r="B36">
            <v>8.6453181818181832</v>
          </cell>
          <cell r="C36">
            <v>8.6319999999999979</v>
          </cell>
          <cell r="D36">
            <v>8.3781363636363633</v>
          </cell>
          <cell r="E36">
            <v>7.1215000000000002</v>
          </cell>
          <cell r="F36">
            <v>6.9940909090909091</v>
          </cell>
          <cell r="G36">
            <v>7.0710454545454553</v>
          </cell>
          <cell r="H36">
            <v>7.1526363636363639</v>
          </cell>
          <cell r="I36">
            <v>7.2120909090909091</v>
          </cell>
          <cell r="J36">
            <v>7.2552272727272733</v>
          </cell>
          <cell r="K36">
            <v>7.3528181818181793</v>
          </cell>
          <cell r="L36">
            <v>7.702318181818181</v>
          </cell>
          <cell r="M36">
            <v>8.1311818181818207</v>
          </cell>
          <cell r="N36">
            <v>7.6373636363636352</v>
          </cell>
        </row>
        <row r="37">
          <cell r="A37" t="str">
            <v>Difference</v>
          </cell>
          <cell r="B37">
            <v>-0.79681818181818176</v>
          </cell>
          <cell r="C37">
            <v>-0.79681818181818176</v>
          </cell>
          <cell r="D37">
            <v>-0.79681818181818176</v>
          </cell>
          <cell r="E37">
            <v>-0.625</v>
          </cell>
          <cell r="F37">
            <v>-0.625</v>
          </cell>
          <cell r="G37">
            <v>-0.625</v>
          </cell>
          <cell r="H37">
            <v>-0.625</v>
          </cell>
          <cell r="I37">
            <v>-0.625</v>
          </cell>
          <cell r="J37">
            <v>-0.625</v>
          </cell>
          <cell r="K37">
            <v>-0.625</v>
          </cell>
          <cell r="L37">
            <v>-0.71299999999999997</v>
          </cell>
          <cell r="M37">
            <v>-0.71299999999999997</v>
          </cell>
          <cell r="N37">
            <v>-0.68262121212121218</v>
          </cell>
        </row>
        <row r="38">
          <cell r="A38" t="str">
            <v>2011    Price</v>
          </cell>
          <cell r="B38">
            <v>8.352772727272729</v>
          </cell>
          <cell r="C38">
            <v>8.3400454545454572</v>
          </cell>
          <cell r="D38">
            <v>8.102318181818184</v>
          </cell>
          <cell r="E38">
            <v>6.8287272727272716</v>
          </cell>
          <cell r="F38">
            <v>6.7103636363636383</v>
          </cell>
          <cell r="G38">
            <v>6.7877272727272748</v>
          </cell>
          <cell r="H38">
            <v>6.8693181818181817</v>
          </cell>
          <cell r="I38">
            <v>6.9259090909090908</v>
          </cell>
          <cell r="J38">
            <v>6.9663636363636376</v>
          </cell>
          <cell r="K38">
            <v>7.0604545454545473</v>
          </cell>
          <cell r="L38">
            <v>7.4122272727272742</v>
          </cell>
          <cell r="M38">
            <v>7.8517727272727269</v>
          </cell>
          <cell r="N38">
            <v>7.350666666666668</v>
          </cell>
        </row>
        <row r="39">
          <cell r="A39" t="str">
            <v>Difference</v>
          </cell>
          <cell r="B39">
            <v>-0.71299999999999997</v>
          </cell>
          <cell r="C39">
            <v>-0.71299999999999997</v>
          </cell>
          <cell r="D39">
            <v>-0.71299999999999997</v>
          </cell>
          <cell r="E39">
            <v>-0.625</v>
          </cell>
          <cell r="F39">
            <v>-0.625</v>
          </cell>
          <cell r="G39">
            <v>-0.625</v>
          </cell>
          <cell r="H39">
            <v>-0.625</v>
          </cell>
          <cell r="I39">
            <v>-0.625</v>
          </cell>
          <cell r="J39">
            <v>-0.625</v>
          </cell>
          <cell r="K39">
            <v>-0.625</v>
          </cell>
          <cell r="L39">
            <v>-0.71299999999999997</v>
          </cell>
          <cell r="M39">
            <v>-0.71299999999999997</v>
          </cell>
          <cell r="N39">
            <v>-0.66166666666666663</v>
          </cell>
        </row>
        <row r="40">
          <cell r="A40" t="str">
            <v>2012    Price</v>
          </cell>
          <cell r="B40">
            <v>8.0676818181818195</v>
          </cell>
          <cell r="C40">
            <v>8.062454545454548</v>
          </cell>
          <cell r="D40">
            <v>7.8295000000000021</v>
          </cell>
          <cell r="E40">
            <v>6.6481818181818175</v>
          </cell>
          <cell r="F40">
            <v>6.5315909090909088</v>
          </cell>
          <cell r="G40">
            <v>6.6088181818181804</v>
          </cell>
          <cell r="H40">
            <v>6.6883636363636354</v>
          </cell>
          <cell r="I40">
            <v>6.7433636363636369</v>
          </cell>
          <cell r="J40">
            <v>6.7933636363636376</v>
          </cell>
          <cell r="K40">
            <v>6.8965454545454543</v>
          </cell>
          <cell r="L40">
            <v>7.2235454545454534</v>
          </cell>
          <cell r="M40">
            <v>7.6399090909090921</v>
          </cell>
          <cell r="N40">
            <v>7.1444431818181826</v>
          </cell>
        </row>
        <row r="41">
          <cell r="A41" t="str">
            <v>Difference</v>
          </cell>
          <cell r="B41">
            <v>-0.71299999999999997</v>
          </cell>
          <cell r="C41">
            <v>-0.71299999999999997</v>
          </cell>
          <cell r="D41">
            <v>-0.71299999999999997</v>
          </cell>
          <cell r="E41">
            <v>-0.625</v>
          </cell>
          <cell r="F41">
            <v>-0.625</v>
          </cell>
          <cell r="G41">
            <v>-0.625</v>
          </cell>
          <cell r="H41">
            <v>-0.625</v>
          </cell>
          <cell r="I41">
            <v>-0.625</v>
          </cell>
          <cell r="J41">
            <v>-0.625</v>
          </cell>
          <cell r="K41">
            <v>-0.625</v>
          </cell>
          <cell r="L41">
            <v>-0.71299999999999997</v>
          </cell>
          <cell r="M41">
            <v>-0.71299999999999997</v>
          </cell>
          <cell r="N41">
            <v>-0.66166666666666663</v>
          </cell>
        </row>
        <row r="42">
          <cell r="A42" t="str">
            <v>2013    Price</v>
          </cell>
          <cell r="B42">
            <v>8.0396311787057346</v>
          </cell>
          <cell r="C42">
            <v>8.0287384836429592</v>
          </cell>
          <cell r="D42">
            <v>7.8046058605631226</v>
          </cell>
          <cell r="E42">
            <v>6.6138676839969612</v>
          </cell>
          <cell r="F42">
            <v>6.5003267601308563</v>
          </cell>
          <cell r="G42">
            <v>6.5717926423231505</v>
          </cell>
          <cell r="H42">
            <v>6.6489879638114546</v>
          </cell>
          <cell r="I42">
            <v>6.7057668762449447</v>
          </cell>
          <cell r="J42">
            <v>6.7469630658733513</v>
          </cell>
          <cell r="K42">
            <v>6.8383383270942639</v>
          </cell>
          <cell r="L42">
            <v>7.1613706683302967</v>
          </cell>
          <cell r="M42">
            <v>7.5703748894615517</v>
          </cell>
          <cell r="N42">
            <v>7.1025637000148869</v>
          </cell>
        </row>
        <row r="43">
          <cell r="A43" t="str">
            <v>Difference</v>
          </cell>
          <cell r="B43">
            <v>-0.71299999999999997</v>
          </cell>
          <cell r="C43">
            <v>-0.71299999999999997</v>
          </cell>
          <cell r="D43">
            <v>-0.71299999999999997</v>
          </cell>
          <cell r="E43">
            <v>-0.625</v>
          </cell>
          <cell r="F43">
            <v>-0.625</v>
          </cell>
          <cell r="G43">
            <v>-0.625</v>
          </cell>
          <cell r="H43">
            <v>-0.625</v>
          </cell>
          <cell r="I43">
            <v>-0.625</v>
          </cell>
          <cell r="J43">
            <v>-0.625</v>
          </cell>
          <cell r="K43">
            <v>-0.625</v>
          </cell>
          <cell r="L43">
            <v>-0.71299999999999997</v>
          </cell>
          <cell r="M43">
            <v>-0.71299999999999997</v>
          </cell>
          <cell r="N43">
            <v>-0.66166666666666663</v>
          </cell>
        </row>
        <row r="44">
          <cell r="A44" t="str">
            <v>2014    Price</v>
          </cell>
          <cell r="B44">
            <v>7.9924203618097609</v>
          </cell>
          <cell r="C44">
            <v>7.9815864208543639</v>
          </cell>
          <cell r="D44">
            <v>7.7586627467194313</v>
          </cell>
          <cell r="E44">
            <v>6.5748219559426584</v>
          </cell>
          <cell r="F44">
            <v>6.4618934604603604</v>
          </cell>
          <cell r="G44">
            <v>6.5329738628341181</v>
          </cell>
          <cell r="H44">
            <v>6.6097528004815409</v>
          </cell>
          <cell r="I44">
            <v>6.6662254531419727</v>
          </cell>
          <cell r="J44">
            <v>6.7071994346451138</v>
          </cell>
          <cell r="K44">
            <v>6.7980818268489003</v>
          </cell>
          <cell r="L44">
            <v>7.1188971007592095</v>
          </cell>
          <cell r="M44">
            <v>7.5256951940416767</v>
          </cell>
          <cell r="N44">
            <v>7.0606842182115921</v>
          </cell>
        </row>
        <row r="45">
          <cell r="A45" t="str">
            <v>Difference</v>
          </cell>
          <cell r="B45">
            <v>-0.71299999999999997</v>
          </cell>
          <cell r="C45">
            <v>-0.71299999999999997</v>
          </cell>
          <cell r="D45">
            <v>-0.71299999999999997</v>
          </cell>
          <cell r="E45">
            <v>-0.625</v>
          </cell>
          <cell r="F45">
            <v>-0.625</v>
          </cell>
          <cell r="G45">
            <v>-0.625</v>
          </cell>
          <cell r="H45">
            <v>-0.625</v>
          </cell>
          <cell r="I45">
            <v>-0.625</v>
          </cell>
          <cell r="J45">
            <v>-0.625</v>
          </cell>
          <cell r="K45">
            <v>-0.625</v>
          </cell>
          <cell r="L45">
            <v>-0.71299999999999997</v>
          </cell>
          <cell r="M45">
            <v>-0.71299999999999997</v>
          </cell>
          <cell r="N45">
            <v>-0.66166666666666663</v>
          </cell>
        </row>
        <row r="46">
          <cell r="A46" t="str">
            <v>2015    Price</v>
          </cell>
          <cell r="B46">
            <v>7.9452095449137881</v>
          </cell>
          <cell r="C46">
            <v>7.9344343580657677</v>
          </cell>
          <cell r="D46">
            <v>7.7127196328757401</v>
          </cell>
          <cell r="E46">
            <v>6.5357762278883555</v>
          </cell>
          <cell r="F46">
            <v>6.4234601607898654</v>
          </cell>
          <cell r="G46">
            <v>6.4941550833450856</v>
          </cell>
          <cell r="H46">
            <v>6.5705176371516272</v>
          </cell>
          <cell r="I46">
            <v>6.6266840300390015</v>
          </cell>
          <cell r="J46">
            <v>6.6674358034168772</v>
          </cell>
          <cell r="K46">
            <v>6.7578253266035357</v>
          </cell>
          <cell r="L46">
            <v>7.0764235331881222</v>
          </cell>
          <cell r="M46">
            <v>7.4810154986218036</v>
          </cell>
          <cell r="N46">
            <v>7.0188047364082964</v>
          </cell>
        </row>
        <row r="47">
          <cell r="A47" t="str">
            <v>Difference</v>
          </cell>
          <cell r="B47">
            <v>-0.71299999999999997</v>
          </cell>
          <cell r="C47">
            <v>-0.71299999999999997</v>
          </cell>
          <cell r="D47">
            <v>-0.71299999999999997</v>
          </cell>
          <cell r="E47">
            <v>-0.625</v>
          </cell>
          <cell r="F47">
            <v>-0.625</v>
          </cell>
          <cell r="G47">
            <v>-0.625</v>
          </cell>
          <cell r="H47">
            <v>-0.625</v>
          </cell>
          <cell r="I47">
            <v>-0.625</v>
          </cell>
          <cell r="J47">
            <v>-0.625</v>
          </cell>
          <cell r="K47">
            <v>-0.625</v>
          </cell>
          <cell r="L47">
            <v>-0.71299999999999997</v>
          </cell>
          <cell r="M47">
            <v>-0.71299999999999997</v>
          </cell>
          <cell r="N47">
            <v>-0.66166666666666663</v>
          </cell>
        </row>
        <row r="48">
          <cell r="A48" t="str">
            <v>2016    Price</v>
          </cell>
          <cell r="B48">
            <v>7.8979987280178152</v>
          </cell>
          <cell r="C48">
            <v>7.8872822952771715</v>
          </cell>
          <cell r="D48">
            <v>7.6667765190320507</v>
          </cell>
          <cell r="E48">
            <v>6.4967304998340518</v>
          </cell>
          <cell r="F48">
            <v>6.3850268611193703</v>
          </cell>
          <cell r="G48">
            <v>6.4553363038560541</v>
          </cell>
          <cell r="H48">
            <v>6.5312824738217135</v>
          </cell>
          <cell r="I48">
            <v>6.5871426069360295</v>
          </cell>
          <cell r="J48">
            <v>6.6276721721886398</v>
          </cell>
          <cell r="K48">
            <v>6.7175688263581721</v>
          </cell>
          <cell r="L48">
            <v>7.033949965617035</v>
          </cell>
          <cell r="M48">
            <v>7.4363358032019287</v>
          </cell>
          <cell r="N48">
            <v>6.9769252546050025</v>
          </cell>
        </row>
        <row r="49">
          <cell r="A49" t="str">
            <v>Difference</v>
          </cell>
          <cell r="B49">
            <v>-0.71299999999999997</v>
          </cell>
          <cell r="C49">
            <v>-0.71299999999999997</v>
          </cell>
          <cell r="D49">
            <v>-0.71299999999999997</v>
          </cell>
          <cell r="E49">
            <v>-0.625</v>
          </cell>
          <cell r="F49">
            <v>-0.625</v>
          </cell>
          <cell r="G49">
            <v>-0.625</v>
          </cell>
          <cell r="H49">
            <v>-0.625</v>
          </cell>
          <cell r="I49">
            <v>-0.625</v>
          </cell>
          <cell r="J49">
            <v>-0.625</v>
          </cell>
          <cell r="K49">
            <v>-0.625</v>
          </cell>
          <cell r="L49">
            <v>-0.71299999999999997</v>
          </cell>
          <cell r="M49">
            <v>-0.71299999999999997</v>
          </cell>
          <cell r="N49">
            <v>-0.66166666666666663</v>
          </cell>
        </row>
        <row r="50">
          <cell r="A50" t="str">
            <v>2017    Price</v>
          </cell>
          <cell r="B50">
            <v>8.2703867497720367</v>
          </cell>
          <cell r="C50">
            <v>8.2592068781998957</v>
          </cell>
          <cell r="D50">
            <v>8.0291651918478397</v>
          </cell>
          <cell r="E50">
            <v>6.804714186287387</v>
          </cell>
          <cell r="F50">
            <v>6.6881798539031818</v>
          </cell>
          <cell r="G50">
            <v>6.7615298724334911</v>
          </cell>
          <cell r="H50">
            <v>6.8407603819846745</v>
          </cell>
          <cell r="I50">
            <v>6.8990362214673686</v>
          </cell>
          <cell r="J50">
            <v>6.9413185130997741</v>
          </cell>
          <cell r="K50">
            <v>7.0351028042630954</v>
          </cell>
          <cell r="L50">
            <v>7.368971658622109</v>
          </cell>
          <cell r="M50">
            <v>7.7887589232392225</v>
          </cell>
          <cell r="N50">
            <v>7.3072609362600076</v>
          </cell>
        </row>
        <row r="51">
          <cell r="A51" t="str">
            <v>Difference</v>
          </cell>
          <cell r="B51">
            <v>-0.71299999999999997</v>
          </cell>
          <cell r="C51">
            <v>-0.71299999999999997</v>
          </cell>
          <cell r="D51">
            <v>-0.71299999999999997</v>
          </cell>
          <cell r="E51">
            <v>-0.625</v>
          </cell>
          <cell r="F51">
            <v>-0.625</v>
          </cell>
          <cell r="G51">
            <v>-0.625</v>
          </cell>
          <cell r="H51">
            <v>-0.625</v>
          </cell>
          <cell r="I51">
            <v>-0.625</v>
          </cell>
          <cell r="J51">
            <v>-0.625</v>
          </cell>
          <cell r="K51">
            <v>-0.625</v>
          </cell>
          <cell r="L51">
            <v>-0.71299999999999997</v>
          </cell>
          <cell r="M51">
            <v>-0.71299999999999997</v>
          </cell>
          <cell r="N51">
            <v>-0.66166666666666663</v>
          </cell>
        </row>
        <row r="52">
          <cell r="A52" t="str">
            <v>2018    Price</v>
          </cell>
          <cell r="B52">
            <v>8.4785553989714355</v>
          </cell>
          <cell r="C52">
            <v>8.4671164604317664</v>
          </cell>
          <cell r="D52">
            <v>8.2317441044290156</v>
          </cell>
          <cell r="E52">
            <v>6.976880164350872</v>
          </cell>
          <cell r="F52">
            <v>6.8576454256239945</v>
          </cell>
          <cell r="G52">
            <v>6.9326951566014596</v>
          </cell>
          <cell r="H52">
            <v>7.0137616450109581</v>
          </cell>
          <cell r="I52">
            <v>7.073387888647896</v>
          </cell>
          <cell r="J52">
            <v>7.1166499719534579</v>
          </cell>
          <cell r="K52">
            <v>7.2126074912935678</v>
          </cell>
          <cell r="L52">
            <v>7.5562521542643433</v>
          </cell>
          <cell r="M52">
            <v>7.9857669915954643</v>
          </cell>
          <cell r="N52">
            <v>7.4919219044311864</v>
          </cell>
        </row>
        <row r="53">
          <cell r="A53" t="str">
            <v>Difference</v>
          </cell>
          <cell r="B53">
            <v>-0.71299999999999997</v>
          </cell>
          <cell r="C53">
            <v>-0.71299999999999997</v>
          </cell>
          <cell r="D53">
            <v>-0.71299999999999997</v>
          </cell>
          <cell r="E53">
            <v>-0.625</v>
          </cell>
          <cell r="F53">
            <v>-0.625</v>
          </cell>
          <cell r="G53">
            <v>-0.625</v>
          </cell>
          <cell r="H53">
            <v>-0.625</v>
          </cell>
          <cell r="I53">
            <v>-0.625</v>
          </cell>
          <cell r="J53">
            <v>-0.625</v>
          </cell>
          <cell r="K53">
            <v>-0.625</v>
          </cell>
          <cell r="L53">
            <v>-0.71299999999999997</v>
          </cell>
          <cell r="M53">
            <v>-0.71299999999999997</v>
          </cell>
          <cell r="N53">
            <v>-0.66166666666666663</v>
          </cell>
        </row>
        <row r="54">
          <cell r="A54" t="str">
            <v>2019    Price</v>
          </cell>
          <cell r="B54">
            <v>8.5080404449943519</v>
          </cell>
          <cell r="C54">
            <v>8.4965648121614255</v>
          </cell>
          <cell r="D54">
            <v>8.2604374191221765</v>
          </cell>
          <cell r="E54">
            <v>7.0012657853668392</v>
          </cell>
          <cell r="F54">
            <v>6.8816485605855018</v>
          </cell>
          <cell r="G54">
            <v>6.9569390391487484</v>
          </cell>
          <cell r="H54">
            <v>7.0382655759437398</v>
          </cell>
          <cell r="I54">
            <v>7.0980830910751633</v>
          </cell>
          <cell r="J54">
            <v>7.1414839522547569</v>
          </cell>
          <cell r="K54">
            <v>7.2377492880362828</v>
          </cell>
          <cell r="L54">
            <v>7.5827785983491891</v>
          </cell>
          <cell r="M54">
            <v>8.013671250880952</v>
          </cell>
          <cell r="N54">
            <v>7.5180773181599276</v>
          </cell>
        </row>
        <row r="55">
          <cell r="A55" t="str">
            <v>Difference</v>
          </cell>
          <cell r="B55">
            <v>-0.71299999999999997</v>
          </cell>
          <cell r="C55">
            <v>-0.71299999999999997</v>
          </cell>
          <cell r="D55">
            <v>-0.71299999999999997</v>
          </cell>
          <cell r="E55">
            <v>-0.625</v>
          </cell>
          <cell r="F55">
            <v>-0.625</v>
          </cell>
          <cell r="G55">
            <v>-0.625</v>
          </cell>
          <cell r="H55">
            <v>-0.625</v>
          </cell>
          <cell r="I55">
            <v>-0.625</v>
          </cell>
          <cell r="J55">
            <v>-0.625</v>
          </cell>
          <cell r="K55">
            <v>-0.625</v>
          </cell>
          <cell r="L55">
            <v>-0.71299999999999997</v>
          </cell>
          <cell r="M55">
            <v>-0.71299999999999997</v>
          </cell>
          <cell r="N55">
            <v>-0.66166666666666663</v>
          </cell>
        </row>
        <row r="56">
          <cell r="A56" t="str">
            <v>2020    Price</v>
          </cell>
          <cell r="B56">
            <v>8.7838697629500082</v>
          </cell>
          <cell r="C56">
            <v>8.7720508590950868</v>
          </cell>
          <cell r="D56">
            <v>8.5288601787661662</v>
          </cell>
          <cell r="E56">
            <v>7.2293905509694243</v>
          </cell>
          <cell r="F56">
            <v>7.1061952117958986</v>
          </cell>
          <cell r="G56">
            <v>7.1837378571807244</v>
          </cell>
          <cell r="H56">
            <v>7.2674971176265517</v>
          </cell>
          <cell r="I56">
            <v>7.3291039562620774</v>
          </cell>
          <cell r="J56">
            <v>7.3738030689794742</v>
          </cell>
          <cell r="K56">
            <v>7.4729479932488481</v>
          </cell>
          <cell r="L56">
            <v>7.8309305250589292</v>
          </cell>
          <cell r="M56">
            <v>8.2747124851660061</v>
          </cell>
          <cell r="N56">
            <v>7.7627582972582667</v>
          </cell>
        </row>
        <row r="57">
          <cell r="A57" t="str">
            <v>Difference</v>
          </cell>
          <cell r="B57">
            <v>-0.71299999999999997</v>
          </cell>
          <cell r="C57">
            <v>-0.71299999999999997</v>
          </cell>
          <cell r="D57">
            <v>-0.71299999999999997</v>
          </cell>
          <cell r="E57">
            <v>-0.625</v>
          </cell>
          <cell r="F57">
            <v>-0.625</v>
          </cell>
          <cell r="G57">
            <v>-0.625</v>
          </cell>
          <cell r="H57">
            <v>-0.625</v>
          </cell>
          <cell r="I57">
            <v>-0.625</v>
          </cell>
          <cell r="J57">
            <v>-0.625</v>
          </cell>
          <cell r="K57">
            <v>-0.625</v>
          </cell>
          <cell r="L57">
            <v>-0.71299999999999997</v>
          </cell>
          <cell r="M57">
            <v>-0.71299999999999997</v>
          </cell>
          <cell r="N57">
            <v>-0.66166666666666663</v>
          </cell>
        </row>
        <row r="58">
          <cell r="A58" t="str">
            <v>2021    Price</v>
          </cell>
          <cell r="B58">
            <v>8.9697694531544077</v>
          </cell>
          <cell r="C58">
            <v>8.9577191961673464</v>
          </cell>
          <cell r="D58">
            <v>8.7097680975888139</v>
          </cell>
          <cell r="E58">
            <v>7.3831389761469453</v>
          </cell>
          <cell r="F58">
            <v>7.2575321081266901</v>
          </cell>
          <cell r="G58">
            <v>7.3365926382582254</v>
          </cell>
          <cell r="H58">
            <v>7.4219914726855105</v>
          </cell>
          <cell r="I58">
            <v>7.4848042552270488</v>
          </cell>
          <cell r="J58">
            <v>7.5303783458491633</v>
          </cell>
          <cell r="K58">
            <v>7.6314640159818676</v>
          </cell>
          <cell r="L58">
            <v>7.9981765837479548</v>
          </cell>
          <cell r="M58">
            <v>8.4506455039757284</v>
          </cell>
          <cell r="N58">
            <v>7.9276650539091404</v>
          </cell>
        </row>
        <row r="59">
          <cell r="A59" t="str">
            <v>Difference</v>
          </cell>
          <cell r="B59">
            <v>-0.71299999999999997</v>
          </cell>
          <cell r="C59">
            <v>-0.71299999999999997</v>
          </cell>
          <cell r="D59">
            <v>-0.71299999999999997</v>
          </cell>
          <cell r="E59">
            <v>-0.625</v>
          </cell>
          <cell r="F59">
            <v>-0.625</v>
          </cell>
          <cell r="G59">
            <v>-0.625</v>
          </cell>
          <cell r="H59">
            <v>-0.625</v>
          </cell>
          <cell r="I59">
            <v>-0.625</v>
          </cell>
          <cell r="J59">
            <v>-0.625</v>
          </cell>
          <cell r="K59">
            <v>-0.625</v>
          </cell>
          <cell r="L59">
            <v>-0.71299999999999997</v>
          </cell>
          <cell r="M59">
            <v>-0.71299999999999997</v>
          </cell>
          <cell r="N59">
            <v>-0.66166666666666663</v>
          </cell>
        </row>
        <row r="60">
          <cell r="A60" t="str">
            <v>2022    Price</v>
          </cell>
          <cell r="B60">
            <v>9.3065841006161225</v>
          </cell>
          <cell r="C60">
            <v>9.2941146760470428</v>
          </cell>
          <cell r="D60">
            <v>9.0375386110000306</v>
          </cell>
          <cell r="E60">
            <v>7.6617016868594945</v>
          </cell>
          <cell r="F60">
            <v>7.5317255902651539</v>
          </cell>
          <cell r="G60">
            <v>7.6135362369530331</v>
          </cell>
          <cell r="H60">
            <v>7.7019056655321698</v>
          </cell>
          <cell r="I60">
            <v>7.766903387548945</v>
          </cell>
          <cell r="J60">
            <v>7.8140627706166299</v>
          </cell>
          <cell r="K60">
            <v>7.9186647006906536</v>
          </cell>
          <cell r="L60">
            <v>8.3011944222111005</v>
          </cell>
          <cell r="M60">
            <v>8.7694024510266821</v>
          </cell>
          <cell r="N60">
            <v>8.2264445249472544</v>
          </cell>
        </row>
        <row r="61">
          <cell r="A61" t="str">
            <v>Difference</v>
          </cell>
          <cell r="B61">
            <v>-0.71299999999999997</v>
          </cell>
          <cell r="C61">
            <v>-0.71299999999999997</v>
          </cell>
          <cell r="D61">
            <v>-0.71299999999999997</v>
          </cell>
          <cell r="E61">
            <v>-0.625</v>
          </cell>
          <cell r="F61">
            <v>-0.625</v>
          </cell>
          <cell r="G61">
            <v>-0.625</v>
          </cell>
          <cell r="H61">
            <v>-0.625</v>
          </cell>
          <cell r="I61">
            <v>-0.625</v>
          </cell>
          <cell r="J61">
            <v>-0.625</v>
          </cell>
          <cell r="K61">
            <v>-0.625</v>
          </cell>
          <cell r="L61">
            <v>-0.71299999999999997</v>
          </cell>
          <cell r="M61">
            <v>-0.71299999999999997</v>
          </cell>
          <cell r="N61">
            <v>-0.66166666666666663</v>
          </cell>
        </row>
        <row r="62">
          <cell r="A62" t="str">
            <v>2023    Price</v>
          </cell>
          <cell r="B62">
            <v>9.6878815675840197</v>
          </cell>
          <cell r="C62">
            <v>9.674937616332496</v>
          </cell>
          <cell r="D62">
            <v>9.4085974929468748</v>
          </cell>
          <cell r="E62">
            <v>7.9770539341173254</v>
          </cell>
          <cell r="F62">
            <v>7.842131568705824</v>
          </cell>
          <cell r="G62">
            <v>7.9270555374677372</v>
          </cell>
          <cell r="H62">
            <v>8.0187878840019788</v>
          </cell>
          <cell r="I62">
            <v>8.0862591085628512</v>
          </cell>
          <cell r="J62">
            <v>8.1352131522798103</v>
          </cell>
          <cell r="K62">
            <v>8.2437957317078059</v>
          </cell>
          <cell r="L62">
            <v>8.644231564814044</v>
          </cell>
          <cell r="M62">
            <v>9.1302573526911459</v>
          </cell>
          <cell r="N62">
            <v>8.564683542600994</v>
          </cell>
        </row>
        <row r="63">
          <cell r="A63" t="str">
            <v>Difference</v>
          </cell>
          <cell r="B63">
            <v>-0.71299999999999997</v>
          </cell>
          <cell r="C63">
            <v>-0.71299999999999997</v>
          </cell>
          <cell r="D63">
            <v>-0.71299999999999997</v>
          </cell>
          <cell r="E63">
            <v>-0.625</v>
          </cell>
          <cell r="F63">
            <v>-0.625</v>
          </cell>
          <cell r="G63">
            <v>-0.625</v>
          </cell>
          <cell r="H63">
            <v>-0.625</v>
          </cell>
          <cell r="I63">
            <v>-0.625</v>
          </cell>
          <cell r="J63">
            <v>-0.625</v>
          </cell>
          <cell r="K63">
            <v>-0.625</v>
          </cell>
          <cell r="L63">
            <v>-0.71299999999999997</v>
          </cell>
          <cell r="M63">
            <v>-0.71299999999999997</v>
          </cell>
          <cell r="N63">
            <v>-0.66166666666666663</v>
          </cell>
        </row>
        <row r="64">
          <cell r="A64" t="str">
            <v>2024    Price</v>
          </cell>
          <cell r="B64">
            <v>10.077275394633061</v>
          </cell>
          <cell r="C64">
            <v>10.063846840736826</v>
          </cell>
          <cell r="D64">
            <v>9.7875353318231681</v>
          </cell>
          <cell r="E64">
            <v>8.2991022797429217</v>
          </cell>
          <cell r="F64">
            <v>8.159128617873451</v>
          </cell>
          <cell r="G64">
            <v>8.2472320160894483</v>
          </cell>
          <cell r="H64">
            <v>8.342398687805554</v>
          </cell>
          <cell r="I64">
            <v>8.4123959365478118</v>
          </cell>
          <cell r="J64">
            <v>8.4631827482189692</v>
          </cell>
          <cell r="K64">
            <v>8.5758305009574745</v>
          </cell>
          <cell r="L64">
            <v>8.9945526588415952</v>
          </cell>
          <cell r="M64">
            <v>9.4987745429203709</v>
          </cell>
          <cell r="N64">
            <v>8.9101046296825555</v>
          </cell>
        </row>
        <row r="65">
          <cell r="A65" t="str">
            <v>Difference</v>
          </cell>
          <cell r="B65">
            <v>-0.71299999999999997</v>
          </cell>
          <cell r="C65">
            <v>-0.71299999999999997</v>
          </cell>
          <cell r="D65">
            <v>-0.71299999999999997</v>
          </cell>
          <cell r="E65">
            <v>-0.625</v>
          </cell>
          <cell r="F65">
            <v>-0.625</v>
          </cell>
          <cell r="G65">
            <v>-0.625</v>
          </cell>
          <cell r="H65">
            <v>-0.625</v>
          </cell>
          <cell r="I65">
            <v>-0.625</v>
          </cell>
          <cell r="J65">
            <v>-0.625</v>
          </cell>
          <cell r="K65">
            <v>-0.625</v>
          </cell>
          <cell r="L65">
            <v>-0.71299999999999997</v>
          </cell>
          <cell r="M65">
            <v>-0.71299999999999997</v>
          </cell>
          <cell r="N65">
            <v>-0.66166666666666663</v>
          </cell>
        </row>
        <row r="66">
          <cell r="A66" t="str">
            <v>2025    Price</v>
          </cell>
          <cell r="B66">
            <v>10.340308554611285</v>
          </cell>
          <cell r="C66">
            <v>10.326552654578268</v>
          </cell>
          <cell r="D66">
            <v>10.043505535435044</v>
          </cell>
          <cell r="E66">
            <v>8.5166439769434579</v>
          </cell>
          <cell r="F66">
            <v>8.3732581950632632</v>
          </cell>
          <cell r="G66">
            <v>8.4635092785226878</v>
          </cell>
          <cell r="H66">
            <v>8.5609958159948185</v>
          </cell>
          <cell r="I66">
            <v>8.6326993786959978</v>
          </cell>
          <cell r="J66">
            <v>8.6847242139643779</v>
          </cell>
          <cell r="K66">
            <v>8.8001179665299123</v>
          </cell>
          <cell r="L66">
            <v>9.2311924254948323</v>
          </cell>
          <cell r="M66">
            <v>9.7477056618003903</v>
          </cell>
          <cell r="N66">
            <v>9.1434344714695293</v>
          </cell>
        </row>
        <row r="67">
          <cell r="A67" t="str">
            <v>Difference</v>
          </cell>
          <cell r="B67">
            <v>-0.71299999999999997</v>
          </cell>
          <cell r="C67">
            <v>-0.71299999999999997</v>
          </cell>
          <cell r="D67">
            <v>-0.71299999999999997</v>
          </cell>
          <cell r="E67">
            <v>-0.625</v>
          </cell>
          <cell r="F67">
            <v>-0.625</v>
          </cell>
          <cell r="G67">
            <v>-0.625</v>
          </cell>
          <cell r="H67">
            <v>-0.625</v>
          </cell>
          <cell r="I67">
            <v>-0.625</v>
          </cell>
          <cell r="J67">
            <v>-0.625</v>
          </cell>
          <cell r="K67">
            <v>-0.625</v>
          </cell>
          <cell r="L67">
            <v>-0.71299999999999997</v>
          </cell>
          <cell r="M67">
            <v>-0.71299999999999997</v>
          </cell>
          <cell r="N67">
            <v>-0.66166666666666663</v>
          </cell>
        </row>
        <row r="69">
          <cell r="A69" t="str">
            <v>NOTES:</v>
          </cell>
        </row>
        <row r="70">
          <cell r="A70" t="str">
            <v>1/ Jan.'00-Sep'07 monthly actuals are simple averages of mid-range estimate of the low and high prices reported each business day by Gas Daily</v>
          </cell>
        </row>
        <row r="71">
          <cell r="A71" t="str">
            <v xml:space="preserve">     in their "Daily Price Survey." </v>
          </cell>
        </row>
        <row r="72">
          <cell r="A72" t="str">
            <v>2/ Forecasted price levels for Oct.'07 through Dec.'25 are the sum of Henry Hub projected price plus basis swap from NYMEX Clearport(sm).</v>
          </cell>
        </row>
        <row r="73">
          <cell r="A73" t="str">
            <v>3/ Source for gas price data: Gas Daily's  "Daily Price Survey" for REGION--"New Mexico-San Juan Basin" and LOCATION--"El Paso, San Juan Basin".</v>
          </cell>
        </row>
        <row r="74">
          <cell r="A74" t="str">
            <v xml:space="preserve">     Monthly prices are calculated from data reported in Platts Gas Daily--published by the McGraw-Hill Companies, Inc.</v>
          </cell>
        </row>
        <row r="75">
          <cell r="A75" t="str">
            <v xml:space="preserve">     From the daily low and high prices reported under the heading "Common," the mid-range, or simple average, of these was calculated for each day.  </v>
          </cell>
        </row>
        <row r="76">
          <cell r="A76" t="str">
            <v xml:space="preserve">     These daily mid-range values were subsequently averaged over the number of days reported for each respective calendar month to arrive at the</v>
          </cell>
        </row>
        <row r="79">
          <cell r="B79" t="str">
            <v>LONG TERM OUTLOOK for "SPOT" Gas:  Permian Basin/West Texas @Waha</v>
          </cell>
        </row>
        <row r="80">
          <cell r="B80" t="str">
            <v xml:space="preserve"> ($/Dth Price, @Permian/West Texas at Waha Receipt Points into INTRA-State P/L's)</v>
          </cell>
        </row>
        <row r="81">
          <cell r="B81" t="str">
            <v xml:space="preserve"> ($/Dth Difference, Waha Basis Swap to Price at Henry Hub)</v>
          </cell>
        </row>
        <row r="83">
          <cell r="A83" t="str">
            <v>YEAR</v>
          </cell>
          <cell r="B83" t="str">
            <v>Jan</v>
          </cell>
          <cell r="C83" t="str">
            <v>Feb</v>
          </cell>
          <cell r="D83" t="str">
            <v>Mar</v>
          </cell>
          <cell r="E83" t="str">
            <v>Apr</v>
          </cell>
          <cell r="F83" t="str">
            <v>May</v>
          </cell>
          <cell r="G83" t="str">
            <v>Jun</v>
          </cell>
          <cell r="H83" t="str">
            <v>Jul</v>
          </cell>
          <cell r="I83" t="str">
            <v>Aug</v>
          </cell>
          <cell r="J83" t="str">
            <v>Sep</v>
          </cell>
          <cell r="K83" t="str">
            <v>Oct</v>
          </cell>
          <cell r="L83" t="str">
            <v>Nov</v>
          </cell>
          <cell r="M83" t="str">
            <v>Dec</v>
          </cell>
          <cell r="N83" t="str">
            <v>YR. AVG.</v>
          </cell>
        </row>
        <row r="84">
          <cell r="A84" t="str">
            <v>1995    Price</v>
          </cell>
          <cell r="B84">
            <v>1.3435000000000001</v>
          </cell>
          <cell r="C84">
            <v>1.3115789473684212</v>
          </cell>
          <cell r="D84">
            <v>1.3447826086956522</v>
          </cell>
          <cell r="E84">
            <v>1.4015000000000004</v>
          </cell>
          <cell r="F84">
            <v>1.3984090909090909</v>
          </cell>
          <cell r="G84">
            <v>1.3336363636363637</v>
          </cell>
          <cell r="H84">
            <v>1.2797500000000004</v>
          </cell>
          <cell r="I84">
            <v>1.4450000000000001</v>
          </cell>
          <cell r="J84">
            <v>1.52</v>
          </cell>
          <cell r="K84">
            <v>2.4550000000000001</v>
          </cell>
          <cell r="L84">
            <v>1.68225</v>
          </cell>
          <cell r="M84">
            <v>1.8310526315789475</v>
          </cell>
          <cell r="N84">
            <v>1.5288716368490398</v>
          </cell>
        </row>
        <row r="85">
          <cell r="A85" t="str">
            <v>Difference</v>
          </cell>
          <cell r="B85">
            <v>-0.17099999999999982</v>
          </cell>
          <cell r="C85">
            <v>-0.26052631578947349</v>
          </cell>
          <cell r="D85">
            <v>-0.18456521739130438</v>
          </cell>
          <cell r="E85">
            <v>-0.2172499999999995</v>
          </cell>
          <cell r="F85">
            <v>-0.24045454545454548</v>
          </cell>
          <cell r="G85">
            <v>-0.21340909090909066</v>
          </cell>
          <cell r="H85">
            <v>-0.15700000000000003</v>
          </cell>
          <cell r="I85">
            <v>-9.3695652173912958E-2</v>
          </cell>
          <cell r="J85">
            <v>-0.1107499999999999</v>
          </cell>
          <cell r="K85">
            <v>0.70285714285714285</v>
          </cell>
          <cell r="L85">
            <v>-0.32999999999999985</v>
          </cell>
          <cell r="M85">
            <v>-0.82105263157894726</v>
          </cell>
          <cell r="N85">
            <v>-0.17473719253667755</v>
          </cell>
        </row>
        <row r="86">
          <cell r="A86" t="str">
            <v>1996    Price</v>
          </cell>
          <cell r="B86">
            <v>1.8852499999999999</v>
          </cell>
          <cell r="C86">
            <v>2.6783333333333332</v>
          </cell>
          <cell r="D86">
            <v>2.4376190476190476</v>
          </cell>
          <cell r="E86">
            <v>2.1078571428571431</v>
          </cell>
          <cell r="F86">
            <v>2.0024999999999999</v>
          </cell>
          <cell r="G86">
            <v>2.0867500000000003</v>
          </cell>
          <cell r="H86">
            <v>2.1929545454545458</v>
          </cell>
          <cell r="I86">
            <v>1.9106818181818179</v>
          </cell>
          <cell r="J86">
            <v>1.6927499999999998</v>
          </cell>
          <cell r="K86">
            <v>2.2349999999999999</v>
          </cell>
          <cell r="L86">
            <v>2.8555263157894735</v>
          </cell>
          <cell r="M86">
            <v>3.6727499999999997</v>
          </cell>
          <cell r="N86">
            <v>2.3131643502696133</v>
          </cell>
        </row>
        <row r="87">
          <cell r="A87" t="str">
            <v>Difference</v>
          </cell>
          <cell r="B87">
            <v>-1.0549772727272735</v>
          </cell>
          <cell r="C87">
            <v>-2.2621428571428575</v>
          </cell>
          <cell r="D87">
            <v>-0.45476190476190492</v>
          </cell>
          <cell r="E87">
            <v>-0.12857142857142856</v>
          </cell>
          <cell r="F87">
            <v>-0.1953125</v>
          </cell>
          <cell r="G87">
            <v>-0.38750000000000018</v>
          </cell>
          <cell r="H87">
            <v>-0.32522727272727314</v>
          </cell>
          <cell r="I87">
            <v>-0.14045454545454583</v>
          </cell>
          <cell r="J87">
            <v>-0.13825000000000043</v>
          </cell>
          <cell r="K87">
            <v>-9.2608695652173889E-2</v>
          </cell>
          <cell r="L87">
            <v>-0.1326315789473691</v>
          </cell>
          <cell r="M87">
            <v>-8.5000000000000409E-2</v>
          </cell>
          <cell r="N87">
            <v>-0.4497865046654021</v>
          </cell>
        </row>
        <row r="88">
          <cell r="A88" t="str">
            <v>1997    Price</v>
          </cell>
          <cell r="B88">
            <v>3.3215909090909084</v>
          </cell>
          <cell r="C88">
            <v>2.0871052631578939</v>
          </cell>
          <cell r="D88">
            <v>1.7872500000000007</v>
          </cell>
          <cell r="E88">
            <v>1.8870454545454542</v>
          </cell>
          <cell r="F88">
            <v>2.0649999999999999</v>
          </cell>
          <cell r="G88">
            <v>2.0680952380952382</v>
          </cell>
          <cell r="H88">
            <v>2.121818181818182</v>
          </cell>
          <cell r="I88">
            <v>2.4007142857142858</v>
          </cell>
          <cell r="J88">
            <v>2.7871428571428565</v>
          </cell>
          <cell r="K88">
            <v>2.9167391304347823</v>
          </cell>
          <cell r="L88">
            <v>2.8897222222222223</v>
          </cell>
          <cell r="M88">
            <v>2.1927272727272729</v>
          </cell>
          <cell r="N88">
            <v>2.377079234579091</v>
          </cell>
        </row>
        <row r="89">
          <cell r="A89" t="str">
            <v>Difference</v>
          </cell>
          <cell r="B89">
            <v>-4.2272727272727906E-2</v>
          </cell>
          <cell r="C89">
            <v>-0.13131578947368494</v>
          </cell>
          <cell r="D89">
            <v>-0.1052499999999994</v>
          </cell>
          <cell r="E89">
            <v>-0.13295454545454577</v>
          </cell>
          <cell r="F89">
            <v>-0.17095238095238141</v>
          </cell>
          <cell r="G89">
            <v>-0.13333333333333286</v>
          </cell>
          <cell r="H89">
            <v>-5.9318181818181603E-2</v>
          </cell>
          <cell r="I89">
            <v>-6.047619047619035E-2</v>
          </cell>
          <cell r="J89">
            <v>-6.8333333333334245E-2</v>
          </cell>
          <cell r="K89">
            <v>-0.10956521739130487</v>
          </cell>
          <cell r="L89">
            <v>-0.12444444444444391</v>
          </cell>
          <cell r="M89">
            <v>-0.15068181818181836</v>
          </cell>
          <cell r="N89">
            <v>-0.10740816351099547</v>
          </cell>
        </row>
        <row r="90">
          <cell r="A90" t="str">
            <v>1998    Price</v>
          </cell>
          <cell r="B90">
            <v>1.98525</v>
          </cell>
          <cell r="C90">
            <v>2.0960526315789472</v>
          </cell>
          <cell r="D90">
            <v>2.1786363636363633</v>
          </cell>
          <cell r="E90">
            <v>2.3271428571428574</v>
          </cell>
          <cell r="F90">
            <v>2.0507499999999999</v>
          </cell>
          <cell r="G90">
            <v>2.0865909090909089</v>
          </cell>
          <cell r="H90">
            <v>2.1595454545454547</v>
          </cell>
          <cell r="I90">
            <v>1.8257142857142858</v>
          </cell>
          <cell r="J90">
            <v>1.8976190476190478</v>
          </cell>
          <cell r="K90">
            <v>1.844772727272727</v>
          </cell>
          <cell r="L90">
            <v>2.0255000000000001</v>
          </cell>
          <cell r="M90">
            <v>1.7230952380952382</v>
          </cell>
          <cell r="N90">
            <v>2.016722459557986</v>
          </cell>
        </row>
        <row r="91">
          <cell r="A91" t="str">
            <v>Difference</v>
          </cell>
          <cell r="B91">
            <v>-0.1137499999999998</v>
          </cell>
          <cell r="C91">
            <v>-0.11894736842105269</v>
          </cell>
          <cell r="D91">
            <v>-5.2500000000000213E-2</v>
          </cell>
          <cell r="E91">
            <v>-0.10476190476190439</v>
          </cell>
          <cell r="F91">
            <v>-8.7749999999999773E-2</v>
          </cell>
          <cell r="G91">
            <v>-4.4545454545454444E-2</v>
          </cell>
          <cell r="H91">
            <v>-2.8181818181818308E-2</v>
          </cell>
          <cell r="I91">
            <v>-2.8333333333333321E-2</v>
          </cell>
          <cell r="J91">
            <v>-8.4523809523809446E-2</v>
          </cell>
          <cell r="K91">
            <v>-5.5681818181817944E-2</v>
          </cell>
          <cell r="L91">
            <v>-7.4749999999999872E-2</v>
          </cell>
          <cell r="M91">
            <v>2.7142857142857135E-2</v>
          </cell>
          <cell r="N91">
            <v>-6.3881887483861088E-2</v>
          </cell>
        </row>
        <row r="92">
          <cell r="A92" t="str">
            <v>1999    Price</v>
          </cell>
          <cell r="B92">
            <v>1.7836842105263158</v>
          </cell>
          <cell r="C92">
            <v>1.6821052631578948</v>
          </cell>
          <cell r="D92">
            <v>1.6606521739130431</v>
          </cell>
          <cell r="E92">
            <v>2.0447619047619048</v>
          </cell>
          <cell r="F92">
            <v>2.16675</v>
          </cell>
          <cell r="G92">
            <v>2.2149999999999999</v>
          </cell>
          <cell r="H92">
            <v>2.1917647058823531</v>
          </cell>
          <cell r="I92">
            <v>2.7256818181818181</v>
          </cell>
          <cell r="J92">
            <v>2.4835714285714285</v>
          </cell>
          <cell r="K92">
            <v>2.6761904761904765</v>
          </cell>
          <cell r="L92">
            <v>2.2805</v>
          </cell>
          <cell r="M92">
            <v>2.2838095238095244</v>
          </cell>
          <cell r="N92">
            <v>2.1828726254162296</v>
          </cell>
        </row>
        <row r="93">
          <cell r="A93" t="str">
            <v>Difference</v>
          </cell>
          <cell r="B93">
            <v>-6.6315789473684328E-2</v>
          </cell>
          <cell r="C93">
            <v>-9.9999999999999867E-2</v>
          </cell>
          <cell r="D93">
            <v>-0.11282608695652208</v>
          </cell>
          <cell r="E93">
            <v>-9.4999999999999307E-2</v>
          </cell>
          <cell r="F93">
            <v>-9.0749999999999886E-2</v>
          </cell>
          <cell r="G93">
            <v>-8.4772727272727888E-2</v>
          </cell>
          <cell r="H93">
            <v>-3.1176470588234917E-2</v>
          </cell>
          <cell r="I93">
            <v>-5.3863636363636225E-2</v>
          </cell>
          <cell r="J93">
            <v>-8.9999999999999858E-2</v>
          </cell>
          <cell r="K93">
            <v>-3.1666666666666288E-2</v>
          </cell>
          <cell r="L93">
            <v>-0.10999999999999988</v>
          </cell>
          <cell r="M93">
            <v>-6.9523809523809099E-2</v>
          </cell>
          <cell r="N93">
            <v>-7.7991265570439963E-2</v>
          </cell>
        </row>
        <row r="94">
          <cell r="A94" t="str">
            <v>2000    Price</v>
          </cell>
          <cell r="B94">
            <v>2.3035000000000005</v>
          </cell>
          <cell r="C94">
            <v>2.5019999999999998</v>
          </cell>
          <cell r="D94">
            <v>2.7263043478260873</v>
          </cell>
          <cell r="E94">
            <v>2.9039473684210524</v>
          </cell>
          <cell r="F94">
            <v>3.391363636363637</v>
          </cell>
          <cell r="G94">
            <v>4.2161363636363633</v>
          </cell>
          <cell r="H94">
            <v>4.0147368421052629</v>
          </cell>
          <cell r="I94">
            <v>4.3813043478260871</v>
          </cell>
          <cell r="J94">
            <v>5.0147500000000012</v>
          </cell>
          <cell r="K94">
            <v>5.0020454545454536</v>
          </cell>
          <cell r="L94">
            <v>5.4365000000000006</v>
          </cell>
          <cell r="M94">
            <v>8.7917499999999986</v>
          </cell>
          <cell r="N94">
            <v>4.2236948633936624</v>
          </cell>
        </row>
        <row r="95">
          <cell r="A95" t="str">
            <v>Difference</v>
          </cell>
          <cell r="B95">
            <v>-8.6749999999998995E-2</v>
          </cell>
          <cell r="C95">
            <v>-0.15925000000000011</v>
          </cell>
          <cell r="D95">
            <v>-5.608695652173834E-2</v>
          </cell>
          <cell r="E95">
            <v>-0.11631578947368526</v>
          </cell>
          <cell r="F95">
            <v>-0.12749999999999906</v>
          </cell>
          <cell r="G95">
            <v>-8.4545454545454923E-2</v>
          </cell>
          <cell r="H95">
            <v>1.4210526315788563E-2</v>
          </cell>
          <cell r="I95">
            <v>2.8260869565217561E-3</v>
          </cell>
          <cell r="J95">
            <v>-2.6999999999999247E-2</v>
          </cell>
          <cell r="K95">
            <v>-5.3409090909091184E-2</v>
          </cell>
          <cell r="L95">
            <v>1.0250000000000981E-2</v>
          </cell>
          <cell r="M95">
            <v>9.8250000000000171E-2</v>
          </cell>
          <cell r="N95">
            <v>-4.8776723181471304E-2</v>
          </cell>
        </row>
        <row r="96">
          <cell r="A96" t="str">
            <v>2001    Price</v>
          </cell>
          <cell r="B96">
            <v>8.2830952380952354</v>
          </cell>
          <cell r="C96">
            <v>5.5942105263157895</v>
          </cell>
          <cell r="D96">
            <v>5.1279545454545463</v>
          </cell>
          <cell r="E96">
            <v>5.1137499999999996</v>
          </cell>
          <cell r="F96">
            <v>4.1336363636363638</v>
          </cell>
          <cell r="G96">
            <v>3.6671428571428573</v>
          </cell>
          <cell r="H96">
            <v>3.0728571428571421</v>
          </cell>
          <cell r="I96">
            <v>2.941521739130434</v>
          </cell>
          <cell r="J96">
            <v>2.0313157894736844</v>
          </cell>
          <cell r="K96">
            <v>2.2154347826086958</v>
          </cell>
          <cell r="L96">
            <v>2.2790000000000008</v>
          </cell>
          <cell r="M96">
            <v>2.3023684210526318</v>
          </cell>
          <cell r="N96">
            <v>3.896857283813949</v>
          </cell>
        </row>
        <row r="97">
          <cell r="A97" t="str">
            <v>Difference</v>
          </cell>
          <cell r="B97">
            <v>-0.10952380952381091</v>
          </cell>
          <cell r="C97">
            <v>-3.9473684210529214E-3</v>
          </cell>
          <cell r="D97">
            <v>-3.2272727272726343E-2</v>
          </cell>
          <cell r="E97">
            <v>-9.8750000000000782E-2</v>
          </cell>
          <cell r="F97">
            <v>-0.10045454545454557</v>
          </cell>
          <cell r="G97">
            <v>-8.7380952380952781E-2</v>
          </cell>
          <cell r="H97">
            <v>-1.809523809523883E-2</v>
          </cell>
          <cell r="I97">
            <v>-6.5869565217392179E-2</v>
          </cell>
          <cell r="J97">
            <v>-0.17973684210526342</v>
          </cell>
          <cell r="K97">
            <v>-0.19913043478260883</v>
          </cell>
          <cell r="L97">
            <v>-0.15049999999999919</v>
          </cell>
          <cell r="M97">
            <v>-6.7894736842105008E-2</v>
          </cell>
          <cell r="N97">
            <v>-9.2796351674641397E-2</v>
          </cell>
        </row>
        <row r="98">
          <cell r="A98" t="str">
            <v>2002    Price</v>
          </cell>
          <cell r="B98">
            <v>2.1502380952380951</v>
          </cell>
          <cell r="C98">
            <v>2.1942105263157896</v>
          </cell>
          <cell r="D98">
            <v>2.8827499999999993</v>
          </cell>
          <cell r="E98">
            <v>3.2234090909090907</v>
          </cell>
          <cell r="F98">
            <v>3.1834090909090915</v>
          </cell>
          <cell r="G98">
            <v>2.9990000000000001</v>
          </cell>
          <cell r="H98">
            <v>2.876666666666666</v>
          </cell>
          <cell r="I98">
            <v>2.8931818181818185</v>
          </cell>
          <cell r="J98">
            <v>3.2671052631578945</v>
          </cell>
          <cell r="K98">
            <v>3.8760869565217386</v>
          </cell>
          <cell r="L98">
            <v>3.8194736842105259</v>
          </cell>
          <cell r="M98">
            <v>4.4334210526315792</v>
          </cell>
          <cell r="N98">
            <v>3.1499126870618572</v>
          </cell>
        </row>
        <row r="99">
          <cell r="A99" t="str">
            <v>Difference</v>
          </cell>
          <cell r="B99">
            <v>-0.14023809523809527</v>
          </cell>
          <cell r="C99">
            <v>-9.4473684210526709E-2</v>
          </cell>
          <cell r="D99">
            <v>-0.10875000000000057</v>
          </cell>
          <cell r="E99">
            <v>-0.18295454545454559</v>
          </cell>
          <cell r="F99">
            <v>-0.33840909090908999</v>
          </cell>
          <cell r="G99">
            <v>-0.22599999999999998</v>
          </cell>
          <cell r="H99">
            <v>-0.11928571428571466</v>
          </cell>
          <cell r="I99">
            <v>-0.18272727272727174</v>
          </cell>
          <cell r="J99">
            <v>-0.21210526315789524</v>
          </cell>
          <cell r="K99">
            <v>-0.23695652173912984</v>
          </cell>
          <cell r="L99">
            <v>-0.2336842105263166</v>
          </cell>
          <cell r="M99">
            <v>-0.3407894736842092</v>
          </cell>
          <cell r="N99">
            <v>-0.20136448932773296</v>
          </cell>
        </row>
        <row r="100">
          <cell r="A100" t="str">
            <v>2003    Price</v>
          </cell>
          <cell r="B100">
            <v>5.0195238095238093</v>
          </cell>
          <cell r="C100">
            <v>7.5436842105263153</v>
          </cell>
          <cell r="D100">
            <v>5.9145238095238106</v>
          </cell>
          <cell r="E100">
            <v>4.9426190476190488</v>
          </cell>
          <cell r="F100">
            <v>5.472142857142857</v>
          </cell>
          <cell r="G100">
            <v>5.5202380952380947</v>
          </cell>
          <cell r="H100">
            <v>4.9547727272727276</v>
          </cell>
          <cell r="I100">
            <v>4.8916666666666666</v>
          </cell>
          <cell r="J100">
            <v>4.3630952380952372</v>
          </cell>
          <cell r="K100">
            <v>4.4004782608695656</v>
          </cell>
          <cell r="L100">
            <v>4.2158333333333324</v>
          </cell>
          <cell r="M100">
            <v>5.5997619047619045</v>
          </cell>
          <cell r="N100">
            <v>5.2365283300477801</v>
          </cell>
        </row>
        <row r="101">
          <cell r="A101" t="str">
            <v>Difference</v>
          </cell>
          <cell r="B101">
            <v>-0.36023809523809547</v>
          </cell>
          <cell r="C101">
            <v>0.1110526315789464</v>
          </cell>
          <cell r="D101">
            <v>-0.29666666666666508</v>
          </cell>
          <cell r="E101">
            <v>-0.30952380952380842</v>
          </cell>
          <cell r="F101">
            <v>-0.30642857142857149</v>
          </cell>
          <cell r="G101">
            <v>-0.33119047619047581</v>
          </cell>
          <cell r="H101">
            <v>-0.10727272727272652</v>
          </cell>
          <cell r="I101">
            <v>-8.380952380952511E-2</v>
          </cell>
          <cell r="J101">
            <v>-0.26738095238095294</v>
          </cell>
          <cell r="K101">
            <v>-0.25473913043478102</v>
          </cell>
          <cell r="L101">
            <v>-0.2055555555555566</v>
          </cell>
          <cell r="M101">
            <v>-0.48666666666666725</v>
          </cell>
          <cell r="N101">
            <v>-0.24153496196573995</v>
          </cell>
        </row>
        <row r="102">
          <cell r="A102" t="str">
            <v>2004    Price</v>
          </cell>
          <cell r="B102">
            <v>5.5918421052631579</v>
          </cell>
          <cell r="C102">
            <v>4.9678947368421049</v>
          </cell>
          <cell r="D102">
            <v>4.9065217391304348</v>
          </cell>
          <cell r="E102">
            <v>5.2507142857142872</v>
          </cell>
          <cell r="F102">
            <v>5.8469999999999995</v>
          </cell>
          <cell r="G102">
            <v>5.8440476190476192</v>
          </cell>
          <cell r="H102">
            <v>5.656190476190476</v>
          </cell>
          <cell r="I102">
            <v>5.2386363636363633</v>
          </cell>
          <cell r="J102">
            <v>4.6371428571428579</v>
          </cell>
          <cell r="K102">
            <v>5.4315000000000007</v>
          </cell>
          <cell r="L102">
            <v>5.81</v>
          </cell>
          <cell r="M102">
            <v>6.1930952380952373</v>
          </cell>
          <cell r="N102">
            <v>5.4478821184218775</v>
          </cell>
        </row>
        <row r="103">
          <cell r="A103" t="str">
            <v>Difference</v>
          </cell>
          <cell r="B103">
            <v>-0.54236842105263072</v>
          </cell>
          <cell r="C103">
            <v>-0.42947368421052534</v>
          </cell>
          <cell r="D103">
            <v>-0.47260869565217423</v>
          </cell>
          <cell r="E103">
            <v>-0.44880952380952266</v>
          </cell>
          <cell r="F103">
            <v>-0.42625000000000046</v>
          </cell>
          <cell r="G103">
            <v>-0.44642857142857117</v>
          </cell>
          <cell r="H103">
            <v>-0.27738095238095273</v>
          </cell>
          <cell r="I103">
            <v>-0.21386363636363637</v>
          </cell>
          <cell r="J103">
            <v>-0.44714285714285662</v>
          </cell>
          <cell r="K103">
            <v>-0.94274999999999931</v>
          </cell>
          <cell r="L103">
            <v>-0.33924999999999894</v>
          </cell>
          <cell r="M103">
            <v>-0.42452380952381041</v>
          </cell>
          <cell r="N103">
            <v>-0.45090417929705656</v>
          </cell>
        </row>
        <row r="104">
          <cell r="A104" t="str">
            <v>2005    Price</v>
          </cell>
          <cell r="B104">
            <v>5.5315000000000012</v>
          </cell>
          <cell r="C104">
            <v>5.6376315789473681</v>
          </cell>
          <cell r="D104">
            <v>6.36</v>
          </cell>
          <cell r="E104">
            <v>6.5740476190476196</v>
          </cell>
          <cell r="F104">
            <v>5.869761904761905</v>
          </cell>
          <cell r="G104">
            <v>6.5829545454545446</v>
          </cell>
          <cell r="H104">
            <v>7.02</v>
          </cell>
          <cell r="I104">
            <v>8.453913043478261</v>
          </cell>
          <cell r="J104">
            <v>10.098095238095237</v>
          </cell>
          <cell r="K104">
            <v>10.990238095238096</v>
          </cell>
          <cell r="L104">
            <v>7.5534999999999997</v>
          </cell>
          <cell r="M104">
            <v>11.150952380952379</v>
          </cell>
          <cell r="N104">
            <v>7.6518828671646162</v>
          </cell>
        </row>
        <row r="105">
          <cell r="A105" t="str">
            <v>Difference</v>
          </cell>
          <cell r="B105">
            <v>-0.61574999999999847</v>
          </cell>
          <cell r="C105">
            <v>-0.4742105263157903</v>
          </cell>
          <cell r="D105">
            <v>-0.56522727272727291</v>
          </cell>
          <cell r="E105">
            <v>-0.6295238095238096</v>
          </cell>
          <cell r="F105">
            <v>5.4843181818181801</v>
          </cell>
          <cell r="G105">
            <v>5.7904545454545451</v>
          </cell>
          <cell r="H105">
            <v>-0.58400000000000052</v>
          </cell>
          <cell r="I105">
            <v>-0.74722332015810267</v>
          </cell>
          <cell r="J105">
            <v>-3.7066106442577045</v>
          </cell>
          <cell r="K105">
            <v>-2.5056994047619039</v>
          </cell>
          <cell r="L105">
            <v>-2.7727500000000003</v>
          </cell>
          <cell r="M105">
            <v>-2.004285714285718</v>
          </cell>
          <cell r="N105">
            <v>-0.27754233039646464</v>
          </cell>
        </row>
        <row r="106">
          <cell r="A106" t="str">
            <v>2006    Price</v>
          </cell>
          <cell r="B106">
            <v>7.3492500000000005</v>
          </cell>
          <cell r="C106">
            <v>6.6326315789473682</v>
          </cell>
          <cell r="D106">
            <v>5.7497826086956518</v>
          </cell>
          <cell r="E106">
            <v>5.8957499999999996</v>
          </cell>
          <cell r="F106">
            <v>5.3461363636363632</v>
          </cell>
          <cell r="G106">
            <v>5.6940909090909102</v>
          </cell>
          <cell r="H106">
            <v>5.7292105263157893</v>
          </cell>
          <cell r="I106">
            <v>6.6528260869565203</v>
          </cell>
          <cell r="J106">
            <v>4.5525000000000002</v>
          </cell>
          <cell r="K106">
            <v>5.2718181818181806</v>
          </cell>
          <cell r="L106">
            <v>6.2364999999999995</v>
          </cell>
          <cell r="M106">
            <v>6.4177499999999998</v>
          </cell>
          <cell r="N106">
            <v>5.9606871879550658</v>
          </cell>
        </row>
        <row r="107">
          <cell r="A107" t="str">
            <v>Difference</v>
          </cell>
          <cell r="B107">
            <v>-1.372749999999999</v>
          </cell>
          <cell r="C107">
            <v>-1.0113157894736853</v>
          </cell>
          <cell r="D107">
            <v>-1.1258695652173918</v>
          </cell>
          <cell r="E107">
            <v>-1.2605000000000004</v>
          </cell>
          <cell r="F107">
            <v>-0.93090909090909157</v>
          </cell>
          <cell r="G107">
            <v>-0.52045454545454461</v>
          </cell>
          <cell r="H107">
            <v>-0.32578947368421041</v>
          </cell>
          <cell r="I107">
            <v>-0.58065217391304547</v>
          </cell>
          <cell r="J107">
            <v>-0.45849999999999902</v>
          </cell>
          <cell r="K107">
            <v>-0.4390909090909112</v>
          </cell>
          <cell r="L107">
            <v>-1.0804999999999989</v>
          </cell>
          <cell r="M107">
            <v>-0.46025000000000027</v>
          </cell>
          <cell r="N107">
            <v>-0.79721512897857316</v>
          </cell>
        </row>
        <row r="108">
          <cell r="A108" t="str">
            <v>2007    Price</v>
          </cell>
          <cell r="B108">
            <v>6.3178571428571422</v>
          </cell>
          <cell r="C108">
            <v>7.0639473684210525</v>
          </cell>
          <cell r="D108">
            <v>6.1834090909090911</v>
          </cell>
          <cell r="E108">
            <v>7.0034999999999998</v>
          </cell>
          <cell r="F108">
            <v>7.2249999999999996</v>
          </cell>
          <cell r="G108">
            <v>6.9692857142857152</v>
          </cell>
          <cell r="H108">
            <v>5.8845238095238095</v>
          </cell>
          <cell r="I108">
            <v>5.9258695652173898</v>
          </cell>
          <cell r="J108">
            <v>4.91</v>
          </cell>
          <cell r="K108">
            <v>7.5868181818181819</v>
          </cell>
          <cell r="L108">
            <v>8.0140454545454549</v>
          </cell>
          <cell r="M108">
            <v>8.7450454545454548</v>
          </cell>
          <cell r="N108">
            <v>6.8191084818436094</v>
          </cell>
        </row>
        <row r="109">
          <cell r="A109" t="str">
            <v>Difference</v>
          </cell>
          <cell r="B109">
            <v>-0.11571428571428743</v>
          </cell>
          <cell r="C109">
            <v>-0.96394736842105289</v>
          </cell>
          <cell r="D109">
            <v>-0.91522727272727256</v>
          </cell>
          <cell r="E109">
            <v>-0.58525000000000027</v>
          </cell>
          <cell r="F109">
            <v>-0.40977272727272851</v>
          </cell>
          <cell r="G109">
            <v>-0.3599090909090909</v>
          </cell>
          <cell r="H109">
            <v>-0.27677272727272728</v>
          </cell>
          <cell r="I109">
            <v>-0.26740909090909093</v>
          </cell>
          <cell r="J109">
            <v>-0.46245454545454545</v>
          </cell>
          <cell r="K109">
            <v>-0.68004545454545451</v>
          </cell>
          <cell r="L109">
            <v>-0.92736363636363639</v>
          </cell>
          <cell r="M109">
            <v>-0.86236363636363622</v>
          </cell>
          <cell r="N109">
            <v>-0.56885248632946028</v>
          </cell>
        </row>
        <row r="110">
          <cell r="A110" t="str">
            <v>2008    Price</v>
          </cell>
          <cell r="B110">
            <v>9.1079999999999988</v>
          </cell>
          <cell r="C110">
            <v>9.1184545454545454</v>
          </cell>
          <cell r="D110">
            <v>9.0052272727272733</v>
          </cell>
          <cell r="E110">
            <v>7.9385454545454559</v>
          </cell>
          <cell r="F110">
            <v>7.8192727272727263</v>
          </cell>
          <cell r="G110">
            <v>7.8959545454545461</v>
          </cell>
          <cell r="H110">
            <v>7.9845909090909108</v>
          </cell>
          <cell r="I110">
            <v>8.0533636363636383</v>
          </cell>
          <cell r="J110">
            <v>8.0941363636363626</v>
          </cell>
          <cell r="K110">
            <v>8.1913181818181826</v>
          </cell>
          <cell r="L110">
            <v>8.4211818181818163</v>
          </cell>
          <cell r="M110">
            <v>8.8936818181818182</v>
          </cell>
          <cell r="N110">
            <v>8.3769772727272738</v>
          </cell>
        </row>
        <row r="111">
          <cell r="A111" t="str">
            <v>Difference</v>
          </cell>
          <cell r="B111">
            <v>-0.8352272727272726</v>
          </cell>
          <cell r="C111">
            <v>-0.81368181818181828</v>
          </cell>
          <cell r="D111">
            <v>-0.69586363636363635</v>
          </cell>
          <cell r="E111">
            <v>-0.44550000000000001</v>
          </cell>
          <cell r="F111">
            <v>-0.44550000000000001</v>
          </cell>
          <cell r="G111">
            <v>-0.44550000000000001</v>
          </cell>
          <cell r="H111">
            <v>-0.44550000000000001</v>
          </cell>
          <cell r="I111">
            <v>-0.44550000000000001</v>
          </cell>
          <cell r="J111">
            <v>-0.44550000000000001</v>
          </cell>
          <cell r="K111">
            <v>-0.44550000000000001</v>
          </cell>
          <cell r="L111">
            <v>-0.6840454545454544</v>
          </cell>
          <cell r="M111">
            <v>-0.6840454545454544</v>
          </cell>
          <cell r="N111">
            <v>-0.56928030303030308</v>
          </cell>
        </row>
        <row r="112">
          <cell r="A112" t="str">
            <v>2009    Price</v>
          </cell>
          <cell r="B112">
            <v>9.1638181818181828</v>
          </cell>
          <cell r="C112">
            <v>9.1475909090909067</v>
          </cell>
          <cell r="D112">
            <v>8.8975909090909067</v>
          </cell>
          <cell r="E112">
            <v>7.7488636363636374</v>
          </cell>
          <cell r="F112">
            <v>7.6197727272727267</v>
          </cell>
          <cell r="G112">
            <v>7.6959545454545442</v>
          </cell>
          <cell r="H112">
            <v>7.7798181818181806</v>
          </cell>
          <cell r="I112">
            <v>7.8454090909090901</v>
          </cell>
          <cell r="J112">
            <v>7.8926363636363632</v>
          </cell>
          <cell r="K112">
            <v>7.9920909090909102</v>
          </cell>
          <cell r="L112">
            <v>8.1998636363636344</v>
          </cell>
          <cell r="M112">
            <v>8.6425909090909094</v>
          </cell>
          <cell r="N112">
            <v>8.2188333333333325</v>
          </cell>
        </row>
        <row r="113">
          <cell r="A113" t="str">
            <v>Difference</v>
          </cell>
          <cell r="B113">
            <v>-0.6840454545454544</v>
          </cell>
          <cell r="C113">
            <v>-0.6840454545454544</v>
          </cell>
          <cell r="D113">
            <v>-0.6840454545454544</v>
          </cell>
          <cell r="E113">
            <v>-0.33095454545454545</v>
          </cell>
          <cell r="F113">
            <v>-0.33095454545454545</v>
          </cell>
          <cell r="G113">
            <v>-0.33095454545454545</v>
          </cell>
          <cell r="H113">
            <v>-0.33095454545454545</v>
          </cell>
          <cell r="I113">
            <v>-0.33095454545454545</v>
          </cell>
          <cell r="J113">
            <v>-0.33095454545454545</v>
          </cell>
          <cell r="K113">
            <v>-0.33095454545454545</v>
          </cell>
          <cell r="L113">
            <v>-0.57340909090909109</v>
          </cell>
          <cell r="M113">
            <v>-0.57340909090909109</v>
          </cell>
          <cell r="N113">
            <v>-0.45963636363636357</v>
          </cell>
        </row>
        <row r="114">
          <cell r="A114" t="str">
            <v>2010    Price</v>
          </cell>
          <cell r="B114">
            <v>8.8687272727272735</v>
          </cell>
          <cell r="C114">
            <v>8.8554090909090881</v>
          </cell>
          <cell r="D114">
            <v>8.6015454545454535</v>
          </cell>
          <cell r="E114">
            <v>7.4410454545454545</v>
          </cell>
          <cell r="F114">
            <v>7.3136363636363635</v>
          </cell>
          <cell r="G114">
            <v>7.3905909090909097</v>
          </cell>
          <cell r="H114">
            <v>7.4721818181818183</v>
          </cell>
          <cell r="I114">
            <v>7.5316363636363635</v>
          </cell>
          <cell r="J114">
            <v>7.5747727272727277</v>
          </cell>
          <cell r="K114">
            <v>7.6723636363636336</v>
          </cell>
          <cell r="L114">
            <v>7.9203181818181809</v>
          </cell>
          <cell r="M114">
            <v>8.3491818181818207</v>
          </cell>
          <cell r="N114">
            <v>7.9159507575757564</v>
          </cell>
        </row>
        <row r="115">
          <cell r="A115" t="str">
            <v>Difference</v>
          </cell>
          <cell r="B115">
            <v>-0.57340909090909109</v>
          </cell>
          <cell r="C115">
            <v>-0.57340909090909109</v>
          </cell>
          <cell r="D115">
            <v>-0.57340909090909109</v>
          </cell>
          <cell r="E115">
            <v>-0.30545454545454542</v>
          </cell>
          <cell r="F115">
            <v>-0.30545454545454542</v>
          </cell>
          <cell r="G115">
            <v>-0.30545454545454542</v>
          </cell>
          <cell r="H115">
            <v>-0.30545454545454542</v>
          </cell>
          <cell r="I115">
            <v>-0.30545454545454542</v>
          </cell>
          <cell r="J115">
            <v>-0.30545454545454542</v>
          </cell>
          <cell r="K115">
            <v>-0.30545454545454542</v>
          </cell>
          <cell r="L115">
            <v>-0.49499999999999988</v>
          </cell>
          <cell r="M115">
            <v>-0.49499999999999988</v>
          </cell>
          <cell r="N115">
            <v>-0.40403409090909109</v>
          </cell>
        </row>
        <row r="116">
          <cell r="A116" t="str">
            <v>2011    Price</v>
          </cell>
          <cell r="B116">
            <v>8.4923636363636366</v>
          </cell>
          <cell r="C116">
            <v>8.4796363636363647</v>
          </cell>
          <cell r="D116">
            <v>8.2419090909090915</v>
          </cell>
          <cell r="E116">
            <v>7.148272727272726</v>
          </cell>
          <cell r="F116">
            <v>7.0299090909090927</v>
          </cell>
          <cell r="G116">
            <v>7.1072727272727292</v>
          </cell>
          <cell r="H116">
            <v>7.188863636363636</v>
          </cell>
          <cell r="I116">
            <v>7.2454545454545451</v>
          </cell>
          <cell r="J116">
            <v>7.285909090909092</v>
          </cell>
          <cell r="K116">
            <v>7.3800000000000017</v>
          </cell>
          <cell r="L116">
            <v>7.6302272727272742</v>
          </cell>
          <cell r="M116">
            <v>8.0697727272727278</v>
          </cell>
          <cell r="N116">
            <v>7.6082992424242422</v>
          </cell>
        </row>
        <row r="117">
          <cell r="A117" t="str">
            <v>Difference</v>
          </cell>
          <cell r="B117">
            <v>-0.57340909090909109</v>
          </cell>
          <cell r="C117">
            <v>-0.57340909090909109</v>
          </cell>
          <cell r="D117">
            <v>-0.57340909090909109</v>
          </cell>
          <cell r="E117">
            <v>-0.30545454545454542</v>
          </cell>
          <cell r="F117">
            <v>-0.30545454545454542</v>
          </cell>
          <cell r="G117">
            <v>-0.30545454545454542</v>
          </cell>
          <cell r="H117">
            <v>-0.30545454545454542</v>
          </cell>
          <cell r="I117">
            <v>-0.30545454545454542</v>
          </cell>
          <cell r="J117">
            <v>-0.30545454545454542</v>
          </cell>
          <cell r="K117">
            <v>-0.30545454545454542</v>
          </cell>
          <cell r="L117">
            <v>-0.49499999999999988</v>
          </cell>
          <cell r="M117">
            <v>-0.49499999999999988</v>
          </cell>
          <cell r="N117">
            <v>-0.40403409090909109</v>
          </cell>
        </row>
        <row r="118">
          <cell r="A118" t="str">
            <v>2012    Price</v>
          </cell>
          <cell r="B118">
            <v>8.2072727272727271</v>
          </cell>
          <cell r="C118">
            <v>8.2020454545454555</v>
          </cell>
          <cell r="D118">
            <v>7.9690909090909114</v>
          </cell>
          <cell r="E118">
            <v>6.9677272727272719</v>
          </cell>
          <cell r="F118">
            <v>6.8511363636363631</v>
          </cell>
          <cell r="G118">
            <v>6.9283636363636347</v>
          </cell>
          <cell r="H118">
            <v>7.0079090909090898</v>
          </cell>
          <cell r="I118">
            <v>7.0629090909090912</v>
          </cell>
          <cell r="J118">
            <v>7.112909090909092</v>
          </cell>
          <cell r="K118">
            <v>7.2160909090909087</v>
          </cell>
          <cell r="L118">
            <v>7.4415454545454534</v>
          </cell>
          <cell r="M118">
            <v>7.8579090909090921</v>
          </cell>
          <cell r="N118">
            <v>7.4020757575757559</v>
          </cell>
        </row>
        <row r="119">
          <cell r="A119" t="str">
            <v>Difference</v>
          </cell>
          <cell r="B119">
            <v>-0.57340909090909109</v>
          </cell>
          <cell r="C119">
            <v>-0.57340909090909109</v>
          </cell>
          <cell r="D119">
            <v>-0.57340909090909109</v>
          </cell>
          <cell r="E119">
            <v>-0.30545454545454542</v>
          </cell>
          <cell r="F119">
            <v>-0.30545454545454542</v>
          </cell>
          <cell r="G119">
            <v>-0.30545454545454542</v>
          </cell>
          <cell r="H119">
            <v>-0.30545454545454542</v>
          </cell>
          <cell r="I119">
            <v>-0.30545454545454542</v>
          </cell>
          <cell r="J119">
            <v>-0.30545454545454542</v>
          </cell>
          <cell r="K119">
            <v>-0.30545454545454542</v>
          </cell>
          <cell r="L119">
            <v>-0.49499999999999988</v>
          </cell>
          <cell r="M119">
            <v>-0.49499999999999988</v>
          </cell>
          <cell r="N119">
            <v>-0.40403409090909109</v>
          </cell>
        </row>
        <row r="120">
          <cell r="A120" t="str">
            <v>2013    Price</v>
          </cell>
          <cell r="B120">
            <v>8.1792220877966422</v>
          </cell>
          <cell r="C120">
            <v>8.1683293927338667</v>
          </cell>
          <cell r="D120">
            <v>7.9441967696540319</v>
          </cell>
          <cell r="E120">
            <v>6.9334131385424156</v>
          </cell>
          <cell r="F120">
            <v>6.8198722146763107</v>
          </cell>
          <cell r="G120">
            <v>6.8913380968686049</v>
          </cell>
          <cell r="H120">
            <v>6.968533418356909</v>
          </cell>
          <cell r="I120">
            <v>7.0253123307903991</v>
          </cell>
          <cell r="J120">
            <v>7.0665085204188056</v>
          </cell>
          <cell r="K120">
            <v>7.1578837816397183</v>
          </cell>
          <cell r="L120">
            <v>7.3793706683302966</v>
          </cell>
          <cell r="M120">
            <v>7.7883748894615517</v>
          </cell>
          <cell r="N120">
            <v>7.3601962757724637</v>
          </cell>
        </row>
        <row r="121">
          <cell r="A121" t="str">
            <v>Difference</v>
          </cell>
          <cell r="B121">
            <v>-0.57340909090909109</v>
          </cell>
          <cell r="C121">
            <v>-0.57340909090909109</v>
          </cell>
          <cell r="D121">
            <v>-0.57340909090909109</v>
          </cell>
          <cell r="E121">
            <v>-0.30545454545454542</v>
          </cell>
          <cell r="F121">
            <v>-0.30545454545454542</v>
          </cell>
          <cell r="G121">
            <v>-0.30545454545454542</v>
          </cell>
          <cell r="H121">
            <v>-0.30545454545454542</v>
          </cell>
          <cell r="I121">
            <v>-0.30545454545454542</v>
          </cell>
          <cell r="J121">
            <v>-0.30545454545454542</v>
          </cell>
          <cell r="K121">
            <v>-0.30545454545454542</v>
          </cell>
          <cell r="L121">
            <v>-0.49499999999999988</v>
          </cell>
          <cell r="M121">
            <v>-0.49499999999999988</v>
          </cell>
          <cell r="N121">
            <v>-0.40403409090909109</v>
          </cell>
        </row>
        <row r="122">
          <cell r="A122" t="str">
            <v>2014    Price</v>
          </cell>
          <cell r="B122">
            <v>8.1320112709006693</v>
          </cell>
          <cell r="C122">
            <v>8.1211773299452723</v>
          </cell>
          <cell r="D122">
            <v>7.8982536558103407</v>
          </cell>
          <cell r="E122">
            <v>6.8943674104881127</v>
          </cell>
          <cell r="F122">
            <v>6.7814389150058147</v>
          </cell>
          <cell r="G122">
            <v>6.8525193173795724</v>
          </cell>
          <cell r="H122">
            <v>6.9292982550269953</v>
          </cell>
          <cell r="I122">
            <v>6.985770907687427</v>
          </cell>
          <cell r="J122">
            <v>7.0267448891905682</v>
          </cell>
          <cell r="K122">
            <v>7.1176272813943546</v>
          </cell>
          <cell r="L122">
            <v>7.3368971007592094</v>
          </cell>
          <cell r="M122">
            <v>7.7436951940416767</v>
          </cell>
          <cell r="N122">
            <v>7.3183167939691662</v>
          </cell>
        </row>
        <row r="123">
          <cell r="A123" t="str">
            <v>Difference</v>
          </cell>
          <cell r="B123">
            <v>-0.57340909090909109</v>
          </cell>
          <cell r="C123">
            <v>-0.57340909090909109</v>
          </cell>
          <cell r="D123">
            <v>-0.57340909090909109</v>
          </cell>
          <cell r="E123">
            <v>-0.30545454545454542</v>
          </cell>
          <cell r="F123">
            <v>-0.30545454545454542</v>
          </cell>
          <cell r="G123">
            <v>-0.30545454545454542</v>
          </cell>
          <cell r="H123">
            <v>-0.30545454545454542</v>
          </cell>
          <cell r="I123">
            <v>-0.30545454545454542</v>
          </cell>
          <cell r="J123">
            <v>-0.30545454545454542</v>
          </cell>
          <cell r="K123">
            <v>-0.30545454545454542</v>
          </cell>
          <cell r="L123">
            <v>-0.49499999999999988</v>
          </cell>
          <cell r="M123">
            <v>-0.49499999999999988</v>
          </cell>
          <cell r="N123">
            <v>-0.40403409090909109</v>
          </cell>
        </row>
        <row r="124">
          <cell r="A124" t="str">
            <v>2015    Price</v>
          </cell>
          <cell r="B124">
            <v>8.0848004540046965</v>
          </cell>
          <cell r="C124">
            <v>8.0740252671566761</v>
          </cell>
          <cell r="D124">
            <v>7.8523105419666495</v>
          </cell>
          <cell r="E124">
            <v>6.8553216824338099</v>
          </cell>
          <cell r="F124">
            <v>6.7430056153353197</v>
          </cell>
          <cell r="G124">
            <v>6.81370053789054</v>
          </cell>
          <cell r="H124">
            <v>6.8900630916970815</v>
          </cell>
          <cell r="I124">
            <v>6.9462294845844559</v>
          </cell>
          <cell r="J124">
            <v>6.9869812579623316</v>
          </cell>
          <cell r="K124">
            <v>7.0773707811489901</v>
          </cell>
          <cell r="L124">
            <v>7.2944235331881222</v>
          </cell>
          <cell r="M124">
            <v>7.6990154986218036</v>
          </cell>
          <cell r="N124">
            <v>7.2764373121658723</v>
          </cell>
        </row>
        <row r="125">
          <cell r="A125" t="str">
            <v>Difference</v>
          </cell>
          <cell r="B125">
            <v>-0.57340909090909109</v>
          </cell>
          <cell r="C125">
            <v>-0.57340909090909109</v>
          </cell>
          <cell r="D125">
            <v>-0.57340909090909109</v>
          </cell>
          <cell r="E125">
            <v>-0.30545454545454542</v>
          </cell>
          <cell r="F125">
            <v>-0.30545454545454542</v>
          </cell>
          <cell r="G125">
            <v>-0.30545454545454542</v>
          </cell>
          <cell r="H125">
            <v>-0.30545454545454542</v>
          </cell>
          <cell r="I125">
            <v>-0.30545454545454542</v>
          </cell>
          <cell r="J125">
            <v>-0.30545454545454542</v>
          </cell>
          <cell r="K125">
            <v>-0.30545454545454542</v>
          </cell>
          <cell r="L125">
            <v>-0.49499999999999988</v>
          </cell>
          <cell r="M125">
            <v>-0.49499999999999988</v>
          </cell>
          <cell r="N125">
            <v>-0.40403409090909109</v>
          </cell>
        </row>
        <row r="126">
          <cell r="A126" t="str">
            <v>2016    Price</v>
          </cell>
          <cell r="B126">
            <v>8.0375896371087237</v>
          </cell>
          <cell r="C126">
            <v>8.0268732043680799</v>
          </cell>
          <cell r="D126">
            <v>7.80636742812296</v>
          </cell>
          <cell r="E126">
            <v>6.8162759543795062</v>
          </cell>
          <cell r="F126">
            <v>6.7045723156648247</v>
          </cell>
          <cell r="G126">
            <v>6.7748817584015084</v>
          </cell>
          <cell r="H126">
            <v>6.8508279283671678</v>
          </cell>
          <cell r="I126">
            <v>6.9066880614814838</v>
          </cell>
          <cell r="J126">
            <v>6.9472176267340942</v>
          </cell>
          <cell r="K126">
            <v>7.0371142809036265</v>
          </cell>
          <cell r="L126">
            <v>7.251949965617035</v>
          </cell>
          <cell r="M126">
            <v>7.6543358032019286</v>
          </cell>
          <cell r="N126">
            <v>7.2345578303625784</v>
          </cell>
        </row>
        <row r="127">
          <cell r="A127" t="str">
            <v>Difference</v>
          </cell>
          <cell r="B127">
            <v>-0.57340909090909109</v>
          </cell>
          <cell r="C127">
            <v>-0.57340909090909109</v>
          </cell>
          <cell r="D127">
            <v>-0.57340909090909109</v>
          </cell>
          <cell r="E127">
            <v>-0.30545454545454542</v>
          </cell>
          <cell r="F127">
            <v>-0.30545454545454542</v>
          </cell>
          <cell r="G127">
            <v>-0.30545454545454542</v>
          </cell>
          <cell r="H127">
            <v>-0.30545454545454542</v>
          </cell>
          <cell r="I127">
            <v>-0.30545454545454542</v>
          </cell>
          <cell r="J127">
            <v>-0.30545454545454542</v>
          </cell>
          <cell r="K127">
            <v>-0.30545454545454542</v>
          </cell>
          <cell r="L127">
            <v>-0.49499999999999988</v>
          </cell>
          <cell r="M127">
            <v>-0.49499999999999988</v>
          </cell>
          <cell r="N127">
            <v>-0.40403409090909109</v>
          </cell>
        </row>
        <row r="128">
          <cell r="A128" t="str">
            <v>2017    Price</v>
          </cell>
          <cell r="B128">
            <v>8.4099776588629442</v>
          </cell>
          <cell r="C128">
            <v>8.3987977872908033</v>
          </cell>
          <cell r="D128">
            <v>8.1687561009387473</v>
          </cell>
          <cell r="E128">
            <v>7.1242596408328414</v>
          </cell>
          <cell r="F128">
            <v>7.0077253084486362</v>
          </cell>
          <cell r="G128">
            <v>7.0810753269789455</v>
          </cell>
          <cell r="H128">
            <v>7.1603058365301289</v>
          </cell>
          <cell r="I128">
            <v>7.218581676012823</v>
          </cell>
          <cell r="J128">
            <v>7.2608639676452285</v>
          </cell>
          <cell r="K128">
            <v>7.3546482588085498</v>
          </cell>
          <cell r="L128">
            <v>7.586971658622109</v>
          </cell>
          <cell r="M128">
            <v>8.0067589232392233</v>
          </cell>
          <cell r="N128">
            <v>7.5648935120175809</v>
          </cell>
        </row>
        <row r="129">
          <cell r="A129" t="str">
            <v>Difference</v>
          </cell>
          <cell r="B129">
            <v>-0.57340909090909109</v>
          </cell>
          <cell r="C129">
            <v>-0.57340909090909109</v>
          </cell>
          <cell r="D129">
            <v>-0.57340909090909109</v>
          </cell>
          <cell r="E129">
            <v>-0.30545454545454542</v>
          </cell>
          <cell r="F129">
            <v>-0.30545454545454542</v>
          </cell>
          <cell r="G129">
            <v>-0.30545454545454542</v>
          </cell>
          <cell r="H129">
            <v>-0.30545454545454542</v>
          </cell>
          <cell r="I129">
            <v>-0.30545454545454542</v>
          </cell>
          <cell r="J129">
            <v>-0.30545454545454542</v>
          </cell>
          <cell r="K129">
            <v>-0.30545454545454542</v>
          </cell>
          <cell r="L129">
            <v>-0.49499999999999988</v>
          </cell>
          <cell r="M129">
            <v>-0.49499999999999988</v>
          </cell>
          <cell r="N129">
            <v>-0.40403409090909109</v>
          </cell>
        </row>
        <row r="130">
          <cell r="A130" t="str">
            <v>2018    Price</v>
          </cell>
          <cell r="B130">
            <v>8.6181463080623431</v>
          </cell>
          <cell r="C130">
            <v>8.6067073695226739</v>
          </cell>
          <cell r="D130">
            <v>8.3713350135199232</v>
          </cell>
          <cell r="E130">
            <v>7.2964256188963263</v>
          </cell>
          <cell r="F130">
            <v>7.1771908801694488</v>
          </cell>
          <cell r="G130">
            <v>7.252240611146914</v>
          </cell>
          <cell r="H130">
            <v>7.3333070995564125</v>
          </cell>
          <cell r="I130">
            <v>7.3929333431933504</v>
          </cell>
          <cell r="J130">
            <v>7.4361954264989123</v>
          </cell>
          <cell r="K130">
            <v>7.5321529458390222</v>
          </cell>
          <cell r="L130">
            <v>7.7742521542643432</v>
          </cell>
          <cell r="M130">
            <v>8.2037669915954652</v>
          </cell>
          <cell r="N130">
            <v>7.7495544801887606</v>
          </cell>
        </row>
        <row r="131">
          <cell r="A131" t="str">
            <v>Difference</v>
          </cell>
          <cell r="B131">
            <v>-0.57340909090909109</v>
          </cell>
          <cell r="C131">
            <v>-0.57340909090909109</v>
          </cell>
          <cell r="D131">
            <v>-0.57340909090909109</v>
          </cell>
          <cell r="E131">
            <v>-0.30545454545454542</v>
          </cell>
          <cell r="F131">
            <v>-0.30545454545454542</v>
          </cell>
          <cell r="G131">
            <v>-0.30545454545454542</v>
          </cell>
          <cell r="H131">
            <v>-0.30545454545454542</v>
          </cell>
          <cell r="I131">
            <v>-0.30545454545454542</v>
          </cell>
          <cell r="J131">
            <v>-0.30545454545454542</v>
          </cell>
          <cell r="K131">
            <v>-0.30545454545454542</v>
          </cell>
          <cell r="L131">
            <v>-0.49499999999999988</v>
          </cell>
          <cell r="M131">
            <v>-0.49499999999999988</v>
          </cell>
          <cell r="N131">
            <v>-0.40403409090909109</v>
          </cell>
        </row>
        <row r="132">
          <cell r="A132" t="str">
            <v>2019    Price</v>
          </cell>
          <cell r="B132">
            <v>8.6476313540852594</v>
          </cell>
          <cell r="C132">
            <v>8.636155721252333</v>
          </cell>
          <cell r="D132">
            <v>8.4000283282130841</v>
          </cell>
          <cell r="E132">
            <v>7.3208112399122935</v>
          </cell>
          <cell r="F132">
            <v>7.2011940151309561</v>
          </cell>
          <cell r="G132">
            <v>7.2764844936942028</v>
          </cell>
          <cell r="H132">
            <v>7.3578110304891942</v>
          </cell>
          <cell r="I132">
            <v>7.4176285456206177</v>
          </cell>
          <cell r="J132">
            <v>7.4610294068002112</v>
          </cell>
          <cell r="K132">
            <v>7.5572947425817372</v>
          </cell>
          <cell r="L132">
            <v>7.8007785983491891</v>
          </cell>
          <cell r="M132">
            <v>8.231671250880952</v>
          </cell>
          <cell r="N132">
            <v>7.7757098939175018</v>
          </cell>
        </row>
        <row r="133">
          <cell r="A133" t="str">
            <v>Difference</v>
          </cell>
          <cell r="B133">
            <v>-0.57340909090909109</v>
          </cell>
          <cell r="C133">
            <v>-0.57340909090909109</v>
          </cell>
          <cell r="D133">
            <v>-0.57340909090909109</v>
          </cell>
          <cell r="E133">
            <v>-0.30545454545454542</v>
          </cell>
          <cell r="F133">
            <v>-0.30545454545454542</v>
          </cell>
          <cell r="G133">
            <v>-0.30545454545454542</v>
          </cell>
          <cell r="H133">
            <v>-0.30545454545454542</v>
          </cell>
          <cell r="I133">
            <v>-0.30545454545454542</v>
          </cell>
          <cell r="J133">
            <v>-0.30545454545454542</v>
          </cell>
          <cell r="K133">
            <v>-0.30545454545454542</v>
          </cell>
          <cell r="L133">
            <v>-0.49499999999999988</v>
          </cell>
          <cell r="M133">
            <v>-0.49499999999999988</v>
          </cell>
          <cell r="N133">
            <v>-0.40403409090909109</v>
          </cell>
        </row>
        <row r="134">
          <cell r="A134" t="str">
            <v>2020    Price</v>
          </cell>
          <cell r="B134">
            <v>8.9234606720409158</v>
          </cell>
          <cell r="C134">
            <v>8.9116417681859943</v>
          </cell>
          <cell r="D134">
            <v>8.6684510878570737</v>
          </cell>
          <cell r="E134">
            <v>7.5489360055148786</v>
          </cell>
          <cell r="F134">
            <v>7.425740666341353</v>
          </cell>
          <cell r="G134">
            <v>7.5032833117261788</v>
          </cell>
          <cell r="H134">
            <v>7.5870425721720061</v>
          </cell>
          <cell r="I134">
            <v>7.6486494108075318</v>
          </cell>
          <cell r="J134">
            <v>7.6933485235249286</v>
          </cell>
          <cell r="K134">
            <v>7.7924934477943024</v>
          </cell>
          <cell r="L134">
            <v>8.04893052505893</v>
          </cell>
          <cell r="M134">
            <v>8.4927124851660061</v>
          </cell>
          <cell r="N134">
            <v>8.0203908730158435</v>
          </cell>
        </row>
        <row r="135">
          <cell r="A135" t="str">
            <v>Difference</v>
          </cell>
          <cell r="B135">
            <v>-0.57340909090909109</v>
          </cell>
          <cell r="C135">
            <v>-0.57340909090909109</v>
          </cell>
          <cell r="D135">
            <v>-0.57340909090909109</v>
          </cell>
          <cell r="E135">
            <v>-0.30545454545454542</v>
          </cell>
          <cell r="F135">
            <v>-0.30545454545454542</v>
          </cell>
          <cell r="G135">
            <v>-0.30545454545454542</v>
          </cell>
          <cell r="H135">
            <v>-0.30545454545454542</v>
          </cell>
          <cell r="I135">
            <v>-0.30545454545454542</v>
          </cell>
          <cell r="J135">
            <v>-0.30545454545454542</v>
          </cell>
          <cell r="K135">
            <v>-0.30545454545454542</v>
          </cell>
          <cell r="L135">
            <v>-0.49499999999999988</v>
          </cell>
          <cell r="M135">
            <v>-0.49499999999999988</v>
          </cell>
          <cell r="N135">
            <v>-0.40403409090909109</v>
          </cell>
        </row>
        <row r="136">
          <cell r="A136" t="str">
            <v>2021    Price</v>
          </cell>
          <cell r="B136">
            <v>9.1093603622453152</v>
          </cell>
          <cell r="C136">
            <v>9.0973101052582539</v>
          </cell>
          <cell r="D136">
            <v>8.8493590066797214</v>
          </cell>
          <cell r="E136">
            <v>7.7026844306923996</v>
          </cell>
          <cell r="F136">
            <v>7.5770775626721445</v>
          </cell>
          <cell r="G136">
            <v>7.6561380928036797</v>
          </cell>
          <cell r="H136">
            <v>7.7415369272309649</v>
          </cell>
          <cell r="I136">
            <v>7.8043497097725032</v>
          </cell>
          <cell r="J136">
            <v>7.8499238003946177</v>
          </cell>
          <cell r="K136">
            <v>7.951009470527322</v>
          </cell>
          <cell r="L136">
            <v>8.2161765837479557</v>
          </cell>
          <cell r="M136">
            <v>8.6686455039757284</v>
          </cell>
          <cell r="N136">
            <v>8.1852976296667173</v>
          </cell>
        </row>
        <row r="137">
          <cell r="A137" t="str">
            <v>Difference</v>
          </cell>
          <cell r="B137">
            <v>-0.57340909090909109</v>
          </cell>
          <cell r="C137">
            <v>-0.57340909090909109</v>
          </cell>
          <cell r="D137">
            <v>-0.57340909090909109</v>
          </cell>
          <cell r="E137">
            <v>-0.30545454545454542</v>
          </cell>
          <cell r="F137">
            <v>-0.30545454545454542</v>
          </cell>
          <cell r="G137">
            <v>-0.30545454545454542</v>
          </cell>
          <cell r="H137">
            <v>-0.30545454545454542</v>
          </cell>
          <cell r="I137">
            <v>-0.30545454545454542</v>
          </cell>
          <cell r="J137">
            <v>-0.30545454545454542</v>
          </cell>
          <cell r="K137">
            <v>-0.30545454545454542</v>
          </cell>
          <cell r="L137">
            <v>-0.49499999999999988</v>
          </cell>
          <cell r="M137">
            <v>-0.49499999999999988</v>
          </cell>
          <cell r="N137">
            <v>-0.40403409090909109</v>
          </cell>
        </row>
        <row r="138">
          <cell r="A138" t="str">
            <v>2022    Price</v>
          </cell>
          <cell r="B138">
            <v>9.4461750097070301</v>
          </cell>
          <cell r="C138">
            <v>9.4337055851379503</v>
          </cell>
          <cell r="D138">
            <v>9.1771295200909382</v>
          </cell>
          <cell r="E138">
            <v>7.9812471414049488</v>
          </cell>
          <cell r="F138">
            <v>7.8512710448106082</v>
          </cell>
          <cell r="G138">
            <v>7.9330816914984874</v>
          </cell>
          <cell r="H138">
            <v>8.0214511200776251</v>
          </cell>
          <cell r="I138">
            <v>8.0864488420944003</v>
          </cell>
          <cell r="J138">
            <v>8.1336082251620851</v>
          </cell>
          <cell r="K138">
            <v>8.2382101552361089</v>
          </cell>
          <cell r="L138">
            <v>8.5191944222111005</v>
          </cell>
          <cell r="M138">
            <v>8.9874024510266821</v>
          </cell>
          <cell r="N138">
            <v>8.4840771007048286</v>
          </cell>
        </row>
        <row r="139">
          <cell r="A139" t="str">
            <v>Difference</v>
          </cell>
          <cell r="B139">
            <v>-0.57340909090909109</v>
          </cell>
          <cell r="C139">
            <v>-0.57340909090909109</v>
          </cell>
          <cell r="D139">
            <v>-0.57340909090909109</v>
          </cell>
          <cell r="E139">
            <v>-0.30545454545454542</v>
          </cell>
          <cell r="F139">
            <v>-0.30545454545454542</v>
          </cell>
          <cell r="G139">
            <v>-0.30545454545454542</v>
          </cell>
          <cell r="H139">
            <v>-0.30545454545454542</v>
          </cell>
          <cell r="I139">
            <v>-0.30545454545454542</v>
          </cell>
          <cell r="J139">
            <v>-0.30545454545454542</v>
          </cell>
          <cell r="K139">
            <v>-0.30545454545454542</v>
          </cell>
          <cell r="L139">
            <v>-0.49499999999999988</v>
          </cell>
          <cell r="M139">
            <v>-0.49499999999999988</v>
          </cell>
          <cell r="N139">
            <v>-0.40403409090909109</v>
          </cell>
        </row>
        <row r="140">
          <cell r="A140" t="str">
            <v>2023    Price</v>
          </cell>
          <cell r="B140">
            <v>9.8274724766749273</v>
          </cell>
          <cell r="C140">
            <v>9.8145285254234036</v>
          </cell>
          <cell r="D140">
            <v>9.5481884020377823</v>
          </cell>
          <cell r="E140">
            <v>8.2965993886627807</v>
          </cell>
          <cell r="F140">
            <v>8.1616770232512792</v>
          </cell>
          <cell r="G140">
            <v>8.2466009920131924</v>
          </cell>
          <cell r="H140">
            <v>8.3383333385474341</v>
          </cell>
          <cell r="I140">
            <v>8.4058045631083065</v>
          </cell>
          <cell r="J140">
            <v>8.4547586068252656</v>
          </cell>
          <cell r="K140">
            <v>8.5633411862532611</v>
          </cell>
          <cell r="L140">
            <v>8.8622315648140439</v>
          </cell>
          <cell r="M140">
            <v>9.3482573526911459</v>
          </cell>
          <cell r="N140">
            <v>8.8223161183585699</v>
          </cell>
        </row>
        <row r="141">
          <cell r="A141" t="str">
            <v>Difference</v>
          </cell>
          <cell r="B141">
            <v>-0.57340909090909109</v>
          </cell>
          <cell r="C141">
            <v>-0.57340909090909109</v>
          </cell>
          <cell r="D141">
            <v>-0.57340909090909109</v>
          </cell>
          <cell r="E141">
            <v>-0.30545454545454542</v>
          </cell>
          <cell r="F141">
            <v>-0.30545454545454542</v>
          </cell>
          <cell r="G141">
            <v>-0.30545454545454542</v>
          </cell>
          <cell r="H141">
            <v>-0.30545454545454542</v>
          </cell>
          <cell r="I141">
            <v>-0.30545454545454542</v>
          </cell>
          <cell r="J141">
            <v>-0.30545454545454542</v>
          </cell>
          <cell r="K141">
            <v>-0.30545454545454542</v>
          </cell>
          <cell r="L141">
            <v>-0.49499999999999988</v>
          </cell>
          <cell r="M141">
            <v>-0.49499999999999988</v>
          </cell>
          <cell r="N141">
            <v>-0.40403409090909109</v>
          </cell>
        </row>
        <row r="142">
          <cell r="A142" t="str">
            <v>2024    Price</v>
          </cell>
          <cell r="B142">
            <v>10.216866303723968</v>
          </cell>
          <cell r="C142">
            <v>10.203437749827733</v>
          </cell>
          <cell r="D142">
            <v>9.9271262409140757</v>
          </cell>
          <cell r="E142">
            <v>8.6186477342883769</v>
          </cell>
          <cell r="F142">
            <v>8.4786740724189062</v>
          </cell>
          <cell r="G142">
            <v>8.5667774706349036</v>
          </cell>
          <cell r="H142">
            <v>8.6619441423510093</v>
          </cell>
          <cell r="I142">
            <v>8.7319413910932671</v>
          </cell>
          <cell r="J142">
            <v>8.7827282027644245</v>
          </cell>
          <cell r="K142">
            <v>8.8953759555029297</v>
          </cell>
          <cell r="L142">
            <v>9.2125526588415951</v>
          </cell>
          <cell r="M142">
            <v>9.7167745429203709</v>
          </cell>
          <cell r="N142">
            <v>9.1677372054401314</v>
          </cell>
        </row>
        <row r="143">
          <cell r="A143" t="str">
            <v>Difference</v>
          </cell>
          <cell r="B143">
            <v>-0.57340909090909109</v>
          </cell>
          <cell r="C143">
            <v>-0.57340909090909109</v>
          </cell>
          <cell r="D143">
            <v>-0.57340909090909109</v>
          </cell>
          <cell r="E143">
            <v>-0.30545454545454542</v>
          </cell>
          <cell r="F143">
            <v>-0.30545454545454542</v>
          </cell>
          <cell r="G143">
            <v>-0.30545454545454542</v>
          </cell>
          <cell r="H143">
            <v>-0.30545454545454542</v>
          </cell>
          <cell r="I143">
            <v>-0.30545454545454542</v>
          </cell>
          <cell r="J143">
            <v>-0.30545454545454542</v>
          </cell>
          <cell r="K143">
            <v>-0.30545454545454542</v>
          </cell>
          <cell r="L143">
            <v>-0.49499999999999988</v>
          </cell>
          <cell r="M143">
            <v>-0.49499999999999988</v>
          </cell>
          <cell r="N143">
            <v>-0.40403409090909109</v>
          </cell>
        </row>
        <row r="144">
          <cell r="A144" t="str">
            <v>2025    Price</v>
          </cell>
          <cell r="B144">
            <v>10.479899463702193</v>
          </cell>
          <cell r="C144">
            <v>10.466143563669176</v>
          </cell>
          <cell r="D144">
            <v>10.183096444525951</v>
          </cell>
          <cell r="E144">
            <v>8.8361894314889131</v>
          </cell>
          <cell r="F144">
            <v>8.6928036496087184</v>
          </cell>
          <cell r="G144">
            <v>8.783054733068143</v>
          </cell>
          <cell r="H144">
            <v>8.8805412705402738</v>
          </cell>
          <cell r="I144">
            <v>8.952244833241453</v>
          </cell>
          <cell r="J144">
            <v>9.0042696685098331</v>
          </cell>
          <cell r="K144">
            <v>9.1196634210753675</v>
          </cell>
          <cell r="L144">
            <v>9.4491924254948323</v>
          </cell>
          <cell r="M144">
            <v>9.9657056618003903</v>
          </cell>
          <cell r="N144">
            <v>9.4010670472271034</v>
          </cell>
        </row>
        <row r="145">
          <cell r="A145" t="str">
            <v>Difference</v>
          </cell>
          <cell r="B145">
            <v>-0.57340909090909109</v>
          </cell>
          <cell r="C145">
            <v>-0.57340909090909109</v>
          </cell>
          <cell r="D145">
            <v>-0.57340909090909109</v>
          </cell>
          <cell r="E145">
            <v>-0.30545454545454542</v>
          </cell>
          <cell r="F145">
            <v>-0.30545454545454542</v>
          </cell>
          <cell r="G145">
            <v>-0.30545454545454542</v>
          </cell>
          <cell r="H145">
            <v>-0.30545454545454542</v>
          </cell>
          <cell r="I145">
            <v>-0.30545454545454542</v>
          </cell>
          <cell r="J145">
            <v>-0.30545454545454542</v>
          </cell>
          <cell r="K145">
            <v>-0.30545454545454542</v>
          </cell>
          <cell r="L145">
            <v>-0.49499999999999988</v>
          </cell>
          <cell r="M145">
            <v>-0.49499999999999988</v>
          </cell>
          <cell r="N145">
            <v>-0.40403409090909109</v>
          </cell>
        </row>
        <row r="147">
          <cell r="A147" t="str">
            <v>NOTES:</v>
          </cell>
        </row>
        <row r="148">
          <cell r="A148" t="str">
            <v>1/ Jan.'00-Sep'07 monthly actuals are simple averages of mid-range estimate of the low and high prices reported each business day by Gas Daily</v>
          </cell>
        </row>
        <row r="149">
          <cell r="A149" t="str">
            <v xml:space="preserve">     in their "Daily Price Survey." </v>
          </cell>
        </row>
        <row r="150">
          <cell r="A150" t="str">
            <v>2/ Forecasted price levels for Oct.'07 through Dec.'25 are the sum of Henry Hub projected price plus basis swap from NYMEX Clearport(sm).</v>
          </cell>
        </row>
        <row r="151">
          <cell r="A151" t="str">
            <v>3/ Source for gas price data: Gas Daily's  "Daily Price Survey" for REGION--"Permian Basin Area" and LOCATION--"Tex Intras, Waha area".</v>
          </cell>
        </row>
        <row r="152">
          <cell r="A152" t="str">
            <v xml:space="preserve">     Monthly prices are calculated from data reported in Platts Gas Daily--published by the McGraw-Hill Companies, Inc.</v>
          </cell>
        </row>
        <row r="153">
          <cell r="A153" t="str">
            <v xml:space="preserve">     From the daily low and high prices reported under the heading "Common," the mid-range, or simple average, of these was calculated for each day.  </v>
          </cell>
        </row>
        <row r="154">
          <cell r="A154" t="str">
            <v xml:space="preserve">     These daily mid-range values were subsequently averaged over the number of days reported for each respective calendar month to arrive at the</v>
          </cell>
        </row>
        <row r="157">
          <cell r="B157" t="str">
            <v>LONG TERM OUTLOOK for "SPOT" Gas:  Alberta Canada/AECO-C</v>
          </cell>
        </row>
        <row r="158">
          <cell r="B158" t="str">
            <v xml:space="preserve"> (US-$/Dth Price, @NOVA/AECO-C Hub, Western Canada)</v>
          </cell>
        </row>
        <row r="159">
          <cell r="B159" t="str">
            <v xml:space="preserve"> ($/Dth Difference, Alberta Basis Swap to Price at Henry Hub)</v>
          </cell>
        </row>
        <row r="161">
          <cell r="A161" t="str">
            <v>YEAR</v>
          </cell>
          <cell r="B161" t="str">
            <v>Jan</v>
          </cell>
          <cell r="C161" t="str">
            <v>Feb</v>
          </cell>
          <cell r="D161" t="str">
            <v>Mar</v>
          </cell>
          <cell r="E161" t="str">
            <v>Apr</v>
          </cell>
          <cell r="F161" t="str">
            <v>May</v>
          </cell>
          <cell r="G161" t="str">
            <v>Jun</v>
          </cell>
          <cell r="H161" t="str">
            <v>Jul</v>
          </cell>
          <cell r="I161" t="str">
            <v>Aug</v>
          </cell>
          <cell r="J161" t="str">
            <v>Sep</v>
          </cell>
          <cell r="K161" t="str">
            <v>Oct</v>
          </cell>
          <cell r="L161" t="str">
            <v>Nov</v>
          </cell>
          <cell r="M161" t="str">
            <v>Dec</v>
          </cell>
          <cell r="N161" t="str">
            <v>YR. AVG.</v>
          </cell>
        </row>
        <row r="162">
          <cell r="A162" t="str">
            <v>1995    Price</v>
          </cell>
          <cell r="B162">
            <v>0.71541085236000002</v>
          </cell>
          <cell r="C162">
            <v>0.72513487014681455</v>
          </cell>
          <cell r="D162">
            <v>0.78102216090264664</v>
          </cell>
          <cell r="E162">
            <v>0.93871753101374988</v>
          </cell>
          <cell r="F162">
            <v>0.97993843821797488</v>
          </cell>
          <cell r="G162">
            <v>0.85771968036363622</v>
          </cell>
          <cell r="H162">
            <v>0.76668841628999984</v>
          </cell>
          <cell r="I162">
            <v>0.80098913308270292</v>
          </cell>
          <cell r="J162">
            <v>0.84448639931000025</v>
          </cell>
          <cell r="K162">
            <v>0.94927230635941062</v>
          </cell>
          <cell r="L162">
            <v>0.96735503099999998</v>
          </cell>
          <cell r="M162">
            <v>1.0356681292957062</v>
          </cell>
          <cell r="N162">
            <v>0.86353357902855343</v>
          </cell>
        </row>
        <row r="163">
          <cell r="A163" t="str">
            <v>Difference</v>
          </cell>
          <cell r="B163">
            <v>-0.79908914763999994</v>
          </cell>
          <cell r="C163">
            <v>-0.84697039301108012</v>
          </cell>
          <cell r="D163">
            <v>-0.74832566518430998</v>
          </cell>
          <cell r="E163">
            <v>-0.68003246898625003</v>
          </cell>
          <cell r="F163">
            <v>-0.65892519814566153</v>
          </cell>
          <cell r="G163">
            <v>-0.68932577418181817</v>
          </cell>
          <cell r="H163">
            <v>-0.67006158371000057</v>
          </cell>
          <cell r="I163">
            <v>-0.7377065190912101</v>
          </cell>
          <cell r="J163">
            <v>-0.78626360068999968</v>
          </cell>
          <cell r="K163">
            <v>-0.8028705507834466</v>
          </cell>
          <cell r="L163">
            <v>-1.044894969</v>
          </cell>
          <cell r="M163">
            <v>-1.6164371338621886</v>
          </cell>
          <cell r="N163">
            <v>-0.84007525035716391</v>
          </cell>
        </row>
        <row r="164">
          <cell r="A164" t="str">
            <v>1996    Price</v>
          </cell>
          <cell r="B164">
            <v>1.4720192665289256</v>
          </cell>
          <cell r="C164">
            <v>1.0495948049858277</v>
          </cell>
          <cell r="D164">
            <v>1.0140511503367342</v>
          </cell>
          <cell r="E164">
            <v>0.92202163171882068</v>
          </cell>
          <cell r="F164">
            <v>0.84273604613326436</v>
          </cell>
          <cell r="G164">
            <v>0.85286638879999987</v>
          </cell>
          <cell r="H164">
            <v>0.98326307868181806</v>
          </cell>
          <cell r="I164">
            <v>0.88800253910485538</v>
          </cell>
          <cell r="J164">
            <v>0.8565365500981249</v>
          </cell>
          <cell r="K164">
            <v>1.075145776431947</v>
          </cell>
          <cell r="L164">
            <v>1.502047150113573</v>
          </cell>
          <cell r="M164">
            <v>1.6512458709650002</v>
          </cell>
          <cell r="N164">
            <v>1.0924608544915744</v>
          </cell>
        </row>
        <row r="165">
          <cell r="A165" t="str">
            <v>Difference</v>
          </cell>
          <cell r="B165">
            <v>-1.4682080061983478</v>
          </cell>
          <cell r="C165">
            <v>-3.890881385490363</v>
          </cell>
          <cell r="D165">
            <v>-1.8783298020442183</v>
          </cell>
          <cell r="E165">
            <v>-1.3144069397097509</v>
          </cell>
          <cell r="F165">
            <v>-1.3550764538667357</v>
          </cell>
          <cell r="G165">
            <v>-1.6213836112000006</v>
          </cell>
          <cell r="H165">
            <v>-1.534918739500001</v>
          </cell>
          <cell r="I165">
            <v>-1.1631338245315084</v>
          </cell>
          <cell r="J165">
            <v>-0.97446344990187528</v>
          </cell>
          <cell r="K165">
            <v>-1.2524629192202268</v>
          </cell>
          <cell r="L165">
            <v>-1.4861107446232695</v>
          </cell>
          <cell r="M165">
            <v>-2.1065041290349997</v>
          </cell>
          <cell r="N165">
            <v>-1.6704900004434415</v>
          </cell>
        </row>
        <row r="166">
          <cell r="A166" t="str">
            <v>1997    Price</v>
          </cell>
          <cell r="B166">
            <v>2.2316643345377067</v>
          </cell>
          <cell r="C166">
            <v>1.4724209370332406</v>
          </cell>
          <cell r="D166">
            <v>1.1247310349762496</v>
          </cell>
          <cell r="E166">
            <v>1.3675411166415288</v>
          </cell>
          <cell r="F166">
            <v>1.3195756050821998</v>
          </cell>
          <cell r="G166">
            <v>1.1876450735663264</v>
          </cell>
          <cell r="H166">
            <v>1.1543338493471071</v>
          </cell>
          <cell r="I166">
            <v>1.1302224662460316</v>
          </cell>
          <cell r="J166">
            <v>1.1406401529784578</v>
          </cell>
          <cell r="K166">
            <v>1.3576840688081284</v>
          </cell>
          <cell r="L166">
            <v>1.2821925963526233</v>
          </cell>
          <cell r="M166">
            <v>0.99289564196280944</v>
          </cell>
          <cell r="N166">
            <v>1.3134622397943674</v>
          </cell>
        </row>
        <row r="167">
          <cell r="A167" t="str">
            <v>Difference</v>
          </cell>
          <cell r="B167">
            <v>-1.1321993018259295</v>
          </cell>
          <cell r="C167">
            <v>-0.74600011559833823</v>
          </cell>
          <cell r="D167">
            <v>-0.76776896502375047</v>
          </cell>
          <cell r="E167">
            <v>-0.65245888335847124</v>
          </cell>
          <cell r="F167">
            <v>-0.91637677587018151</v>
          </cell>
          <cell r="G167">
            <v>-1.0137834978622446</v>
          </cell>
          <cell r="H167">
            <v>-1.0268025142892565</v>
          </cell>
          <cell r="I167">
            <v>-1.3309680099444445</v>
          </cell>
          <cell r="J167">
            <v>-1.7148360374977329</v>
          </cell>
          <cell r="K167">
            <v>-1.6686202790179587</v>
          </cell>
          <cell r="L167">
            <v>-1.7319740703140429</v>
          </cell>
          <cell r="M167">
            <v>-1.3505134489462818</v>
          </cell>
          <cell r="N167">
            <v>-1.1710251582957196</v>
          </cell>
        </row>
        <row r="168">
          <cell r="A168" t="str">
            <v>1998    Price</v>
          </cell>
          <cell r="B168">
            <v>1.0721298640899997</v>
          </cell>
          <cell r="C168">
            <v>1.2049554668192519</v>
          </cell>
          <cell r="D168">
            <v>1.3070368227195246</v>
          </cell>
          <cell r="E168">
            <v>1.6205251256513611</v>
          </cell>
          <cell r="F168">
            <v>1.2768841738874999</v>
          </cell>
          <cell r="G168">
            <v>1.2999046134710741</v>
          </cell>
          <cell r="H168">
            <v>1.4068142953161156</v>
          </cell>
          <cell r="I168">
            <v>1.2248994009070291</v>
          </cell>
          <cell r="J168">
            <v>1.389504950566893</v>
          </cell>
          <cell r="K168">
            <v>1.6120739869121901</v>
          </cell>
          <cell r="L168">
            <v>1.7507465227349999</v>
          </cell>
          <cell r="M168">
            <v>1.5388845997993197</v>
          </cell>
          <cell r="N168">
            <v>1.3920299852396048</v>
          </cell>
        </row>
        <row r="169">
          <cell r="A169" t="str">
            <v>Difference</v>
          </cell>
          <cell r="B169">
            <v>-1.0268701359100001</v>
          </cell>
          <cell r="C169">
            <v>-1.0100445331807479</v>
          </cell>
          <cell r="D169">
            <v>-0.92409954091683888</v>
          </cell>
          <cell r="E169">
            <v>-0.8113796362534007</v>
          </cell>
          <cell r="F169">
            <v>-0.86161582611249976</v>
          </cell>
          <cell r="G169">
            <v>-0.83123175016528927</v>
          </cell>
          <cell r="H169">
            <v>-0.78091297741115739</v>
          </cell>
          <cell r="I169">
            <v>-0.62914821814059008</v>
          </cell>
          <cell r="J169">
            <v>-0.59263790657596416</v>
          </cell>
          <cell r="K169">
            <v>-0.28838055854235489</v>
          </cell>
          <cell r="L169">
            <v>-0.34950347726500008</v>
          </cell>
          <cell r="M169">
            <v>-0.15706778115306141</v>
          </cell>
          <cell r="N169">
            <v>-0.68857436180224196</v>
          </cell>
        </row>
        <row r="170">
          <cell r="A170" t="str">
            <v>1999    Price</v>
          </cell>
          <cell r="B170">
            <v>1.6049459913566479</v>
          </cell>
          <cell r="C170">
            <v>1.588011334612188</v>
          </cell>
          <cell r="D170">
            <v>1.5307777054947072</v>
          </cell>
          <cell r="E170">
            <v>1.7849256388123582</v>
          </cell>
          <cell r="F170">
            <v>1.9538170773249999</v>
          </cell>
          <cell r="G170">
            <v>1.9834045436931818</v>
          </cell>
          <cell r="H170">
            <v>1.9427808152854669</v>
          </cell>
          <cell r="I170">
            <v>2.2949200364173548</v>
          </cell>
          <cell r="J170">
            <v>2.2077839065510205</v>
          </cell>
          <cell r="K170">
            <v>2.5593905243401358</v>
          </cell>
          <cell r="L170">
            <v>2.115517203866875</v>
          </cell>
          <cell r="M170">
            <v>1.9976743997551023</v>
          </cell>
          <cell r="N170">
            <v>1.9636624314591697</v>
          </cell>
        </row>
        <row r="171">
          <cell r="A171" t="str">
            <v>Difference</v>
          </cell>
          <cell r="B171">
            <v>-0.24505400864335214</v>
          </cell>
          <cell r="C171">
            <v>-0.19409392854570662</v>
          </cell>
          <cell r="D171">
            <v>-0.24270055537485802</v>
          </cell>
          <cell r="E171">
            <v>-0.35483626594954587</v>
          </cell>
          <cell r="F171">
            <v>-0.30368292267499997</v>
          </cell>
          <cell r="G171">
            <v>-0.31636818357954599</v>
          </cell>
          <cell r="H171">
            <v>-0.28016036118512111</v>
          </cell>
          <cell r="I171">
            <v>-0.48462541812809956</v>
          </cell>
          <cell r="J171">
            <v>-0.36578752202040787</v>
          </cell>
          <cell r="K171">
            <v>-0.14846661851700693</v>
          </cell>
          <cell r="L171">
            <v>-0.27498279613312482</v>
          </cell>
          <cell r="M171">
            <v>-0.3556589335782312</v>
          </cell>
          <cell r="N171">
            <v>-0.29720145952750004</v>
          </cell>
        </row>
        <row r="172">
          <cell r="A172" t="str">
            <v>2000    Price</v>
          </cell>
          <cell r="B172">
            <v>2.0535279759568743</v>
          </cell>
          <cell r="C172">
            <v>2.2472848540562493</v>
          </cell>
          <cell r="D172">
            <v>2.5276311587452733</v>
          </cell>
          <cell r="E172">
            <v>2.7119678720013858</v>
          </cell>
          <cell r="F172">
            <v>3.0354663451518591</v>
          </cell>
          <cell r="G172">
            <v>3.6551055825454539</v>
          </cell>
          <cell r="H172">
            <v>3.1913978742119111</v>
          </cell>
          <cell r="I172">
            <v>3.2148971128752368</v>
          </cell>
          <cell r="J172">
            <v>4.4757639211350009</v>
          </cell>
          <cell r="K172">
            <v>4.5341683557257211</v>
          </cell>
          <cell r="L172">
            <v>4.8869290510900001</v>
          </cell>
          <cell r="M172">
            <v>8.1394128056718742</v>
          </cell>
          <cell r="N172">
            <v>3.7227960757639038</v>
          </cell>
        </row>
        <row r="173">
          <cell r="A173" t="str">
            <v>Difference</v>
          </cell>
          <cell r="B173">
            <v>-0.33672202404312523</v>
          </cell>
          <cell r="C173">
            <v>-0.41396514594375056</v>
          </cell>
          <cell r="D173">
            <v>-0.25476014560255233</v>
          </cell>
          <cell r="E173">
            <v>-0.30829528589335187</v>
          </cell>
          <cell r="F173">
            <v>-0.48339729121177699</v>
          </cell>
          <cell r="G173">
            <v>-0.64557623563636435</v>
          </cell>
          <cell r="H173">
            <v>-0.80912844157756325</v>
          </cell>
          <cell r="I173">
            <v>-1.1635811479943285</v>
          </cell>
          <cell r="J173">
            <v>-0.56598607886499952</v>
          </cell>
          <cell r="K173">
            <v>-0.52128618972882368</v>
          </cell>
          <cell r="L173">
            <v>-0.53932094890999949</v>
          </cell>
          <cell r="M173">
            <v>-0.55408719432812426</v>
          </cell>
          <cell r="N173">
            <v>-0.54967551081123001</v>
          </cell>
        </row>
        <row r="174">
          <cell r="A174" t="str">
            <v>2001    Price</v>
          </cell>
          <cell r="B174">
            <v>7.4668410171190454</v>
          </cell>
          <cell r="C174">
            <v>5.4057424896468138</v>
          </cell>
          <cell r="D174">
            <v>4.9839132883750015</v>
          </cell>
          <cell r="E174">
            <v>4.9609253057400027</v>
          </cell>
          <cell r="F174">
            <v>3.896577223182851</v>
          </cell>
          <cell r="G174">
            <v>3.1788039951111102</v>
          </cell>
          <cell r="H174">
            <v>2.3429255398922897</v>
          </cell>
          <cell r="I174">
            <v>2.4842660403780714</v>
          </cell>
          <cell r="J174">
            <v>1.6884856857617725</v>
          </cell>
          <cell r="K174">
            <v>2.025281098827977</v>
          </cell>
          <cell r="L174">
            <v>2.1603271740375001</v>
          </cell>
          <cell r="M174">
            <v>2.2126743213157893</v>
          </cell>
          <cell r="N174">
            <v>3.5672302649490182</v>
          </cell>
        </row>
        <row r="175">
          <cell r="A175" t="str">
            <v>Difference</v>
          </cell>
          <cell r="B175">
            <v>-0.92577803050000096</v>
          </cell>
          <cell r="C175">
            <v>-0.19241540509002864</v>
          </cell>
          <cell r="D175">
            <v>-0.17631398435227119</v>
          </cell>
          <cell r="E175">
            <v>-0.25157469425999768</v>
          </cell>
          <cell r="F175">
            <v>-0.3375136859080583</v>
          </cell>
          <cell r="G175">
            <v>-0.57571981441269982</v>
          </cell>
          <cell r="H175">
            <v>-0.74802684106009121</v>
          </cell>
          <cell r="I175">
            <v>-0.52312526396975478</v>
          </cell>
          <cell r="J175">
            <v>-0.52256694581717533</v>
          </cell>
          <cell r="K175">
            <v>-0.38928411856332756</v>
          </cell>
          <cell r="L175">
            <v>-0.26917282596249992</v>
          </cell>
          <cell r="M175">
            <v>-0.15758883657894751</v>
          </cell>
          <cell r="N175">
            <v>-0.42242337053957096</v>
          </cell>
        </row>
        <row r="176">
          <cell r="A176" t="str">
            <v>2002    Price</v>
          </cell>
          <cell r="B176">
            <v>1.9604888329365078</v>
          </cell>
          <cell r="C176">
            <v>2.0141607402077559</v>
          </cell>
          <cell r="D176">
            <v>2.7241124180812504</v>
          </cell>
          <cell r="E176">
            <v>2.9480302142075887</v>
          </cell>
          <cell r="F176">
            <v>2.4883204387913218</v>
          </cell>
          <cell r="G176">
            <v>2.1388360934499993</v>
          </cell>
          <cell r="H176">
            <v>1.4252000845561223</v>
          </cell>
          <cell r="I176">
            <v>1.9634897282954544</v>
          </cell>
          <cell r="J176">
            <v>2.6907885541204988</v>
          </cell>
          <cell r="K176">
            <v>3.3921719015500948</v>
          </cell>
          <cell r="L176">
            <v>3.4747895059210521</v>
          </cell>
          <cell r="M176">
            <v>3.9881915306925211</v>
          </cell>
          <cell r="N176">
            <v>2.6007150035675139</v>
          </cell>
        </row>
        <row r="177">
          <cell r="A177" t="str">
            <v>Difference</v>
          </cell>
          <cell r="B177">
            <v>-0.32998735753968256</v>
          </cell>
          <cell r="C177">
            <v>-0.27452347031856039</v>
          </cell>
          <cell r="D177">
            <v>-0.26738758191874945</v>
          </cell>
          <cell r="E177">
            <v>-0.45833342215604755</v>
          </cell>
          <cell r="F177">
            <v>-1.0334977430268597</v>
          </cell>
          <cell r="G177">
            <v>-1.0861639065500008</v>
          </cell>
          <cell r="H177">
            <v>-1.5707522963962584</v>
          </cell>
          <cell r="I177">
            <v>-1.1124193626136358</v>
          </cell>
          <cell r="J177">
            <v>-0.78842197219529098</v>
          </cell>
          <cell r="K177">
            <v>-0.72087157671077362</v>
          </cell>
          <cell r="L177">
            <v>-0.57836838881579045</v>
          </cell>
          <cell r="M177">
            <v>-0.78601899562326727</v>
          </cell>
          <cell r="N177">
            <v>-0.7505621728220766</v>
          </cell>
        </row>
        <row r="178">
          <cell r="A178" t="str">
            <v>2003    Price</v>
          </cell>
          <cell r="B178">
            <v>4.4513965590136051</v>
          </cell>
          <cell r="C178">
            <v>5.885633535332409</v>
          </cell>
          <cell r="D178">
            <v>5.8769209200680264</v>
          </cell>
          <cell r="E178">
            <v>4.6163630924857308</v>
          </cell>
          <cell r="F178">
            <v>4.9495723567517</v>
          </cell>
          <cell r="G178">
            <v>5.0154184138492068</v>
          </cell>
          <cell r="H178">
            <v>4.2853432396435949</v>
          </cell>
          <cell r="I178">
            <v>4.3383093980476195</v>
          </cell>
          <cell r="J178">
            <v>4.1899176079931966</v>
          </cell>
          <cell r="K178">
            <v>4.2068350917580322</v>
          </cell>
          <cell r="L178">
            <v>4.0457201541666672</v>
          </cell>
          <cell r="M178">
            <v>5.0279036115929694</v>
          </cell>
          <cell r="N178">
            <v>4.7407778317252296</v>
          </cell>
        </row>
        <row r="179">
          <cell r="A179" t="str">
            <v>Difference</v>
          </cell>
          <cell r="B179">
            <v>-0.92836534574829965</v>
          </cell>
          <cell r="C179">
            <v>-1.54699804361496</v>
          </cell>
          <cell r="D179">
            <v>-0.33426955612244935</v>
          </cell>
          <cell r="E179">
            <v>-0.63577976465712638</v>
          </cell>
          <cell r="F179">
            <v>-0.82899907181972843</v>
          </cell>
          <cell r="G179">
            <v>-0.8360101575793637</v>
          </cell>
          <cell r="H179">
            <v>-0.7767022149018592</v>
          </cell>
          <cell r="I179">
            <v>-0.63716679242857222</v>
          </cell>
          <cell r="J179">
            <v>-0.44055858248299362</v>
          </cell>
          <cell r="K179">
            <v>-0.44838229954631448</v>
          </cell>
          <cell r="L179">
            <v>-0.37566873472222184</v>
          </cell>
          <cell r="M179">
            <v>-1.0585249598356024</v>
          </cell>
          <cell r="N179">
            <v>-0.73728546028829101</v>
          </cell>
        </row>
        <row r="180">
          <cell r="A180" t="str">
            <v>2004    Price</v>
          </cell>
          <cell r="B180">
            <v>5.3723926362396117</v>
          </cell>
          <cell r="C180">
            <v>4.6379396498476444</v>
          </cell>
          <cell r="D180">
            <v>4.667091976408317</v>
          </cell>
          <cell r="E180">
            <v>4.919926658191609</v>
          </cell>
          <cell r="F180">
            <v>5.3683863739499991</v>
          </cell>
          <cell r="G180">
            <v>5.1330616636054431</v>
          </cell>
          <cell r="H180">
            <v>5.1571792674263044</v>
          </cell>
          <cell r="I180">
            <v>4.8432157011260308</v>
          </cell>
          <cell r="J180">
            <v>4.3219623218480718</v>
          </cell>
          <cell r="K180">
            <v>5.3098813410375012</v>
          </cell>
          <cell r="L180">
            <v>5.5374327190874997</v>
          </cell>
          <cell r="M180">
            <v>5.6716702454365064</v>
          </cell>
          <cell r="N180">
            <v>5.0783450461837107</v>
          </cell>
        </row>
        <row r="181">
          <cell r="A181" t="str">
            <v>Difference</v>
          </cell>
          <cell r="B181">
            <v>-0.76181789007617695</v>
          </cell>
          <cell r="C181">
            <v>-0.75942877120498586</v>
          </cell>
          <cell r="D181">
            <v>-0.71203845837429203</v>
          </cell>
          <cell r="E181">
            <v>-0.77959715133220087</v>
          </cell>
          <cell r="F181">
            <v>-0.90486362605000092</v>
          </cell>
          <cell r="G181">
            <v>-1.1574145268707472</v>
          </cell>
          <cell r="H181">
            <v>-0.77639216114512433</v>
          </cell>
          <cell r="I181">
            <v>-0.60928429887396884</v>
          </cell>
          <cell r="J181">
            <v>-0.76232339243764269</v>
          </cell>
          <cell r="K181">
            <v>-1.0643686589624988</v>
          </cell>
          <cell r="L181">
            <v>-0.61181728091249887</v>
          </cell>
          <cell r="M181">
            <v>-0.94594880218254129</v>
          </cell>
          <cell r="N181">
            <v>-0.82044125153522318</v>
          </cell>
        </row>
        <row r="182">
          <cell r="A182" t="str">
            <v>2005    Price</v>
          </cell>
          <cell r="B182">
            <v>5.3128901219124982</v>
          </cell>
          <cell r="C182">
            <v>5.3019781034626057</v>
          </cell>
          <cell r="D182">
            <v>6.0590534820209792</v>
          </cell>
          <cell r="E182">
            <v>6.3315376493424029</v>
          </cell>
          <cell r="F182">
            <v>5.6019378972789129</v>
          </cell>
          <cell r="G182">
            <v>5.9114033613378085</v>
          </cell>
          <cell r="H182">
            <v>6.1779296624999986</v>
          </cell>
          <cell r="I182">
            <v>7.6284101284971637</v>
          </cell>
          <cell r="J182">
            <v>9.4847801312698419</v>
          </cell>
          <cell r="K182">
            <v>10.737426425708618</v>
          </cell>
          <cell r="L182">
            <v>7.9799602210624982</v>
          </cell>
          <cell r="M182">
            <v>10.954320642528344</v>
          </cell>
          <cell r="N182">
            <v>7.2901356522434719</v>
          </cell>
        </row>
        <row r="183">
          <cell r="A183" t="str">
            <v>Difference</v>
          </cell>
          <cell r="B183">
            <v>-0.83435987808750145</v>
          </cell>
          <cell r="C183">
            <v>-0.80986400180055274</v>
          </cell>
          <cell r="D183">
            <v>-0.86617379070629408</v>
          </cell>
          <cell r="E183">
            <v>-0.87203377922902625</v>
          </cell>
          <cell r="F183">
            <v>-0.88710972176870495</v>
          </cell>
          <cell r="G183">
            <v>-1.2422330022985548</v>
          </cell>
          <cell r="H183">
            <v>-1.4260703375000015</v>
          </cell>
          <cell r="I183">
            <v>-1.5727262351392</v>
          </cell>
          <cell r="J183">
            <v>-4.3199257510830993</v>
          </cell>
          <cell r="K183">
            <v>-2.7585110742913823</v>
          </cell>
          <cell r="L183">
            <v>-2.3462897789375017</v>
          </cell>
          <cell r="M183">
            <v>-2.2009174527097528</v>
          </cell>
          <cell r="N183">
            <v>-1.6780179002959645</v>
          </cell>
        </row>
        <row r="184">
          <cell r="A184" t="str">
            <v>2006    Price</v>
          </cell>
          <cell r="B184">
            <v>7.5084005990875022</v>
          </cell>
          <cell r="C184">
            <v>6.5208167102493082</v>
          </cell>
          <cell r="D184">
            <v>5.7351693256332688</v>
          </cell>
          <cell r="E184">
            <v>5.8192384440562499</v>
          </cell>
          <cell r="F184">
            <v>5.1073080311880164</v>
          </cell>
          <cell r="G184">
            <v>5.2556521119576445</v>
          </cell>
          <cell r="H184">
            <v>5.1286574635318543</v>
          </cell>
          <cell r="I184">
            <v>5.875378658109641</v>
          </cell>
          <cell r="J184">
            <v>4.2724175523562495</v>
          </cell>
          <cell r="K184">
            <v>5.1505081057954536</v>
          </cell>
          <cell r="L184">
            <v>6.7728839452312481</v>
          </cell>
          <cell r="M184">
            <v>6.3495115161718756</v>
          </cell>
          <cell r="N184">
            <v>5.7913285386140254</v>
          </cell>
        </row>
        <row r="185">
          <cell r="A185" t="str">
            <v>Difference</v>
          </cell>
          <cell r="B185">
            <v>-1.2135994009124973</v>
          </cell>
          <cell r="C185">
            <v>-1.1231306581717453</v>
          </cell>
          <cell r="D185">
            <v>-1.1404828482797749</v>
          </cell>
          <cell r="E185">
            <v>-1.3370115559437501</v>
          </cell>
          <cell r="F185">
            <v>-1.1697374233574385</v>
          </cell>
          <cell r="G185">
            <v>-0.95889334258781034</v>
          </cell>
          <cell r="H185">
            <v>-0.92634253646814546</v>
          </cell>
          <cell r="I185">
            <v>-1.3580996027599248</v>
          </cell>
          <cell r="J185">
            <v>-0.7385824476437497</v>
          </cell>
          <cell r="K185">
            <v>-0.56040098511363823</v>
          </cell>
          <cell r="L185">
            <v>-0.54411605476875025</v>
          </cell>
          <cell r="M185">
            <v>-0.52848848382812452</v>
          </cell>
          <cell r="N185">
            <v>-0.96657377831961233</v>
          </cell>
        </row>
        <row r="186">
          <cell r="A186" t="str">
            <v>2007    Price</v>
          </cell>
          <cell r="B186">
            <v>5.8922400176643963</v>
          </cell>
          <cell r="C186">
            <v>6.7703650659279759</v>
          </cell>
          <cell r="D186">
            <v>6.2656324402685932</v>
          </cell>
          <cell r="E186">
            <v>6.6577885000000014</v>
          </cell>
          <cell r="F186">
            <v>6.6150909279958672</v>
          </cell>
          <cell r="G186">
            <v>6.175123631632653</v>
          </cell>
          <cell r="H186">
            <v>5.1635869044217664</v>
          </cell>
          <cell r="I186">
            <v>4.7696282660207938</v>
          </cell>
          <cell r="J186">
            <v>4.3142241600000002</v>
          </cell>
          <cell r="K186">
            <v>7.1465454545454543</v>
          </cell>
          <cell r="L186">
            <v>7.7204090909090919</v>
          </cell>
          <cell r="M186">
            <v>8.3864090909090905</v>
          </cell>
          <cell r="N186">
            <v>6.3230869625246413</v>
          </cell>
        </row>
        <row r="187">
          <cell r="A187" t="str">
            <v>Difference</v>
          </cell>
          <cell r="B187">
            <v>-0.54133141090703329</v>
          </cell>
          <cell r="C187">
            <v>-1.2575296709141295</v>
          </cell>
          <cell r="D187">
            <v>-0.8330039233677704</v>
          </cell>
          <cell r="E187">
            <v>-0.93096149999999867</v>
          </cell>
          <cell r="F187">
            <v>-1.019681799276861</v>
          </cell>
          <cell r="G187">
            <v>-1.0453181818181818</v>
          </cell>
          <cell r="H187">
            <v>-1.1512727272727274</v>
          </cell>
          <cell r="I187">
            <v>-1.166818181818182</v>
          </cell>
          <cell r="J187">
            <v>-1.1512272727272728</v>
          </cell>
          <cell r="K187">
            <v>-1.120318181818182</v>
          </cell>
          <cell r="L187">
            <v>-1.2209999999999999</v>
          </cell>
          <cell r="M187">
            <v>-1.2209999999999999</v>
          </cell>
          <cell r="N187">
            <v>-1.0549552374933615</v>
          </cell>
        </row>
        <row r="188">
          <cell r="A188" t="str">
            <v>2008    Price</v>
          </cell>
          <cell r="B188">
            <v>8.7222272727272721</v>
          </cell>
          <cell r="C188">
            <v>8.7111363636363635</v>
          </cell>
          <cell r="D188">
            <v>8.4800909090909098</v>
          </cell>
          <cell r="E188">
            <v>7.5328636363636381</v>
          </cell>
          <cell r="F188">
            <v>7.4135909090909085</v>
          </cell>
          <cell r="G188">
            <v>7.4902727272727283</v>
          </cell>
          <cell r="H188">
            <v>7.578909090909093</v>
          </cell>
          <cell r="I188">
            <v>7.6476818181818196</v>
          </cell>
          <cell r="J188">
            <v>7.6884545454545439</v>
          </cell>
          <cell r="K188">
            <v>7.7856363636363657</v>
          </cell>
          <cell r="L188">
            <v>8.044272727272725</v>
          </cell>
          <cell r="M188">
            <v>8.5167727272727269</v>
          </cell>
          <cell r="N188">
            <v>7.9676590909090921</v>
          </cell>
        </row>
        <row r="189">
          <cell r="A189" t="str">
            <v>Difference</v>
          </cell>
          <cell r="B189">
            <v>-1.2209999999999999</v>
          </cell>
          <cell r="C189">
            <v>-1.2209999999999999</v>
          </cell>
          <cell r="D189">
            <v>-1.2209999999999999</v>
          </cell>
          <cell r="E189">
            <v>-0.85118181818181793</v>
          </cell>
          <cell r="F189">
            <v>-0.85118181818181793</v>
          </cell>
          <cell r="G189">
            <v>-0.85118181818181793</v>
          </cell>
          <cell r="H189">
            <v>-0.85118181818181793</v>
          </cell>
          <cell r="I189">
            <v>-0.85118181818181793</v>
          </cell>
          <cell r="J189">
            <v>-0.85118181818181793</v>
          </cell>
          <cell r="K189">
            <v>-0.85118181818181793</v>
          </cell>
          <cell r="L189">
            <v>-1.0609545454545455</v>
          </cell>
          <cell r="M189">
            <v>-1.0609545454545455</v>
          </cell>
          <cell r="N189">
            <v>-0.97859848484848477</v>
          </cell>
        </row>
        <row r="190">
          <cell r="A190" t="str">
            <v>2009    Price</v>
          </cell>
          <cell r="B190">
            <v>8.7869090909090914</v>
          </cell>
          <cell r="C190">
            <v>8.7706818181818154</v>
          </cell>
          <cell r="D190">
            <v>8.5206818181818154</v>
          </cell>
          <cell r="E190">
            <v>7.3519090909090927</v>
          </cell>
          <cell r="F190">
            <v>7.222818181818182</v>
          </cell>
          <cell r="G190">
            <v>7.2989999999999995</v>
          </cell>
          <cell r="H190">
            <v>7.382863636363636</v>
          </cell>
          <cell r="I190">
            <v>7.4484545454545454</v>
          </cell>
          <cell r="J190">
            <v>7.4956818181818186</v>
          </cell>
          <cell r="K190">
            <v>7.5951363636363656</v>
          </cell>
          <cell r="L190">
            <v>7.8658181818181809</v>
          </cell>
          <cell r="M190">
            <v>8.308545454545456</v>
          </cell>
          <cell r="N190">
            <v>7.8373750000000006</v>
          </cell>
        </row>
        <row r="191">
          <cell r="A191" t="str">
            <v>Difference</v>
          </cell>
          <cell r="B191">
            <v>-1.0609545454545455</v>
          </cell>
          <cell r="C191">
            <v>-1.0609545454545455</v>
          </cell>
          <cell r="D191">
            <v>-1.0609545454545455</v>
          </cell>
          <cell r="E191">
            <v>-0.72790909090909084</v>
          </cell>
          <cell r="F191">
            <v>-0.72790909090909084</v>
          </cell>
          <cell r="G191">
            <v>-0.72790909090909084</v>
          </cell>
          <cell r="H191">
            <v>-0.72790909090909084</v>
          </cell>
          <cell r="I191">
            <v>-0.72790909090909084</v>
          </cell>
          <cell r="J191">
            <v>-0.72790909090909084</v>
          </cell>
          <cell r="K191">
            <v>-0.72790909090909084</v>
          </cell>
          <cell r="L191">
            <v>-0.90745454545454551</v>
          </cell>
          <cell r="M191">
            <v>-0.90745454545454551</v>
          </cell>
          <cell r="N191">
            <v>-0.84109469696969674</v>
          </cell>
        </row>
        <row r="192">
          <cell r="A192" t="str">
            <v>2010    Price</v>
          </cell>
          <cell r="B192">
            <v>8.53468181818182</v>
          </cell>
          <cell r="C192">
            <v>8.5213636363636347</v>
          </cell>
          <cell r="D192">
            <v>8.2675000000000001</v>
          </cell>
          <cell r="E192">
            <v>7.1590454545454545</v>
          </cell>
          <cell r="F192">
            <v>7.0316363636363635</v>
          </cell>
          <cell r="G192">
            <v>7.1085909090909096</v>
          </cell>
          <cell r="H192">
            <v>7.1901818181818182</v>
          </cell>
          <cell r="I192">
            <v>7.2496363636363634</v>
          </cell>
          <cell r="J192">
            <v>7.2927727272727276</v>
          </cell>
          <cell r="K192">
            <v>7.3903636363636336</v>
          </cell>
          <cell r="L192">
            <v>7.6604545454545443</v>
          </cell>
          <cell r="M192">
            <v>8.0893181818181841</v>
          </cell>
          <cell r="N192">
            <v>7.6246287878787875</v>
          </cell>
        </row>
        <row r="193">
          <cell r="A193" t="str">
            <v>Difference</v>
          </cell>
          <cell r="B193">
            <v>-0.90745454545454551</v>
          </cell>
          <cell r="C193">
            <v>-0.90745454545454551</v>
          </cell>
          <cell r="D193">
            <v>-0.90745454545454551</v>
          </cell>
          <cell r="E193">
            <v>-0.58745454545454545</v>
          </cell>
          <cell r="F193">
            <v>-0.58745454545454545</v>
          </cell>
          <cell r="G193">
            <v>-0.58745454545454545</v>
          </cell>
          <cell r="H193">
            <v>-0.58745454545454545</v>
          </cell>
          <cell r="I193">
            <v>-0.58745454545454545</v>
          </cell>
          <cell r="J193">
            <v>-0.58745454545454545</v>
          </cell>
          <cell r="K193">
            <v>-0.58745454545454545</v>
          </cell>
          <cell r="L193">
            <v>-0.75486363636363651</v>
          </cell>
          <cell r="M193">
            <v>-0.75486363636363651</v>
          </cell>
          <cell r="N193">
            <v>-0.69535606060606081</v>
          </cell>
        </row>
        <row r="194">
          <cell r="A194" t="str">
            <v>2011    Price</v>
          </cell>
          <cell r="B194">
            <v>8.3109090909090924</v>
          </cell>
          <cell r="C194">
            <v>8.2981818181818205</v>
          </cell>
          <cell r="D194">
            <v>8.0604545454545473</v>
          </cell>
          <cell r="E194">
            <v>6.9781363636363629</v>
          </cell>
          <cell r="F194">
            <v>6.8597727272727296</v>
          </cell>
          <cell r="G194">
            <v>6.9371363636363661</v>
          </cell>
          <cell r="H194">
            <v>7.0187272727272729</v>
          </cell>
          <cell r="I194">
            <v>7.0753181818181821</v>
          </cell>
          <cell r="J194">
            <v>7.1157727272727289</v>
          </cell>
          <cell r="K194">
            <v>7.2098636363636386</v>
          </cell>
          <cell r="L194">
            <v>7.5802272727272744</v>
          </cell>
          <cell r="M194">
            <v>8.0197727272727271</v>
          </cell>
          <cell r="N194">
            <v>7.4553560606060616</v>
          </cell>
        </row>
        <row r="195">
          <cell r="A195" t="str">
            <v>Difference</v>
          </cell>
          <cell r="B195">
            <v>-0.75486363636363651</v>
          </cell>
          <cell r="C195">
            <v>-0.75486363636363651</v>
          </cell>
          <cell r="D195">
            <v>-0.75486363636363651</v>
          </cell>
          <cell r="E195">
            <v>-0.47559090909090895</v>
          </cell>
          <cell r="F195">
            <v>-0.47559090909090895</v>
          </cell>
          <cell r="G195">
            <v>-0.47559090909090895</v>
          </cell>
          <cell r="H195">
            <v>-0.47559090909090895</v>
          </cell>
          <cell r="I195">
            <v>-0.47559090909090895</v>
          </cell>
          <cell r="J195">
            <v>-0.47559090909090895</v>
          </cell>
          <cell r="K195">
            <v>-0.47559090909090895</v>
          </cell>
          <cell r="L195">
            <v>-0.54500000000000004</v>
          </cell>
          <cell r="M195">
            <v>-0.54500000000000004</v>
          </cell>
          <cell r="N195">
            <v>-0.55697727272727249</v>
          </cell>
        </row>
        <row r="196">
          <cell r="A196" t="str">
            <v>2012    Price</v>
          </cell>
          <cell r="B196">
            <v>8.2356818181818188</v>
          </cell>
          <cell r="C196">
            <v>8.2304545454545472</v>
          </cell>
          <cell r="D196">
            <v>7.9975000000000023</v>
          </cell>
          <cell r="E196">
            <v>6.7975909090909088</v>
          </cell>
          <cell r="F196">
            <v>6.681</v>
          </cell>
          <cell r="G196">
            <v>6.7582272727272716</v>
          </cell>
          <cell r="H196">
            <v>6.8377727272727267</v>
          </cell>
          <cell r="I196">
            <v>6.8927727272727282</v>
          </cell>
          <cell r="J196">
            <v>6.9427727272727289</v>
          </cell>
          <cell r="K196">
            <v>7.0459545454545456</v>
          </cell>
          <cell r="L196">
            <v>7.3915454545454535</v>
          </cell>
          <cell r="M196">
            <v>7.8079090909090922</v>
          </cell>
          <cell r="N196">
            <v>7.3015984848484861</v>
          </cell>
        </row>
        <row r="197">
          <cell r="A197" t="str">
            <v>Difference</v>
          </cell>
          <cell r="B197">
            <v>-0.54500000000000004</v>
          </cell>
          <cell r="C197">
            <v>-0.54500000000000004</v>
          </cell>
          <cell r="D197">
            <v>-0.54500000000000004</v>
          </cell>
          <cell r="E197">
            <v>-0.47559090909090895</v>
          </cell>
          <cell r="F197">
            <v>-0.47559090909090895</v>
          </cell>
          <cell r="G197">
            <v>-0.47559090909090895</v>
          </cell>
          <cell r="H197">
            <v>-0.47559090909090895</v>
          </cell>
          <cell r="I197">
            <v>-0.47559090909090895</v>
          </cell>
          <cell r="J197">
            <v>-0.47559090909090895</v>
          </cell>
          <cell r="K197">
            <v>-0.47559090909090895</v>
          </cell>
          <cell r="L197">
            <v>-0.54500000000000004</v>
          </cell>
          <cell r="M197">
            <v>-0.54500000000000004</v>
          </cell>
          <cell r="N197">
            <v>-0.50451136363636351</v>
          </cell>
        </row>
        <row r="198">
          <cell r="A198" t="str">
            <v>2013    Price</v>
          </cell>
          <cell r="B198">
            <v>8.2076311787057339</v>
          </cell>
          <cell r="C198">
            <v>8.1967384836429584</v>
          </cell>
          <cell r="D198">
            <v>7.9726058605631227</v>
          </cell>
          <cell r="E198">
            <v>6.7632767749060525</v>
          </cell>
          <cell r="F198">
            <v>6.6497358510399476</v>
          </cell>
          <cell r="G198">
            <v>6.7212017332322418</v>
          </cell>
          <cell r="H198">
            <v>6.7983970547205459</v>
          </cell>
          <cell r="I198">
            <v>6.855175967154036</v>
          </cell>
          <cell r="J198">
            <v>6.8963721567824425</v>
          </cell>
          <cell r="K198">
            <v>6.9877474180033552</v>
          </cell>
          <cell r="L198">
            <v>7.3293706683302968</v>
          </cell>
          <cell r="M198">
            <v>7.7383748894615518</v>
          </cell>
          <cell r="N198">
            <v>7.2597190030451912</v>
          </cell>
        </row>
        <row r="199">
          <cell r="A199" t="str">
            <v>Difference</v>
          </cell>
          <cell r="B199">
            <v>-0.54500000000000004</v>
          </cell>
          <cell r="C199">
            <v>-0.54500000000000004</v>
          </cell>
          <cell r="D199">
            <v>-0.54500000000000004</v>
          </cell>
          <cell r="E199">
            <v>-0.47559090909090895</v>
          </cell>
          <cell r="F199">
            <v>-0.47559090909090895</v>
          </cell>
          <cell r="G199">
            <v>-0.47559090909090895</v>
          </cell>
          <cell r="H199">
            <v>-0.47559090909090895</v>
          </cell>
          <cell r="I199">
            <v>-0.47559090909090895</v>
          </cell>
          <cell r="J199">
            <v>-0.47559090909090895</v>
          </cell>
          <cell r="K199">
            <v>-0.47559090909090895</v>
          </cell>
          <cell r="L199">
            <v>-0.54500000000000004</v>
          </cell>
          <cell r="M199">
            <v>-0.54500000000000004</v>
          </cell>
          <cell r="N199">
            <v>-0.50451136363636351</v>
          </cell>
        </row>
        <row r="200">
          <cell r="A200" t="str">
            <v>2014    Price</v>
          </cell>
          <cell r="B200">
            <v>8.160420361809761</v>
          </cell>
          <cell r="C200">
            <v>8.149586420854364</v>
          </cell>
          <cell r="D200">
            <v>7.9266627467194315</v>
          </cell>
          <cell r="E200">
            <v>6.7242310468517497</v>
          </cell>
          <cell r="F200">
            <v>6.6113025513694517</v>
          </cell>
          <cell r="G200">
            <v>6.6823829537432093</v>
          </cell>
          <cell r="H200">
            <v>6.7591618913906322</v>
          </cell>
          <cell r="I200">
            <v>6.8156345440510639</v>
          </cell>
          <cell r="J200">
            <v>6.8566085255542051</v>
          </cell>
          <cell r="K200">
            <v>6.9474909177579915</v>
          </cell>
          <cell r="L200">
            <v>7.2868971007592096</v>
          </cell>
          <cell r="M200">
            <v>7.6936951940416769</v>
          </cell>
          <cell r="N200">
            <v>7.2178395212418947</v>
          </cell>
        </row>
        <row r="201">
          <cell r="A201" t="str">
            <v>Difference</v>
          </cell>
          <cell r="B201">
            <v>-0.54500000000000004</v>
          </cell>
          <cell r="C201">
            <v>-0.54500000000000004</v>
          </cell>
          <cell r="D201">
            <v>-0.54500000000000004</v>
          </cell>
          <cell r="E201">
            <v>-0.47559090909090895</v>
          </cell>
          <cell r="F201">
            <v>-0.47559090909090895</v>
          </cell>
          <cell r="G201">
            <v>-0.47559090909090895</v>
          </cell>
          <cell r="H201">
            <v>-0.47559090909090895</v>
          </cell>
          <cell r="I201">
            <v>-0.47559090909090895</v>
          </cell>
          <cell r="J201">
            <v>-0.47559090909090895</v>
          </cell>
          <cell r="K201">
            <v>-0.47559090909090895</v>
          </cell>
          <cell r="L201">
            <v>-0.54500000000000004</v>
          </cell>
          <cell r="M201">
            <v>-0.54500000000000004</v>
          </cell>
          <cell r="N201">
            <v>-0.50451136363636351</v>
          </cell>
        </row>
        <row r="202">
          <cell r="A202" t="str">
            <v>2015    Price</v>
          </cell>
          <cell r="B202">
            <v>8.1132095449137882</v>
          </cell>
          <cell r="C202">
            <v>8.1024343580657678</v>
          </cell>
          <cell r="D202">
            <v>7.8807196328757403</v>
          </cell>
          <cell r="E202">
            <v>6.6851853187974468</v>
          </cell>
          <cell r="F202">
            <v>6.5728692516989566</v>
          </cell>
          <cell r="G202">
            <v>6.6435641742541769</v>
          </cell>
          <cell r="H202">
            <v>6.7199267280607184</v>
          </cell>
          <cell r="I202">
            <v>6.7760931209480928</v>
          </cell>
          <cell r="J202">
            <v>6.8168448943259685</v>
          </cell>
          <cell r="K202">
            <v>6.907234417512627</v>
          </cell>
          <cell r="L202">
            <v>7.2444235331881224</v>
          </cell>
          <cell r="M202">
            <v>7.6490154986218037</v>
          </cell>
          <cell r="N202">
            <v>7.1759600394386025</v>
          </cell>
        </row>
        <row r="203">
          <cell r="A203" t="str">
            <v>Difference</v>
          </cell>
          <cell r="B203">
            <v>-0.54500000000000004</v>
          </cell>
          <cell r="C203">
            <v>-0.54500000000000004</v>
          </cell>
          <cell r="D203">
            <v>-0.54500000000000004</v>
          </cell>
          <cell r="E203">
            <v>-0.47559090909090895</v>
          </cell>
          <cell r="F203">
            <v>-0.47559090909090895</v>
          </cell>
          <cell r="G203">
            <v>-0.47559090909090895</v>
          </cell>
          <cell r="H203">
            <v>-0.47559090909090895</v>
          </cell>
          <cell r="I203">
            <v>-0.47559090909090895</v>
          </cell>
          <cell r="J203">
            <v>-0.47559090909090895</v>
          </cell>
          <cell r="K203">
            <v>-0.47559090909090895</v>
          </cell>
          <cell r="L203">
            <v>-0.54500000000000004</v>
          </cell>
          <cell r="M203">
            <v>-0.54500000000000004</v>
          </cell>
          <cell r="N203">
            <v>-0.50451136363636351</v>
          </cell>
        </row>
        <row r="204">
          <cell r="A204" t="str">
            <v>2016    Price</v>
          </cell>
          <cell r="B204">
            <v>8.0659987280178154</v>
          </cell>
          <cell r="C204">
            <v>8.0552822952771717</v>
          </cell>
          <cell r="D204">
            <v>7.8347765190320509</v>
          </cell>
          <cell r="E204">
            <v>6.6461395907431431</v>
          </cell>
          <cell r="F204">
            <v>6.5344359520284616</v>
          </cell>
          <cell r="G204">
            <v>6.6047453947651453</v>
          </cell>
          <cell r="H204">
            <v>6.6806915647308047</v>
          </cell>
          <cell r="I204">
            <v>6.7365516978451208</v>
          </cell>
          <cell r="J204">
            <v>6.7770812630977311</v>
          </cell>
          <cell r="K204">
            <v>6.8669779172672634</v>
          </cell>
          <cell r="L204">
            <v>7.2019499656170352</v>
          </cell>
          <cell r="M204">
            <v>7.6043358032019288</v>
          </cell>
          <cell r="N204">
            <v>7.1340805576353068</v>
          </cell>
        </row>
        <row r="205">
          <cell r="A205" t="str">
            <v>Difference</v>
          </cell>
          <cell r="B205">
            <v>-0.54500000000000004</v>
          </cell>
          <cell r="C205">
            <v>-0.54500000000000004</v>
          </cell>
          <cell r="D205">
            <v>-0.54500000000000004</v>
          </cell>
          <cell r="E205">
            <v>-0.47559090909090895</v>
          </cell>
          <cell r="F205">
            <v>-0.47559090909090895</v>
          </cell>
          <cell r="G205">
            <v>-0.47559090909090895</v>
          </cell>
          <cell r="H205">
            <v>-0.47559090909090895</v>
          </cell>
          <cell r="I205">
            <v>-0.47559090909090895</v>
          </cell>
          <cell r="J205">
            <v>-0.47559090909090895</v>
          </cell>
          <cell r="K205">
            <v>-0.47559090909090895</v>
          </cell>
          <cell r="L205">
            <v>-0.54500000000000004</v>
          </cell>
          <cell r="M205">
            <v>-0.54500000000000004</v>
          </cell>
          <cell r="N205">
            <v>-0.50451136363636351</v>
          </cell>
        </row>
        <row r="206">
          <cell r="A206" t="str">
            <v>2017    Price</v>
          </cell>
          <cell r="B206">
            <v>8.438386749772036</v>
          </cell>
          <cell r="C206">
            <v>8.427206878199895</v>
          </cell>
          <cell r="D206">
            <v>8.197165191847839</v>
          </cell>
          <cell r="E206">
            <v>6.9541232771964783</v>
          </cell>
          <cell r="F206">
            <v>6.8375889448122731</v>
          </cell>
          <cell r="G206">
            <v>6.9109389633425824</v>
          </cell>
          <cell r="H206">
            <v>6.9901694728937658</v>
          </cell>
          <cell r="I206">
            <v>7.0484453123764599</v>
          </cell>
          <cell r="J206">
            <v>7.0907276040088654</v>
          </cell>
          <cell r="K206">
            <v>7.1845118951721867</v>
          </cell>
          <cell r="L206">
            <v>7.5369716586221092</v>
          </cell>
          <cell r="M206">
            <v>7.9567589232392226</v>
          </cell>
          <cell r="N206">
            <v>7.4644162392903093</v>
          </cell>
        </row>
        <row r="207">
          <cell r="A207" t="str">
            <v>Difference</v>
          </cell>
          <cell r="B207">
            <v>-0.54500000000000004</v>
          </cell>
          <cell r="C207">
            <v>-0.54500000000000004</v>
          </cell>
          <cell r="D207">
            <v>-0.54500000000000004</v>
          </cell>
          <cell r="E207">
            <v>-0.47559090909090895</v>
          </cell>
          <cell r="F207">
            <v>-0.47559090909090895</v>
          </cell>
          <cell r="G207">
            <v>-0.47559090909090895</v>
          </cell>
          <cell r="H207">
            <v>-0.47559090909090895</v>
          </cell>
          <cell r="I207">
            <v>-0.47559090909090895</v>
          </cell>
          <cell r="J207">
            <v>-0.47559090909090895</v>
          </cell>
          <cell r="K207">
            <v>-0.47559090909090895</v>
          </cell>
          <cell r="L207">
            <v>-0.54500000000000004</v>
          </cell>
          <cell r="M207">
            <v>-0.54500000000000004</v>
          </cell>
          <cell r="N207">
            <v>-0.50451136363636351</v>
          </cell>
        </row>
        <row r="208">
          <cell r="A208" t="str">
            <v>2018    Price</v>
          </cell>
          <cell r="B208">
            <v>8.6465553989714348</v>
          </cell>
          <cell r="C208">
            <v>8.6351164604317656</v>
          </cell>
          <cell r="D208">
            <v>8.3997441044290149</v>
          </cell>
          <cell r="E208">
            <v>7.1262892552599633</v>
          </cell>
          <cell r="F208">
            <v>7.0070545165330858</v>
          </cell>
          <cell r="G208">
            <v>7.0821042475105509</v>
          </cell>
          <cell r="H208">
            <v>7.1631707359200494</v>
          </cell>
          <cell r="I208">
            <v>7.2227969795569873</v>
          </cell>
          <cell r="J208">
            <v>7.2660590628625492</v>
          </cell>
          <cell r="K208">
            <v>7.3620165822026591</v>
          </cell>
          <cell r="L208">
            <v>7.7242521542643434</v>
          </cell>
          <cell r="M208">
            <v>8.1537669915954645</v>
          </cell>
          <cell r="N208">
            <v>7.649077207461489</v>
          </cell>
        </row>
        <row r="209">
          <cell r="A209" t="str">
            <v>Difference</v>
          </cell>
          <cell r="B209">
            <v>-0.54500000000000004</v>
          </cell>
          <cell r="C209">
            <v>-0.54500000000000004</v>
          </cell>
          <cell r="D209">
            <v>-0.54500000000000004</v>
          </cell>
          <cell r="E209">
            <v>-0.47559090909090895</v>
          </cell>
          <cell r="F209">
            <v>-0.47559090909090895</v>
          </cell>
          <cell r="G209">
            <v>-0.47559090909090895</v>
          </cell>
          <cell r="H209">
            <v>-0.47559090909090895</v>
          </cell>
          <cell r="I209">
            <v>-0.47559090909090895</v>
          </cell>
          <cell r="J209">
            <v>-0.47559090909090895</v>
          </cell>
          <cell r="K209">
            <v>-0.47559090909090895</v>
          </cell>
          <cell r="L209">
            <v>-0.54500000000000004</v>
          </cell>
          <cell r="M209">
            <v>-0.54500000000000004</v>
          </cell>
          <cell r="N209">
            <v>-0.50451136363636351</v>
          </cell>
        </row>
        <row r="210">
          <cell r="A210" t="str">
            <v>2019    Price</v>
          </cell>
          <cell r="B210">
            <v>8.6760404449943511</v>
          </cell>
          <cell r="C210">
            <v>8.6645648121614247</v>
          </cell>
          <cell r="D210">
            <v>8.4284374191221758</v>
          </cell>
          <cell r="E210">
            <v>7.1506748762759305</v>
          </cell>
          <cell r="F210">
            <v>7.0310576514945931</v>
          </cell>
          <cell r="G210">
            <v>7.1063481300578397</v>
          </cell>
          <cell r="H210">
            <v>7.1876746668528311</v>
          </cell>
          <cell r="I210">
            <v>7.2474921819842546</v>
          </cell>
          <cell r="J210">
            <v>7.2908930431638481</v>
          </cell>
          <cell r="K210">
            <v>7.3871583789453741</v>
          </cell>
          <cell r="L210">
            <v>7.7507785983491893</v>
          </cell>
          <cell r="M210">
            <v>8.1816712508809513</v>
          </cell>
          <cell r="N210">
            <v>7.6752326211902293</v>
          </cell>
        </row>
        <row r="211">
          <cell r="A211" t="str">
            <v>Difference</v>
          </cell>
          <cell r="B211">
            <v>-0.54500000000000004</v>
          </cell>
          <cell r="C211">
            <v>-0.54500000000000004</v>
          </cell>
          <cell r="D211">
            <v>-0.54500000000000004</v>
          </cell>
          <cell r="E211">
            <v>-0.47559090909090895</v>
          </cell>
          <cell r="F211">
            <v>-0.47559090909090895</v>
          </cell>
          <cell r="G211">
            <v>-0.47559090909090895</v>
          </cell>
          <cell r="H211">
            <v>-0.47559090909090895</v>
          </cell>
          <cell r="I211">
            <v>-0.47559090909090895</v>
          </cell>
          <cell r="J211">
            <v>-0.47559090909090895</v>
          </cell>
          <cell r="K211">
            <v>-0.47559090909090895</v>
          </cell>
          <cell r="L211">
            <v>-0.54500000000000004</v>
          </cell>
          <cell r="M211">
            <v>-0.54500000000000004</v>
          </cell>
          <cell r="N211">
            <v>-0.50451136363636351</v>
          </cell>
        </row>
        <row r="212">
          <cell r="A212" t="str">
            <v>2020    Price</v>
          </cell>
          <cell r="B212">
            <v>8.9518697629500075</v>
          </cell>
          <cell r="C212">
            <v>8.940050859095086</v>
          </cell>
          <cell r="D212">
            <v>8.6968601787661655</v>
          </cell>
          <cell r="E212">
            <v>7.3787996418785156</v>
          </cell>
          <cell r="F212">
            <v>7.2556043027049899</v>
          </cell>
          <cell r="G212">
            <v>7.3331469480898157</v>
          </cell>
          <cell r="H212">
            <v>7.416906208535643</v>
          </cell>
          <cell r="I212">
            <v>7.4785130471711687</v>
          </cell>
          <cell r="J212">
            <v>7.5232121598885655</v>
          </cell>
          <cell r="K212">
            <v>7.6223570841579393</v>
          </cell>
          <cell r="L212">
            <v>7.9989305250589293</v>
          </cell>
          <cell r="M212">
            <v>8.4427124851660054</v>
          </cell>
          <cell r="N212">
            <v>7.9199136002885693</v>
          </cell>
        </row>
        <row r="213">
          <cell r="A213" t="str">
            <v>Difference</v>
          </cell>
          <cell r="B213">
            <v>-0.54500000000000004</v>
          </cell>
          <cell r="C213">
            <v>-0.54500000000000004</v>
          </cell>
          <cell r="D213">
            <v>-0.54500000000000004</v>
          </cell>
          <cell r="E213">
            <v>-0.47559090909090895</v>
          </cell>
          <cell r="F213">
            <v>-0.47559090909090895</v>
          </cell>
          <cell r="G213">
            <v>-0.47559090909090895</v>
          </cell>
          <cell r="H213">
            <v>-0.47559090909090895</v>
          </cell>
          <cell r="I213">
            <v>-0.47559090909090895</v>
          </cell>
          <cell r="J213">
            <v>-0.47559090909090895</v>
          </cell>
          <cell r="K213">
            <v>-0.47559090909090895</v>
          </cell>
          <cell r="L213">
            <v>-0.54500000000000004</v>
          </cell>
          <cell r="M213">
            <v>-0.54500000000000004</v>
          </cell>
          <cell r="N213">
            <v>-0.50451136363636351</v>
          </cell>
        </row>
        <row r="214">
          <cell r="A214" t="str">
            <v>2021    Price</v>
          </cell>
          <cell r="B214">
            <v>9.1377694531544069</v>
          </cell>
          <cell r="C214">
            <v>9.1257191961673456</v>
          </cell>
          <cell r="D214">
            <v>8.8777680975888131</v>
          </cell>
          <cell r="E214">
            <v>7.5325480670560365</v>
          </cell>
          <cell r="F214">
            <v>7.4069411990357814</v>
          </cell>
          <cell r="G214">
            <v>7.4860017291673167</v>
          </cell>
          <cell r="H214">
            <v>7.5714005635946018</v>
          </cell>
          <cell r="I214">
            <v>7.6342133461361401</v>
          </cell>
          <cell r="J214">
            <v>7.6797874367582546</v>
          </cell>
          <cell r="K214">
            <v>7.7808731068909589</v>
          </cell>
          <cell r="L214">
            <v>8.166176583747955</v>
          </cell>
          <cell r="M214">
            <v>8.6186455039757277</v>
          </cell>
          <cell r="N214">
            <v>8.0848203569394457</v>
          </cell>
        </row>
        <row r="215">
          <cell r="A215" t="str">
            <v>Difference</v>
          </cell>
          <cell r="B215">
            <v>-0.54500000000000004</v>
          </cell>
          <cell r="C215">
            <v>-0.54500000000000004</v>
          </cell>
          <cell r="D215">
            <v>-0.54500000000000004</v>
          </cell>
          <cell r="E215">
            <v>-0.47559090909090895</v>
          </cell>
          <cell r="F215">
            <v>-0.47559090909090895</v>
          </cell>
          <cell r="G215">
            <v>-0.47559090909090895</v>
          </cell>
          <cell r="H215">
            <v>-0.47559090909090895</v>
          </cell>
          <cell r="I215">
            <v>-0.47559090909090895</v>
          </cell>
          <cell r="J215">
            <v>-0.47559090909090895</v>
          </cell>
          <cell r="K215">
            <v>-0.47559090909090895</v>
          </cell>
          <cell r="L215">
            <v>-0.54500000000000004</v>
          </cell>
          <cell r="M215">
            <v>-0.54500000000000004</v>
          </cell>
          <cell r="N215">
            <v>-0.50451136363636351</v>
          </cell>
        </row>
        <row r="216">
          <cell r="A216" t="str">
            <v>2022    Price</v>
          </cell>
          <cell r="B216">
            <v>9.4745841006161218</v>
          </cell>
          <cell r="C216">
            <v>9.462114676047042</v>
          </cell>
          <cell r="D216">
            <v>9.2055386110000299</v>
          </cell>
          <cell r="E216">
            <v>7.8111107777685858</v>
          </cell>
          <cell r="F216">
            <v>7.6811346811742451</v>
          </cell>
          <cell r="G216">
            <v>7.7629453278621243</v>
          </cell>
          <cell r="H216">
            <v>7.8513147564412611</v>
          </cell>
          <cell r="I216">
            <v>7.9163124784580363</v>
          </cell>
          <cell r="J216">
            <v>7.9634718615257212</v>
          </cell>
          <cell r="K216">
            <v>8.068073791599744</v>
          </cell>
          <cell r="L216">
            <v>8.4691944222110997</v>
          </cell>
          <cell r="M216">
            <v>8.9374024510266814</v>
          </cell>
          <cell r="N216">
            <v>8.383599827977557</v>
          </cell>
        </row>
        <row r="217">
          <cell r="A217" t="str">
            <v>Difference</v>
          </cell>
          <cell r="B217">
            <v>-0.54500000000000004</v>
          </cell>
          <cell r="C217">
            <v>-0.54500000000000004</v>
          </cell>
          <cell r="D217">
            <v>-0.54500000000000004</v>
          </cell>
          <cell r="E217">
            <v>-0.47559090909090895</v>
          </cell>
          <cell r="F217">
            <v>-0.47559090909090895</v>
          </cell>
          <cell r="G217">
            <v>-0.47559090909090895</v>
          </cell>
          <cell r="H217">
            <v>-0.47559090909090895</v>
          </cell>
          <cell r="I217">
            <v>-0.47559090909090895</v>
          </cell>
          <cell r="J217">
            <v>-0.47559090909090895</v>
          </cell>
          <cell r="K217">
            <v>-0.47559090909090895</v>
          </cell>
          <cell r="L217">
            <v>-0.54500000000000004</v>
          </cell>
          <cell r="M217">
            <v>-0.54500000000000004</v>
          </cell>
          <cell r="N217">
            <v>-0.50451136363636351</v>
          </cell>
        </row>
        <row r="218">
          <cell r="A218" t="str">
            <v>2023    Price</v>
          </cell>
          <cell r="B218">
            <v>9.855881567584019</v>
          </cell>
          <cell r="C218">
            <v>9.8429376163324953</v>
          </cell>
          <cell r="D218">
            <v>9.576597492946874</v>
          </cell>
          <cell r="E218">
            <v>8.1264630250264158</v>
          </cell>
          <cell r="F218">
            <v>7.9915406596149152</v>
          </cell>
          <cell r="G218">
            <v>8.0764646283768275</v>
          </cell>
          <cell r="H218">
            <v>8.1681969749110692</v>
          </cell>
          <cell r="I218">
            <v>8.2356681994719416</v>
          </cell>
          <cell r="J218">
            <v>8.2846222431889007</v>
          </cell>
          <cell r="K218">
            <v>8.3932048226168963</v>
          </cell>
          <cell r="L218">
            <v>8.8122315648140432</v>
          </cell>
          <cell r="M218">
            <v>9.2982573526911452</v>
          </cell>
          <cell r="N218">
            <v>8.7218388456312947</v>
          </cell>
        </row>
        <row r="219">
          <cell r="A219" t="str">
            <v>Difference</v>
          </cell>
          <cell r="B219">
            <v>-0.54500000000000004</v>
          </cell>
          <cell r="C219">
            <v>-0.54500000000000004</v>
          </cell>
          <cell r="D219">
            <v>-0.54500000000000004</v>
          </cell>
          <cell r="E219">
            <v>-0.47559090909090895</v>
          </cell>
          <cell r="F219">
            <v>-0.47559090909090895</v>
          </cell>
          <cell r="G219">
            <v>-0.47559090909090895</v>
          </cell>
          <cell r="H219">
            <v>-0.47559090909090895</v>
          </cell>
          <cell r="I219">
            <v>-0.47559090909090895</v>
          </cell>
          <cell r="J219">
            <v>-0.47559090909090895</v>
          </cell>
          <cell r="K219">
            <v>-0.47559090909090895</v>
          </cell>
          <cell r="L219">
            <v>-0.54500000000000004</v>
          </cell>
          <cell r="M219">
            <v>-0.54500000000000004</v>
          </cell>
          <cell r="N219">
            <v>-0.50451136363636351</v>
          </cell>
        </row>
        <row r="220">
          <cell r="A220" t="str">
            <v>2024    Price</v>
          </cell>
          <cell r="B220">
            <v>10.24527539463306</v>
          </cell>
          <cell r="C220">
            <v>10.231846840736825</v>
          </cell>
          <cell r="D220">
            <v>9.9555353318231674</v>
          </cell>
          <cell r="E220">
            <v>8.4485113706520121</v>
          </cell>
          <cell r="F220">
            <v>8.3085377087825414</v>
          </cell>
          <cell r="G220">
            <v>8.3966411069985387</v>
          </cell>
          <cell r="H220">
            <v>8.4918077787146444</v>
          </cell>
          <cell r="I220">
            <v>8.5618050274569022</v>
          </cell>
          <cell r="J220">
            <v>8.6125918391280596</v>
          </cell>
          <cell r="K220">
            <v>8.7252395918665648</v>
          </cell>
          <cell r="L220">
            <v>9.1625526588415944</v>
          </cell>
          <cell r="M220">
            <v>9.6667745429203702</v>
          </cell>
          <cell r="N220">
            <v>9.0672599327128562</v>
          </cell>
        </row>
        <row r="221">
          <cell r="A221" t="str">
            <v>Difference</v>
          </cell>
          <cell r="B221">
            <v>-0.54500000000000004</v>
          </cell>
          <cell r="C221">
            <v>-0.54500000000000004</v>
          </cell>
          <cell r="D221">
            <v>-0.54500000000000004</v>
          </cell>
          <cell r="E221">
            <v>-0.47559090909090895</v>
          </cell>
          <cell r="F221">
            <v>-0.47559090909090895</v>
          </cell>
          <cell r="G221">
            <v>-0.47559090909090895</v>
          </cell>
          <cell r="H221">
            <v>-0.47559090909090895</v>
          </cell>
          <cell r="I221">
            <v>-0.47559090909090895</v>
          </cell>
          <cell r="J221">
            <v>-0.47559090909090895</v>
          </cell>
          <cell r="K221">
            <v>-0.47559090909090895</v>
          </cell>
          <cell r="L221">
            <v>-0.54500000000000004</v>
          </cell>
          <cell r="M221">
            <v>-0.54500000000000004</v>
          </cell>
          <cell r="N221">
            <v>-0.50451136363636351</v>
          </cell>
        </row>
        <row r="222">
          <cell r="A222" t="str">
            <v>2025    Price</v>
          </cell>
          <cell r="B222">
            <v>10.508308554611284</v>
          </cell>
          <cell r="C222">
            <v>10.494552654578268</v>
          </cell>
          <cell r="D222">
            <v>10.211505535435043</v>
          </cell>
          <cell r="E222">
            <v>8.6660530678525483</v>
          </cell>
          <cell r="F222">
            <v>8.5226672859723536</v>
          </cell>
          <cell r="G222">
            <v>8.6129183694317781</v>
          </cell>
          <cell r="H222">
            <v>8.7104049069039089</v>
          </cell>
          <cell r="I222">
            <v>8.7821084696050882</v>
          </cell>
          <cell r="J222">
            <v>8.8341333048734683</v>
          </cell>
          <cell r="K222">
            <v>8.9495270574390027</v>
          </cell>
          <cell r="L222">
            <v>9.3991924254948316</v>
          </cell>
          <cell r="M222">
            <v>9.9157056618003896</v>
          </cell>
          <cell r="N222">
            <v>9.3005897744998283</v>
          </cell>
        </row>
        <row r="223">
          <cell r="A223" t="str">
            <v>Difference</v>
          </cell>
          <cell r="B223">
            <v>-0.54500000000000004</v>
          </cell>
          <cell r="C223">
            <v>-0.54500000000000004</v>
          </cell>
          <cell r="D223">
            <v>-0.54500000000000004</v>
          </cell>
          <cell r="E223">
            <v>-0.47559090909090895</v>
          </cell>
          <cell r="F223">
            <v>-0.47559090909090895</v>
          </cell>
          <cell r="G223">
            <v>-0.47559090909090895</v>
          </cell>
          <cell r="H223">
            <v>-0.47559090909090895</v>
          </cell>
          <cell r="I223">
            <v>-0.47559090909090895</v>
          </cell>
          <cell r="J223">
            <v>-0.47559090909090895</v>
          </cell>
          <cell r="K223">
            <v>-0.47559090909090895</v>
          </cell>
          <cell r="L223">
            <v>-0.54500000000000004</v>
          </cell>
          <cell r="M223">
            <v>-0.54500000000000004</v>
          </cell>
          <cell r="N223">
            <v>-0.50451136363636351</v>
          </cell>
        </row>
        <row r="225">
          <cell r="A225" t="str">
            <v>NOTES:</v>
          </cell>
        </row>
        <row r="226">
          <cell r="A226" t="str">
            <v>1/ Jan.'00-Sep'07 monthly actuals are simple averages of mid-range estimate of the low and high prices reported each business day by Gas Daily</v>
          </cell>
        </row>
        <row r="227">
          <cell r="A227" t="str">
            <v xml:space="preserve">     in their "Daily Price Survey." </v>
          </cell>
        </row>
        <row r="228">
          <cell r="A228" t="str">
            <v>2/ Forecasted price levels for Oct.'07 through Dec.'25 are the sum of Henry Hub projected price plus basis swap from NYMEX Clearport(sm).</v>
          </cell>
        </row>
        <row r="229">
          <cell r="A229" t="str">
            <v>3/ Source for gas price data: Gas Daily's  "Daily Price Survey" for REGION--"Canadian Gas" and LOCATION--"NOVA (AECO-C, NIT)".</v>
          </cell>
        </row>
        <row r="230">
          <cell r="A230" t="str">
            <v xml:space="preserve">     Monthly prices are calculated from data reported in Platts Gas Daily--published by the McGraw-Hill Companies, Inc.</v>
          </cell>
        </row>
        <row r="231">
          <cell r="A231" t="str">
            <v xml:space="preserve">     From the daily low and high prices reported under the heading "Common," the mid-range, or simple average, of these was calculated for each day.  </v>
          </cell>
        </row>
        <row r="232">
          <cell r="A232" t="str">
            <v xml:space="preserve">     These daily mid-range values were subsequently averaged over the number of days reported for each respective calendar month to arrive at the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p_list_final"/>
      <sheetName val="spp_summary_bill"/>
    </sheetNames>
    <sheetDataSet>
      <sheetData sheetId="0"/>
      <sheetData sheetId="1" refreshError="1">
        <row r="1">
          <cell r="E1" t="str">
            <v>Service_End_Date</v>
          </cell>
          <cell r="H1" t="str">
            <v>Climate Zone</v>
          </cell>
          <cell r="I1" t="str">
            <v>Heat_CD</v>
          </cell>
          <cell r="J1" t="str">
            <v>Heat_CD_GAS</v>
          </cell>
          <cell r="K1" t="str">
            <v>CD_RATE</v>
          </cell>
          <cell r="L1" t="str">
            <v>Service_Begin_Date</v>
          </cell>
          <cell r="M1" t="str">
            <v>ELI_Rider</v>
          </cell>
          <cell r="N1" t="str">
            <v>Off_Peak_kWh</v>
          </cell>
          <cell r="P1" t="str">
            <v>On_Peak_kWh</v>
          </cell>
          <cell r="Q1" t="str">
            <v>Critical_Peak_kWh</v>
          </cell>
          <cell r="R1" t="str">
            <v>Off_Peak_Charge</v>
          </cell>
          <cell r="S1" t="str">
            <v>On_Peak_Charge</v>
          </cell>
          <cell r="T1" t="str">
            <v>Critical_Peak_Charge</v>
          </cell>
          <cell r="U1" t="str">
            <v>DWR_Charge</v>
          </cell>
          <cell r="V1" t="str">
            <v>Total_Electric_Charge</v>
          </cell>
          <cell r="W1" t="str">
            <v>CISCO_Import_Filename</v>
          </cell>
          <cell r="X1" t="str">
            <v>Printed_Date</v>
          </cell>
          <cell r="Y1" t="str">
            <v>Printed_Label_Not_Printed</v>
          </cell>
          <cell r="Z1" t="str">
            <v>Printed_Label_Printed</v>
          </cell>
          <cell r="AA1" t="str">
            <v>Exception_Comment</v>
          </cell>
        </row>
        <row r="2">
          <cell r="E2">
            <v>38236</v>
          </cell>
          <cell r="F2">
            <v>32</v>
          </cell>
          <cell r="G2">
            <v>213</v>
          </cell>
          <cell r="K2" t="str">
            <v>DR</v>
          </cell>
          <cell r="L2">
            <v>38204</v>
          </cell>
          <cell r="N2">
            <v>183</v>
          </cell>
          <cell r="P2">
            <v>24</v>
          </cell>
          <cell r="Q2">
            <v>6</v>
          </cell>
          <cell r="R2">
            <v>4.6100001335144043</v>
          </cell>
          <cell r="S2">
            <v>3.25</v>
          </cell>
          <cell r="T2">
            <v>2.7400000095367432</v>
          </cell>
          <cell r="U2">
            <v>1.0499999523162842</v>
          </cell>
          <cell r="V2">
            <v>28.799999237060547</v>
          </cell>
          <cell r="W2" t="str">
            <v>CISCO_DAILY_BILL_DTL20040913.TXT</v>
          </cell>
          <cell r="X2">
            <v>38244</v>
          </cell>
          <cell r="Z2" t="str">
            <v>Print Summary</v>
          </cell>
        </row>
        <row r="3">
          <cell r="E3">
            <v>38175</v>
          </cell>
          <cell r="F3">
            <v>29</v>
          </cell>
          <cell r="G3">
            <v>679</v>
          </cell>
          <cell r="K3" t="str">
            <v>DR</v>
          </cell>
          <cell r="L3">
            <v>38146</v>
          </cell>
          <cell r="N3">
            <v>588</v>
          </cell>
          <cell r="P3">
            <v>91</v>
          </cell>
          <cell r="Q3">
            <v>0</v>
          </cell>
          <cell r="R3">
            <v>-6.9200000762939453</v>
          </cell>
          <cell r="S3">
            <v>14.149999618530273</v>
          </cell>
          <cell r="T3">
            <v>0</v>
          </cell>
          <cell r="U3">
            <v>3.3499999046325684</v>
          </cell>
          <cell r="V3">
            <v>77.959999084472656</v>
          </cell>
          <cell r="W3" t="str">
            <v>CISCO_DAILY_BILL_DTL20040712.TXT</v>
          </cell>
          <cell r="X3">
            <v>38181</v>
          </cell>
          <cell r="Z3" t="str">
            <v>Print Summary</v>
          </cell>
        </row>
        <row r="4">
          <cell r="E4">
            <v>38204</v>
          </cell>
          <cell r="F4">
            <v>29</v>
          </cell>
          <cell r="G4">
            <v>742</v>
          </cell>
          <cell r="K4" t="str">
            <v>DR</v>
          </cell>
          <cell r="L4">
            <v>38175</v>
          </cell>
          <cell r="N4">
            <v>642</v>
          </cell>
          <cell r="P4">
            <v>84</v>
          </cell>
          <cell r="Q4">
            <v>16</v>
          </cell>
          <cell r="R4">
            <v>-7.559999942779541</v>
          </cell>
          <cell r="S4">
            <v>13.060000419616699</v>
          </cell>
          <cell r="T4">
            <v>10.369999885559082</v>
          </cell>
          <cell r="U4">
            <v>3.6600000858306885</v>
          </cell>
          <cell r="V4">
            <v>95.370002746582031</v>
          </cell>
          <cell r="W4" t="str">
            <v>CISCO_DAILY_BILL_DTL20040806.TXT</v>
          </cell>
          <cell r="X4">
            <v>38208</v>
          </cell>
          <cell r="Z4" t="str">
            <v>Print Summary</v>
          </cell>
        </row>
        <row r="5">
          <cell r="E5">
            <v>38237</v>
          </cell>
          <cell r="F5">
            <v>33</v>
          </cell>
          <cell r="G5">
            <v>903</v>
          </cell>
          <cell r="K5" t="str">
            <v>DR</v>
          </cell>
          <cell r="L5">
            <v>38204</v>
          </cell>
          <cell r="N5">
            <v>803</v>
          </cell>
          <cell r="P5">
            <v>79</v>
          </cell>
          <cell r="Q5">
            <v>21</v>
          </cell>
          <cell r="R5">
            <v>-11.100000381469727</v>
          </cell>
          <cell r="S5">
            <v>12.149999618530273</v>
          </cell>
          <cell r="T5">
            <v>13.560000419616699</v>
          </cell>
          <cell r="U5">
            <v>4.4499998092651367</v>
          </cell>
          <cell r="V5">
            <v>114.19999694824219</v>
          </cell>
          <cell r="W5" t="str">
            <v>CISCO_DAILY_BILL_DTL20040915.TXT</v>
          </cell>
          <cell r="X5">
            <v>38246</v>
          </cell>
          <cell r="Z5" t="str">
            <v>Print Summary</v>
          </cell>
        </row>
        <row r="6">
          <cell r="E6">
            <v>37833</v>
          </cell>
          <cell r="F6">
            <v>31</v>
          </cell>
          <cell r="G6">
            <v>1581</v>
          </cell>
          <cell r="K6" t="str">
            <v>DR</v>
          </cell>
          <cell r="L6">
            <v>37802</v>
          </cell>
          <cell r="N6">
            <v>1473</v>
          </cell>
          <cell r="P6">
            <v>108</v>
          </cell>
          <cell r="Q6">
            <v>0</v>
          </cell>
          <cell r="R6">
            <v>64.620002746582031</v>
          </cell>
          <cell r="S6">
            <v>16.620000839233398</v>
          </cell>
          <cell r="T6">
            <v>0</v>
          </cell>
          <cell r="U6">
            <v>8.1099996566772461</v>
          </cell>
          <cell r="V6">
            <v>260.42001342773438</v>
          </cell>
          <cell r="W6" t="str">
            <v>CISCO_DAILY_BILL_DTL20030806.TXT</v>
          </cell>
          <cell r="X6">
            <v>37840</v>
          </cell>
          <cell r="Z6" t="str">
            <v>Print Summary</v>
          </cell>
          <cell r="AA6" t="str">
            <v>CPP Notification Failure. Move 9 kWh from super peak to on peak.</v>
          </cell>
        </row>
        <row r="7">
          <cell r="E7">
            <v>37865</v>
          </cell>
          <cell r="F7">
            <v>32</v>
          </cell>
          <cell r="G7">
            <v>1433</v>
          </cell>
          <cell r="K7" t="str">
            <v>DR</v>
          </cell>
          <cell r="L7">
            <v>37833</v>
          </cell>
          <cell r="N7">
            <v>1304</v>
          </cell>
          <cell r="P7">
            <v>129</v>
          </cell>
          <cell r="Q7">
            <v>0</v>
          </cell>
          <cell r="R7">
            <v>57.229999542236328</v>
          </cell>
          <cell r="S7">
            <v>19.850000381469727</v>
          </cell>
          <cell r="T7">
            <v>0</v>
          </cell>
          <cell r="U7">
            <v>7.320000171661377</v>
          </cell>
          <cell r="V7">
            <v>234.69000244140625</v>
          </cell>
          <cell r="W7" t="str">
            <v>CISCO_DAILY_BILL_DTL20030903.TXT</v>
          </cell>
          <cell r="X7">
            <v>37868</v>
          </cell>
          <cell r="Z7" t="str">
            <v>Print Summary</v>
          </cell>
          <cell r="AA7" t="str">
            <v>CPP Notification Failure. Move 16 kWh from super peak to on peak.</v>
          </cell>
        </row>
        <row r="8">
          <cell r="E8">
            <v>37894</v>
          </cell>
          <cell r="F8">
            <v>29</v>
          </cell>
          <cell r="G8">
            <v>1384</v>
          </cell>
          <cell r="K8" t="str">
            <v>DR</v>
          </cell>
          <cell r="L8">
            <v>37865</v>
          </cell>
          <cell r="N8">
            <v>1289</v>
          </cell>
          <cell r="P8">
            <v>95</v>
          </cell>
          <cell r="Q8">
            <v>0</v>
          </cell>
          <cell r="R8">
            <v>57.439998626708984</v>
          </cell>
          <cell r="S8">
            <v>14.680000305175781</v>
          </cell>
          <cell r="T8">
            <v>0</v>
          </cell>
          <cell r="U8">
            <v>6.1500000953674316</v>
          </cell>
          <cell r="V8">
            <v>225.80000305175781</v>
          </cell>
          <cell r="W8" t="str">
            <v>CISCO_DAILY_BILL_DTL20031002.TXT</v>
          </cell>
          <cell r="X8">
            <v>37897</v>
          </cell>
          <cell r="Z8" t="str">
            <v>Print Summary</v>
          </cell>
          <cell r="AA8" t="str">
            <v>CPP Notification Failure. Move 15 kWh from super peak to on peak.</v>
          </cell>
        </row>
        <row r="9">
          <cell r="E9">
            <v>37923</v>
          </cell>
          <cell r="F9">
            <v>29</v>
          </cell>
          <cell r="G9">
            <v>1455</v>
          </cell>
          <cell r="K9" t="str">
            <v>DR</v>
          </cell>
          <cell r="L9">
            <v>37894</v>
          </cell>
          <cell r="N9">
            <v>1340</v>
          </cell>
          <cell r="P9">
            <v>115</v>
          </cell>
          <cell r="Q9">
            <v>0</v>
          </cell>
          <cell r="R9">
            <v>59.709999084472656</v>
          </cell>
          <cell r="S9">
            <v>17.770000457763672</v>
          </cell>
          <cell r="T9">
            <v>0</v>
          </cell>
          <cell r="U9">
            <v>6.4600000381469727</v>
          </cell>
          <cell r="V9">
            <v>243.64999389648438</v>
          </cell>
          <cell r="W9" t="str">
            <v>CISCO_DAILY_BILL_DTL20031104.TXT</v>
          </cell>
          <cell r="X9">
            <v>37930</v>
          </cell>
          <cell r="Z9" t="str">
            <v>Print Summary</v>
          </cell>
          <cell r="AA9" t="str">
            <v>CPP Notification Failure. Move 10 kWh from super peak to on peak.</v>
          </cell>
        </row>
        <row r="10">
          <cell r="E10">
            <v>37956</v>
          </cell>
          <cell r="F10">
            <v>33</v>
          </cell>
          <cell r="G10">
            <v>1392</v>
          </cell>
          <cell r="K10" t="str">
            <v>DR</v>
          </cell>
          <cell r="L10">
            <v>37923</v>
          </cell>
          <cell r="N10">
            <v>1264</v>
          </cell>
          <cell r="P10">
            <v>128</v>
          </cell>
          <cell r="Q10">
            <v>0</v>
          </cell>
          <cell r="R10">
            <v>54.880001068115234</v>
          </cell>
          <cell r="S10">
            <v>7.3499999046325684</v>
          </cell>
          <cell r="T10">
            <v>0</v>
          </cell>
          <cell r="U10">
            <v>6.179999828338623</v>
          </cell>
          <cell r="V10">
            <v>208.46000671386719</v>
          </cell>
          <cell r="W10" t="str">
            <v>CISCO_DAILY_BILL_DTL20031203.TXT</v>
          </cell>
          <cell r="X10">
            <v>37959</v>
          </cell>
          <cell r="Z10" t="str">
            <v>Print Summary</v>
          </cell>
        </row>
        <row r="11">
          <cell r="E11">
            <v>37987</v>
          </cell>
          <cell r="F11">
            <v>31</v>
          </cell>
          <cell r="G11">
            <v>1309</v>
          </cell>
          <cell r="K11" t="str">
            <v>DR</v>
          </cell>
          <cell r="L11">
            <v>37956</v>
          </cell>
          <cell r="N11">
            <v>1164</v>
          </cell>
          <cell r="P11">
            <v>145</v>
          </cell>
          <cell r="Q11">
            <v>0</v>
          </cell>
          <cell r="R11">
            <v>50.439998626708984</v>
          </cell>
          <cell r="S11">
            <v>7.0100002288818359</v>
          </cell>
          <cell r="T11">
            <v>0</v>
          </cell>
          <cell r="U11">
            <v>5.8000001907348633</v>
          </cell>
          <cell r="V11">
            <v>194.69000244140625</v>
          </cell>
          <cell r="W11" t="str">
            <v>CISCO_DAILY_BILL_DTL20040106.TXT</v>
          </cell>
          <cell r="X11">
            <v>37993</v>
          </cell>
          <cell r="Z11" t="str">
            <v>Print Summary</v>
          </cell>
        </row>
        <row r="12">
          <cell r="E12">
            <v>38018</v>
          </cell>
          <cell r="F12">
            <v>31</v>
          </cell>
          <cell r="G12">
            <v>971</v>
          </cell>
          <cell r="K12" t="str">
            <v>DR</v>
          </cell>
          <cell r="L12">
            <v>37987</v>
          </cell>
          <cell r="N12">
            <v>870</v>
          </cell>
          <cell r="P12">
            <v>93</v>
          </cell>
          <cell r="Q12">
            <v>8</v>
          </cell>
          <cell r="R12">
            <v>37.529998779296875</v>
          </cell>
          <cell r="S12">
            <v>4.4800000190734863</v>
          </cell>
          <cell r="T12">
            <v>5.2600002288818359</v>
          </cell>
          <cell r="U12">
            <v>4.4899997711181641</v>
          </cell>
          <cell r="V12">
            <v>140</v>
          </cell>
          <cell r="W12" t="str">
            <v>CISCO_DAILY_BILL_DTL20040203.TXT</v>
          </cell>
          <cell r="X12">
            <v>38021</v>
          </cell>
          <cell r="Z12" t="str">
            <v>Print Summary</v>
          </cell>
        </row>
        <row r="13">
          <cell r="E13">
            <v>38048</v>
          </cell>
          <cell r="F13">
            <v>30</v>
          </cell>
          <cell r="G13">
            <v>804</v>
          </cell>
          <cell r="K13" t="str">
            <v>DR</v>
          </cell>
          <cell r="L13">
            <v>38018</v>
          </cell>
          <cell r="N13">
            <v>704</v>
          </cell>
          <cell r="P13">
            <v>95</v>
          </cell>
          <cell r="Q13">
            <v>5</v>
          </cell>
          <cell r="R13">
            <v>30.159999847412109</v>
          </cell>
          <cell r="S13">
            <v>4.5399999618530273</v>
          </cell>
          <cell r="T13">
            <v>3.2899999618530273</v>
          </cell>
          <cell r="U13">
            <v>3.9700000286102295</v>
          </cell>
          <cell r="V13">
            <v>112.77999877929688</v>
          </cell>
          <cell r="W13" t="str">
            <v>CISCO_DAILY_BILL_DTL20040304.TXT</v>
          </cell>
          <cell r="X13">
            <v>38051</v>
          </cell>
          <cell r="Z13" t="str">
            <v>Print Summary</v>
          </cell>
        </row>
        <row r="14">
          <cell r="E14">
            <v>38077</v>
          </cell>
          <cell r="F14">
            <v>29</v>
          </cell>
          <cell r="G14">
            <v>770</v>
          </cell>
          <cell r="K14" t="str">
            <v>DR</v>
          </cell>
          <cell r="L14">
            <v>38048</v>
          </cell>
          <cell r="N14">
            <v>660</v>
          </cell>
          <cell r="P14">
            <v>110</v>
          </cell>
          <cell r="Q14">
            <v>0</v>
          </cell>
          <cell r="R14">
            <v>28.270000457763672</v>
          </cell>
          <cell r="S14">
            <v>5.2600002288818359</v>
          </cell>
          <cell r="T14">
            <v>0</v>
          </cell>
          <cell r="U14">
            <v>3.7999999523162842</v>
          </cell>
          <cell r="V14">
            <v>106.12999725341797</v>
          </cell>
          <cell r="W14" t="str">
            <v>CISCO_DAILY_BILL_DTL20040401.TXT</v>
          </cell>
          <cell r="X14">
            <v>38079</v>
          </cell>
          <cell r="Z14" t="str">
            <v>Print Summary</v>
          </cell>
        </row>
        <row r="15">
          <cell r="E15">
            <v>38106</v>
          </cell>
          <cell r="F15">
            <v>29</v>
          </cell>
          <cell r="G15">
            <v>909</v>
          </cell>
          <cell r="K15" t="str">
            <v>DR</v>
          </cell>
          <cell r="L15">
            <v>38077</v>
          </cell>
          <cell r="N15">
            <v>819</v>
          </cell>
          <cell r="P15">
            <v>90</v>
          </cell>
          <cell r="Q15">
            <v>0</v>
          </cell>
          <cell r="R15">
            <v>26.430000305175781</v>
          </cell>
          <cell r="S15">
            <v>3.3900001049041748</v>
          </cell>
          <cell r="T15">
            <v>0</v>
          </cell>
          <cell r="U15">
            <v>4.4899997711181641</v>
          </cell>
          <cell r="V15">
            <v>125.04000091552734</v>
          </cell>
          <cell r="W15" t="str">
            <v>CISCO_DAILY_BILL_DTL20040430.TXT</v>
          </cell>
          <cell r="X15">
            <v>38110</v>
          </cell>
          <cell r="Z15" t="str">
            <v>Print Summary</v>
          </cell>
        </row>
        <row r="16">
          <cell r="E16">
            <v>38139</v>
          </cell>
          <cell r="F16">
            <v>33</v>
          </cell>
          <cell r="G16">
            <v>1309</v>
          </cell>
          <cell r="K16" t="str">
            <v>DR</v>
          </cell>
          <cell r="L16">
            <v>38106</v>
          </cell>
          <cell r="N16">
            <v>1209</v>
          </cell>
          <cell r="P16">
            <v>100</v>
          </cell>
          <cell r="Q16">
            <v>0</v>
          </cell>
          <cell r="R16">
            <v>32.880001068115234</v>
          </cell>
          <cell r="S16">
            <v>13.289999961853027</v>
          </cell>
          <cell r="T16">
            <v>0</v>
          </cell>
          <cell r="U16">
            <v>6.4499998092651367</v>
          </cell>
          <cell r="V16">
            <v>203.66999816894531</v>
          </cell>
          <cell r="W16" t="str">
            <v>CISCO_DAILY_BILL_DTL20040610.TXT</v>
          </cell>
          <cell r="X16">
            <v>38149</v>
          </cell>
          <cell r="Z16" t="str">
            <v>Print Summary</v>
          </cell>
        </row>
        <row r="17">
          <cell r="E17">
            <v>38168</v>
          </cell>
          <cell r="F17">
            <v>29</v>
          </cell>
          <cell r="G17">
            <v>1165</v>
          </cell>
          <cell r="K17" t="str">
            <v>DR</v>
          </cell>
          <cell r="L17">
            <v>38139</v>
          </cell>
          <cell r="N17">
            <v>1073</v>
          </cell>
          <cell r="P17">
            <v>92</v>
          </cell>
          <cell r="Q17">
            <v>0</v>
          </cell>
          <cell r="R17">
            <v>29.219999313354492</v>
          </cell>
          <cell r="S17">
            <v>12.630000114440918</v>
          </cell>
          <cell r="T17">
            <v>0</v>
          </cell>
          <cell r="U17">
            <v>5.75</v>
          </cell>
          <cell r="V17">
            <v>182.75999450683594</v>
          </cell>
          <cell r="W17" t="str">
            <v>CISCO_DAILY_BILL_DTL20040702.TXT</v>
          </cell>
          <cell r="X17">
            <v>38174</v>
          </cell>
          <cell r="Z17" t="str">
            <v>Print Summary</v>
          </cell>
        </row>
        <row r="18">
          <cell r="E18">
            <v>38200</v>
          </cell>
          <cell r="F18">
            <v>32</v>
          </cell>
          <cell r="G18">
            <v>1437</v>
          </cell>
          <cell r="K18" t="str">
            <v>DR</v>
          </cell>
          <cell r="L18">
            <v>38168</v>
          </cell>
          <cell r="N18">
            <v>1320</v>
          </cell>
          <cell r="P18">
            <v>110</v>
          </cell>
          <cell r="Q18">
            <v>7</v>
          </cell>
          <cell r="R18">
            <v>35.939998626708984</v>
          </cell>
          <cell r="S18">
            <v>15.100000381469727</v>
          </cell>
          <cell r="T18">
            <v>3.2000000476837158</v>
          </cell>
          <cell r="U18">
            <v>7.0799999237060547</v>
          </cell>
          <cell r="V18">
            <v>233.27999877929688</v>
          </cell>
          <cell r="W18" t="str">
            <v>CISCO_DAILY_BILL_DTL20040803.TXT</v>
          </cell>
          <cell r="X18">
            <v>38203</v>
          </cell>
          <cell r="Z18" t="str">
            <v>Print Summary</v>
          </cell>
          <cell r="AA18" t="str">
            <v>CPP Notification Failure. Move 11 kWh from super peak to on peak.</v>
          </cell>
        </row>
        <row r="19">
          <cell r="E19">
            <v>38229</v>
          </cell>
          <cell r="F19">
            <v>29</v>
          </cell>
          <cell r="G19">
            <v>1247</v>
          </cell>
          <cell r="K19" t="str">
            <v>DR</v>
          </cell>
          <cell r="L19">
            <v>38200</v>
          </cell>
          <cell r="N19">
            <v>1146</v>
          </cell>
          <cell r="P19">
            <v>89</v>
          </cell>
          <cell r="Q19">
            <v>12</v>
          </cell>
          <cell r="R19">
            <v>31.209999084472656</v>
          </cell>
          <cell r="S19">
            <v>12.210000038146973</v>
          </cell>
          <cell r="T19">
            <v>5.4899997711181641</v>
          </cell>
          <cell r="U19">
            <v>6.1500000953674316</v>
          </cell>
          <cell r="V19">
            <v>202.58999633789063</v>
          </cell>
          <cell r="W19" t="str">
            <v>CISCO_DAILY_BILL_DTL20040901.TXT</v>
          </cell>
          <cell r="X19">
            <v>38232</v>
          </cell>
          <cell r="Z19" t="str">
            <v>Print Summary</v>
          </cell>
        </row>
        <row r="20">
          <cell r="E20">
            <v>37833</v>
          </cell>
          <cell r="F20">
            <v>30</v>
          </cell>
          <cell r="G20">
            <v>1732</v>
          </cell>
          <cell r="K20" t="str">
            <v>DR</v>
          </cell>
          <cell r="L20">
            <v>37803</v>
          </cell>
          <cell r="N20">
            <v>1384</v>
          </cell>
          <cell r="P20">
            <v>315</v>
          </cell>
          <cell r="Q20">
            <v>33</v>
          </cell>
          <cell r="R20">
            <v>60.720001220703125</v>
          </cell>
          <cell r="S20">
            <v>48.470001220703125</v>
          </cell>
          <cell r="T20">
            <v>15.640000343322754</v>
          </cell>
          <cell r="U20">
            <v>8.8900003433227539</v>
          </cell>
          <cell r="V20">
            <v>325.98001098632813</v>
          </cell>
          <cell r="W20" t="str">
            <v>CISCO_DAILY_BILL_DTL20030805.TXT</v>
          </cell>
          <cell r="X20">
            <v>37840</v>
          </cell>
          <cell r="Z20" t="str">
            <v>Print Summary</v>
          </cell>
        </row>
        <row r="21">
          <cell r="E21">
            <v>37833</v>
          </cell>
          <cell r="F21">
            <v>30</v>
          </cell>
          <cell r="G21">
            <v>1732</v>
          </cell>
          <cell r="K21" t="str">
            <v>DR</v>
          </cell>
          <cell r="L21">
            <v>37803</v>
          </cell>
          <cell r="N21">
            <v>1384</v>
          </cell>
          <cell r="P21">
            <v>315</v>
          </cell>
          <cell r="Q21">
            <v>33</v>
          </cell>
          <cell r="R21">
            <v>60.720001220703125</v>
          </cell>
          <cell r="S21">
            <v>48.470001220703125</v>
          </cell>
          <cell r="T21">
            <v>15.640000343322754</v>
          </cell>
          <cell r="U21">
            <v>8.8900003433227539</v>
          </cell>
          <cell r="V21">
            <v>325.98001098632813</v>
          </cell>
          <cell r="W21" t="str">
            <v>CISCO_DAILY_BILL_DTL20030804.TXT</v>
          </cell>
          <cell r="X21">
            <v>37840</v>
          </cell>
          <cell r="Z21" t="str">
            <v>Print Summary</v>
          </cell>
        </row>
        <row r="22">
          <cell r="E22">
            <v>37865</v>
          </cell>
          <cell r="F22">
            <v>32</v>
          </cell>
          <cell r="G22">
            <v>1890</v>
          </cell>
          <cell r="K22" t="str">
            <v>DR</v>
          </cell>
          <cell r="L22">
            <v>37833</v>
          </cell>
          <cell r="N22">
            <v>1520</v>
          </cell>
          <cell r="P22">
            <v>330</v>
          </cell>
          <cell r="Q22">
            <v>40</v>
          </cell>
          <cell r="R22">
            <v>66.720001220703125</v>
          </cell>
          <cell r="S22">
            <v>50.779998779296875</v>
          </cell>
          <cell r="T22">
            <v>18.950000762939453</v>
          </cell>
          <cell r="U22">
            <v>9.6599998474121094</v>
          </cell>
          <cell r="V22">
            <v>356.760009765625</v>
          </cell>
          <cell r="W22" t="str">
            <v>CISCO_DAILY_BILL_DTL20030904.TXT</v>
          </cell>
          <cell r="X22">
            <v>37869</v>
          </cell>
          <cell r="Z22" t="str">
            <v>Print Summary</v>
          </cell>
        </row>
        <row r="23">
          <cell r="E23">
            <v>37894</v>
          </cell>
          <cell r="F23">
            <v>29</v>
          </cell>
          <cell r="G23">
            <v>1456</v>
          </cell>
          <cell r="K23" t="str">
            <v>DR</v>
          </cell>
          <cell r="L23">
            <v>37865</v>
          </cell>
          <cell r="N23">
            <v>1154</v>
          </cell>
          <cell r="P23">
            <v>259</v>
          </cell>
          <cell r="Q23">
            <v>43</v>
          </cell>
          <cell r="R23">
            <v>51.419998168945313</v>
          </cell>
          <cell r="S23">
            <v>40.029998779296875</v>
          </cell>
          <cell r="T23">
            <v>20.409999847412109</v>
          </cell>
          <cell r="U23">
            <v>6.4699997901916504</v>
          </cell>
          <cell r="V23">
            <v>275.3599853515625</v>
          </cell>
          <cell r="W23" t="str">
            <v>CISCO_DAILY_BILL_DTL20031002.TXT</v>
          </cell>
          <cell r="X23">
            <v>37897</v>
          </cell>
          <cell r="Z23" t="str">
            <v>Print Summary</v>
          </cell>
        </row>
        <row r="24">
          <cell r="E24">
            <v>37923</v>
          </cell>
          <cell r="F24">
            <v>29</v>
          </cell>
          <cell r="G24">
            <v>1384</v>
          </cell>
          <cell r="K24" t="str">
            <v>DR</v>
          </cell>
          <cell r="L24">
            <v>37894</v>
          </cell>
          <cell r="N24">
            <v>1072</v>
          </cell>
          <cell r="P24">
            <v>287</v>
          </cell>
          <cell r="Q24">
            <v>25</v>
          </cell>
          <cell r="R24">
            <v>47.759998321533203</v>
          </cell>
          <cell r="S24">
            <v>44.360000610351563</v>
          </cell>
          <cell r="T24">
            <v>11.859999656677246</v>
          </cell>
          <cell r="U24">
            <v>6.1399998664855957</v>
          </cell>
          <cell r="V24">
            <v>260.30999755859375</v>
          </cell>
          <cell r="W24" t="str">
            <v>CISCO_DAILY_BILL_DTL20031103.TXT</v>
          </cell>
          <cell r="X24">
            <v>37929</v>
          </cell>
          <cell r="Z24" t="str">
            <v>Print Summary</v>
          </cell>
        </row>
        <row r="25">
          <cell r="E25">
            <v>37956</v>
          </cell>
          <cell r="F25">
            <v>33</v>
          </cell>
          <cell r="G25">
            <v>1517</v>
          </cell>
          <cell r="K25" t="str">
            <v>DR</v>
          </cell>
          <cell r="L25">
            <v>37923</v>
          </cell>
          <cell r="N25">
            <v>1292</v>
          </cell>
          <cell r="P25">
            <v>225</v>
          </cell>
          <cell r="Q25">
            <v>0</v>
          </cell>
          <cell r="R25">
            <v>56.049999237060547</v>
          </cell>
          <cell r="S25">
            <v>12.899999618530273</v>
          </cell>
          <cell r="T25">
            <v>0</v>
          </cell>
          <cell r="U25">
            <v>6.7399997711181641</v>
          </cell>
          <cell r="V25">
            <v>231.55999755859375</v>
          </cell>
          <cell r="W25" t="str">
            <v>CISCO_DAILY_BILL_DTL20031204.TXT</v>
          </cell>
          <cell r="X25">
            <v>37960</v>
          </cell>
          <cell r="Z25" t="str">
            <v>Print Summary</v>
          </cell>
        </row>
        <row r="26">
          <cell r="E26">
            <v>37987</v>
          </cell>
          <cell r="F26">
            <v>31</v>
          </cell>
          <cell r="G26">
            <v>1505</v>
          </cell>
          <cell r="K26" t="str">
            <v>DR</v>
          </cell>
          <cell r="L26">
            <v>37956</v>
          </cell>
          <cell r="N26">
            <v>1248</v>
          </cell>
          <cell r="P26">
            <v>257</v>
          </cell>
          <cell r="Q26">
            <v>0</v>
          </cell>
          <cell r="R26">
            <v>54.080001831054688</v>
          </cell>
          <cell r="S26">
            <v>12.420000076293945</v>
          </cell>
          <cell r="T26">
            <v>0</v>
          </cell>
          <cell r="U26">
            <v>6.6700000762939453</v>
          </cell>
          <cell r="V26">
            <v>229.44999694824219</v>
          </cell>
          <cell r="W26" t="str">
            <v>CISCO_DAILY_BILL_DTL20040105.TXT</v>
          </cell>
          <cell r="X26">
            <v>37992</v>
          </cell>
          <cell r="Z26" t="str">
            <v>Print Summary</v>
          </cell>
        </row>
        <row r="27">
          <cell r="E27">
            <v>38018</v>
          </cell>
          <cell r="F27">
            <v>31</v>
          </cell>
          <cell r="G27">
            <v>1604</v>
          </cell>
          <cell r="K27" t="str">
            <v>DR</v>
          </cell>
          <cell r="L27">
            <v>37987</v>
          </cell>
          <cell r="N27">
            <v>1329</v>
          </cell>
          <cell r="P27">
            <v>250</v>
          </cell>
          <cell r="Q27">
            <v>25</v>
          </cell>
          <cell r="R27">
            <v>57.369998931884766</v>
          </cell>
          <cell r="S27">
            <v>12.050000190734863</v>
          </cell>
          <cell r="T27">
            <v>16.450000762939453</v>
          </cell>
          <cell r="U27">
            <v>7.380000114440918</v>
          </cell>
          <cell r="V27">
            <v>259.57000732421875</v>
          </cell>
          <cell r="W27" t="str">
            <v>CISCO_DAILY_BILL_DTL20040202.TXT</v>
          </cell>
          <cell r="X27">
            <v>38020</v>
          </cell>
          <cell r="Z27" t="str">
            <v>Print Summary</v>
          </cell>
        </row>
        <row r="28">
          <cell r="E28">
            <v>38048</v>
          </cell>
          <cell r="F28">
            <v>30</v>
          </cell>
          <cell r="G28">
            <v>1433</v>
          </cell>
          <cell r="K28" t="str">
            <v>DR</v>
          </cell>
          <cell r="L28">
            <v>38018</v>
          </cell>
          <cell r="N28">
            <v>1185</v>
          </cell>
          <cell r="P28">
            <v>237</v>
          </cell>
          <cell r="Q28">
            <v>11</v>
          </cell>
          <cell r="R28">
            <v>50.770000457763672</v>
          </cell>
          <cell r="S28">
            <v>11.340000152587891</v>
          </cell>
          <cell r="T28">
            <v>7.2399997711181641</v>
          </cell>
          <cell r="U28">
            <v>7.0799999237060547</v>
          </cell>
          <cell r="V28">
            <v>222.50999450683594</v>
          </cell>
          <cell r="W28" t="str">
            <v>CISCO_DAILY_BILL_DTL20040303.TXT</v>
          </cell>
          <cell r="X28">
            <v>38050</v>
          </cell>
          <cell r="Z28" t="str">
            <v>Print Summary</v>
          </cell>
        </row>
        <row r="29">
          <cell r="E29">
            <v>38077</v>
          </cell>
          <cell r="F29">
            <v>29</v>
          </cell>
          <cell r="G29">
            <v>1363</v>
          </cell>
          <cell r="K29" t="str">
            <v>DR</v>
          </cell>
          <cell r="L29">
            <v>38048</v>
          </cell>
          <cell r="N29">
            <v>1097</v>
          </cell>
          <cell r="P29">
            <v>266</v>
          </cell>
          <cell r="Q29">
            <v>0</v>
          </cell>
          <cell r="R29">
            <v>47</v>
          </cell>
          <cell r="S29">
            <v>12.729999542236328</v>
          </cell>
          <cell r="T29">
            <v>0</v>
          </cell>
          <cell r="U29">
            <v>6.7199997901916504</v>
          </cell>
          <cell r="V29">
            <v>206.82000732421875</v>
          </cell>
          <cell r="W29" t="str">
            <v>CISCO_DAILY_BILL_DTL20040402.TXT</v>
          </cell>
          <cell r="X29">
            <v>38082</v>
          </cell>
          <cell r="Z29" t="str">
            <v>Print Summary</v>
          </cell>
        </row>
        <row r="30">
          <cell r="E30">
            <v>38106</v>
          </cell>
          <cell r="F30">
            <v>29</v>
          </cell>
          <cell r="G30">
            <v>1643</v>
          </cell>
          <cell r="K30" t="str">
            <v>DR</v>
          </cell>
          <cell r="L30">
            <v>38077</v>
          </cell>
          <cell r="N30">
            <v>1329</v>
          </cell>
          <cell r="P30">
            <v>314</v>
          </cell>
          <cell r="Q30">
            <v>0</v>
          </cell>
          <cell r="R30">
            <v>42.200000762939453</v>
          </cell>
          <cell r="S30">
            <v>11.569999694824219</v>
          </cell>
          <cell r="T30">
            <v>0</v>
          </cell>
          <cell r="U30">
            <v>8.1099996566772461</v>
          </cell>
          <cell r="V30">
            <v>253.35000610351563</v>
          </cell>
          <cell r="W30" t="str">
            <v>CISCO_DAILY_BILL_DTL20040430.TXT</v>
          </cell>
          <cell r="X30">
            <v>38110</v>
          </cell>
          <cell r="Z30" t="str">
            <v>Print Summary</v>
          </cell>
        </row>
        <row r="31">
          <cell r="E31">
            <v>38139</v>
          </cell>
          <cell r="F31">
            <v>33</v>
          </cell>
          <cell r="G31">
            <v>1561</v>
          </cell>
          <cell r="K31" t="str">
            <v>DR</v>
          </cell>
          <cell r="L31">
            <v>38106</v>
          </cell>
          <cell r="N31">
            <v>1310</v>
          </cell>
          <cell r="P31">
            <v>251</v>
          </cell>
          <cell r="Q31">
            <v>0</v>
          </cell>
          <cell r="R31">
            <v>35.619998931884766</v>
          </cell>
          <cell r="S31">
            <v>33.169998168945313</v>
          </cell>
          <cell r="T31">
            <v>0</v>
          </cell>
          <cell r="U31">
            <v>7.6999998092651367</v>
          </cell>
          <cell r="V31">
            <v>265.45001220703125</v>
          </cell>
          <cell r="W31" t="str">
            <v>CISCO_DAILY_BILL_DTL20040602.TXT</v>
          </cell>
          <cell r="X31">
            <v>38141</v>
          </cell>
          <cell r="Z31" t="str">
            <v>Print Summary</v>
          </cell>
        </row>
        <row r="32">
          <cell r="E32">
            <v>38168</v>
          </cell>
          <cell r="F32">
            <v>29</v>
          </cell>
          <cell r="G32">
            <v>1529</v>
          </cell>
          <cell r="K32" t="str">
            <v>DR</v>
          </cell>
          <cell r="L32">
            <v>38139</v>
          </cell>
          <cell r="N32">
            <v>1323</v>
          </cell>
          <cell r="P32">
            <v>206</v>
          </cell>
          <cell r="Q32">
            <v>0</v>
          </cell>
          <cell r="R32">
            <v>36.029998779296875</v>
          </cell>
          <cell r="S32">
            <v>28.270000457763672</v>
          </cell>
          <cell r="T32">
            <v>0</v>
          </cell>
          <cell r="U32">
            <v>7.5399999618530273</v>
          </cell>
          <cell r="V32">
            <v>261.92001342773438</v>
          </cell>
          <cell r="W32" t="str">
            <v>CISCO_DAILY_BILL_DTL20040701.TXT</v>
          </cell>
          <cell r="X32">
            <v>38170</v>
          </cell>
          <cell r="Z32" t="str">
            <v>Print Summary</v>
          </cell>
        </row>
        <row r="33">
          <cell r="E33">
            <v>38200</v>
          </cell>
          <cell r="F33">
            <v>32</v>
          </cell>
          <cell r="G33">
            <v>1906</v>
          </cell>
          <cell r="K33" t="str">
            <v>DR</v>
          </cell>
          <cell r="L33">
            <v>38168</v>
          </cell>
          <cell r="N33">
            <v>1670</v>
          </cell>
          <cell r="P33">
            <v>207</v>
          </cell>
          <cell r="Q33">
            <v>29</v>
          </cell>
          <cell r="R33">
            <v>45.470001220703125</v>
          </cell>
          <cell r="S33">
            <v>28.409999847412109</v>
          </cell>
          <cell r="T33">
            <v>13.260000228881836</v>
          </cell>
          <cell r="U33">
            <v>9.3999996185302734</v>
          </cell>
          <cell r="V33">
            <v>339.26998901367188</v>
          </cell>
          <cell r="W33" t="str">
            <v>CISCO_DAILY_BILL_DTL20040803.TXT</v>
          </cell>
          <cell r="X33">
            <v>38203</v>
          </cell>
          <cell r="Z33" t="str">
            <v>Print Summary</v>
          </cell>
        </row>
        <row r="34">
          <cell r="E34">
            <v>38229</v>
          </cell>
          <cell r="F34">
            <v>29</v>
          </cell>
          <cell r="G34">
            <v>1677</v>
          </cell>
          <cell r="K34" t="str">
            <v>DR</v>
          </cell>
          <cell r="L34">
            <v>38200</v>
          </cell>
          <cell r="N34">
            <v>1399</v>
          </cell>
          <cell r="P34">
            <v>241</v>
          </cell>
          <cell r="Q34">
            <v>37</v>
          </cell>
          <cell r="R34">
            <v>38.090000152587891</v>
          </cell>
          <cell r="S34">
            <v>33.069999694824219</v>
          </cell>
          <cell r="T34">
            <v>16.920000076293945</v>
          </cell>
          <cell r="U34">
            <v>8.2700004577636719</v>
          </cell>
          <cell r="V34">
            <v>308.76998901367188</v>
          </cell>
          <cell r="W34" t="str">
            <v>CISCO_DAILY_BILL_DTL20040831.TXT</v>
          </cell>
          <cell r="X34">
            <v>38231</v>
          </cell>
          <cell r="Z34" t="str">
            <v>Print Summary</v>
          </cell>
        </row>
        <row r="35">
          <cell r="E35">
            <v>37833</v>
          </cell>
          <cell r="F35">
            <v>30</v>
          </cell>
          <cell r="G35">
            <v>1198</v>
          </cell>
          <cell r="K35" t="str">
            <v>DR</v>
          </cell>
          <cell r="L35">
            <v>37803</v>
          </cell>
          <cell r="N35">
            <v>1117</v>
          </cell>
          <cell r="P35">
            <v>75</v>
          </cell>
          <cell r="Q35">
            <v>6</v>
          </cell>
          <cell r="R35">
            <v>49</v>
          </cell>
          <cell r="S35">
            <v>11.539999961853027</v>
          </cell>
          <cell r="T35">
            <v>2.8399999141693115</v>
          </cell>
          <cell r="U35">
            <v>6.1500000953674316</v>
          </cell>
          <cell r="V35">
            <v>191.25</v>
          </cell>
          <cell r="W35" t="str">
            <v>CISCO_DAILY_BILL_DTL20030801.TXT</v>
          </cell>
          <cell r="X35">
            <v>37837</v>
          </cell>
          <cell r="Z35" t="str">
            <v>Print Summary</v>
          </cell>
        </row>
        <row r="36">
          <cell r="E36">
            <v>37865</v>
          </cell>
          <cell r="F36">
            <v>32</v>
          </cell>
          <cell r="G36">
            <v>1367</v>
          </cell>
          <cell r="K36" t="str">
            <v>DR</v>
          </cell>
          <cell r="L36">
            <v>37833</v>
          </cell>
          <cell r="N36">
            <v>1260</v>
          </cell>
          <cell r="P36">
            <v>97</v>
          </cell>
          <cell r="Q36">
            <v>10</v>
          </cell>
          <cell r="R36">
            <v>55.310001373291016</v>
          </cell>
          <cell r="S36">
            <v>14.930000305175781</v>
          </cell>
          <cell r="T36">
            <v>4.7399997711181641</v>
          </cell>
          <cell r="U36">
            <v>6.9800000190734863</v>
          </cell>
          <cell r="V36">
            <v>223.53999328613281</v>
          </cell>
          <cell r="W36" t="str">
            <v>CISCO_DAILY_BILL_DTL20030902.TXT</v>
          </cell>
          <cell r="X36">
            <v>37867</v>
          </cell>
          <cell r="Z36" t="str">
            <v>Print Summary</v>
          </cell>
        </row>
        <row r="37">
          <cell r="E37">
            <v>37894</v>
          </cell>
          <cell r="F37">
            <v>29</v>
          </cell>
          <cell r="G37">
            <v>785</v>
          </cell>
          <cell r="K37" t="str">
            <v>DR</v>
          </cell>
          <cell r="L37">
            <v>37865</v>
          </cell>
          <cell r="N37">
            <v>694</v>
          </cell>
          <cell r="P37">
            <v>77</v>
          </cell>
          <cell r="Q37">
            <v>14</v>
          </cell>
          <cell r="R37">
            <v>30.920000076293945</v>
          </cell>
          <cell r="S37">
            <v>11.899999618530273</v>
          </cell>
          <cell r="T37">
            <v>6.6399998664855957</v>
          </cell>
          <cell r="U37">
            <v>3.4900000095367432</v>
          </cell>
          <cell r="V37">
            <v>125.16999816894531</v>
          </cell>
          <cell r="W37" t="str">
            <v>CISCO_DAILY_BILL_DTL20031002.TXT</v>
          </cell>
          <cell r="X37">
            <v>37897</v>
          </cell>
          <cell r="Z37" t="str">
            <v>Print Summary</v>
          </cell>
        </row>
        <row r="38">
          <cell r="E38">
            <v>37923</v>
          </cell>
          <cell r="F38">
            <v>29</v>
          </cell>
          <cell r="G38">
            <v>728</v>
          </cell>
          <cell r="K38" t="str">
            <v>DR</v>
          </cell>
          <cell r="L38">
            <v>37894</v>
          </cell>
          <cell r="N38">
            <v>641</v>
          </cell>
          <cell r="P38">
            <v>80</v>
          </cell>
          <cell r="Q38">
            <v>7</v>
          </cell>
          <cell r="R38">
            <v>28.559999465942383</v>
          </cell>
          <cell r="S38">
            <v>12.359999656677246</v>
          </cell>
          <cell r="T38">
            <v>3.3199999332427979</v>
          </cell>
          <cell r="U38">
            <v>3.2300000190734863</v>
          </cell>
          <cell r="V38">
            <v>114.72000122070313</v>
          </cell>
          <cell r="W38" t="str">
            <v>CISCO_DAILY_BILL_DTL20031103.TXT</v>
          </cell>
          <cell r="X38">
            <v>37929</v>
          </cell>
          <cell r="Z38" t="str">
            <v>Print Summary</v>
          </cell>
        </row>
        <row r="39">
          <cell r="E39">
            <v>37956</v>
          </cell>
          <cell r="F39">
            <v>33</v>
          </cell>
          <cell r="G39">
            <v>663</v>
          </cell>
          <cell r="K39" t="str">
            <v>DR</v>
          </cell>
          <cell r="L39">
            <v>37923</v>
          </cell>
          <cell r="N39">
            <v>565</v>
          </cell>
          <cell r="P39">
            <v>98</v>
          </cell>
          <cell r="Q39">
            <v>0</v>
          </cell>
          <cell r="R39">
            <v>24.530000686645508</v>
          </cell>
          <cell r="S39">
            <v>5.9000000953674316</v>
          </cell>
          <cell r="T39">
            <v>0</v>
          </cell>
          <cell r="U39">
            <v>2.940000057220459</v>
          </cell>
          <cell r="V39">
            <v>89.360000610351563</v>
          </cell>
          <cell r="W39" t="str">
            <v>CISCO_DAILY_BILL_DTL20031202.TXT</v>
          </cell>
          <cell r="X39">
            <v>37958</v>
          </cell>
          <cell r="Z39" t="str">
            <v>Print Summary</v>
          </cell>
        </row>
        <row r="40">
          <cell r="E40">
            <v>37987</v>
          </cell>
          <cell r="F40">
            <v>31</v>
          </cell>
          <cell r="G40">
            <v>772</v>
          </cell>
          <cell r="K40" t="str">
            <v>DR</v>
          </cell>
          <cell r="L40">
            <v>37956</v>
          </cell>
          <cell r="N40">
            <v>638</v>
          </cell>
          <cell r="P40">
            <v>134</v>
          </cell>
          <cell r="Q40">
            <v>0</v>
          </cell>
          <cell r="R40">
            <v>27.639999389648438</v>
          </cell>
          <cell r="S40">
            <v>6.4800000190734863</v>
          </cell>
          <cell r="T40">
            <v>0</v>
          </cell>
          <cell r="U40">
            <v>3.4300000667572021</v>
          </cell>
          <cell r="V40">
            <v>105.52999877929688</v>
          </cell>
          <cell r="W40" t="str">
            <v>CISCO_DAILY_BILL_DTL20040105.TXT</v>
          </cell>
          <cell r="X40">
            <v>37992</v>
          </cell>
          <cell r="Z40" t="str">
            <v>Print Summary</v>
          </cell>
        </row>
        <row r="41">
          <cell r="E41">
            <v>38018</v>
          </cell>
          <cell r="F41">
            <v>31</v>
          </cell>
          <cell r="G41">
            <v>757</v>
          </cell>
          <cell r="K41" t="str">
            <v>DR</v>
          </cell>
          <cell r="L41">
            <v>37987</v>
          </cell>
          <cell r="N41">
            <v>641</v>
          </cell>
          <cell r="P41">
            <v>101</v>
          </cell>
          <cell r="Q41">
            <v>15</v>
          </cell>
          <cell r="R41">
            <v>27.670000076293945</v>
          </cell>
          <cell r="S41">
            <v>4.8600001335144043</v>
          </cell>
          <cell r="T41">
            <v>9.869999885559082</v>
          </cell>
          <cell r="U41">
            <v>3.4800000190734863</v>
          </cell>
          <cell r="V41">
            <v>110.97000122070313</v>
          </cell>
          <cell r="W41" t="str">
            <v>CISCO_DAILY_BILL_DTL20040202.TXT</v>
          </cell>
          <cell r="X41">
            <v>38020</v>
          </cell>
          <cell r="Z41" t="str">
            <v>Print Summary</v>
          </cell>
        </row>
        <row r="42">
          <cell r="E42">
            <v>38048</v>
          </cell>
          <cell r="F42">
            <v>30</v>
          </cell>
          <cell r="G42">
            <v>695</v>
          </cell>
          <cell r="K42" t="str">
            <v>DR</v>
          </cell>
          <cell r="L42">
            <v>38018</v>
          </cell>
          <cell r="N42">
            <v>587</v>
          </cell>
          <cell r="P42">
            <v>101</v>
          </cell>
          <cell r="Q42">
            <v>7</v>
          </cell>
          <cell r="R42">
            <v>25.149999618530273</v>
          </cell>
          <cell r="S42">
            <v>4.8299999237060547</v>
          </cell>
          <cell r="T42">
            <v>4.5999999046325684</v>
          </cell>
          <cell r="U42">
            <v>3.4300000667572021</v>
          </cell>
          <cell r="V42">
            <v>97.050003051757813</v>
          </cell>
          <cell r="W42" t="str">
            <v>CISCO_DAILY_BILL_DTL20040303.TXT</v>
          </cell>
          <cell r="X42">
            <v>38050</v>
          </cell>
          <cell r="Z42" t="str">
            <v>Print Summary</v>
          </cell>
        </row>
        <row r="43">
          <cell r="E43">
            <v>38077</v>
          </cell>
          <cell r="F43">
            <v>29</v>
          </cell>
          <cell r="G43">
            <v>567</v>
          </cell>
          <cell r="K43" t="str">
            <v>DR</v>
          </cell>
          <cell r="L43">
            <v>38048</v>
          </cell>
          <cell r="N43">
            <v>481</v>
          </cell>
          <cell r="P43">
            <v>86</v>
          </cell>
          <cell r="Q43">
            <v>0</v>
          </cell>
          <cell r="R43">
            <v>20.610000610351563</v>
          </cell>
          <cell r="S43">
            <v>4.1100001335144043</v>
          </cell>
          <cell r="T43">
            <v>0</v>
          </cell>
          <cell r="U43">
            <v>2.7999999523162842</v>
          </cell>
          <cell r="V43">
            <v>74.94000244140625</v>
          </cell>
          <cell r="W43" t="str">
            <v>CISCO_DAILY_BILL_DTL20040406.TXT</v>
          </cell>
          <cell r="X43">
            <v>38084</v>
          </cell>
          <cell r="Z43" t="str">
            <v>Print Summary</v>
          </cell>
        </row>
        <row r="44">
          <cell r="E44">
            <v>38106</v>
          </cell>
          <cell r="F44">
            <v>29</v>
          </cell>
          <cell r="G44">
            <v>626</v>
          </cell>
          <cell r="K44" t="str">
            <v>DR</v>
          </cell>
          <cell r="L44">
            <v>38077</v>
          </cell>
          <cell r="N44">
            <v>544</v>
          </cell>
          <cell r="P44">
            <v>82</v>
          </cell>
          <cell r="Q44">
            <v>0</v>
          </cell>
          <cell r="R44">
            <v>17.040000915527344</v>
          </cell>
          <cell r="S44">
            <v>3.0099999904632568</v>
          </cell>
          <cell r="T44">
            <v>0</v>
          </cell>
          <cell r="U44">
            <v>3.0999999046325684</v>
          </cell>
          <cell r="V44">
            <v>80.830001831054688</v>
          </cell>
          <cell r="W44" t="str">
            <v>CISCO_DAILY_BILL_DTL20040503.TXT</v>
          </cell>
          <cell r="X44">
            <v>38111</v>
          </cell>
          <cell r="Z44" t="str">
            <v>Print Summary</v>
          </cell>
        </row>
        <row r="45">
          <cell r="E45">
            <v>38139</v>
          </cell>
          <cell r="F45">
            <v>33</v>
          </cell>
          <cell r="G45">
            <v>914</v>
          </cell>
          <cell r="K45" t="str">
            <v>DR</v>
          </cell>
          <cell r="L45">
            <v>38106</v>
          </cell>
          <cell r="N45">
            <v>810</v>
          </cell>
          <cell r="P45">
            <v>104</v>
          </cell>
          <cell r="Q45">
            <v>0</v>
          </cell>
          <cell r="R45">
            <v>22.040000915527344</v>
          </cell>
          <cell r="S45">
            <v>13.949999809265137</v>
          </cell>
          <cell r="T45">
            <v>0</v>
          </cell>
          <cell r="U45">
            <v>4.5100002288818359</v>
          </cell>
          <cell r="V45">
            <v>136.21000671386719</v>
          </cell>
          <cell r="W45" t="str">
            <v>CISCO_DAILY_BILL_DTL20040603.TXT</v>
          </cell>
          <cell r="X45">
            <v>38142</v>
          </cell>
          <cell r="Z45" t="str">
            <v>Print Summary</v>
          </cell>
        </row>
        <row r="46">
          <cell r="E46">
            <v>38168</v>
          </cell>
          <cell r="F46">
            <v>29</v>
          </cell>
          <cell r="G46">
            <v>687</v>
          </cell>
          <cell r="K46" t="str">
            <v>DR</v>
          </cell>
          <cell r="L46">
            <v>38139</v>
          </cell>
          <cell r="N46">
            <v>566</v>
          </cell>
          <cell r="P46">
            <v>121</v>
          </cell>
          <cell r="Q46">
            <v>0</v>
          </cell>
          <cell r="R46">
            <v>15.409999847412109</v>
          </cell>
          <cell r="S46">
            <v>16.600000381469727</v>
          </cell>
          <cell r="T46">
            <v>0</v>
          </cell>
          <cell r="U46">
            <v>3.3900001049041748</v>
          </cell>
          <cell r="V46">
            <v>103.80999755859375</v>
          </cell>
          <cell r="W46" t="str">
            <v>CISCO_DAILY_BILL_DTL20040701.TXT</v>
          </cell>
          <cell r="X46">
            <v>38170</v>
          </cell>
          <cell r="Z46" t="str">
            <v>Print Summary</v>
          </cell>
        </row>
        <row r="47">
          <cell r="E47">
            <v>38186</v>
          </cell>
          <cell r="F47">
            <v>31</v>
          </cell>
          <cell r="G47">
            <v>830</v>
          </cell>
          <cell r="K47" t="str">
            <v>DR</v>
          </cell>
          <cell r="L47">
            <v>38155</v>
          </cell>
          <cell r="N47">
            <v>699</v>
          </cell>
          <cell r="P47">
            <v>123</v>
          </cell>
          <cell r="Q47">
            <v>8</v>
          </cell>
          <cell r="R47">
            <v>-8.2299995422363281</v>
          </cell>
          <cell r="S47">
            <v>19.129999160766602</v>
          </cell>
          <cell r="T47">
            <v>5.190000057220459</v>
          </cell>
          <cell r="U47">
            <v>4.0900001525878906</v>
          </cell>
          <cell r="V47">
            <v>94.489997863769531</v>
          </cell>
          <cell r="W47" t="str">
            <v>CISCO_DAILY_BILL_DTL20040719.TXT</v>
          </cell>
          <cell r="X47">
            <v>38188</v>
          </cell>
          <cell r="Z47" t="str">
            <v>Print Summary</v>
          </cell>
        </row>
        <row r="48">
          <cell r="E48">
            <v>38215</v>
          </cell>
          <cell r="F48">
            <v>29</v>
          </cell>
          <cell r="G48">
            <v>752</v>
          </cell>
          <cell r="K48" t="str">
            <v>DR</v>
          </cell>
          <cell r="L48">
            <v>38186</v>
          </cell>
          <cell r="N48">
            <v>622</v>
          </cell>
          <cell r="P48">
            <v>101</v>
          </cell>
          <cell r="Q48">
            <v>29</v>
          </cell>
          <cell r="R48">
            <v>-7.320000171661377</v>
          </cell>
          <cell r="S48">
            <v>15.710000038146973</v>
          </cell>
          <cell r="T48">
            <v>18.799999237060547</v>
          </cell>
          <cell r="U48">
            <v>3.7100000381469727</v>
          </cell>
          <cell r="V48">
            <v>97.30999755859375</v>
          </cell>
          <cell r="W48" t="str">
            <v>CISCO_DAILY_BILL_DTL20040817.TXT</v>
          </cell>
          <cell r="X48">
            <v>38217</v>
          </cell>
          <cell r="Z48" t="str">
            <v>Print Summary</v>
          </cell>
        </row>
        <row r="49">
          <cell r="E49">
            <v>38246</v>
          </cell>
          <cell r="F49">
            <v>31</v>
          </cell>
          <cell r="G49">
            <v>774</v>
          </cell>
          <cell r="K49" t="str">
            <v>DR</v>
          </cell>
          <cell r="L49">
            <v>38215</v>
          </cell>
          <cell r="N49">
            <v>642</v>
          </cell>
          <cell r="P49">
            <v>108</v>
          </cell>
          <cell r="Q49">
            <v>24</v>
          </cell>
          <cell r="R49">
            <v>-10.430000305175781</v>
          </cell>
          <cell r="S49">
            <v>16.399999618530273</v>
          </cell>
          <cell r="T49">
            <v>15.390000343322754</v>
          </cell>
          <cell r="U49">
            <v>3.809999942779541</v>
          </cell>
          <cell r="V49">
            <v>92.949996948242188</v>
          </cell>
          <cell r="W49" t="str">
            <v>CISCO_DAILY_BILL_DTL20040917.TXT</v>
          </cell>
          <cell r="X49">
            <v>38250</v>
          </cell>
          <cell r="Z49" t="str">
            <v>Print Summary</v>
          </cell>
        </row>
        <row r="50">
          <cell r="E50">
            <v>38173</v>
          </cell>
          <cell r="F50">
            <v>31</v>
          </cell>
          <cell r="G50">
            <v>673</v>
          </cell>
          <cell r="K50" t="str">
            <v>DR</v>
          </cell>
          <cell r="L50">
            <v>38142</v>
          </cell>
          <cell r="N50">
            <v>592</v>
          </cell>
          <cell r="P50">
            <v>81</v>
          </cell>
          <cell r="Q50">
            <v>0</v>
          </cell>
          <cell r="R50">
            <v>-6.9699997901916504</v>
          </cell>
          <cell r="S50">
            <v>12.600000381469727</v>
          </cell>
          <cell r="T50">
            <v>0</v>
          </cell>
          <cell r="U50">
            <v>3.3199999332427979</v>
          </cell>
          <cell r="V50">
            <v>77.330001831054688</v>
          </cell>
          <cell r="W50" t="str">
            <v>CISCO_DAILY_BILL_DTL20040706.TXT</v>
          </cell>
          <cell r="X50">
            <v>38175</v>
          </cell>
          <cell r="Z50" t="str">
            <v>Print Summary</v>
          </cell>
        </row>
        <row r="51">
          <cell r="E51">
            <v>38202</v>
          </cell>
          <cell r="F51">
            <v>29</v>
          </cell>
          <cell r="G51">
            <v>828</v>
          </cell>
          <cell r="K51" t="str">
            <v>DR</v>
          </cell>
          <cell r="L51">
            <v>38173</v>
          </cell>
          <cell r="N51">
            <v>737</v>
          </cell>
          <cell r="P51">
            <v>82</v>
          </cell>
          <cell r="Q51">
            <v>9</v>
          </cell>
          <cell r="R51">
            <v>-8.6700000762939453</v>
          </cell>
          <cell r="S51">
            <v>12.75</v>
          </cell>
          <cell r="T51">
            <v>5.8299999237060547</v>
          </cell>
          <cell r="U51">
            <v>4.0799999237060547</v>
          </cell>
          <cell r="V51">
            <v>104.73000335693359</v>
          </cell>
          <cell r="W51" t="str">
            <v>CISCO_DAILY_BILL_DTL20040804.TXT</v>
          </cell>
          <cell r="X51">
            <v>38204</v>
          </cell>
          <cell r="Z51" t="str">
            <v>Print Summary</v>
          </cell>
        </row>
        <row r="52">
          <cell r="E52">
            <v>38231</v>
          </cell>
          <cell r="F52">
            <v>29</v>
          </cell>
          <cell r="G52">
            <v>648</v>
          </cell>
          <cell r="K52" t="str">
            <v>DR</v>
          </cell>
          <cell r="L52">
            <v>38202</v>
          </cell>
          <cell r="N52">
            <v>579</v>
          </cell>
          <cell r="P52">
            <v>55</v>
          </cell>
          <cell r="Q52">
            <v>14</v>
          </cell>
          <cell r="R52">
            <v>-7.0900001525878906</v>
          </cell>
          <cell r="S52">
            <v>8.5299997329711914</v>
          </cell>
          <cell r="T52">
            <v>9.0500001907348633</v>
          </cell>
          <cell r="U52">
            <v>3.2000000476837158</v>
          </cell>
          <cell r="V52">
            <v>80.300003051757813</v>
          </cell>
          <cell r="W52" t="str">
            <v>CISCO_DAILY_BILL_DTL20040907.TXT</v>
          </cell>
          <cell r="X52">
            <v>38238</v>
          </cell>
          <cell r="Z52" t="str">
            <v>Print Summary</v>
          </cell>
        </row>
        <row r="53">
          <cell r="E53">
            <v>37896</v>
          </cell>
          <cell r="F53">
            <v>28</v>
          </cell>
          <cell r="G53">
            <v>726</v>
          </cell>
          <cell r="K53" t="str">
            <v>DR</v>
          </cell>
          <cell r="L53">
            <v>37868</v>
          </cell>
          <cell r="N53">
            <v>601</v>
          </cell>
          <cell r="P53">
            <v>116</v>
          </cell>
          <cell r="Q53">
            <v>9</v>
          </cell>
          <cell r="R53">
            <v>26.780000686645508</v>
          </cell>
          <cell r="S53">
            <v>17.930000305175781</v>
          </cell>
          <cell r="T53">
            <v>4.2699999809265137</v>
          </cell>
          <cell r="U53">
            <v>3.2300000190734863</v>
          </cell>
          <cell r="V53">
            <v>118.33000183105469</v>
          </cell>
          <cell r="W53" t="str">
            <v>CISCO_DAILY_BILL_DTL20031003.TXT</v>
          </cell>
          <cell r="X53">
            <v>37900</v>
          </cell>
          <cell r="Z53" t="str">
            <v>Print Summary</v>
          </cell>
        </row>
        <row r="54">
          <cell r="E54">
            <v>37927</v>
          </cell>
          <cell r="F54">
            <v>31</v>
          </cell>
          <cell r="G54">
            <v>597</v>
          </cell>
          <cell r="K54" t="str">
            <v>DR</v>
          </cell>
          <cell r="L54">
            <v>37896</v>
          </cell>
          <cell r="N54">
            <v>521</v>
          </cell>
          <cell r="P54">
            <v>68</v>
          </cell>
          <cell r="Q54">
            <v>8</v>
          </cell>
          <cell r="R54">
            <v>23.149999618530273</v>
          </cell>
          <cell r="S54">
            <v>10.510000228881836</v>
          </cell>
          <cell r="T54">
            <v>3.7999999523162842</v>
          </cell>
          <cell r="U54">
            <v>2.6400001049041748</v>
          </cell>
          <cell r="V54">
            <v>91.370002746582031</v>
          </cell>
          <cell r="W54" t="str">
            <v>CISCO_DAILY_BILL_DTL20031104.TXT</v>
          </cell>
          <cell r="X54">
            <v>37930</v>
          </cell>
          <cell r="Z54" t="str">
            <v>Print Summary</v>
          </cell>
        </row>
        <row r="55">
          <cell r="E55">
            <v>37958</v>
          </cell>
          <cell r="F55">
            <v>31</v>
          </cell>
          <cell r="G55">
            <v>675</v>
          </cell>
          <cell r="K55" t="str">
            <v>DR</v>
          </cell>
          <cell r="L55">
            <v>37927</v>
          </cell>
          <cell r="N55">
            <v>567</v>
          </cell>
          <cell r="P55">
            <v>108</v>
          </cell>
          <cell r="Q55">
            <v>0</v>
          </cell>
          <cell r="R55">
            <v>24.569999694824219</v>
          </cell>
          <cell r="S55">
            <v>5.2199997901916504</v>
          </cell>
          <cell r="T55">
            <v>0</v>
          </cell>
          <cell r="U55">
            <v>3</v>
          </cell>
          <cell r="V55">
            <v>90.519996643066406</v>
          </cell>
          <cell r="W55" t="str">
            <v>CISCO_DAILY_BILL_DTL20031204.TXT</v>
          </cell>
          <cell r="X55">
            <v>37960</v>
          </cell>
          <cell r="Z55" t="str">
            <v>Print Summary</v>
          </cell>
        </row>
        <row r="56">
          <cell r="E56">
            <v>37991</v>
          </cell>
          <cell r="F56">
            <v>33</v>
          </cell>
          <cell r="G56">
            <v>718</v>
          </cell>
          <cell r="K56" t="str">
            <v>DR</v>
          </cell>
          <cell r="L56">
            <v>37958</v>
          </cell>
          <cell r="N56">
            <v>606</v>
          </cell>
          <cell r="P56">
            <v>112</v>
          </cell>
          <cell r="Q56">
            <v>0</v>
          </cell>
          <cell r="R56">
            <v>26.260000228881836</v>
          </cell>
          <cell r="S56">
            <v>5.4099998474121094</v>
          </cell>
          <cell r="T56">
            <v>0</v>
          </cell>
          <cell r="U56">
            <v>3.1800000667572021</v>
          </cell>
          <cell r="V56">
            <v>96.099998474121094</v>
          </cell>
          <cell r="W56" t="str">
            <v>CISCO_DAILY_BILL_DTL20040106.TXT</v>
          </cell>
          <cell r="X56">
            <v>37993</v>
          </cell>
          <cell r="Z56" t="str">
            <v>Print Summary</v>
          </cell>
        </row>
        <row r="57">
          <cell r="E57">
            <v>38020</v>
          </cell>
          <cell r="F57">
            <v>29</v>
          </cell>
          <cell r="G57">
            <v>609</v>
          </cell>
          <cell r="K57" t="str">
            <v>DR</v>
          </cell>
          <cell r="L57">
            <v>37991</v>
          </cell>
          <cell r="N57">
            <v>502</v>
          </cell>
          <cell r="P57">
            <v>92</v>
          </cell>
          <cell r="Q57">
            <v>15</v>
          </cell>
          <cell r="R57">
            <v>21.639999389648438</v>
          </cell>
          <cell r="S57">
            <v>4.429999828338623</v>
          </cell>
          <cell r="T57">
            <v>9.869999885559082</v>
          </cell>
          <cell r="U57">
            <v>2.8399999141693115</v>
          </cell>
          <cell r="V57">
            <v>89.470001220703125</v>
          </cell>
          <cell r="W57" t="str">
            <v>CISCO_DAILY_BILL_DTL20040204.TXT</v>
          </cell>
          <cell r="X57">
            <v>38022</v>
          </cell>
          <cell r="Z57" t="str">
            <v>Print Summary</v>
          </cell>
        </row>
        <row r="58">
          <cell r="E58">
            <v>38050</v>
          </cell>
          <cell r="F58">
            <v>30</v>
          </cell>
          <cell r="G58">
            <v>682</v>
          </cell>
          <cell r="K58" t="str">
            <v>DR</v>
          </cell>
          <cell r="L58">
            <v>38020</v>
          </cell>
          <cell r="N58">
            <v>554</v>
          </cell>
          <cell r="P58">
            <v>128</v>
          </cell>
          <cell r="Q58">
            <v>0</v>
          </cell>
          <cell r="R58">
            <v>23.729999542236328</v>
          </cell>
          <cell r="S58">
            <v>6.130000114440918</v>
          </cell>
          <cell r="T58">
            <v>0</v>
          </cell>
          <cell r="U58">
            <v>3.369999885559082</v>
          </cell>
          <cell r="V58">
            <v>91.089996337890625</v>
          </cell>
          <cell r="W58" t="str">
            <v>CISCO_DAILY_BILL_DTL20040305.TXT</v>
          </cell>
          <cell r="X58">
            <v>38054</v>
          </cell>
          <cell r="Z58" t="str">
            <v>Print Summary</v>
          </cell>
        </row>
        <row r="59">
          <cell r="E59">
            <v>38081</v>
          </cell>
          <cell r="F59">
            <v>31</v>
          </cell>
          <cell r="G59">
            <v>692</v>
          </cell>
          <cell r="K59" t="str">
            <v>DR</v>
          </cell>
          <cell r="L59">
            <v>38050</v>
          </cell>
          <cell r="N59">
            <v>570</v>
          </cell>
          <cell r="P59">
            <v>122</v>
          </cell>
          <cell r="Q59">
            <v>0</v>
          </cell>
          <cell r="R59">
            <v>24.420000076293945</v>
          </cell>
          <cell r="S59">
            <v>5.8400001525878906</v>
          </cell>
          <cell r="T59">
            <v>0</v>
          </cell>
          <cell r="U59">
            <v>3.4100000858306885</v>
          </cell>
          <cell r="V59">
            <v>93.019996643066406</v>
          </cell>
          <cell r="W59" t="str">
            <v>CISCO_DAILY_BILL_DTL20040405.TXT</v>
          </cell>
          <cell r="X59">
            <v>38083</v>
          </cell>
          <cell r="Z59" t="str">
            <v>Print Summary</v>
          </cell>
        </row>
        <row r="60">
          <cell r="E60">
            <v>38110</v>
          </cell>
          <cell r="F60">
            <v>29</v>
          </cell>
          <cell r="G60">
            <v>646</v>
          </cell>
          <cell r="K60" t="str">
            <v>DR</v>
          </cell>
          <cell r="L60">
            <v>38081</v>
          </cell>
          <cell r="N60">
            <v>509</v>
          </cell>
          <cell r="P60">
            <v>137</v>
          </cell>
          <cell r="Q60">
            <v>0</v>
          </cell>
          <cell r="R60">
            <v>14.960000038146973</v>
          </cell>
          <cell r="S60">
            <v>6.619999885559082</v>
          </cell>
          <cell r="T60">
            <v>0</v>
          </cell>
          <cell r="U60">
            <v>3.1700000762939453</v>
          </cell>
          <cell r="V60">
            <v>86.629997253417969</v>
          </cell>
          <cell r="W60" t="str">
            <v>CISCO_DAILY_BILL_DTL20040504.TXT</v>
          </cell>
          <cell r="X60">
            <v>38112</v>
          </cell>
          <cell r="Z60" t="str">
            <v>Print Summary</v>
          </cell>
        </row>
        <row r="61">
          <cell r="E61">
            <v>38141</v>
          </cell>
          <cell r="F61">
            <v>31</v>
          </cell>
          <cell r="G61">
            <v>712</v>
          </cell>
          <cell r="K61" t="str">
            <v>DR</v>
          </cell>
          <cell r="L61">
            <v>38110</v>
          </cell>
          <cell r="N61">
            <v>585</v>
          </cell>
          <cell r="P61">
            <v>127</v>
          </cell>
          <cell r="Q61">
            <v>0</v>
          </cell>
          <cell r="R61">
            <v>15.930000305175781</v>
          </cell>
          <cell r="S61">
            <v>17.430000305175781</v>
          </cell>
          <cell r="T61">
            <v>0</v>
          </cell>
          <cell r="U61">
            <v>3.5</v>
          </cell>
          <cell r="V61">
            <v>107.12000274658203</v>
          </cell>
          <cell r="W61" t="str">
            <v>CISCO_DAILY_BILL_DTL20040604.TXT</v>
          </cell>
          <cell r="X61">
            <v>38145</v>
          </cell>
          <cell r="Z61" t="str">
            <v>Print Summary</v>
          </cell>
        </row>
        <row r="62">
          <cell r="E62">
            <v>38173</v>
          </cell>
          <cell r="F62">
            <v>32</v>
          </cell>
          <cell r="G62">
            <v>743</v>
          </cell>
          <cell r="K62" t="str">
            <v>DR</v>
          </cell>
          <cell r="L62">
            <v>38141</v>
          </cell>
          <cell r="N62">
            <v>604</v>
          </cell>
          <cell r="P62">
            <v>139</v>
          </cell>
          <cell r="Q62">
            <v>0</v>
          </cell>
          <cell r="R62">
            <v>16.450000762939453</v>
          </cell>
          <cell r="S62">
            <v>19.069999694824219</v>
          </cell>
          <cell r="T62">
            <v>0</v>
          </cell>
          <cell r="U62">
            <v>3.6600000858306885</v>
          </cell>
          <cell r="V62">
            <v>112.73000335693359</v>
          </cell>
          <cell r="W62" t="str">
            <v>CISCO_DAILY_BILL_DTL20040706.TXT</v>
          </cell>
          <cell r="X62">
            <v>38175</v>
          </cell>
          <cell r="Z62" t="str">
            <v>Print Summary</v>
          </cell>
        </row>
        <row r="63">
          <cell r="E63">
            <v>38202</v>
          </cell>
          <cell r="F63">
            <v>29</v>
          </cell>
          <cell r="G63">
            <v>1034</v>
          </cell>
          <cell r="K63" t="str">
            <v>DR</v>
          </cell>
          <cell r="L63">
            <v>38173</v>
          </cell>
          <cell r="N63">
            <v>799</v>
          </cell>
          <cell r="P63">
            <v>196</v>
          </cell>
          <cell r="Q63">
            <v>39</v>
          </cell>
          <cell r="R63">
            <v>21.760000228881836</v>
          </cell>
          <cell r="S63">
            <v>26.899999618530273</v>
          </cell>
          <cell r="T63">
            <v>17.829999923706055</v>
          </cell>
          <cell r="U63">
            <v>5.0999999046325684</v>
          </cell>
          <cell r="V63">
            <v>186.99000549316406</v>
          </cell>
          <cell r="W63" t="str">
            <v>CISCO_DAILY_BILL_DTL20040804.TXT</v>
          </cell>
          <cell r="X63">
            <v>38204</v>
          </cell>
          <cell r="Z63" t="str">
            <v>Print Summary</v>
          </cell>
        </row>
        <row r="64">
          <cell r="E64">
            <v>38231</v>
          </cell>
          <cell r="F64">
            <v>29</v>
          </cell>
          <cell r="G64">
            <v>835</v>
          </cell>
          <cell r="K64" t="str">
            <v>DR</v>
          </cell>
          <cell r="L64">
            <v>38202</v>
          </cell>
          <cell r="N64">
            <v>646</v>
          </cell>
          <cell r="P64">
            <v>133</v>
          </cell>
          <cell r="Q64">
            <v>56</v>
          </cell>
          <cell r="R64">
            <v>17.139999389648438</v>
          </cell>
          <cell r="S64">
            <v>18.059999465942383</v>
          </cell>
          <cell r="T64">
            <v>25.559999465942383</v>
          </cell>
          <cell r="U64">
            <v>4.1100001335144043</v>
          </cell>
          <cell r="V64">
            <v>153.91999816894531</v>
          </cell>
          <cell r="W64" t="str">
            <v>CISCO_DAILY_BILL_DTL20040902.TXT</v>
          </cell>
          <cell r="X64">
            <v>38233</v>
          </cell>
          <cell r="Z64" t="str">
            <v>Print Summary</v>
          </cell>
        </row>
        <row r="65">
          <cell r="E65">
            <v>37810</v>
          </cell>
          <cell r="F65">
            <v>8</v>
          </cell>
          <cell r="G65">
            <v>31</v>
          </cell>
          <cell r="K65" t="str">
            <v>DRLI</v>
          </cell>
          <cell r="L65">
            <v>37802</v>
          </cell>
          <cell r="N65">
            <v>27</v>
          </cell>
          <cell r="P65">
            <v>4</v>
          </cell>
          <cell r="Q65">
            <v>0</v>
          </cell>
          <cell r="R65">
            <v>1.1799999475479126</v>
          </cell>
          <cell r="S65">
            <v>0.62000000476837158</v>
          </cell>
          <cell r="T65">
            <v>0</v>
          </cell>
          <cell r="U65">
            <v>0</v>
          </cell>
          <cell r="V65">
            <v>3.1500000953674316</v>
          </cell>
          <cell r="W65" t="str">
            <v>ENTERED_MANUALLY_07_18_03</v>
          </cell>
          <cell r="X65">
            <v>37820</v>
          </cell>
          <cell r="Z65" t="str">
            <v>Print Summary</v>
          </cell>
        </row>
        <row r="66">
          <cell r="E66">
            <v>37838</v>
          </cell>
          <cell r="F66">
            <v>29</v>
          </cell>
          <cell r="G66">
            <v>127</v>
          </cell>
          <cell r="K66" t="str">
            <v>DRLI</v>
          </cell>
          <cell r="L66">
            <v>37809</v>
          </cell>
          <cell r="N66">
            <v>105</v>
          </cell>
          <cell r="P66">
            <v>20</v>
          </cell>
          <cell r="Q66">
            <v>2</v>
          </cell>
          <cell r="R66">
            <v>4.6100001335144043</v>
          </cell>
          <cell r="S66">
            <v>3.0799999237060547</v>
          </cell>
          <cell r="T66">
            <v>0.94999998807907104</v>
          </cell>
          <cell r="U66">
            <v>0</v>
          </cell>
          <cell r="V66">
            <v>13.909999847412109</v>
          </cell>
          <cell r="W66" t="str">
            <v>CISCO_DAILY_BILL_DTL20030807.TXT</v>
          </cell>
          <cell r="X66">
            <v>37841</v>
          </cell>
          <cell r="Z66" t="str">
            <v>Print Summary</v>
          </cell>
          <cell r="AA66" t="str">
            <v>CPP Notification Failure. Move 1 kWh from super peak to on peak.</v>
          </cell>
        </row>
        <row r="67">
          <cell r="E67">
            <v>37868</v>
          </cell>
          <cell r="F67">
            <v>30</v>
          </cell>
          <cell r="G67">
            <v>140</v>
          </cell>
          <cell r="K67" t="str">
            <v>DRLI</v>
          </cell>
          <cell r="L67">
            <v>37838</v>
          </cell>
          <cell r="N67">
            <v>116</v>
          </cell>
          <cell r="P67">
            <v>19</v>
          </cell>
          <cell r="Q67">
            <v>5</v>
          </cell>
          <cell r="R67">
            <v>5.0900001525878906</v>
          </cell>
          <cell r="S67">
            <v>2.9200000762939453</v>
          </cell>
          <cell r="T67">
            <v>2.369999885559082</v>
          </cell>
          <cell r="U67">
            <v>0</v>
          </cell>
          <cell r="V67">
            <v>16.030000686645508</v>
          </cell>
          <cell r="W67" t="str">
            <v>CISCO_DAILY_BILL_DTL20030905.TXT</v>
          </cell>
          <cell r="X67">
            <v>37872</v>
          </cell>
          <cell r="Z67" t="str">
            <v>Print Summary</v>
          </cell>
        </row>
        <row r="68">
          <cell r="E68">
            <v>37899</v>
          </cell>
          <cell r="F68">
            <v>31</v>
          </cell>
          <cell r="G68">
            <v>136</v>
          </cell>
          <cell r="K68" t="str">
            <v>DRLI</v>
          </cell>
          <cell r="L68">
            <v>37868</v>
          </cell>
          <cell r="N68">
            <v>114</v>
          </cell>
          <cell r="P68">
            <v>20</v>
          </cell>
          <cell r="Q68">
            <v>2</v>
          </cell>
          <cell r="R68">
            <v>5</v>
          </cell>
          <cell r="S68">
            <v>3.0799999237060547</v>
          </cell>
          <cell r="T68">
            <v>0.94999998807907104</v>
          </cell>
          <cell r="U68">
            <v>0</v>
          </cell>
          <cell r="V68">
            <v>15.130000114440918</v>
          </cell>
          <cell r="W68" t="str">
            <v>CISCO_DAILY_BILL_DTL20031009.TXT</v>
          </cell>
          <cell r="X68">
            <v>37904</v>
          </cell>
          <cell r="Z68" t="str">
            <v>Print Summary</v>
          </cell>
        </row>
        <row r="69">
          <cell r="E69">
            <v>37928</v>
          </cell>
          <cell r="F69">
            <v>29</v>
          </cell>
          <cell r="G69">
            <v>126</v>
          </cell>
          <cell r="K69" t="str">
            <v>DRLI</v>
          </cell>
          <cell r="L69">
            <v>37899</v>
          </cell>
          <cell r="N69">
            <v>99</v>
          </cell>
          <cell r="P69">
            <v>23</v>
          </cell>
          <cell r="Q69">
            <v>4</v>
          </cell>
          <cell r="R69">
            <v>4.3299999237060547</v>
          </cell>
          <cell r="S69">
            <v>3.440000057220459</v>
          </cell>
          <cell r="T69">
            <v>1.8999999761581421</v>
          </cell>
          <cell r="U69">
            <v>0</v>
          </cell>
          <cell r="V69">
            <v>15.159999847412109</v>
          </cell>
          <cell r="W69" t="str">
            <v>CISCO_DAILY_BILL_DTL20031105.TXT</v>
          </cell>
          <cell r="X69">
            <v>37931</v>
          </cell>
          <cell r="Z69" t="str">
            <v>Print Summary</v>
          </cell>
        </row>
        <row r="70">
          <cell r="E70">
            <v>37959</v>
          </cell>
          <cell r="F70">
            <v>31</v>
          </cell>
          <cell r="G70">
            <v>129</v>
          </cell>
          <cell r="K70" t="str">
            <v>DRLI</v>
          </cell>
          <cell r="L70">
            <v>37928</v>
          </cell>
          <cell r="N70">
            <v>99</v>
          </cell>
          <cell r="P70">
            <v>30</v>
          </cell>
          <cell r="Q70">
            <v>0</v>
          </cell>
          <cell r="R70">
            <v>4.2199997901916504</v>
          </cell>
          <cell r="S70">
            <v>1.4299999475479126</v>
          </cell>
          <cell r="T70">
            <v>0</v>
          </cell>
          <cell r="U70">
            <v>0</v>
          </cell>
          <cell r="V70">
            <v>11.840000152587891</v>
          </cell>
          <cell r="W70" t="str">
            <v>CISCO_DAILY_BILL_DTL20031211.TXT</v>
          </cell>
          <cell r="X70">
            <v>37967</v>
          </cell>
          <cell r="Z70" t="str">
            <v>Print Summary</v>
          </cell>
        </row>
        <row r="71">
          <cell r="E71">
            <v>37992</v>
          </cell>
          <cell r="F71">
            <v>33</v>
          </cell>
          <cell r="G71">
            <v>149</v>
          </cell>
          <cell r="K71" t="str">
            <v>DRLI</v>
          </cell>
          <cell r="L71">
            <v>37959</v>
          </cell>
          <cell r="N71">
            <v>120</v>
          </cell>
          <cell r="P71">
            <v>28</v>
          </cell>
          <cell r="Q71">
            <v>1</v>
          </cell>
          <cell r="R71">
            <v>5.119999885559082</v>
          </cell>
          <cell r="S71">
            <v>1.3400000333786011</v>
          </cell>
          <cell r="T71">
            <v>0.6600000262260437</v>
          </cell>
          <cell r="U71">
            <v>0</v>
          </cell>
          <cell r="V71">
            <v>14.689999580383301</v>
          </cell>
          <cell r="W71" t="str">
            <v>CISCO_DAILY_BILL_DTL20040107.TXT</v>
          </cell>
          <cell r="X71">
            <v>37994</v>
          </cell>
          <cell r="Z71" t="str">
            <v>Print Summary</v>
          </cell>
        </row>
        <row r="72">
          <cell r="E72">
            <v>37992</v>
          </cell>
          <cell r="F72">
            <v>33</v>
          </cell>
          <cell r="G72">
            <v>149</v>
          </cell>
          <cell r="K72" t="str">
            <v>DRLI</v>
          </cell>
          <cell r="L72">
            <v>37959</v>
          </cell>
          <cell r="N72">
            <v>120</v>
          </cell>
          <cell r="P72">
            <v>28</v>
          </cell>
          <cell r="Q72">
            <v>1</v>
          </cell>
          <cell r="R72">
            <v>5.119999885559082</v>
          </cell>
          <cell r="S72">
            <v>1.3400000333786011</v>
          </cell>
          <cell r="T72">
            <v>0.6600000262260437</v>
          </cell>
          <cell r="U72">
            <v>0</v>
          </cell>
          <cell r="V72">
            <v>14.689999580383301</v>
          </cell>
          <cell r="W72" t="str">
            <v>CISCO_DAILY_BILL_DTL20040107.TXT</v>
          </cell>
          <cell r="X72">
            <v>37994</v>
          </cell>
          <cell r="Z72" t="str">
            <v>Print Summary</v>
          </cell>
        </row>
        <row r="73">
          <cell r="E73">
            <v>38021</v>
          </cell>
          <cell r="F73">
            <v>29</v>
          </cell>
          <cell r="G73">
            <v>117</v>
          </cell>
          <cell r="K73" t="str">
            <v>DRLI</v>
          </cell>
          <cell r="L73">
            <v>37992</v>
          </cell>
          <cell r="N73">
            <v>89</v>
          </cell>
          <cell r="P73">
            <v>26</v>
          </cell>
          <cell r="Q73">
            <v>2</v>
          </cell>
          <cell r="R73">
            <v>3.809999942779541</v>
          </cell>
          <cell r="S73">
            <v>1.2400000095367432</v>
          </cell>
          <cell r="T73">
            <v>1.3200000524520874</v>
          </cell>
          <cell r="U73">
            <v>0</v>
          </cell>
          <cell r="V73">
            <v>12.560000419616699</v>
          </cell>
          <cell r="W73" t="str">
            <v>CISCO_DAILY_BILL_DTL20040205.TXT</v>
          </cell>
          <cell r="X73">
            <v>38023</v>
          </cell>
          <cell r="Z73" t="str">
            <v>Print Summary</v>
          </cell>
        </row>
        <row r="74">
          <cell r="E74">
            <v>38053</v>
          </cell>
          <cell r="F74">
            <v>32</v>
          </cell>
          <cell r="G74">
            <v>117</v>
          </cell>
          <cell r="K74" t="str">
            <v>DRLI</v>
          </cell>
          <cell r="L74">
            <v>38021</v>
          </cell>
          <cell r="N74">
            <v>95</v>
          </cell>
          <cell r="P74">
            <v>22</v>
          </cell>
          <cell r="Q74">
            <v>0</v>
          </cell>
          <cell r="R74">
            <v>4.070000171661377</v>
          </cell>
          <cell r="S74">
            <v>1.0499999523162842</v>
          </cell>
          <cell r="T74">
            <v>0</v>
          </cell>
          <cell r="U74">
            <v>0</v>
          </cell>
          <cell r="V74">
            <v>11.260000228881836</v>
          </cell>
          <cell r="W74" t="str">
            <v>CISCO_DAILY_BILL_DTL20040308.TXT</v>
          </cell>
          <cell r="X74">
            <v>38055</v>
          </cell>
          <cell r="Z74" t="str">
            <v>Print Summary</v>
          </cell>
        </row>
        <row r="75">
          <cell r="E75">
            <v>38082</v>
          </cell>
          <cell r="F75">
            <v>29</v>
          </cell>
          <cell r="G75">
            <v>113</v>
          </cell>
          <cell r="K75" t="str">
            <v>DR</v>
          </cell>
          <cell r="L75">
            <v>38053</v>
          </cell>
          <cell r="N75">
            <v>90</v>
          </cell>
          <cell r="P75">
            <v>23</v>
          </cell>
          <cell r="Q75">
            <v>0</v>
          </cell>
          <cell r="R75">
            <v>3.8599998950958252</v>
          </cell>
          <cell r="S75">
            <v>1.1000000238418579</v>
          </cell>
          <cell r="T75">
            <v>0</v>
          </cell>
          <cell r="U75">
            <v>0.56000000238418579</v>
          </cell>
          <cell r="V75">
            <v>13.909999847412109</v>
          </cell>
          <cell r="W75" t="str">
            <v>CISCO_DAILY_BILL_DTL20040406.TXT</v>
          </cell>
          <cell r="X75">
            <v>38084</v>
          </cell>
          <cell r="Z75" t="str">
            <v>Print Summary</v>
          </cell>
        </row>
        <row r="76">
          <cell r="E76">
            <v>38112</v>
          </cell>
          <cell r="F76">
            <v>30</v>
          </cell>
          <cell r="G76">
            <v>114</v>
          </cell>
          <cell r="K76" t="str">
            <v>DR</v>
          </cell>
          <cell r="L76">
            <v>38082</v>
          </cell>
          <cell r="N76">
            <v>94</v>
          </cell>
          <cell r="P76">
            <v>20</v>
          </cell>
          <cell r="Q76">
            <v>0</v>
          </cell>
          <cell r="R76">
            <v>2.7200000286102295</v>
          </cell>
          <cell r="S76">
            <v>1.0199999809265137</v>
          </cell>
          <cell r="T76">
            <v>0</v>
          </cell>
          <cell r="U76">
            <v>0.56000000238418579</v>
          </cell>
          <cell r="V76">
            <v>13.350000381469727</v>
          </cell>
          <cell r="W76" t="str">
            <v>CISCO_DAILY_BILL_DTL20040506.TXT</v>
          </cell>
          <cell r="X76">
            <v>38114</v>
          </cell>
          <cell r="Z76" t="str">
            <v>Print Summary</v>
          </cell>
        </row>
        <row r="77">
          <cell r="E77">
            <v>38144</v>
          </cell>
          <cell r="F77">
            <v>32</v>
          </cell>
          <cell r="G77">
            <v>119</v>
          </cell>
          <cell r="K77" t="str">
            <v>DR</v>
          </cell>
          <cell r="L77">
            <v>38112</v>
          </cell>
          <cell r="N77">
            <v>102</v>
          </cell>
          <cell r="P77">
            <v>17</v>
          </cell>
          <cell r="Q77">
            <v>0</v>
          </cell>
          <cell r="R77">
            <v>2.7799999713897705</v>
          </cell>
          <cell r="S77">
            <v>2.3299999237060547</v>
          </cell>
          <cell r="T77">
            <v>0</v>
          </cell>
          <cell r="U77">
            <v>0.5899999737739563</v>
          </cell>
          <cell r="V77">
            <v>15.279999732971191</v>
          </cell>
          <cell r="W77" t="str">
            <v>CISCO_DAILY_BILL_DTL20040607.TXT</v>
          </cell>
          <cell r="X77">
            <v>38146</v>
          </cell>
          <cell r="Z77" t="str">
            <v>Print Summary</v>
          </cell>
        </row>
        <row r="78">
          <cell r="E78">
            <v>38174</v>
          </cell>
          <cell r="F78">
            <v>30</v>
          </cell>
          <cell r="G78">
            <v>114</v>
          </cell>
          <cell r="K78" t="str">
            <v>DR</v>
          </cell>
          <cell r="L78">
            <v>38144</v>
          </cell>
          <cell r="N78">
            <v>100</v>
          </cell>
          <cell r="P78">
            <v>14</v>
          </cell>
          <cell r="Q78">
            <v>0</v>
          </cell>
          <cell r="R78">
            <v>2.7200000286102295</v>
          </cell>
          <cell r="S78">
            <v>1.9199999570846558</v>
          </cell>
          <cell r="T78">
            <v>0</v>
          </cell>
          <cell r="U78">
            <v>0.56000000238418579</v>
          </cell>
          <cell r="V78">
            <v>14.380000114440918</v>
          </cell>
          <cell r="W78" t="str">
            <v>CISCO_DAILY_BILL_DTL20040707.TXT</v>
          </cell>
          <cell r="X78">
            <v>38176</v>
          </cell>
          <cell r="Z78" t="str">
            <v>Print Summary</v>
          </cell>
        </row>
        <row r="79">
          <cell r="E79">
            <v>38203</v>
          </cell>
          <cell r="F79">
            <v>29</v>
          </cell>
          <cell r="G79">
            <v>126</v>
          </cell>
          <cell r="K79" t="str">
            <v>DR</v>
          </cell>
          <cell r="L79">
            <v>38174</v>
          </cell>
          <cell r="N79">
            <v>105</v>
          </cell>
          <cell r="P79">
            <v>17</v>
          </cell>
          <cell r="Q79">
            <v>4</v>
          </cell>
          <cell r="R79">
            <v>2.8599998950958252</v>
          </cell>
          <cell r="S79">
            <v>2.3299999237060547</v>
          </cell>
          <cell r="T79">
            <v>1.8300000429153442</v>
          </cell>
          <cell r="U79">
            <v>0.62000000476837158</v>
          </cell>
          <cell r="V79">
            <v>17.780000686645508</v>
          </cell>
          <cell r="W79" t="str">
            <v>CISCO_DAILY_BILL_DTL20040806.TXT</v>
          </cell>
          <cell r="X79">
            <v>38208</v>
          </cell>
          <cell r="Z79" t="str">
            <v>Print Summary</v>
          </cell>
        </row>
        <row r="80">
          <cell r="E80">
            <v>38236</v>
          </cell>
          <cell r="F80">
            <v>33</v>
          </cell>
          <cell r="G80">
            <v>137</v>
          </cell>
          <cell r="K80" t="str">
            <v>DR</v>
          </cell>
          <cell r="L80">
            <v>38203</v>
          </cell>
          <cell r="N80">
            <v>117</v>
          </cell>
          <cell r="P80">
            <v>14</v>
          </cell>
          <cell r="Q80">
            <v>6</v>
          </cell>
          <cell r="R80">
            <v>2.9900000095367432</v>
          </cell>
          <cell r="S80">
            <v>1.9099999666213989</v>
          </cell>
          <cell r="T80">
            <v>2.7400000095367432</v>
          </cell>
          <cell r="U80">
            <v>0.67000001668930054</v>
          </cell>
          <cell r="V80">
            <v>19.329999923706055</v>
          </cell>
          <cell r="W80" t="str">
            <v>CISCO_DAILY_BILL_DTL20040907.TXT</v>
          </cell>
          <cell r="X80">
            <v>38238</v>
          </cell>
          <cell r="Z80" t="str">
            <v>Print Summary</v>
          </cell>
        </row>
        <row r="81">
          <cell r="E81">
            <v>38190</v>
          </cell>
          <cell r="F81">
            <v>29</v>
          </cell>
          <cell r="G81">
            <v>828</v>
          </cell>
          <cell r="K81" t="str">
            <v>DR</v>
          </cell>
          <cell r="L81">
            <v>38161</v>
          </cell>
          <cell r="N81">
            <v>729</v>
          </cell>
          <cell r="P81">
            <v>89</v>
          </cell>
          <cell r="Q81">
            <v>10</v>
          </cell>
          <cell r="R81">
            <v>-8.5799999237060547</v>
          </cell>
          <cell r="S81">
            <v>13.840000152587891</v>
          </cell>
          <cell r="T81">
            <v>6.4800000190734863</v>
          </cell>
          <cell r="U81">
            <v>4.0799999237060547</v>
          </cell>
          <cell r="V81">
            <v>106.55999755859375</v>
          </cell>
          <cell r="W81" t="str">
            <v>CISCO_DAILY_BILL_DTL20040723.TXT</v>
          </cell>
          <cell r="X81">
            <v>38194</v>
          </cell>
          <cell r="Z81" t="str">
            <v>Print Summary</v>
          </cell>
        </row>
        <row r="82">
          <cell r="E82">
            <v>38221</v>
          </cell>
          <cell r="F82">
            <v>31</v>
          </cell>
          <cell r="G82">
            <v>918</v>
          </cell>
          <cell r="K82" t="str">
            <v>DR</v>
          </cell>
          <cell r="L82">
            <v>38190</v>
          </cell>
          <cell r="N82">
            <v>827</v>
          </cell>
          <cell r="P82">
            <v>80</v>
          </cell>
          <cell r="Q82">
            <v>11</v>
          </cell>
          <cell r="R82">
            <v>-9.7299995422363281</v>
          </cell>
          <cell r="S82">
            <v>12.439999580383301</v>
          </cell>
          <cell r="T82">
            <v>7.130000114440918</v>
          </cell>
          <cell r="U82">
            <v>4.5300002098083496</v>
          </cell>
          <cell r="V82">
            <v>115.83999633789063</v>
          </cell>
          <cell r="W82" t="str">
            <v>CISCO_DAILY_BILL_DTL20040824.TXT</v>
          </cell>
          <cell r="X82">
            <v>38224</v>
          </cell>
          <cell r="Z82" t="str">
            <v>Print Summary</v>
          </cell>
        </row>
        <row r="83">
          <cell r="E83">
            <v>38252</v>
          </cell>
          <cell r="F83">
            <v>31</v>
          </cell>
          <cell r="G83">
            <v>862</v>
          </cell>
          <cell r="K83" t="str">
            <v>DR</v>
          </cell>
          <cell r="L83">
            <v>38221</v>
          </cell>
          <cell r="N83">
            <v>752</v>
          </cell>
          <cell r="P83">
            <v>96</v>
          </cell>
          <cell r="Q83">
            <v>14</v>
          </cell>
          <cell r="R83">
            <v>-12.909999847412109</v>
          </cell>
          <cell r="S83">
            <v>14.569999694824219</v>
          </cell>
          <cell r="T83">
            <v>8.9799995422363281</v>
          </cell>
          <cell r="U83">
            <v>4.2399997711181641</v>
          </cell>
          <cell r="V83">
            <v>111.29000091552734</v>
          </cell>
          <cell r="W83" t="str">
            <v>CISCO_DAILY_BILL_DTL20040924.TXT</v>
          </cell>
          <cell r="X83">
            <v>38257</v>
          </cell>
          <cell r="Z83" t="str">
            <v>Print Summary</v>
          </cell>
        </row>
        <row r="84">
          <cell r="E84">
            <v>38175</v>
          </cell>
          <cell r="F84">
            <v>29</v>
          </cell>
          <cell r="G84">
            <v>504</v>
          </cell>
          <cell r="K84" t="str">
            <v>DR</v>
          </cell>
          <cell r="L84">
            <v>38146</v>
          </cell>
          <cell r="N84">
            <v>446</v>
          </cell>
          <cell r="P84">
            <v>58</v>
          </cell>
          <cell r="Q84">
            <v>0</v>
          </cell>
          <cell r="R84">
            <v>-5.25</v>
          </cell>
          <cell r="S84">
            <v>9.0200004577636719</v>
          </cell>
          <cell r="T84">
            <v>0</v>
          </cell>
          <cell r="U84">
            <v>2.4900000095367432</v>
          </cell>
          <cell r="V84">
            <v>51.590000152587891</v>
          </cell>
          <cell r="W84" t="str">
            <v>CISCO_DAILY_BILL_DTL20040709.TXT</v>
          </cell>
          <cell r="X84">
            <v>38180</v>
          </cell>
          <cell r="Z84" t="str">
            <v>Print Summary</v>
          </cell>
        </row>
        <row r="85">
          <cell r="E85">
            <v>38204</v>
          </cell>
          <cell r="F85">
            <v>29</v>
          </cell>
          <cell r="G85">
            <v>1103</v>
          </cell>
          <cell r="K85" t="str">
            <v>DR</v>
          </cell>
          <cell r="L85">
            <v>38175</v>
          </cell>
          <cell r="N85">
            <v>824</v>
          </cell>
          <cell r="P85">
            <v>229</v>
          </cell>
          <cell r="Q85">
            <v>50</v>
          </cell>
          <cell r="R85">
            <v>-9.6999998092651367</v>
          </cell>
          <cell r="S85">
            <v>35.619998931884766</v>
          </cell>
          <cell r="T85">
            <v>32.409999847412109</v>
          </cell>
          <cell r="U85">
            <v>5.440000057220459</v>
          </cell>
          <cell r="V85">
            <v>189.58000183105469</v>
          </cell>
          <cell r="W85" t="str">
            <v>CISCO_DAILY_BILL_DTL20040809.TXT</v>
          </cell>
          <cell r="X85">
            <v>38209</v>
          </cell>
          <cell r="Z85" t="str">
            <v>Print Summary</v>
          </cell>
        </row>
        <row r="86">
          <cell r="E86">
            <v>38237</v>
          </cell>
          <cell r="F86">
            <v>33</v>
          </cell>
          <cell r="G86">
            <v>1003</v>
          </cell>
          <cell r="K86" t="str">
            <v>DR</v>
          </cell>
          <cell r="L86">
            <v>38204</v>
          </cell>
          <cell r="N86">
            <v>823</v>
          </cell>
          <cell r="P86">
            <v>132</v>
          </cell>
          <cell r="Q86">
            <v>48</v>
          </cell>
          <cell r="R86">
            <v>-11.729999542236328</v>
          </cell>
          <cell r="S86">
            <v>20.159999847412109</v>
          </cell>
          <cell r="T86">
            <v>30.959999084472656</v>
          </cell>
          <cell r="U86">
            <v>4.940000057220459</v>
          </cell>
          <cell r="V86">
            <v>154.55999755859375</v>
          </cell>
          <cell r="W86" t="str">
            <v>CISCO_DAILY_BILL_DTL20040915.TXT</v>
          </cell>
          <cell r="X86">
            <v>38246</v>
          </cell>
          <cell r="Z86" t="str">
            <v>Print Summary</v>
          </cell>
        </row>
        <row r="87">
          <cell r="E87">
            <v>37956</v>
          </cell>
          <cell r="F87">
            <v>31</v>
          </cell>
          <cell r="G87">
            <v>607</v>
          </cell>
          <cell r="K87" t="str">
            <v>DR</v>
          </cell>
          <cell r="L87">
            <v>37925</v>
          </cell>
          <cell r="N87">
            <v>532</v>
          </cell>
          <cell r="P87">
            <v>75</v>
          </cell>
          <cell r="Q87">
            <v>0</v>
          </cell>
          <cell r="R87">
            <v>18.100000381469727</v>
          </cell>
          <cell r="S87">
            <v>19.799999237060547</v>
          </cell>
          <cell r="T87">
            <v>0</v>
          </cell>
          <cell r="U87">
            <v>2.690000057220459</v>
          </cell>
          <cell r="V87">
            <v>91.459999084472656</v>
          </cell>
          <cell r="W87" t="str">
            <v>CISCO_DAILY_BILL_DTL20031203.TXT</v>
          </cell>
          <cell r="X87">
            <v>37959</v>
          </cell>
          <cell r="Z87" t="str">
            <v>Print Summary</v>
          </cell>
        </row>
        <row r="88">
          <cell r="E88">
            <v>37987</v>
          </cell>
          <cell r="F88">
            <v>31</v>
          </cell>
          <cell r="G88">
            <v>690</v>
          </cell>
          <cell r="K88" t="str">
            <v>DR</v>
          </cell>
          <cell r="L88">
            <v>37956</v>
          </cell>
          <cell r="N88">
            <v>586</v>
          </cell>
          <cell r="P88">
            <v>104</v>
          </cell>
          <cell r="Q88">
            <v>0</v>
          </cell>
          <cell r="R88">
            <v>19.940000534057617</v>
          </cell>
          <cell r="S88">
            <v>27.459999084472656</v>
          </cell>
          <cell r="T88">
            <v>0</v>
          </cell>
          <cell r="U88">
            <v>3.059999942779541</v>
          </cell>
          <cell r="V88">
            <v>109.66999816894531</v>
          </cell>
          <cell r="W88" t="str">
            <v>CISCO_DAILY_BILL_DTL20040102.TXT</v>
          </cell>
          <cell r="X88">
            <v>37991</v>
          </cell>
          <cell r="Z88" t="str">
            <v>Print Summary</v>
          </cell>
        </row>
        <row r="89">
          <cell r="E89">
            <v>38018</v>
          </cell>
          <cell r="F89">
            <v>31</v>
          </cell>
          <cell r="G89">
            <v>618</v>
          </cell>
          <cell r="K89" t="str">
            <v>DR</v>
          </cell>
          <cell r="L89">
            <v>37987</v>
          </cell>
          <cell r="N89">
            <v>528</v>
          </cell>
          <cell r="P89">
            <v>82</v>
          </cell>
          <cell r="Q89">
            <v>8</v>
          </cell>
          <cell r="R89">
            <v>17.879999160766602</v>
          </cell>
          <cell r="S89">
            <v>21.639999389648438</v>
          </cell>
          <cell r="T89">
            <v>3.869999885559082</v>
          </cell>
          <cell r="U89">
            <v>2.8499999046325684</v>
          </cell>
          <cell r="V89">
            <v>97.160003662109375</v>
          </cell>
          <cell r="W89" t="str">
            <v>CISCO_DAILY_BILL_DTL20040202.TXT</v>
          </cell>
          <cell r="X89">
            <v>38020</v>
          </cell>
          <cell r="Z89" t="str">
            <v>Print Summary</v>
          </cell>
        </row>
        <row r="90">
          <cell r="E90">
            <v>38048</v>
          </cell>
          <cell r="F90">
            <v>30</v>
          </cell>
          <cell r="G90">
            <v>565</v>
          </cell>
          <cell r="K90" t="str">
            <v>DR</v>
          </cell>
          <cell r="L90">
            <v>38018</v>
          </cell>
          <cell r="N90">
            <v>476</v>
          </cell>
          <cell r="P90">
            <v>86</v>
          </cell>
          <cell r="Q90">
            <v>3</v>
          </cell>
          <cell r="R90">
            <v>15.960000038146973</v>
          </cell>
          <cell r="S90">
            <v>22.670000076293945</v>
          </cell>
          <cell r="T90">
            <v>1.4500000476837158</v>
          </cell>
          <cell r="U90">
            <v>2.7899999618530273</v>
          </cell>
          <cell r="V90">
            <v>88.930000305175781</v>
          </cell>
          <cell r="W90" t="str">
            <v>CISCO_DAILY_BILL_DTL20040303.TXT</v>
          </cell>
          <cell r="X90">
            <v>38050</v>
          </cell>
          <cell r="Z90" t="str">
            <v>Print Summary</v>
          </cell>
        </row>
        <row r="91">
          <cell r="E91">
            <v>38077</v>
          </cell>
          <cell r="F91">
            <v>29</v>
          </cell>
          <cell r="G91">
            <v>557</v>
          </cell>
          <cell r="K91" t="str">
            <v>DR</v>
          </cell>
          <cell r="L91">
            <v>38048</v>
          </cell>
          <cell r="N91">
            <v>465</v>
          </cell>
          <cell r="P91">
            <v>92</v>
          </cell>
          <cell r="Q91">
            <v>0</v>
          </cell>
          <cell r="R91">
            <v>15.590000152587891</v>
          </cell>
          <cell r="S91">
            <v>24.239999771118164</v>
          </cell>
          <cell r="T91">
            <v>0</v>
          </cell>
          <cell r="U91">
            <v>2.75</v>
          </cell>
          <cell r="V91">
            <v>88.989997863769531</v>
          </cell>
          <cell r="W91" t="str">
            <v>CISCO_DAILY_BILL_DTL20040401.TXT</v>
          </cell>
          <cell r="X91">
            <v>38079</v>
          </cell>
          <cell r="Z91" t="str">
            <v>Print Summary</v>
          </cell>
        </row>
        <row r="92">
          <cell r="E92">
            <v>38106</v>
          </cell>
          <cell r="F92">
            <v>29</v>
          </cell>
          <cell r="G92">
            <v>571</v>
          </cell>
          <cell r="K92" t="str">
            <v>DR</v>
          </cell>
          <cell r="L92">
            <v>38077</v>
          </cell>
          <cell r="N92">
            <v>486</v>
          </cell>
          <cell r="P92">
            <v>85</v>
          </cell>
          <cell r="Q92">
            <v>0</v>
          </cell>
          <cell r="R92">
            <v>10.859999656677246</v>
          </cell>
          <cell r="S92">
            <v>21.450000762939453</v>
          </cell>
          <cell r="T92">
            <v>0</v>
          </cell>
          <cell r="U92">
            <v>2.8199999332427979</v>
          </cell>
          <cell r="V92">
            <v>86.470001220703125</v>
          </cell>
          <cell r="W92" t="str">
            <v>CISCO_DAILY_BILL_DTL20040430.TXT</v>
          </cell>
          <cell r="X92">
            <v>38110</v>
          </cell>
          <cell r="Z92" t="str">
            <v>Print Summary</v>
          </cell>
        </row>
        <row r="93">
          <cell r="E93">
            <v>38139</v>
          </cell>
          <cell r="F93">
            <v>33</v>
          </cell>
          <cell r="G93">
            <v>745</v>
          </cell>
          <cell r="K93" t="str">
            <v>DR</v>
          </cell>
          <cell r="L93">
            <v>38106</v>
          </cell>
          <cell r="N93">
            <v>643</v>
          </cell>
          <cell r="P93">
            <v>102</v>
          </cell>
          <cell r="Q93">
            <v>0</v>
          </cell>
          <cell r="R93">
            <v>-7.1399998664855957</v>
          </cell>
          <cell r="S93">
            <v>16.229999542236328</v>
          </cell>
          <cell r="T93">
            <v>0</v>
          </cell>
          <cell r="U93">
            <v>3.6700000762939453</v>
          </cell>
          <cell r="V93">
            <v>85.910003662109375</v>
          </cell>
          <cell r="W93" t="str">
            <v>CISCO_DAILY_BILL_DTL20040602.TXT</v>
          </cell>
          <cell r="X93">
            <v>38141</v>
          </cell>
          <cell r="Z93" t="str">
            <v>Print Summary</v>
          </cell>
        </row>
        <row r="94">
          <cell r="E94">
            <v>38168</v>
          </cell>
          <cell r="F94">
            <v>29</v>
          </cell>
          <cell r="G94">
            <v>588</v>
          </cell>
          <cell r="K94" t="str">
            <v>DR</v>
          </cell>
          <cell r="L94">
            <v>38139</v>
          </cell>
          <cell r="N94">
            <v>500</v>
          </cell>
          <cell r="P94">
            <v>88</v>
          </cell>
          <cell r="Q94">
            <v>0</v>
          </cell>
          <cell r="R94">
            <v>-5.8899998664855957</v>
          </cell>
          <cell r="S94">
            <v>13.689999580383301</v>
          </cell>
          <cell r="T94">
            <v>0</v>
          </cell>
          <cell r="U94">
            <v>2.9000000953674316</v>
          </cell>
          <cell r="V94">
            <v>66.610000610351563</v>
          </cell>
          <cell r="W94" t="str">
            <v>CISCO_DAILY_BILL_DTL20040701.TXT</v>
          </cell>
          <cell r="X94">
            <v>38170</v>
          </cell>
          <cell r="Z94" t="str">
            <v>Print Summary</v>
          </cell>
        </row>
        <row r="95">
          <cell r="E95">
            <v>38200</v>
          </cell>
          <cell r="F95">
            <v>32</v>
          </cell>
          <cell r="G95">
            <v>858</v>
          </cell>
          <cell r="K95" t="str">
            <v>DR</v>
          </cell>
          <cell r="L95">
            <v>38168</v>
          </cell>
          <cell r="N95">
            <v>726</v>
          </cell>
          <cell r="P95">
            <v>115</v>
          </cell>
          <cell r="Q95">
            <v>17</v>
          </cell>
          <cell r="R95">
            <v>-8.5500001907348633</v>
          </cell>
          <cell r="S95">
            <v>17.889999389648438</v>
          </cell>
          <cell r="T95">
            <v>11.020000457763672</v>
          </cell>
          <cell r="U95">
            <v>4.2300000190734863</v>
          </cell>
          <cell r="V95">
            <v>113.55999755859375</v>
          </cell>
          <cell r="W95" t="str">
            <v>CISCO_DAILY_BILL_DTL20040802.TXT</v>
          </cell>
          <cell r="X95">
            <v>38202</v>
          </cell>
          <cell r="Z95" t="str">
            <v>Print Summary</v>
          </cell>
        </row>
        <row r="96">
          <cell r="E96">
            <v>38229</v>
          </cell>
          <cell r="F96">
            <v>29</v>
          </cell>
          <cell r="G96">
            <v>772</v>
          </cell>
          <cell r="K96" t="str">
            <v>DR</v>
          </cell>
          <cell r="L96">
            <v>38200</v>
          </cell>
          <cell r="N96">
            <v>667</v>
          </cell>
          <cell r="P96">
            <v>93</v>
          </cell>
          <cell r="Q96">
            <v>12</v>
          </cell>
          <cell r="R96">
            <v>-7.8499999046325684</v>
          </cell>
          <cell r="S96">
            <v>14.460000038146973</v>
          </cell>
          <cell r="T96">
            <v>7.7800002098083496</v>
          </cell>
          <cell r="U96">
            <v>3.809999942779541</v>
          </cell>
          <cell r="V96">
            <v>98.080001831054688</v>
          </cell>
          <cell r="W96" t="str">
            <v>CISCO_DAILY_BILL_DTL20040831.TXT</v>
          </cell>
          <cell r="X96">
            <v>38231</v>
          </cell>
          <cell r="Z96" t="str">
            <v>Print Summary</v>
          </cell>
        </row>
        <row r="97">
          <cell r="E97">
            <v>37899</v>
          </cell>
          <cell r="F97">
            <v>30</v>
          </cell>
          <cell r="G97">
            <v>750</v>
          </cell>
          <cell r="K97" t="str">
            <v>DR</v>
          </cell>
          <cell r="L97">
            <v>37869</v>
          </cell>
          <cell r="N97">
            <v>654</v>
          </cell>
          <cell r="P97">
            <v>84</v>
          </cell>
          <cell r="Q97">
            <v>12</v>
          </cell>
          <cell r="R97">
            <v>3.6400001049041748</v>
          </cell>
          <cell r="S97">
            <v>14.520000457763672</v>
          </cell>
          <cell r="T97">
            <v>7.9899997711181641</v>
          </cell>
          <cell r="U97">
            <v>3.3199999332427979</v>
          </cell>
          <cell r="V97">
            <v>97.69000244140625</v>
          </cell>
          <cell r="W97" t="str">
            <v>CISCO_DAILY_BILL_DTL20031007.TXT</v>
          </cell>
          <cell r="X97">
            <v>37902</v>
          </cell>
          <cell r="Z97" t="str">
            <v>Print Summary</v>
          </cell>
        </row>
        <row r="98">
          <cell r="E98">
            <v>37928</v>
          </cell>
          <cell r="F98">
            <v>29</v>
          </cell>
          <cell r="G98">
            <v>772</v>
          </cell>
          <cell r="K98" t="str">
            <v>DR</v>
          </cell>
          <cell r="L98">
            <v>37899</v>
          </cell>
          <cell r="N98">
            <v>635</v>
          </cell>
          <cell r="P98">
            <v>128</v>
          </cell>
          <cell r="Q98">
            <v>9</v>
          </cell>
          <cell r="R98">
            <v>6.4899997711181641</v>
          </cell>
          <cell r="S98">
            <v>22.579999923706055</v>
          </cell>
          <cell r="T98">
            <v>5.9899997711181641</v>
          </cell>
          <cell r="U98">
            <v>3.4300000667572021</v>
          </cell>
          <cell r="V98">
            <v>109.38999938964844</v>
          </cell>
          <cell r="W98" t="str">
            <v>CISCO_DAILY_BILL_DTL20031104.TXT</v>
          </cell>
          <cell r="X98">
            <v>37930</v>
          </cell>
          <cell r="Z98" t="str">
            <v>Print Summary</v>
          </cell>
        </row>
        <row r="99">
          <cell r="E99">
            <v>37959</v>
          </cell>
          <cell r="F99">
            <v>31</v>
          </cell>
          <cell r="G99">
            <v>1177</v>
          </cell>
          <cell r="K99" t="str">
            <v>DR</v>
          </cell>
          <cell r="L99">
            <v>37928</v>
          </cell>
          <cell r="N99">
            <v>1033</v>
          </cell>
          <cell r="P99">
            <v>144</v>
          </cell>
          <cell r="Q99">
            <v>0</v>
          </cell>
          <cell r="R99">
            <v>35.139999389648438</v>
          </cell>
          <cell r="S99">
            <v>38.020000457763672</v>
          </cell>
          <cell r="T99">
            <v>0</v>
          </cell>
          <cell r="U99">
            <v>5.2300000190734863</v>
          </cell>
          <cell r="V99">
            <v>179.94999694824219</v>
          </cell>
          <cell r="W99" t="str">
            <v>CISCO_DAILY_BILL_DTL20031205.TXT</v>
          </cell>
          <cell r="X99">
            <v>37963</v>
          </cell>
          <cell r="Z99" t="str">
            <v>Print Summary</v>
          </cell>
        </row>
        <row r="100">
          <cell r="E100">
            <v>37992</v>
          </cell>
          <cell r="F100">
            <v>33</v>
          </cell>
          <cell r="G100">
            <v>1513</v>
          </cell>
          <cell r="K100" t="str">
            <v>DR</v>
          </cell>
          <cell r="L100">
            <v>37959</v>
          </cell>
          <cell r="N100">
            <v>1307</v>
          </cell>
          <cell r="P100">
            <v>201</v>
          </cell>
          <cell r="Q100">
            <v>5</v>
          </cell>
          <cell r="R100">
            <v>44.470001220703125</v>
          </cell>
          <cell r="S100">
            <v>53.060001373291016</v>
          </cell>
          <cell r="T100">
            <v>2.4200000762939453</v>
          </cell>
          <cell r="U100">
            <v>6.7199997901916504</v>
          </cell>
          <cell r="V100">
            <v>242.71000671386719</v>
          </cell>
          <cell r="W100" t="str">
            <v>CISCO_DAILY_BILL_DTL20040107.TXT</v>
          </cell>
          <cell r="X100">
            <v>37994</v>
          </cell>
          <cell r="Z100" t="str">
            <v>Print Summary</v>
          </cell>
        </row>
        <row r="101">
          <cell r="E101">
            <v>37992</v>
          </cell>
          <cell r="F101">
            <v>33</v>
          </cell>
          <cell r="G101">
            <v>1513</v>
          </cell>
          <cell r="K101" t="str">
            <v>DR</v>
          </cell>
          <cell r="L101">
            <v>37959</v>
          </cell>
          <cell r="N101">
            <v>1307</v>
          </cell>
          <cell r="P101">
            <v>201</v>
          </cell>
          <cell r="Q101">
            <v>5</v>
          </cell>
          <cell r="R101">
            <v>44.470001220703125</v>
          </cell>
          <cell r="S101">
            <v>53.060001373291016</v>
          </cell>
          <cell r="T101">
            <v>2.4200000762939453</v>
          </cell>
          <cell r="U101">
            <v>6.7199997901916504</v>
          </cell>
          <cell r="V101">
            <v>242.71000671386719</v>
          </cell>
          <cell r="W101" t="str">
            <v>CISCO_DAILY_BILL_DTL20040107.TXT</v>
          </cell>
          <cell r="X101">
            <v>37994</v>
          </cell>
          <cell r="Z101" t="str">
            <v>Print Summary</v>
          </cell>
        </row>
        <row r="102">
          <cell r="E102">
            <v>38021</v>
          </cell>
          <cell r="F102">
            <v>29</v>
          </cell>
          <cell r="G102">
            <v>1283</v>
          </cell>
          <cell r="K102" t="str">
            <v>DR</v>
          </cell>
          <cell r="L102">
            <v>37992</v>
          </cell>
          <cell r="N102">
            <v>1107</v>
          </cell>
          <cell r="P102">
            <v>160</v>
          </cell>
          <cell r="Q102">
            <v>16</v>
          </cell>
          <cell r="R102">
            <v>37.380001068115234</v>
          </cell>
          <cell r="S102">
            <v>42.209999084472656</v>
          </cell>
          <cell r="T102">
            <v>7.7399997711181641</v>
          </cell>
          <cell r="U102">
            <v>6.0100002288818359</v>
          </cell>
          <cell r="V102">
            <v>206.05999755859375</v>
          </cell>
          <cell r="W102" t="str">
            <v>CISCO_DAILY_BILL_DTL20040205.TXT</v>
          </cell>
          <cell r="X102">
            <v>38023</v>
          </cell>
          <cell r="Z102" t="str">
            <v>Print Summary</v>
          </cell>
        </row>
        <row r="103">
          <cell r="E103">
            <v>38053</v>
          </cell>
          <cell r="F103">
            <v>32</v>
          </cell>
          <cell r="G103">
            <v>1485</v>
          </cell>
          <cell r="K103" t="str">
            <v>DR</v>
          </cell>
          <cell r="L103">
            <v>38021</v>
          </cell>
          <cell r="N103">
            <v>1265</v>
          </cell>
          <cell r="P103">
            <v>220</v>
          </cell>
          <cell r="Q103">
            <v>0</v>
          </cell>
          <cell r="R103">
            <v>42.409999847412109</v>
          </cell>
          <cell r="S103">
            <v>57.970001220703125</v>
          </cell>
          <cell r="T103">
            <v>0</v>
          </cell>
          <cell r="U103">
            <v>7.320000171661377</v>
          </cell>
          <cell r="V103">
            <v>240.03999328613281</v>
          </cell>
          <cell r="W103" t="str">
            <v>CISCO_DAILY_BILL_DTL20040308.TXT</v>
          </cell>
          <cell r="X103">
            <v>38055</v>
          </cell>
          <cell r="Z103" t="str">
            <v>Print Summary</v>
          </cell>
        </row>
        <row r="104">
          <cell r="E104">
            <v>38082</v>
          </cell>
          <cell r="F104">
            <v>29</v>
          </cell>
          <cell r="G104">
            <v>531</v>
          </cell>
          <cell r="K104" t="str">
            <v>DR</v>
          </cell>
          <cell r="L104">
            <v>38053</v>
          </cell>
          <cell r="N104">
            <v>459</v>
          </cell>
          <cell r="P104">
            <v>72</v>
          </cell>
          <cell r="Q104">
            <v>0</v>
          </cell>
          <cell r="R104">
            <v>15.390000343322754</v>
          </cell>
          <cell r="S104">
            <v>18.969999313354492</v>
          </cell>
          <cell r="T104">
            <v>0</v>
          </cell>
          <cell r="U104">
            <v>2.619999885559082</v>
          </cell>
          <cell r="V104">
            <v>76.400001525878906</v>
          </cell>
          <cell r="W104" t="str">
            <v>CISCO_DAILY_BILL_DTL20040407.TXT</v>
          </cell>
          <cell r="X104">
            <v>38085</v>
          </cell>
          <cell r="Z104" t="str">
            <v>Print Summary</v>
          </cell>
        </row>
        <row r="105">
          <cell r="E105">
            <v>38112</v>
          </cell>
          <cell r="F105">
            <v>30</v>
          </cell>
          <cell r="G105">
            <v>838</v>
          </cell>
          <cell r="K105" t="str">
            <v>DR</v>
          </cell>
          <cell r="L105">
            <v>38082</v>
          </cell>
          <cell r="N105">
            <v>702</v>
          </cell>
          <cell r="P105">
            <v>136</v>
          </cell>
          <cell r="Q105">
            <v>0</v>
          </cell>
          <cell r="R105">
            <v>10.590000152587891</v>
          </cell>
          <cell r="S105">
            <v>29.639999389648438</v>
          </cell>
          <cell r="T105">
            <v>0</v>
          </cell>
          <cell r="U105">
            <v>4.119999885559082</v>
          </cell>
          <cell r="V105">
            <v>120.37999725341797</v>
          </cell>
          <cell r="W105" t="str">
            <v>CISCO_DAILY_BILL_DTL20040506.TXT</v>
          </cell>
          <cell r="X105">
            <v>38114</v>
          </cell>
          <cell r="Z105" t="str">
            <v>Print Summary</v>
          </cell>
        </row>
        <row r="106">
          <cell r="E106">
            <v>38144</v>
          </cell>
          <cell r="F106">
            <v>32</v>
          </cell>
          <cell r="G106">
            <v>667</v>
          </cell>
          <cell r="K106" t="str">
            <v>DR</v>
          </cell>
          <cell r="L106">
            <v>38112</v>
          </cell>
          <cell r="N106">
            <v>584</v>
          </cell>
          <cell r="P106">
            <v>83</v>
          </cell>
          <cell r="Q106">
            <v>0</v>
          </cell>
          <cell r="R106">
            <v>-6.869999885559082</v>
          </cell>
          <cell r="S106">
            <v>12.909999847412109</v>
          </cell>
          <cell r="T106">
            <v>0</v>
          </cell>
          <cell r="U106">
            <v>3.2899999618530273</v>
          </cell>
          <cell r="V106">
            <v>73.680000305175781</v>
          </cell>
          <cell r="W106" t="str">
            <v>CISCO_DAILY_BILL_DTL20040607.TXT</v>
          </cell>
          <cell r="X106">
            <v>38146</v>
          </cell>
          <cell r="Z106" t="str">
            <v>Print Summary</v>
          </cell>
        </row>
        <row r="107">
          <cell r="E107">
            <v>38174</v>
          </cell>
          <cell r="F107">
            <v>30</v>
          </cell>
          <cell r="G107">
            <v>649</v>
          </cell>
          <cell r="K107" t="str">
            <v>DR</v>
          </cell>
          <cell r="L107">
            <v>38144</v>
          </cell>
          <cell r="N107">
            <v>551</v>
          </cell>
          <cell r="P107">
            <v>98</v>
          </cell>
          <cell r="Q107">
            <v>0</v>
          </cell>
          <cell r="R107">
            <v>-6.4899997711181641</v>
          </cell>
          <cell r="S107">
            <v>15.239999771118164</v>
          </cell>
          <cell r="T107">
            <v>0</v>
          </cell>
          <cell r="U107">
            <v>3.2000000476837158</v>
          </cell>
          <cell r="V107">
            <v>75.25</v>
          </cell>
          <cell r="W107" t="str">
            <v>CISCO_DAILY_BILL_DTL20040707.TXT</v>
          </cell>
          <cell r="X107">
            <v>38176</v>
          </cell>
          <cell r="Z107" t="str">
            <v>Print Summary</v>
          </cell>
        </row>
        <row r="108">
          <cell r="E108">
            <v>38203</v>
          </cell>
          <cell r="F108">
            <v>29</v>
          </cell>
          <cell r="G108">
            <v>833</v>
          </cell>
          <cell r="K108" t="str">
            <v>DR</v>
          </cell>
          <cell r="L108">
            <v>38174</v>
          </cell>
          <cell r="N108">
            <v>612</v>
          </cell>
          <cell r="P108">
            <v>188</v>
          </cell>
          <cell r="Q108">
            <v>33</v>
          </cell>
          <cell r="R108">
            <v>-7.1999998092651367</v>
          </cell>
          <cell r="S108">
            <v>29.239999771118164</v>
          </cell>
          <cell r="T108">
            <v>21.389999389648438</v>
          </cell>
          <cell r="U108">
            <v>4.1100001335144043</v>
          </cell>
          <cell r="V108">
            <v>136.11000061035156</v>
          </cell>
          <cell r="W108" t="str">
            <v>CISCO_DAILY_BILL_DTL20040805.TXT</v>
          </cell>
          <cell r="X108">
            <v>38205</v>
          </cell>
          <cell r="Z108" t="str">
            <v>Print Summary</v>
          </cell>
        </row>
        <row r="109">
          <cell r="E109">
            <v>38236</v>
          </cell>
          <cell r="F109">
            <v>33</v>
          </cell>
          <cell r="G109">
            <v>865</v>
          </cell>
          <cell r="K109" t="str">
            <v>DR</v>
          </cell>
          <cell r="L109">
            <v>38203</v>
          </cell>
          <cell r="N109">
            <v>670</v>
          </cell>
          <cell r="P109">
            <v>140</v>
          </cell>
          <cell r="Q109">
            <v>55</v>
          </cell>
          <cell r="R109">
            <v>-9.2799997329711914</v>
          </cell>
          <cell r="S109">
            <v>21.510000228881836</v>
          </cell>
          <cell r="T109">
            <v>35.549999237060547</v>
          </cell>
          <cell r="U109">
            <v>4.2699999809265137</v>
          </cell>
          <cell r="V109">
            <v>142.55999755859375</v>
          </cell>
          <cell r="W109" t="str">
            <v>CISCO_DAILY_BILL_DTL20040907.TXT</v>
          </cell>
          <cell r="X109">
            <v>38238</v>
          </cell>
          <cell r="Z109" t="str">
            <v>Print Summary</v>
          </cell>
        </row>
        <row r="110">
          <cell r="E110">
            <v>38174</v>
          </cell>
          <cell r="F110">
            <v>29</v>
          </cell>
          <cell r="G110">
            <v>561</v>
          </cell>
          <cell r="K110" t="str">
            <v>DR</v>
          </cell>
          <cell r="L110">
            <v>38145</v>
          </cell>
          <cell r="N110">
            <v>505</v>
          </cell>
          <cell r="P110">
            <v>56</v>
          </cell>
          <cell r="Q110">
            <v>0</v>
          </cell>
          <cell r="R110">
            <v>13.75</v>
          </cell>
          <cell r="S110">
            <v>7.679999828338623</v>
          </cell>
          <cell r="T110">
            <v>0</v>
          </cell>
          <cell r="U110">
            <v>2.7699999809265137</v>
          </cell>
          <cell r="V110">
            <v>76.709999084472656</v>
          </cell>
          <cell r="W110" t="str">
            <v>CISCO_DAILY_BILL_DTL20040708.TXT</v>
          </cell>
          <cell r="X110">
            <v>38177</v>
          </cell>
          <cell r="Z110" t="str">
            <v>Print Summary</v>
          </cell>
        </row>
        <row r="111">
          <cell r="E111">
            <v>38203</v>
          </cell>
          <cell r="F111">
            <v>29</v>
          </cell>
          <cell r="G111">
            <v>606</v>
          </cell>
          <cell r="K111" t="str">
            <v>DR</v>
          </cell>
          <cell r="L111">
            <v>38174</v>
          </cell>
          <cell r="N111">
            <v>550</v>
          </cell>
          <cell r="P111">
            <v>48</v>
          </cell>
          <cell r="Q111">
            <v>8</v>
          </cell>
          <cell r="R111">
            <v>14.979999542236328</v>
          </cell>
          <cell r="S111">
            <v>6.5900001525878906</v>
          </cell>
          <cell r="T111">
            <v>3.6600000858306885</v>
          </cell>
          <cell r="U111">
            <v>2.9900000095367432</v>
          </cell>
          <cell r="V111">
            <v>86.400001525878906</v>
          </cell>
          <cell r="W111" t="str">
            <v>CISCO_DAILY_BILL_DTL20040805.TXT</v>
          </cell>
          <cell r="X111">
            <v>38205</v>
          </cell>
          <cell r="Z111" t="str">
            <v>Print Summary</v>
          </cell>
        </row>
        <row r="112">
          <cell r="E112">
            <v>38236</v>
          </cell>
          <cell r="F112">
            <v>33</v>
          </cell>
          <cell r="G112">
            <v>709</v>
          </cell>
          <cell r="K112" t="str">
            <v>DR</v>
          </cell>
          <cell r="L112">
            <v>38203</v>
          </cell>
          <cell r="N112">
            <v>650</v>
          </cell>
          <cell r="P112">
            <v>50</v>
          </cell>
          <cell r="Q112">
            <v>9</v>
          </cell>
          <cell r="R112">
            <v>16.520000457763672</v>
          </cell>
          <cell r="S112">
            <v>6.7899999618530273</v>
          </cell>
          <cell r="T112">
            <v>4.0999999046325684</v>
          </cell>
          <cell r="U112">
            <v>3.4800000190734863</v>
          </cell>
          <cell r="V112">
            <v>99.94000244140625</v>
          </cell>
          <cell r="W112" t="str">
            <v>CISCO_DAILY_BILL_DTL20040907.TXT</v>
          </cell>
          <cell r="X112">
            <v>38238</v>
          </cell>
          <cell r="Z112" t="str">
            <v>Print Summary</v>
          </cell>
        </row>
        <row r="113">
          <cell r="E113">
            <v>37811</v>
          </cell>
          <cell r="F113">
            <v>9</v>
          </cell>
          <cell r="G113">
            <v>460</v>
          </cell>
          <cell r="K113" t="str">
            <v>DR</v>
          </cell>
          <cell r="L113">
            <v>37802</v>
          </cell>
          <cell r="N113">
            <v>332</v>
          </cell>
          <cell r="P113">
            <v>128</v>
          </cell>
          <cell r="Q113">
            <v>0</v>
          </cell>
          <cell r="R113">
            <v>14.560000419616699</v>
          </cell>
          <cell r="S113">
            <v>19.700000762939453</v>
          </cell>
          <cell r="T113">
            <v>0</v>
          </cell>
          <cell r="U113">
            <v>2.3599998950958252</v>
          </cell>
          <cell r="V113">
            <v>86.44000244140625</v>
          </cell>
          <cell r="W113" t="str">
            <v>CISCO_DAILY_BILL_DTL20030711.TXT</v>
          </cell>
          <cell r="X113">
            <v>37818</v>
          </cell>
          <cell r="Z113" t="str">
            <v>Print Summary</v>
          </cell>
        </row>
        <row r="114">
          <cell r="E114">
            <v>37840</v>
          </cell>
          <cell r="F114">
            <v>29</v>
          </cell>
          <cell r="G114">
            <v>1457</v>
          </cell>
          <cell r="K114" t="str">
            <v>DR</v>
          </cell>
          <cell r="L114">
            <v>37811</v>
          </cell>
          <cell r="N114">
            <v>1027</v>
          </cell>
          <cell r="P114">
            <v>404</v>
          </cell>
          <cell r="Q114">
            <v>26</v>
          </cell>
          <cell r="R114">
            <v>45.049999237060547</v>
          </cell>
          <cell r="S114">
            <v>62.159999847412109</v>
          </cell>
          <cell r="T114">
            <v>12.319999694824219</v>
          </cell>
          <cell r="U114">
            <v>7.4699997901916504</v>
          </cell>
          <cell r="V114">
            <v>284.17001342773438</v>
          </cell>
          <cell r="W114" t="str">
            <v>CISCO_DAILY_BILL_DTL20030811.TXT</v>
          </cell>
          <cell r="X114">
            <v>37845</v>
          </cell>
          <cell r="Z114" t="str">
            <v>Print Summary</v>
          </cell>
        </row>
        <row r="115">
          <cell r="E115">
            <v>37872</v>
          </cell>
          <cell r="F115">
            <v>32</v>
          </cell>
          <cell r="G115">
            <v>1736</v>
          </cell>
          <cell r="K115" t="str">
            <v>DR</v>
          </cell>
          <cell r="L115">
            <v>37840</v>
          </cell>
          <cell r="N115">
            <v>1287</v>
          </cell>
          <cell r="P115">
            <v>388</v>
          </cell>
          <cell r="Q115">
            <v>61</v>
          </cell>
          <cell r="R115">
            <v>56.689998626708984</v>
          </cell>
          <cell r="S115">
            <v>59.759998321533203</v>
          </cell>
          <cell r="T115">
            <v>28.920000076293945</v>
          </cell>
          <cell r="U115">
            <v>8.6099996566772461</v>
          </cell>
          <cell r="V115">
            <v>344.3900146484375</v>
          </cell>
          <cell r="W115" t="str">
            <v>CISCO_DAILY_BILL_DTL20030909.TXT</v>
          </cell>
          <cell r="X115">
            <v>37874</v>
          </cell>
          <cell r="Z115" t="str">
            <v>Print Summary</v>
          </cell>
        </row>
        <row r="116">
          <cell r="E116">
            <v>37901</v>
          </cell>
          <cell r="F116">
            <v>29</v>
          </cell>
          <cell r="G116">
            <v>1087</v>
          </cell>
          <cell r="K116" t="str">
            <v>DR</v>
          </cell>
          <cell r="L116">
            <v>37872</v>
          </cell>
          <cell r="N116">
            <v>745</v>
          </cell>
          <cell r="P116">
            <v>306</v>
          </cell>
          <cell r="Q116">
            <v>36</v>
          </cell>
          <cell r="R116">
            <v>33.200000762939453</v>
          </cell>
          <cell r="S116">
            <v>47.290000915527344</v>
          </cell>
          <cell r="T116">
            <v>17.079999923706055</v>
          </cell>
          <cell r="U116">
            <v>4.8299999237060547</v>
          </cell>
          <cell r="V116">
            <v>211.57000732421875</v>
          </cell>
          <cell r="W116" t="str">
            <v>CISCO_DAILY_BILL_DTL20031009.TXT</v>
          </cell>
          <cell r="X116">
            <v>37904</v>
          </cell>
          <cell r="Z116" t="str">
            <v>Print Summary</v>
          </cell>
        </row>
        <row r="117">
          <cell r="E117">
            <v>37930</v>
          </cell>
          <cell r="F117">
            <v>29</v>
          </cell>
          <cell r="G117">
            <v>811</v>
          </cell>
          <cell r="K117" t="str">
            <v>DR</v>
          </cell>
          <cell r="L117">
            <v>37901</v>
          </cell>
          <cell r="N117">
            <v>558</v>
          </cell>
          <cell r="P117">
            <v>221</v>
          </cell>
          <cell r="Q117">
            <v>32</v>
          </cell>
          <cell r="R117">
            <v>24.809999465942383</v>
          </cell>
          <cell r="S117">
            <v>33.310001373291016</v>
          </cell>
          <cell r="T117">
            <v>15.189999580383301</v>
          </cell>
          <cell r="U117">
            <v>3.5999999046325684</v>
          </cell>
          <cell r="V117">
            <v>154.49000549316406</v>
          </cell>
          <cell r="W117" t="str">
            <v>CISCO_DAILY_BILL_DTL20031106.TXT</v>
          </cell>
          <cell r="X117">
            <v>37932</v>
          </cell>
          <cell r="Z117" t="str">
            <v>Print Summary</v>
          </cell>
        </row>
        <row r="118">
          <cell r="E118">
            <v>37963</v>
          </cell>
          <cell r="F118">
            <v>33</v>
          </cell>
          <cell r="G118">
            <v>581</v>
          </cell>
          <cell r="K118" t="str">
            <v>DR</v>
          </cell>
          <cell r="L118">
            <v>37930</v>
          </cell>
          <cell r="N118">
            <v>479</v>
          </cell>
          <cell r="P118">
            <v>102</v>
          </cell>
          <cell r="Q118">
            <v>0</v>
          </cell>
          <cell r="R118">
            <v>20.760000228881836</v>
          </cell>
          <cell r="S118">
            <v>4.929999828338623</v>
          </cell>
          <cell r="T118">
            <v>0</v>
          </cell>
          <cell r="U118">
            <v>2.5799999237060547</v>
          </cell>
          <cell r="V118">
            <v>75.839996337890625</v>
          </cell>
          <cell r="W118" t="str">
            <v>CISCO_DAILY_BILL_DTL20031209.TXT</v>
          </cell>
          <cell r="X118">
            <v>37965</v>
          </cell>
          <cell r="Z118" t="str">
            <v>Print Summary</v>
          </cell>
        </row>
        <row r="119">
          <cell r="E119">
            <v>37994</v>
          </cell>
          <cell r="F119">
            <v>31</v>
          </cell>
          <cell r="G119">
            <v>644</v>
          </cell>
          <cell r="K119" t="str">
            <v>DR</v>
          </cell>
          <cell r="L119">
            <v>37963</v>
          </cell>
          <cell r="N119">
            <v>549</v>
          </cell>
          <cell r="P119">
            <v>92</v>
          </cell>
          <cell r="Q119">
            <v>3</v>
          </cell>
          <cell r="R119">
            <v>23.790000915527344</v>
          </cell>
          <cell r="S119">
            <v>4.440000057220459</v>
          </cell>
          <cell r="T119">
            <v>1.9700000286102295</v>
          </cell>
          <cell r="U119">
            <v>2.8599998950958252</v>
          </cell>
          <cell r="V119">
            <v>87.379997253417969</v>
          </cell>
          <cell r="W119" t="str">
            <v>CISCO_DAILY_BILL_DTL20040109.TXT</v>
          </cell>
          <cell r="X119">
            <v>37998</v>
          </cell>
          <cell r="Z119" t="str">
            <v>Print Summary</v>
          </cell>
        </row>
        <row r="120">
          <cell r="E120">
            <v>38025</v>
          </cell>
          <cell r="F120">
            <v>31</v>
          </cell>
          <cell r="G120">
            <v>527</v>
          </cell>
          <cell r="K120" t="str">
            <v>DR</v>
          </cell>
          <cell r="L120">
            <v>37994</v>
          </cell>
          <cell r="N120">
            <v>447</v>
          </cell>
          <cell r="P120">
            <v>73</v>
          </cell>
          <cell r="Q120">
            <v>7</v>
          </cell>
          <cell r="R120">
            <v>19.239999771118164</v>
          </cell>
          <cell r="S120">
            <v>3.5099999904632568</v>
          </cell>
          <cell r="T120">
            <v>4.5999999046325684</v>
          </cell>
          <cell r="U120">
            <v>2.5</v>
          </cell>
          <cell r="V120">
            <v>71.730003356933594</v>
          </cell>
          <cell r="W120" t="str">
            <v>CISCO_DAILY_BILL_DTL20040209.TXT</v>
          </cell>
          <cell r="X120">
            <v>38027</v>
          </cell>
          <cell r="Z120" t="str">
            <v>Print Summary</v>
          </cell>
        </row>
        <row r="121">
          <cell r="E121">
            <v>38055</v>
          </cell>
          <cell r="F121">
            <v>30</v>
          </cell>
          <cell r="G121">
            <v>578</v>
          </cell>
          <cell r="K121" t="str">
            <v>DR</v>
          </cell>
          <cell r="L121">
            <v>38025</v>
          </cell>
          <cell r="N121">
            <v>474</v>
          </cell>
          <cell r="P121">
            <v>104</v>
          </cell>
          <cell r="Q121">
            <v>0</v>
          </cell>
          <cell r="R121">
            <v>20.299999237060547</v>
          </cell>
          <cell r="S121">
            <v>4.9800000190734863</v>
          </cell>
          <cell r="T121">
            <v>0</v>
          </cell>
          <cell r="U121">
            <v>2.8499999046325684</v>
          </cell>
          <cell r="V121">
            <v>75.760002136230469</v>
          </cell>
          <cell r="W121" t="str">
            <v>CISCO_DAILY_BILL_DTL20040310.TXT</v>
          </cell>
          <cell r="X121">
            <v>38057</v>
          </cell>
          <cell r="Z121" t="str">
            <v>Print Summary</v>
          </cell>
        </row>
        <row r="122">
          <cell r="E122">
            <v>38084</v>
          </cell>
          <cell r="F122">
            <v>29</v>
          </cell>
          <cell r="G122">
            <v>607</v>
          </cell>
          <cell r="K122" t="str">
            <v>DR</v>
          </cell>
          <cell r="L122">
            <v>38055</v>
          </cell>
          <cell r="N122">
            <v>472</v>
          </cell>
          <cell r="P122">
            <v>135</v>
          </cell>
          <cell r="Q122">
            <v>0</v>
          </cell>
          <cell r="R122">
            <v>20.219999313354492</v>
          </cell>
          <cell r="S122">
            <v>6.4600000381469727</v>
          </cell>
          <cell r="T122">
            <v>0</v>
          </cell>
          <cell r="U122">
            <v>2.9900000095367432</v>
          </cell>
          <cell r="V122">
            <v>81.120002746582031</v>
          </cell>
          <cell r="W122" t="str">
            <v>CISCO_DAILY_BILL_DTL20040408.TXT</v>
          </cell>
          <cell r="X122">
            <v>38086</v>
          </cell>
          <cell r="Z122" t="str">
            <v>Print Summary</v>
          </cell>
        </row>
        <row r="123">
          <cell r="E123">
            <v>38116</v>
          </cell>
          <cell r="F123">
            <v>32</v>
          </cell>
          <cell r="G123">
            <v>963</v>
          </cell>
          <cell r="K123" t="str">
            <v>DR</v>
          </cell>
          <cell r="L123">
            <v>38084</v>
          </cell>
          <cell r="N123">
            <v>703</v>
          </cell>
          <cell r="P123">
            <v>260</v>
          </cell>
          <cell r="Q123">
            <v>0</v>
          </cell>
          <cell r="R123">
            <v>19.520000457763672</v>
          </cell>
          <cell r="S123">
            <v>17.360000610351563</v>
          </cell>
          <cell r="T123">
            <v>0</v>
          </cell>
          <cell r="U123">
            <v>4.7399997711181641</v>
          </cell>
          <cell r="V123">
            <v>142.32000732421875</v>
          </cell>
          <cell r="W123" t="str">
            <v>CISCO_DAILY_BILL_DTL20040511.TXT</v>
          </cell>
          <cell r="X123">
            <v>38119</v>
          </cell>
          <cell r="Z123" t="str">
            <v>Print Summary</v>
          </cell>
        </row>
        <row r="124">
          <cell r="E124">
            <v>38146</v>
          </cell>
          <cell r="F124">
            <v>30</v>
          </cell>
          <cell r="G124">
            <v>918</v>
          </cell>
          <cell r="K124" t="str">
            <v>DR</v>
          </cell>
          <cell r="L124">
            <v>38116</v>
          </cell>
          <cell r="N124">
            <v>664</v>
          </cell>
          <cell r="P124">
            <v>254</v>
          </cell>
          <cell r="Q124">
            <v>0</v>
          </cell>
          <cell r="R124">
            <v>18.079999923706055</v>
          </cell>
          <cell r="S124">
            <v>34.860000610351563</v>
          </cell>
          <cell r="T124">
            <v>0</v>
          </cell>
          <cell r="U124">
            <v>4.5300002098083496</v>
          </cell>
          <cell r="V124">
            <v>156.24000549316406</v>
          </cell>
          <cell r="W124" t="str">
            <v>CISCO_DAILY_BILL_DTL20040609.TXT</v>
          </cell>
          <cell r="X124">
            <v>38148</v>
          </cell>
          <cell r="Z124" t="str">
            <v>Print Summary</v>
          </cell>
        </row>
        <row r="125">
          <cell r="E125">
            <v>38176</v>
          </cell>
          <cell r="F125">
            <v>30</v>
          </cell>
          <cell r="G125">
            <v>1061</v>
          </cell>
          <cell r="K125" t="str">
            <v>DR</v>
          </cell>
          <cell r="L125">
            <v>38146</v>
          </cell>
          <cell r="N125">
            <v>739</v>
          </cell>
          <cell r="P125">
            <v>322</v>
          </cell>
          <cell r="Q125">
            <v>0</v>
          </cell>
          <cell r="R125">
            <v>20.120000839233398</v>
          </cell>
          <cell r="S125">
            <v>44.189998626708984</v>
          </cell>
          <cell r="T125">
            <v>0</v>
          </cell>
          <cell r="U125">
            <v>5.2300000190734863</v>
          </cell>
          <cell r="V125">
            <v>187.6199951171875</v>
          </cell>
          <cell r="W125" t="str">
            <v>CISCO_DAILY_BILL_DTL20040709.TXT</v>
          </cell>
          <cell r="X125">
            <v>38180</v>
          </cell>
          <cell r="Z125" t="str">
            <v>Print Summary</v>
          </cell>
        </row>
        <row r="126">
          <cell r="E126">
            <v>38207</v>
          </cell>
          <cell r="F126">
            <v>31</v>
          </cell>
          <cell r="G126">
            <v>1552</v>
          </cell>
          <cell r="K126" t="str">
            <v>DR</v>
          </cell>
          <cell r="L126">
            <v>38176</v>
          </cell>
          <cell r="N126">
            <v>1108</v>
          </cell>
          <cell r="P126">
            <v>382</v>
          </cell>
          <cell r="Q126">
            <v>62</v>
          </cell>
          <cell r="R126">
            <v>30.170000076293945</v>
          </cell>
          <cell r="S126">
            <v>52.419998168945313</v>
          </cell>
          <cell r="T126">
            <v>28.350000381469727</v>
          </cell>
          <cell r="U126">
            <v>7.6399998664855957</v>
          </cell>
          <cell r="V126">
            <v>309.29000854492188</v>
          </cell>
          <cell r="W126" t="str">
            <v>CISCO_DAILY_BILL_DTL20040809.TXT</v>
          </cell>
          <cell r="X126">
            <v>38209</v>
          </cell>
          <cell r="Z126" t="str">
            <v>Print Summary</v>
          </cell>
        </row>
        <row r="127">
          <cell r="E127">
            <v>38238</v>
          </cell>
          <cell r="F127">
            <v>31</v>
          </cell>
          <cell r="G127">
            <v>1360</v>
          </cell>
          <cell r="K127" t="str">
            <v>DR</v>
          </cell>
          <cell r="L127">
            <v>38207</v>
          </cell>
          <cell r="N127">
            <v>921</v>
          </cell>
          <cell r="P127">
            <v>335</v>
          </cell>
          <cell r="Q127">
            <v>104</v>
          </cell>
          <cell r="R127">
            <v>22.670000076293945</v>
          </cell>
          <cell r="S127">
            <v>45.310001373291016</v>
          </cell>
          <cell r="T127">
            <v>47.209999084472656</v>
          </cell>
          <cell r="U127">
            <v>6.6999998092651367</v>
          </cell>
          <cell r="V127">
            <v>285.98001098632813</v>
          </cell>
          <cell r="W127" t="str">
            <v>CISCO_DAILY_BILL_DTL20040909.TXT</v>
          </cell>
          <cell r="X127">
            <v>38240</v>
          </cell>
          <cell r="Z127" t="str">
            <v>Print Summary</v>
          </cell>
        </row>
        <row r="128">
          <cell r="E128">
            <v>37840</v>
          </cell>
          <cell r="F128">
            <v>28</v>
          </cell>
          <cell r="G128">
            <v>3561</v>
          </cell>
          <cell r="K128" t="str">
            <v>DR</v>
          </cell>
          <cell r="L128">
            <v>37812</v>
          </cell>
          <cell r="N128">
            <v>2926</v>
          </cell>
          <cell r="P128">
            <v>635</v>
          </cell>
          <cell r="Q128">
            <v>0</v>
          </cell>
          <cell r="R128">
            <v>128.36000061035156</v>
          </cell>
          <cell r="S128">
            <v>97.709999084472656</v>
          </cell>
          <cell r="T128">
            <v>0</v>
          </cell>
          <cell r="U128">
            <v>18.270000457763672</v>
          </cell>
          <cell r="V128">
            <v>681.1500244140625</v>
          </cell>
          <cell r="W128" t="str">
            <v>CISCO_DAILY_BILL_DTL20030822.TXT</v>
          </cell>
          <cell r="X128">
            <v>37858</v>
          </cell>
          <cell r="Z128" t="str">
            <v>Print Summary</v>
          </cell>
          <cell r="AA128" t="str">
            <v>CPP Notification Failure. Move 26 kWh from super peak to on peak.</v>
          </cell>
        </row>
        <row r="129">
          <cell r="E129">
            <v>37872</v>
          </cell>
          <cell r="F129">
            <v>32</v>
          </cell>
          <cell r="G129">
            <v>5110</v>
          </cell>
          <cell r="K129" t="str">
            <v>DR</v>
          </cell>
          <cell r="L129">
            <v>37840</v>
          </cell>
          <cell r="N129">
            <v>4368</v>
          </cell>
          <cell r="P129">
            <v>685</v>
          </cell>
          <cell r="Q129">
            <v>57</v>
          </cell>
          <cell r="R129">
            <v>192.36000061035156</v>
          </cell>
          <cell r="S129">
            <v>105.5</v>
          </cell>
          <cell r="T129">
            <v>27.020000457763672</v>
          </cell>
          <cell r="U129">
            <v>25.360000610351563</v>
          </cell>
          <cell r="V129">
            <v>986.90997314453125</v>
          </cell>
          <cell r="W129" t="str">
            <v>CISCO_DAILY_BILL_DTL20030910.TXT</v>
          </cell>
          <cell r="X129">
            <v>37875</v>
          </cell>
          <cell r="Z129" t="str">
            <v>Print Summary</v>
          </cell>
        </row>
        <row r="130">
          <cell r="E130">
            <v>37901</v>
          </cell>
          <cell r="F130">
            <v>29</v>
          </cell>
          <cell r="G130">
            <v>2843</v>
          </cell>
          <cell r="K130" t="str">
            <v>DR</v>
          </cell>
          <cell r="L130">
            <v>37872</v>
          </cell>
          <cell r="N130">
            <v>2372</v>
          </cell>
          <cell r="P130">
            <v>440</v>
          </cell>
          <cell r="Q130">
            <v>31</v>
          </cell>
          <cell r="R130">
            <v>105.69000244140625</v>
          </cell>
          <cell r="S130">
            <v>68.010002136230469</v>
          </cell>
          <cell r="T130">
            <v>14.710000038146973</v>
          </cell>
          <cell r="U130">
            <v>12.609999656677246</v>
          </cell>
          <cell r="V130">
            <v>542.739990234375</v>
          </cell>
          <cell r="W130" t="str">
            <v>CISCO_DAILY_BILL_DTL20031008.TXT</v>
          </cell>
          <cell r="X130">
            <v>37903</v>
          </cell>
          <cell r="Z130" t="str">
            <v>Print Summary</v>
          </cell>
        </row>
        <row r="131">
          <cell r="E131">
            <v>37930</v>
          </cell>
          <cell r="F131">
            <v>29</v>
          </cell>
          <cell r="G131">
            <v>2371</v>
          </cell>
          <cell r="K131" t="str">
            <v>DR</v>
          </cell>
          <cell r="L131">
            <v>37901</v>
          </cell>
          <cell r="N131">
            <v>2020</v>
          </cell>
          <cell r="P131">
            <v>333</v>
          </cell>
          <cell r="Q131">
            <v>18</v>
          </cell>
          <cell r="R131">
            <v>89.660003662109375</v>
          </cell>
          <cell r="S131">
            <v>46.470001220703125</v>
          </cell>
          <cell r="T131">
            <v>8.5399999618530273</v>
          </cell>
          <cell r="U131">
            <v>10.529999732971191</v>
          </cell>
          <cell r="V131">
            <v>432.57998657226563</v>
          </cell>
          <cell r="W131" t="str">
            <v>CISCO_DAILY_BILL_DTL20031106.TXT</v>
          </cell>
          <cell r="X131">
            <v>37932</v>
          </cell>
          <cell r="Z131" t="str">
            <v>Print Summary</v>
          </cell>
        </row>
        <row r="132">
          <cell r="E132">
            <v>37963</v>
          </cell>
          <cell r="F132">
            <v>33</v>
          </cell>
          <cell r="G132">
            <v>2529</v>
          </cell>
          <cell r="K132" t="str">
            <v>DR</v>
          </cell>
          <cell r="L132">
            <v>37930</v>
          </cell>
          <cell r="N132">
            <v>2170</v>
          </cell>
          <cell r="P132">
            <v>359</v>
          </cell>
          <cell r="Q132">
            <v>0</v>
          </cell>
          <cell r="R132">
            <v>94.029998779296875</v>
          </cell>
          <cell r="S132">
            <v>17.350000381469727</v>
          </cell>
          <cell r="T132">
            <v>0</v>
          </cell>
          <cell r="U132">
            <v>11.229999542236328</v>
          </cell>
          <cell r="V132">
            <v>382.33999633789063</v>
          </cell>
          <cell r="W132" t="str">
            <v>CISCO_DAILY_BILL_DTL20031209.TXT</v>
          </cell>
          <cell r="X132">
            <v>37965</v>
          </cell>
          <cell r="Z132" t="str">
            <v>Print Summary</v>
          </cell>
        </row>
        <row r="133">
          <cell r="E133">
            <v>37994</v>
          </cell>
          <cell r="F133">
            <v>31</v>
          </cell>
          <cell r="G133">
            <v>2733</v>
          </cell>
          <cell r="K133" t="str">
            <v>DR</v>
          </cell>
          <cell r="L133">
            <v>37963</v>
          </cell>
          <cell r="N133">
            <v>2359</v>
          </cell>
          <cell r="P133">
            <v>344</v>
          </cell>
          <cell r="Q133">
            <v>30</v>
          </cell>
          <cell r="R133">
            <v>102.22000122070313</v>
          </cell>
          <cell r="S133">
            <v>16.620000839233398</v>
          </cell>
          <cell r="T133">
            <v>19.75</v>
          </cell>
          <cell r="U133">
            <v>12.140000343322754</v>
          </cell>
          <cell r="V133">
            <v>439.04998779296875</v>
          </cell>
          <cell r="W133" t="str">
            <v>CISCO_DAILY_BILL_DTL20040109.TXT</v>
          </cell>
          <cell r="X133">
            <v>37998</v>
          </cell>
          <cell r="Z133" t="str">
            <v>Print Summary</v>
          </cell>
        </row>
        <row r="134">
          <cell r="E134">
            <v>38025</v>
          </cell>
          <cell r="F134">
            <v>31</v>
          </cell>
          <cell r="G134">
            <v>2980</v>
          </cell>
          <cell r="K134" t="str">
            <v>DR</v>
          </cell>
          <cell r="L134">
            <v>37994</v>
          </cell>
          <cell r="N134">
            <v>2559</v>
          </cell>
          <cell r="P134">
            <v>379</v>
          </cell>
          <cell r="Q134">
            <v>42</v>
          </cell>
          <cell r="R134">
            <v>110.09999847412109</v>
          </cell>
          <cell r="S134">
            <v>18.219999313354492</v>
          </cell>
          <cell r="T134">
            <v>27.629999160766602</v>
          </cell>
          <cell r="U134">
            <v>14.130000114440918</v>
          </cell>
          <cell r="V134">
            <v>486.26998901367188</v>
          </cell>
          <cell r="W134" t="str">
            <v>CISCO_DAILY_BILL_DTL20040209.TXT</v>
          </cell>
          <cell r="X134">
            <v>38027</v>
          </cell>
          <cell r="Z134" t="str">
            <v>Print Summary</v>
          </cell>
        </row>
        <row r="135">
          <cell r="E135">
            <v>38055</v>
          </cell>
          <cell r="F135">
            <v>30</v>
          </cell>
          <cell r="G135">
            <v>2704</v>
          </cell>
          <cell r="K135" t="str">
            <v>DR</v>
          </cell>
          <cell r="L135">
            <v>38025</v>
          </cell>
          <cell r="N135">
            <v>2297</v>
          </cell>
          <cell r="P135">
            <v>407</v>
          </cell>
          <cell r="Q135">
            <v>0</v>
          </cell>
          <cell r="R135">
            <v>98.410003662109375</v>
          </cell>
          <cell r="S135">
            <v>19.469999313354492</v>
          </cell>
          <cell r="T135">
            <v>0</v>
          </cell>
          <cell r="U135">
            <v>13.329999923706055</v>
          </cell>
          <cell r="V135">
            <v>415.55999755859375</v>
          </cell>
          <cell r="W135" t="str">
            <v>CISCO_DAILY_BILL_DTL20040310.TXT</v>
          </cell>
          <cell r="X135">
            <v>38057</v>
          </cell>
          <cell r="Z135" t="str">
            <v>Print Summary</v>
          </cell>
        </row>
        <row r="136">
          <cell r="E136">
            <v>38084</v>
          </cell>
          <cell r="F136">
            <v>29</v>
          </cell>
          <cell r="G136">
            <v>2103</v>
          </cell>
          <cell r="K136" t="str">
            <v>DR</v>
          </cell>
          <cell r="L136">
            <v>38055</v>
          </cell>
          <cell r="N136">
            <v>1724</v>
          </cell>
          <cell r="P136">
            <v>379</v>
          </cell>
          <cell r="Q136">
            <v>0</v>
          </cell>
          <cell r="R136">
            <v>73.860000610351563</v>
          </cell>
          <cell r="S136">
            <v>18.129999160766602</v>
          </cell>
          <cell r="T136">
            <v>0</v>
          </cell>
          <cell r="U136">
            <v>10.369999885559082</v>
          </cell>
          <cell r="V136">
            <v>315.02999877929688</v>
          </cell>
          <cell r="W136" t="str">
            <v>CISCO_DAILY_BILL_DTL20040408.TXT</v>
          </cell>
          <cell r="X136">
            <v>38086</v>
          </cell>
          <cell r="Z136" t="str">
            <v>Print Summary</v>
          </cell>
        </row>
        <row r="137">
          <cell r="E137">
            <v>38116</v>
          </cell>
          <cell r="F137">
            <v>32</v>
          </cell>
          <cell r="G137">
            <v>2977</v>
          </cell>
          <cell r="K137" t="str">
            <v>DR</v>
          </cell>
          <cell r="L137">
            <v>38084</v>
          </cell>
          <cell r="N137">
            <v>2519</v>
          </cell>
          <cell r="P137">
            <v>458</v>
          </cell>
          <cell r="Q137">
            <v>0</v>
          </cell>
          <cell r="R137">
            <v>70.160003662109375</v>
          </cell>
          <cell r="S137">
            <v>29.450000762939453</v>
          </cell>
          <cell r="T137">
            <v>0</v>
          </cell>
          <cell r="U137">
            <v>14.670000076293945</v>
          </cell>
          <cell r="V137">
            <v>485.48001098632813</v>
          </cell>
          <cell r="W137" t="str">
            <v>CISCO_DAILY_BILL_DTL20040510.TXT</v>
          </cell>
          <cell r="X137">
            <v>38118</v>
          </cell>
          <cell r="Z137" t="str">
            <v>Print Summary</v>
          </cell>
        </row>
        <row r="138">
          <cell r="E138">
            <v>38146</v>
          </cell>
          <cell r="F138">
            <v>30</v>
          </cell>
          <cell r="G138">
            <v>2729</v>
          </cell>
          <cell r="K138" t="str">
            <v>DR</v>
          </cell>
          <cell r="L138">
            <v>38116</v>
          </cell>
          <cell r="N138">
            <v>2295</v>
          </cell>
          <cell r="P138">
            <v>434</v>
          </cell>
          <cell r="Q138">
            <v>0</v>
          </cell>
          <cell r="R138">
            <v>62.490001678466797</v>
          </cell>
          <cell r="S138">
            <v>59.560001373291016</v>
          </cell>
          <cell r="T138">
            <v>0</v>
          </cell>
          <cell r="U138">
            <v>13.460000038146973</v>
          </cell>
          <cell r="V138">
            <v>505.95999145507813</v>
          </cell>
          <cell r="W138" t="str">
            <v>CISCO_DAILY_BILL_DTL20040609.TXT</v>
          </cell>
          <cell r="X138">
            <v>38148</v>
          </cell>
          <cell r="Z138" t="str">
            <v>Print Summary</v>
          </cell>
        </row>
        <row r="139">
          <cell r="E139">
            <v>38176</v>
          </cell>
          <cell r="F139">
            <v>30</v>
          </cell>
          <cell r="G139">
            <v>3059</v>
          </cell>
          <cell r="K139" t="str">
            <v>DR</v>
          </cell>
          <cell r="L139">
            <v>38146</v>
          </cell>
          <cell r="N139">
            <v>2558</v>
          </cell>
          <cell r="P139">
            <v>501</v>
          </cell>
          <cell r="Q139">
            <v>0</v>
          </cell>
          <cell r="R139">
            <v>69.650001525878906</v>
          </cell>
          <cell r="S139">
            <v>68.75</v>
          </cell>
          <cell r="T139">
            <v>0</v>
          </cell>
          <cell r="U139">
            <v>15.079999923706055</v>
          </cell>
          <cell r="V139">
            <v>573.719970703125</v>
          </cell>
          <cell r="W139" t="str">
            <v>CISCO_DAILY_BILL_DTL20040709.TXT</v>
          </cell>
          <cell r="X139">
            <v>38180</v>
          </cell>
          <cell r="Z139" t="str">
            <v>Print Summary</v>
          </cell>
        </row>
        <row r="140">
          <cell r="E140">
            <v>38207</v>
          </cell>
          <cell r="F140">
            <v>31</v>
          </cell>
          <cell r="G140">
            <v>2850</v>
          </cell>
          <cell r="K140" t="str">
            <v>DR</v>
          </cell>
          <cell r="L140">
            <v>38176</v>
          </cell>
          <cell r="N140">
            <v>2428</v>
          </cell>
          <cell r="P140">
            <v>394</v>
          </cell>
          <cell r="Q140">
            <v>28</v>
          </cell>
          <cell r="R140">
            <v>66.110000610351563</v>
          </cell>
          <cell r="S140">
            <v>54.069999694824219</v>
          </cell>
          <cell r="T140">
            <v>12.800000190734863</v>
          </cell>
          <cell r="U140">
            <v>14.039999961853027</v>
          </cell>
          <cell r="V140">
            <v>534.29998779296875</v>
          </cell>
          <cell r="W140" t="str">
            <v>CISCO_DAILY_BILL_DTL20040809.TXT</v>
          </cell>
          <cell r="X140">
            <v>38209</v>
          </cell>
          <cell r="Z140" t="str">
            <v>Print Summary</v>
          </cell>
        </row>
        <row r="141">
          <cell r="E141">
            <v>38238</v>
          </cell>
          <cell r="F141">
            <v>31</v>
          </cell>
          <cell r="G141">
            <v>3445</v>
          </cell>
          <cell r="K141" t="str">
            <v>DR</v>
          </cell>
          <cell r="L141">
            <v>38207</v>
          </cell>
          <cell r="N141">
            <v>2909</v>
          </cell>
          <cell r="P141">
            <v>431</v>
          </cell>
          <cell r="Q141">
            <v>105</v>
          </cell>
          <cell r="R141">
            <v>72.970001220703125</v>
          </cell>
          <cell r="S141">
            <v>58.290000915527344</v>
          </cell>
          <cell r="T141">
            <v>47.610000610351563</v>
          </cell>
          <cell r="U141">
            <v>16.989999771118164</v>
          </cell>
          <cell r="V141">
            <v>679.5</v>
          </cell>
          <cell r="W141" t="str">
            <v>CISCO_DAILY_BILL_DTL20040909.TXT</v>
          </cell>
          <cell r="X141">
            <v>38240</v>
          </cell>
          <cell r="Z141" t="str">
            <v>Print Summary</v>
          </cell>
        </row>
        <row r="142">
          <cell r="E142">
            <v>38176</v>
          </cell>
          <cell r="F142">
            <v>29</v>
          </cell>
          <cell r="G142">
            <v>2031</v>
          </cell>
          <cell r="K142" t="str">
            <v>DR</v>
          </cell>
          <cell r="L142">
            <v>38147</v>
          </cell>
          <cell r="N142">
            <v>1528</v>
          </cell>
          <cell r="P142">
            <v>503</v>
          </cell>
          <cell r="Q142">
            <v>0</v>
          </cell>
          <cell r="R142">
            <v>-17.979999542236328</v>
          </cell>
          <cell r="S142">
            <v>78.230003356933594</v>
          </cell>
          <cell r="T142">
            <v>0</v>
          </cell>
          <cell r="U142">
            <v>10.010000228881836</v>
          </cell>
          <cell r="V142">
            <v>341.54998779296875</v>
          </cell>
          <cell r="W142" t="str">
            <v>CISCO_DAILY_BILL_DTL20040709.TXT</v>
          </cell>
          <cell r="X142">
            <v>38180</v>
          </cell>
          <cell r="Z142" t="str">
            <v>Print Summary</v>
          </cell>
        </row>
        <row r="143">
          <cell r="E143">
            <v>38207</v>
          </cell>
          <cell r="F143">
            <v>31</v>
          </cell>
          <cell r="G143">
            <v>2736</v>
          </cell>
          <cell r="K143" t="str">
            <v>DR</v>
          </cell>
          <cell r="L143">
            <v>38176</v>
          </cell>
          <cell r="N143">
            <v>2005</v>
          </cell>
          <cell r="P143">
            <v>605</v>
          </cell>
          <cell r="Q143">
            <v>126</v>
          </cell>
          <cell r="R143">
            <v>-23.600000381469727</v>
          </cell>
          <cell r="S143">
            <v>94.099998474121094</v>
          </cell>
          <cell r="T143">
            <v>81.680000305175781</v>
          </cell>
          <cell r="U143">
            <v>13.489999771118164</v>
          </cell>
          <cell r="V143">
            <v>540.969970703125</v>
          </cell>
          <cell r="W143" t="str">
            <v>CISCO_DAILY_BILL_DTL20040810.TXT</v>
          </cell>
          <cell r="X143">
            <v>38210</v>
          </cell>
          <cell r="Z143" t="str">
            <v>Print Summary</v>
          </cell>
        </row>
        <row r="144">
          <cell r="E144">
            <v>38238</v>
          </cell>
          <cell r="F144">
            <v>31</v>
          </cell>
          <cell r="G144">
            <v>2336</v>
          </cell>
          <cell r="K144" t="str">
            <v>DR</v>
          </cell>
          <cell r="L144">
            <v>38207</v>
          </cell>
          <cell r="N144">
            <v>1859</v>
          </cell>
          <cell r="P144">
            <v>327</v>
          </cell>
          <cell r="Q144">
            <v>150</v>
          </cell>
          <cell r="R144">
            <v>-27.540000915527344</v>
          </cell>
          <cell r="S144">
            <v>49.819999694824219</v>
          </cell>
          <cell r="T144">
            <v>96.669998168945313</v>
          </cell>
          <cell r="U144">
            <v>11.510000228881836</v>
          </cell>
          <cell r="V144">
            <v>451.73001098632813</v>
          </cell>
          <cell r="W144" t="str">
            <v>CISCO_DAILY_BILL_DTL20040910.TXT</v>
          </cell>
          <cell r="X144">
            <v>38243</v>
          </cell>
          <cell r="Z144" t="str">
            <v>Print Summary</v>
          </cell>
        </row>
        <row r="145">
          <cell r="E145">
            <v>38246</v>
          </cell>
          <cell r="F145">
            <v>8</v>
          </cell>
          <cell r="G145">
            <v>828</v>
          </cell>
          <cell r="K145" t="str">
            <v>DR</v>
          </cell>
          <cell r="L145">
            <v>38238</v>
          </cell>
          <cell r="N145">
            <v>646</v>
          </cell>
          <cell r="P145">
            <v>140</v>
          </cell>
          <cell r="Q145">
            <v>42</v>
          </cell>
          <cell r="R145">
            <v>-12.560000419616699</v>
          </cell>
          <cell r="S145">
            <v>20.700000762939453</v>
          </cell>
          <cell r="T145">
            <v>26.899999618530273</v>
          </cell>
          <cell r="U145">
            <v>4.070000171661377</v>
          </cell>
          <cell r="V145">
            <v>159.83000183105469</v>
          </cell>
          <cell r="W145" t="str">
            <v>CISCO_DAILY_BILL_DTL20040923.TXT</v>
          </cell>
          <cell r="X145">
            <v>38254</v>
          </cell>
          <cell r="Z145" t="str">
            <v>Print Summary</v>
          </cell>
        </row>
        <row r="146">
          <cell r="E146">
            <v>38179</v>
          </cell>
          <cell r="F146">
            <v>31</v>
          </cell>
          <cell r="G146">
            <v>427</v>
          </cell>
          <cell r="K146" t="str">
            <v>DR</v>
          </cell>
          <cell r="L146">
            <v>38148</v>
          </cell>
          <cell r="N146">
            <v>374</v>
          </cell>
          <cell r="P146">
            <v>53</v>
          </cell>
          <cell r="Q146">
            <v>0</v>
          </cell>
          <cell r="R146">
            <v>-4.4000000953674316</v>
          </cell>
          <cell r="S146">
            <v>8.2399997711181641</v>
          </cell>
          <cell r="T146">
            <v>0</v>
          </cell>
          <cell r="U146">
            <v>2.0999999046325684</v>
          </cell>
          <cell r="V146">
            <v>41.540000915527344</v>
          </cell>
          <cell r="W146" t="str">
            <v>CISCO_DAILY_BILL_DTL20040714.TXT</v>
          </cell>
          <cell r="X146">
            <v>38183</v>
          </cell>
          <cell r="Z146" t="str">
            <v>Print Summary</v>
          </cell>
        </row>
        <row r="147">
          <cell r="E147">
            <v>38208</v>
          </cell>
          <cell r="F147">
            <v>29</v>
          </cell>
          <cell r="G147">
            <v>331</v>
          </cell>
          <cell r="K147" t="str">
            <v>DR</v>
          </cell>
          <cell r="L147">
            <v>38179</v>
          </cell>
          <cell r="N147">
            <v>280</v>
          </cell>
          <cell r="P147">
            <v>39</v>
          </cell>
          <cell r="Q147">
            <v>12</v>
          </cell>
          <cell r="R147">
            <v>-3.2999999523162842</v>
          </cell>
          <cell r="S147">
            <v>6.070000171661377</v>
          </cell>
          <cell r="T147">
            <v>7.7800002098083496</v>
          </cell>
          <cell r="U147">
            <v>1.6299999952316284</v>
          </cell>
          <cell r="V147">
            <v>38.830001831054688</v>
          </cell>
          <cell r="W147" t="str">
            <v>CISCO_DAILY_BILL_DTL20040812.TXT</v>
          </cell>
          <cell r="X147">
            <v>38212</v>
          </cell>
          <cell r="Z147" t="str">
            <v>Print Summary</v>
          </cell>
        </row>
        <row r="148">
          <cell r="E148">
            <v>38239</v>
          </cell>
          <cell r="F148">
            <v>31</v>
          </cell>
          <cell r="G148">
            <v>296</v>
          </cell>
          <cell r="K148" t="str">
            <v>DR</v>
          </cell>
          <cell r="L148">
            <v>38208</v>
          </cell>
          <cell r="N148">
            <v>251</v>
          </cell>
          <cell r="P148">
            <v>33</v>
          </cell>
          <cell r="Q148">
            <v>12</v>
          </cell>
          <cell r="R148">
            <v>-3.6400001049041748</v>
          </cell>
          <cell r="S148">
            <v>5.059999942779541</v>
          </cell>
          <cell r="T148">
            <v>7.7199997901916504</v>
          </cell>
          <cell r="U148">
            <v>1.4600000381469727</v>
          </cell>
          <cell r="V148">
            <v>34.430000305175781</v>
          </cell>
          <cell r="W148" t="str">
            <v>CISCO_DAILY_BILL_DTL20040910.TXT</v>
          </cell>
          <cell r="X148">
            <v>38243</v>
          </cell>
          <cell r="Z148" t="str">
            <v>Print Summary</v>
          </cell>
        </row>
        <row r="149">
          <cell r="E149">
            <v>37903</v>
          </cell>
          <cell r="F149">
            <v>28</v>
          </cell>
          <cell r="G149">
            <v>821</v>
          </cell>
          <cell r="K149" t="str">
            <v>DR</v>
          </cell>
          <cell r="L149">
            <v>37875</v>
          </cell>
          <cell r="N149">
            <v>758</v>
          </cell>
          <cell r="P149">
            <v>58</v>
          </cell>
          <cell r="Q149">
            <v>5</v>
          </cell>
          <cell r="R149">
            <v>33.770000457763672</v>
          </cell>
          <cell r="S149">
            <v>8.9600000381469727</v>
          </cell>
          <cell r="T149">
            <v>2.369999885559082</v>
          </cell>
          <cell r="U149">
            <v>3.6400001049041748</v>
          </cell>
          <cell r="V149">
            <v>126.26999664306641</v>
          </cell>
          <cell r="W149" t="str">
            <v>CISCO_DAILY_BILL_DTL20031013.TXT</v>
          </cell>
          <cell r="X149">
            <v>37908</v>
          </cell>
          <cell r="Z149" t="str">
            <v>Print Summary</v>
          </cell>
          <cell r="AA149" t="str">
            <v>CPP Notification Failure. Move 5 kWh from super peak to on peak.</v>
          </cell>
        </row>
        <row r="150">
          <cell r="E150">
            <v>37935</v>
          </cell>
          <cell r="F150">
            <v>32</v>
          </cell>
          <cell r="G150">
            <v>886</v>
          </cell>
          <cell r="K150" t="str">
            <v>DR</v>
          </cell>
          <cell r="L150">
            <v>37903</v>
          </cell>
          <cell r="N150">
            <v>817</v>
          </cell>
          <cell r="P150">
            <v>65</v>
          </cell>
          <cell r="Q150">
            <v>4</v>
          </cell>
          <cell r="R150">
            <v>36.060001373291016</v>
          </cell>
          <cell r="S150">
            <v>8.0299997329711914</v>
          </cell>
          <cell r="T150">
            <v>1.8999999761581421</v>
          </cell>
          <cell r="U150">
            <v>3.940000057220459</v>
          </cell>
          <cell r="V150">
            <v>132.24000549316406</v>
          </cell>
          <cell r="W150" t="str">
            <v>CISCO_DAILY_BILL_DTL20031117.TXT</v>
          </cell>
          <cell r="X150">
            <v>37943</v>
          </cell>
          <cell r="Z150" t="str">
            <v>Print Summary</v>
          </cell>
        </row>
        <row r="151">
          <cell r="E151">
            <v>37965</v>
          </cell>
          <cell r="F151">
            <v>30</v>
          </cell>
          <cell r="G151">
            <v>860</v>
          </cell>
          <cell r="K151" t="str">
            <v>DR</v>
          </cell>
          <cell r="L151">
            <v>37935</v>
          </cell>
          <cell r="N151">
            <v>785</v>
          </cell>
          <cell r="P151">
            <v>75</v>
          </cell>
          <cell r="Q151">
            <v>0</v>
          </cell>
          <cell r="R151">
            <v>34.009998321533203</v>
          </cell>
          <cell r="S151">
            <v>3.619999885559082</v>
          </cell>
          <cell r="T151">
            <v>0</v>
          </cell>
          <cell r="U151">
            <v>3.809999942779541</v>
          </cell>
          <cell r="V151">
            <v>119.69999694824219</v>
          </cell>
          <cell r="W151" t="str">
            <v>CISCO_DAILY_BILL_DTL20031212.TXT</v>
          </cell>
          <cell r="X151">
            <v>37970</v>
          </cell>
          <cell r="Z151" t="str">
            <v>Print Summary</v>
          </cell>
        </row>
        <row r="152">
          <cell r="E152">
            <v>37998</v>
          </cell>
          <cell r="F152">
            <v>33</v>
          </cell>
          <cell r="G152">
            <v>979</v>
          </cell>
          <cell r="K152" t="str">
            <v>DR</v>
          </cell>
          <cell r="L152">
            <v>37965</v>
          </cell>
          <cell r="N152">
            <v>893</v>
          </cell>
          <cell r="P152">
            <v>82</v>
          </cell>
          <cell r="Q152">
            <v>4</v>
          </cell>
          <cell r="R152">
            <v>38.689998626708984</v>
          </cell>
          <cell r="S152">
            <v>3.9600000381469727</v>
          </cell>
          <cell r="T152">
            <v>2.630000114440918</v>
          </cell>
          <cell r="U152">
            <v>4.3499999046325684</v>
          </cell>
          <cell r="V152">
            <v>138.75999450683594</v>
          </cell>
          <cell r="W152" t="str">
            <v>CISCO_DAILY_BILL_DTL20040113.TXT</v>
          </cell>
          <cell r="X152">
            <v>38000</v>
          </cell>
          <cell r="Z152" t="str">
            <v>Print Summary</v>
          </cell>
        </row>
        <row r="153">
          <cell r="E153">
            <v>38027</v>
          </cell>
          <cell r="F153">
            <v>29</v>
          </cell>
          <cell r="G153">
            <v>820</v>
          </cell>
          <cell r="K153" t="str">
            <v>DR</v>
          </cell>
          <cell r="L153">
            <v>37998</v>
          </cell>
          <cell r="N153">
            <v>751</v>
          </cell>
          <cell r="P153">
            <v>63</v>
          </cell>
          <cell r="Q153">
            <v>6</v>
          </cell>
          <cell r="R153">
            <v>32.279998779296875</v>
          </cell>
          <cell r="S153">
            <v>3.0299999713897705</v>
          </cell>
          <cell r="T153">
            <v>3.9500000476837158</v>
          </cell>
          <cell r="U153">
            <v>3.9200000762939453</v>
          </cell>
          <cell r="V153">
            <v>116.16000366210938</v>
          </cell>
          <cell r="W153" t="str">
            <v>CISCO_DAILY_BILL_DTL20040211.TXT</v>
          </cell>
          <cell r="X153">
            <v>38029</v>
          </cell>
          <cell r="Z153" t="str">
            <v>Print Summary</v>
          </cell>
        </row>
        <row r="154">
          <cell r="E154">
            <v>38057</v>
          </cell>
          <cell r="F154">
            <v>30</v>
          </cell>
          <cell r="G154">
            <v>809</v>
          </cell>
          <cell r="K154" t="str">
            <v>DR</v>
          </cell>
          <cell r="L154">
            <v>38027</v>
          </cell>
          <cell r="N154">
            <v>751</v>
          </cell>
          <cell r="P154">
            <v>58</v>
          </cell>
          <cell r="Q154">
            <v>0</v>
          </cell>
          <cell r="R154">
            <v>32.169998168945313</v>
          </cell>
          <cell r="S154">
            <v>2.7699999809265137</v>
          </cell>
          <cell r="T154">
            <v>0</v>
          </cell>
          <cell r="U154">
            <v>3.9900000095367432</v>
          </cell>
          <cell r="V154">
            <v>110.61000061035156</v>
          </cell>
          <cell r="W154" t="str">
            <v>CISCO_DAILY_BILL_DTL20040312.TXT</v>
          </cell>
          <cell r="X154">
            <v>38061</v>
          </cell>
          <cell r="Z154" t="str">
            <v>Print Summary</v>
          </cell>
        </row>
        <row r="155">
          <cell r="E155">
            <v>38088</v>
          </cell>
          <cell r="F155">
            <v>31</v>
          </cell>
          <cell r="G155">
            <v>810</v>
          </cell>
          <cell r="K155" t="str">
            <v>DR</v>
          </cell>
          <cell r="L155">
            <v>38057</v>
          </cell>
          <cell r="N155">
            <v>742</v>
          </cell>
          <cell r="P155">
            <v>68</v>
          </cell>
          <cell r="Q155">
            <v>0</v>
          </cell>
          <cell r="R155">
            <v>31.270000457763672</v>
          </cell>
          <cell r="S155">
            <v>3.25</v>
          </cell>
          <cell r="T155">
            <v>0</v>
          </cell>
          <cell r="U155">
            <v>3.9900000095367432</v>
          </cell>
          <cell r="V155">
            <v>110.98000335693359</v>
          </cell>
          <cell r="W155" t="str">
            <v>CISCO_DAILY_BILL_DTL20040412.TXT</v>
          </cell>
          <cell r="X155">
            <v>38090</v>
          </cell>
          <cell r="Z155" t="str">
            <v>Print Summary</v>
          </cell>
        </row>
        <row r="156">
          <cell r="E156">
            <v>38118</v>
          </cell>
          <cell r="F156">
            <v>30</v>
          </cell>
          <cell r="G156">
            <v>734</v>
          </cell>
          <cell r="K156" t="str">
            <v>DR</v>
          </cell>
          <cell r="L156">
            <v>38088</v>
          </cell>
          <cell r="N156">
            <v>647</v>
          </cell>
          <cell r="P156">
            <v>87</v>
          </cell>
          <cell r="Q156">
            <v>0</v>
          </cell>
          <cell r="R156">
            <v>17.120000839233398</v>
          </cell>
          <cell r="S156">
            <v>5.6700000762939453</v>
          </cell>
          <cell r="T156">
            <v>0</v>
          </cell>
          <cell r="U156">
            <v>3.619999885559082</v>
          </cell>
          <cell r="V156">
            <v>99.230003356933594</v>
          </cell>
          <cell r="W156" t="str">
            <v>CISCO_DAILY_BILL_DTL20040513.TXT</v>
          </cell>
          <cell r="X156">
            <v>38121</v>
          </cell>
          <cell r="Z156" t="str">
            <v>Print Summary</v>
          </cell>
        </row>
        <row r="157">
          <cell r="E157">
            <v>38148</v>
          </cell>
          <cell r="F157">
            <v>30</v>
          </cell>
          <cell r="G157">
            <v>762</v>
          </cell>
          <cell r="K157" t="str">
            <v>DR</v>
          </cell>
          <cell r="L157">
            <v>38118</v>
          </cell>
          <cell r="N157">
            <v>679</v>
          </cell>
          <cell r="P157">
            <v>83</v>
          </cell>
          <cell r="Q157">
            <v>0</v>
          </cell>
          <cell r="R157">
            <v>18.489999771118164</v>
          </cell>
          <cell r="S157">
            <v>11.390000343322754</v>
          </cell>
          <cell r="T157">
            <v>0</v>
          </cell>
          <cell r="U157">
            <v>3.7599999904632568</v>
          </cell>
          <cell r="V157">
            <v>111.34999847412109</v>
          </cell>
          <cell r="W157" t="str">
            <v>CISCO_DAILY_BILL_DTL20040614.TXT</v>
          </cell>
          <cell r="X157">
            <v>38153</v>
          </cell>
          <cell r="Z157" t="str">
            <v>Print Summary</v>
          </cell>
        </row>
        <row r="158">
          <cell r="E158">
            <v>38180</v>
          </cell>
          <cell r="F158">
            <v>32</v>
          </cell>
          <cell r="G158">
            <v>867</v>
          </cell>
          <cell r="K158" t="str">
            <v>DR</v>
          </cell>
          <cell r="L158">
            <v>38148</v>
          </cell>
          <cell r="N158">
            <v>754</v>
          </cell>
          <cell r="P158">
            <v>113</v>
          </cell>
          <cell r="Q158">
            <v>0</v>
          </cell>
          <cell r="R158">
            <v>20.530000686645508</v>
          </cell>
          <cell r="S158">
            <v>15.510000228881836</v>
          </cell>
          <cell r="T158">
            <v>0</v>
          </cell>
          <cell r="U158">
            <v>4.2699999809265137</v>
          </cell>
          <cell r="V158">
            <v>130.5</v>
          </cell>
          <cell r="W158" t="str">
            <v>CISCO_DAILY_BILL_DTL20040715.TXT</v>
          </cell>
          <cell r="X158">
            <v>38184</v>
          </cell>
          <cell r="Z158" t="str">
            <v>Print Summary</v>
          </cell>
        </row>
        <row r="159">
          <cell r="E159">
            <v>38209</v>
          </cell>
          <cell r="F159">
            <v>29</v>
          </cell>
          <cell r="G159">
            <v>753</v>
          </cell>
          <cell r="K159" t="str">
            <v>DR</v>
          </cell>
          <cell r="L159">
            <v>38180</v>
          </cell>
          <cell r="N159">
            <v>694</v>
          </cell>
          <cell r="P159">
            <v>48</v>
          </cell>
          <cell r="Q159">
            <v>11</v>
          </cell>
          <cell r="R159">
            <v>18.899999618530273</v>
          </cell>
          <cell r="S159">
            <v>6.5900001525878906</v>
          </cell>
          <cell r="T159">
            <v>5.0300002098083496</v>
          </cell>
          <cell r="U159">
            <v>3.7200000286102295</v>
          </cell>
          <cell r="V159">
            <v>111.55999755859375</v>
          </cell>
          <cell r="W159" t="str">
            <v>CISCO_DAILY_BILL_DTL20040811.TXT</v>
          </cell>
          <cell r="X159">
            <v>38211</v>
          </cell>
          <cell r="Z159" t="str">
            <v>Print Summary</v>
          </cell>
        </row>
        <row r="160">
          <cell r="E160">
            <v>38242</v>
          </cell>
          <cell r="F160">
            <v>33</v>
          </cell>
          <cell r="G160">
            <v>1020</v>
          </cell>
          <cell r="K160" t="str">
            <v>DR</v>
          </cell>
          <cell r="L160">
            <v>38209</v>
          </cell>
          <cell r="N160">
            <v>955</v>
          </cell>
          <cell r="P160">
            <v>50</v>
          </cell>
          <cell r="Q160">
            <v>15</v>
          </cell>
          <cell r="R160">
            <v>22.850000381469727</v>
          </cell>
          <cell r="S160">
            <v>6.7300000190734863</v>
          </cell>
          <cell r="T160">
            <v>6.75</v>
          </cell>
          <cell r="U160">
            <v>5.0199999809265137</v>
          </cell>
          <cell r="V160">
            <v>153.27000427246094</v>
          </cell>
          <cell r="W160" t="str">
            <v>CISCO_DAILY_BILL_DTL20040914.TXT</v>
          </cell>
          <cell r="X160">
            <v>38245</v>
          </cell>
          <cell r="Z160" t="str">
            <v>Print Summary</v>
          </cell>
        </row>
        <row r="161">
          <cell r="E161">
            <v>37812</v>
          </cell>
          <cell r="F161">
            <v>10</v>
          </cell>
          <cell r="G161">
            <v>101</v>
          </cell>
          <cell r="K161" t="str">
            <v>DR</v>
          </cell>
          <cell r="L161">
            <v>37802</v>
          </cell>
          <cell r="N161">
            <v>92</v>
          </cell>
          <cell r="P161">
            <v>9</v>
          </cell>
          <cell r="Q161">
            <v>0</v>
          </cell>
          <cell r="R161">
            <v>4.0399999618530273</v>
          </cell>
          <cell r="S161">
            <v>1.3799999952316284</v>
          </cell>
          <cell r="T161">
            <v>0</v>
          </cell>
          <cell r="U161">
            <v>0.51999998092651367</v>
          </cell>
          <cell r="V161">
            <v>13.260000228881836</v>
          </cell>
          <cell r="W161" t="str">
            <v>CISCO_DAILY_BILL_DTL20030717.TXT</v>
          </cell>
          <cell r="X161">
            <v>37820</v>
          </cell>
          <cell r="Z161" t="str">
            <v>Print Summary</v>
          </cell>
        </row>
        <row r="162">
          <cell r="E162">
            <v>37843</v>
          </cell>
          <cell r="F162">
            <v>31</v>
          </cell>
          <cell r="G162">
            <v>317</v>
          </cell>
          <cell r="K162" t="str">
            <v>DR</v>
          </cell>
          <cell r="L162">
            <v>37812</v>
          </cell>
          <cell r="N162">
            <v>288</v>
          </cell>
          <cell r="P162">
            <v>26</v>
          </cell>
          <cell r="Q162">
            <v>3</v>
          </cell>
          <cell r="R162">
            <v>12.630000114440918</v>
          </cell>
          <cell r="S162">
            <v>4</v>
          </cell>
          <cell r="T162">
            <v>1.4199999570846558</v>
          </cell>
          <cell r="U162">
            <v>1.6299999952316284</v>
          </cell>
          <cell r="V162">
            <v>42.650001525878906</v>
          </cell>
          <cell r="W162" t="str">
            <v>CISCO_DAILY_BILL_DTL20030811.TXT</v>
          </cell>
          <cell r="X162">
            <v>37845</v>
          </cell>
          <cell r="Z162" t="str">
            <v>Print Summary</v>
          </cell>
        </row>
        <row r="163">
          <cell r="E163">
            <v>37873</v>
          </cell>
          <cell r="F163">
            <v>30</v>
          </cell>
          <cell r="G163">
            <v>335</v>
          </cell>
          <cell r="K163" t="str">
            <v>DR</v>
          </cell>
          <cell r="L163">
            <v>37843</v>
          </cell>
          <cell r="N163">
            <v>303</v>
          </cell>
          <cell r="P163">
            <v>28</v>
          </cell>
          <cell r="Q163">
            <v>4</v>
          </cell>
          <cell r="R163">
            <v>13.369999885559082</v>
          </cell>
          <cell r="S163">
            <v>4.309999942779541</v>
          </cell>
          <cell r="T163">
            <v>1.8999999761581421</v>
          </cell>
          <cell r="U163">
            <v>1.6399999856948853</v>
          </cell>
          <cell r="V163">
            <v>45.880001068115234</v>
          </cell>
          <cell r="W163" t="str">
            <v>CISCO_DAILY_BILL_DTL20030911.TXT</v>
          </cell>
          <cell r="X163">
            <v>37876</v>
          </cell>
          <cell r="Z163" t="str">
            <v>Print Summary</v>
          </cell>
        </row>
        <row r="164">
          <cell r="E164">
            <v>37902</v>
          </cell>
          <cell r="F164">
            <v>29</v>
          </cell>
          <cell r="G164">
            <v>294</v>
          </cell>
          <cell r="K164" t="str">
            <v>DR</v>
          </cell>
          <cell r="L164">
            <v>37873</v>
          </cell>
          <cell r="N164">
            <v>265</v>
          </cell>
          <cell r="P164">
            <v>26</v>
          </cell>
          <cell r="Q164">
            <v>3</v>
          </cell>
          <cell r="R164">
            <v>11.810000419616699</v>
          </cell>
          <cell r="S164">
            <v>4.0100002288818359</v>
          </cell>
          <cell r="T164">
            <v>1.4199999570846558</v>
          </cell>
          <cell r="U164">
            <v>1.309999942779541</v>
          </cell>
          <cell r="V164">
            <v>40.009998321533203</v>
          </cell>
          <cell r="W164" t="str">
            <v>CISCO_DAILY_BILL_DTL20031009.TXT</v>
          </cell>
          <cell r="X164">
            <v>37904</v>
          </cell>
          <cell r="Z164" t="str">
            <v>Print Summary</v>
          </cell>
        </row>
        <row r="165">
          <cell r="E165">
            <v>37931</v>
          </cell>
          <cell r="F165">
            <v>29</v>
          </cell>
          <cell r="G165">
            <v>364</v>
          </cell>
          <cell r="K165" t="str">
            <v>DR</v>
          </cell>
          <cell r="L165">
            <v>37902</v>
          </cell>
          <cell r="N165">
            <v>322</v>
          </cell>
          <cell r="P165">
            <v>39</v>
          </cell>
          <cell r="Q165">
            <v>3</v>
          </cell>
          <cell r="R165">
            <v>14.260000228881836</v>
          </cell>
          <cell r="S165">
            <v>5.2899999618530273</v>
          </cell>
          <cell r="T165">
            <v>1.4199999570846558</v>
          </cell>
          <cell r="U165">
            <v>1.6200000047683716</v>
          </cell>
          <cell r="V165">
            <v>50.220001220703125</v>
          </cell>
          <cell r="W165" t="str">
            <v>CISCO_DAILY_BILL_DTL20031107.TXT</v>
          </cell>
          <cell r="X165">
            <v>37935</v>
          </cell>
          <cell r="Z165" t="str">
            <v>Print Summary</v>
          </cell>
        </row>
        <row r="166">
          <cell r="E166">
            <v>37964</v>
          </cell>
          <cell r="F166">
            <v>33</v>
          </cell>
          <cell r="G166">
            <v>463</v>
          </cell>
          <cell r="K166" t="str">
            <v>DR</v>
          </cell>
          <cell r="L166">
            <v>37931</v>
          </cell>
          <cell r="N166">
            <v>418</v>
          </cell>
          <cell r="P166">
            <v>45</v>
          </cell>
          <cell r="Q166">
            <v>0</v>
          </cell>
          <cell r="R166">
            <v>18.110000610351563</v>
          </cell>
          <cell r="S166">
            <v>2.1700000762939453</v>
          </cell>
          <cell r="T166">
            <v>0</v>
          </cell>
          <cell r="U166">
            <v>2.059999942779541</v>
          </cell>
          <cell r="V166">
            <v>58.270000457763672</v>
          </cell>
          <cell r="W166" t="str">
            <v>CISCO_DAILY_BILL_DTL20031210.TXT</v>
          </cell>
          <cell r="X166">
            <v>37966</v>
          </cell>
          <cell r="Z166" t="str">
            <v>Print Summary</v>
          </cell>
        </row>
        <row r="167">
          <cell r="E167">
            <v>37997</v>
          </cell>
          <cell r="F167">
            <v>33</v>
          </cell>
          <cell r="G167">
            <v>487</v>
          </cell>
          <cell r="K167" t="str">
            <v>DR</v>
          </cell>
          <cell r="L167">
            <v>37964</v>
          </cell>
          <cell r="N167">
            <v>437</v>
          </cell>
          <cell r="P167">
            <v>48</v>
          </cell>
          <cell r="Q167">
            <v>2</v>
          </cell>
          <cell r="R167">
            <v>18.940000534057617</v>
          </cell>
          <cell r="S167">
            <v>2.309999942779541</v>
          </cell>
          <cell r="T167">
            <v>1.3200000524520874</v>
          </cell>
          <cell r="U167">
            <v>2.1600000858306885</v>
          </cell>
          <cell r="V167">
            <v>62.590000152587891</v>
          </cell>
          <cell r="W167" t="str">
            <v>CISCO_DAILY_BILL_DTL20040112.TXT</v>
          </cell>
          <cell r="X167">
            <v>37999</v>
          </cell>
          <cell r="Z167" t="str">
            <v>Print Summary</v>
          </cell>
        </row>
        <row r="168">
          <cell r="E168">
            <v>38026</v>
          </cell>
          <cell r="F168">
            <v>29</v>
          </cell>
          <cell r="G168">
            <v>385</v>
          </cell>
          <cell r="K168" t="str">
            <v>DR</v>
          </cell>
          <cell r="L168">
            <v>37997</v>
          </cell>
          <cell r="N168">
            <v>348</v>
          </cell>
          <cell r="P168">
            <v>32</v>
          </cell>
          <cell r="Q168">
            <v>5</v>
          </cell>
          <cell r="R168">
            <v>14.960000038146973</v>
          </cell>
          <cell r="S168">
            <v>1.5399999618530273</v>
          </cell>
          <cell r="T168">
            <v>3.2899999618530273</v>
          </cell>
          <cell r="U168">
            <v>1.8400000333786011</v>
          </cell>
          <cell r="V168">
            <v>50.5</v>
          </cell>
          <cell r="W168" t="str">
            <v>CISCO_DAILY_BILL_DTL20040210.TXT</v>
          </cell>
          <cell r="X168">
            <v>38028</v>
          </cell>
          <cell r="Z168" t="str">
            <v>Print Summary</v>
          </cell>
        </row>
        <row r="169">
          <cell r="E169">
            <v>38056</v>
          </cell>
          <cell r="F169">
            <v>30</v>
          </cell>
          <cell r="G169">
            <v>381</v>
          </cell>
          <cell r="K169" t="str">
            <v>DR</v>
          </cell>
          <cell r="L169">
            <v>38026</v>
          </cell>
          <cell r="N169">
            <v>342</v>
          </cell>
          <cell r="P169">
            <v>39</v>
          </cell>
          <cell r="Q169">
            <v>0</v>
          </cell>
          <cell r="R169">
            <v>14.649999618530273</v>
          </cell>
          <cell r="S169">
            <v>1.8700000047683716</v>
          </cell>
          <cell r="T169">
            <v>0</v>
          </cell>
          <cell r="U169">
            <v>1.8799999952316284</v>
          </cell>
          <cell r="V169">
            <v>46.919998168945313</v>
          </cell>
          <cell r="W169" t="str">
            <v>CISCO_DAILY_BILL_DTL20040311.TXT</v>
          </cell>
          <cell r="X169">
            <v>38058</v>
          </cell>
          <cell r="Z169" t="str">
            <v>Print Summary</v>
          </cell>
        </row>
        <row r="170">
          <cell r="E170">
            <v>38085</v>
          </cell>
          <cell r="F170">
            <v>29</v>
          </cell>
          <cell r="G170">
            <v>374</v>
          </cell>
          <cell r="K170" t="str">
            <v>DR</v>
          </cell>
          <cell r="L170">
            <v>38056</v>
          </cell>
          <cell r="N170">
            <v>336</v>
          </cell>
          <cell r="P170">
            <v>38</v>
          </cell>
          <cell r="Q170">
            <v>0</v>
          </cell>
          <cell r="R170">
            <v>14.390000343322754</v>
          </cell>
          <cell r="S170">
            <v>1.8200000524520874</v>
          </cell>
          <cell r="T170">
            <v>0</v>
          </cell>
          <cell r="U170">
            <v>1.8400000333786011</v>
          </cell>
          <cell r="V170">
            <v>46.520000457763672</v>
          </cell>
          <cell r="W170" t="str">
            <v>CISCO_DAILY_BILL_DTL20040409.TXT</v>
          </cell>
          <cell r="X170">
            <v>38089</v>
          </cell>
          <cell r="Z170" t="str">
            <v>Print Summary</v>
          </cell>
        </row>
        <row r="171">
          <cell r="E171">
            <v>38117</v>
          </cell>
          <cell r="F171">
            <v>32</v>
          </cell>
          <cell r="G171">
            <v>416</v>
          </cell>
          <cell r="K171" t="str">
            <v>DR</v>
          </cell>
          <cell r="L171">
            <v>38085</v>
          </cell>
          <cell r="N171">
            <v>375</v>
          </cell>
          <cell r="P171">
            <v>41</v>
          </cell>
          <cell r="Q171">
            <v>0</v>
          </cell>
          <cell r="R171">
            <v>10.130000114440918</v>
          </cell>
          <cell r="S171">
            <v>2.7799999713897705</v>
          </cell>
          <cell r="T171">
            <v>0</v>
          </cell>
          <cell r="U171">
            <v>2.0399999618530273</v>
          </cell>
          <cell r="V171">
            <v>49.450000762939453</v>
          </cell>
          <cell r="W171" t="str">
            <v>CISCO_DAILY_BILL_DTL20040512.TXT</v>
          </cell>
          <cell r="X171">
            <v>38120</v>
          </cell>
          <cell r="Z171" t="str">
            <v>Print Summary</v>
          </cell>
        </row>
        <row r="172">
          <cell r="E172">
            <v>38147</v>
          </cell>
          <cell r="F172">
            <v>30</v>
          </cell>
          <cell r="G172">
            <v>380</v>
          </cell>
          <cell r="K172" t="str">
            <v>DR</v>
          </cell>
          <cell r="L172">
            <v>38117</v>
          </cell>
          <cell r="N172">
            <v>345</v>
          </cell>
          <cell r="P172">
            <v>35</v>
          </cell>
          <cell r="Q172">
            <v>0</v>
          </cell>
          <cell r="R172">
            <v>9.3900003433227539</v>
          </cell>
          <cell r="S172">
            <v>4.8000001907348633</v>
          </cell>
          <cell r="T172">
            <v>0</v>
          </cell>
          <cell r="U172">
            <v>1.8799999952316284</v>
          </cell>
          <cell r="V172">
            <v>47.189998626708984</v>
          </cell>
          <cell r="W172" t="str">
            <v>CISCO_DAILY_BILL_DTL20040610.TXT</v>
          </cell>
          <cell r="X172">
            <v>38149</v>
          </cell>
          <cell r="Z172" t="str">
            <v>Print Summary</v>
          </cell>
        </row>
        <row r="173">
          <cell r="E173">
            <v>38179</v>
          </cell>
          <cell r="F173">
            <v>32</v>
          </cell>
          <cell r="G173">
            <v>412</v>
          </cell>
          <cell r="K173" t="str">
            <v>DR</v>
          </cell>
          <cell r="L173">
            <v>38147</v>
          </cell>
          <cell r="N173">
            <v>372</v>
          </cell>
          <cell r="P173">
            <v>40</v>
          </cell>
          <cell r="Q173">
            <v>0</v>
          </cell>
          <cell r="R173">
            <v>10.130000114440918</v>
          </cell>
          <cell r="S173">
            <v>5.4899997711181641</v>
          </cell>
          <cell r="T173">
            <v>0</v>
          </cell>
          <cell r="U173">
            <v>2.0299999713897705</v>
          </cell>
          <cell r="V173">
            <v>51.5</v>
          </cell>
          <cell r="W173" t="str">
            <v>CISCO_DAILY_BILL_DTL20040712.TXT</v>
          </cell>
          <cell r="X173">
            <v>38181</v>
          </cell>
          <cell r="Z173" t="str">
            <v>Print Summary</v>
          </cell>
        </row>
        <row r="174">
          <cell r="E174">
            <v>38208</v>
          </cell>
          <cell r="F174">
            <v>29</v>
          </cell>
          <cell r="G174">
            <v>539</v>
          </cell>
          <cell r="K174" t="str">
            <v>DR</v>
          </cell>
          <cell r="L174">
            <v>38179</v>
          </cell>
          <cell r="N174">
            <v>469</v>
          </cell>
          <cell r="P174">
            <v>58</v>
          </cell>
          <cell r="Q174">
            <v>12</v>
          </cell>
          <cell r="R174">
            <v>12.770000457763672</v>
          </cell>
          <cell r="S174">
            <v>7.9600000381469727</v>
          </cell>
          <cell r="T174">
            <v>5.4899997711181641</v>
          </cell>
          <cell r="U174">
            <v>2.6600000858306885</v>
          </cell>
          <cell r="V174">
            <v>78.620002746582031</v>
          </cell>
          <cell r="W174" t="str">
            <v>CISCO_DAILY_BILL_DTL20040811.TXT</v>
          </cell>
          <cell r="X174">
            <v>38211</v>
          </cell>
          <cell r="Z174" t="str">
            <v>Print Summary</v>
          </cell>
        </row>
        <row r="175">
          <cell r="E175">
            <v>38239</v>
          </cell>
          <cell r="F175">
            <v>31</v>
          </cell>
          <cell r="G175">
            <v>563</v>
          </cell>
          <cell r="K175" t="str">
            <v>DR</v>
          </cell>
          <cell r="L175">
            <v>38208</v>
          </cell>
          <cell r="N175">
            <v>476</v>
          </cell>
          <cell r="P175">
            <v>61</v>
          </cell>
          <cell r="Q175">
            <v>26</v>
          </cell>
          <cell r="R175">
            <v>11.600000381469727</v>
          </cell>
          <cell r="S175">
            <v>8.1800003051757813</v>
          </cell>
          <cell r="T175">
            <v>11.760000228881836</v>
          </cell>
          <cell r="U175">
            <v>2.7599999904632568</v>
          </cell>
          <cell r="V175">
            <v>86.330001831054688</v>
          </cell>
          <cell r="W175" t="str">
            <v>CISCO_DAILY_BILL_DTL20040910.TXT</v>
          </cell>
          <cell r="X175">
            <v>38243</v>
          </cell>
          <cell r="Z175" t="str">
            <v>Print Summary</v>
          </cell>
        </row>
        <row r="176">
          <cell r="E176">
            <v>38179</v>
          </cell>
          <cell r="F176">
            <v>31</v>
          </cell>
          <cell r="G176">
            <v>549</v>
          </cell>
          <cell r="K176" t="str">
            <v>DR</v>
          </cell>
          <cell r="L176">
            <v>38148</v>
          </cell>
          <cell r="N176">
            <v>485</v>
          </cell>
          <cell r="P176">
            <v>64</v>
          </cell>
          <cell r="Q176">
            <v>0</v>
          </cell>
          <cell r="R176">
            <v>13.210000038146973</v>
          </cell>
          <cell r="S176">
            <v>8.7799997329711914</v>
          </cell>
          <cell r="T176">
            <v>0</v>
          </cell>
          <cell r="U176">
            <v>2.7000000476837158</v>
          </cell>
          <cell r="V176">
            <v>74.419998168945313</v>
          </cell>
          <cell r="W176" t="str">
            <v>CISCO_DAILY_BILL_DTL20040713.TXT</v>
          </cell>
          <cell r="X176">
            <v>38182</v>
          </cell>
          <cell r="Z176" t="str">
            <v>Print Summary</v>
          </cell>
        </row>
        <row r="177">
          <cell r="E177">
            <v>38208</v>
          </cell>
          <cell r="F177">
            <v>29</v>
          </cell>
          <cell r="G177">
            <v>584</v>
          </cell>
          <cell r="K177" t="str">
            <v>DR</v>
          </cell>
          <cell r="L177">
            <v>38179</v>
          </cell>
          <cell r="N177">
            <v>485</v>
          </cell>
          <cell r="P177">
            <v>91</v>
          </cell>
          <cell r="Q177">
            <v>8</v>
          </cell>
          <cell r="R177">
            <v>13.210000038146973</v>
          </cell>
          <cell r="S177">
            <v>12.489999771118164</v>
          </cell>
          <cell r="T177">
            <v>3.6600000858306885</v>
          </cell>
          <cell r="U177">
            <v>2.8900001049041748</v>
          </cell>
          <cell r="V177">
            <v>87.650001525878906</v>
          </cell>
          <cell r="W177" t="str">
            <v>CISCO_DAILY_BILL_DTL20040810.TXT</v>
          </cell>
          <cell r="X177">
            <v>38210</v>
          </cell>
          <cell r="Z177" t="str">
            <v>Print Summary</v>
          </cell>
        </row>
        <row r="178">
          <cell r="E178">
            <v>38239</v>
          </cell>
          <cell r="F178">
            <v>31</v>
          </cell>
          <cell r="G178">
            <v>559</v>
          </cell>
          <cell r="K178" t="str">
            <v>DR</v>
          </cell>
          <cell r="L178">
            <v>38208</v>
          </cell>
          <cell r="N178">
            <v>475</v>
          </cell>
          <cell r="P178">
            <v>69</v>
          </cell>
          <cell r="Q178">
            <v>15</v>
          </cell>
          <cell r="R178">
            <v>11.460000038146973</v>
          </cell>
          <cell r="S178">
            <v>9.1899995803833008</v>
          </cell>
          <cell r="T178">
            <v>6.7600002288818359</v>
          </cell>
          <cell r="U178">
            <v>2.75</v>
          </cell>
          <cell r="V178">
            <v>81.989997863769531</v>
          </cell>
          <cell r="W178" t="str">
            <v>CISCO_DAILY_BILL_DTL20040910.TXT</v>
          </cell>
          <cell r="X178">
            <v>38243</v>
          </cell>
          <cell r="Z178" t="str">
            <v>Print Summary</v>
          </cell>
        </row>
        <row r="179">
          <cell r="E179">
            <v>37907</v>
          </cell>
          <cell r="F179">
            <v>28</v>
          </cell>
          <cell r="G179">
            <v>363</v>
          </cell>
          <cell r="K179" t="str">
            <v>DR</v>
          </cell>
          <cell r="L179">
            <v>37879</v>
          </cell>
          <cell r="N179">
            <v>300</v>
          </cell>
          <cell r="P179">
            <v>59</v>
          </cell>
          <cell r="Q179">
            <v>4</v>
          </cell>
          <cell r="R179">
            <v>1.6699999570846558</v>
          </cell>
          <cell r="S179">
            <v>10.199999809265137</v>
          </cell>
          <cell r="T179">
            <v>2.6700000762939453</v>
          </cell>
          <cell r="U179">
            <v>1.6000000238418579</v>
          </cell>
          <cell r="V179">
            <v>43.580001831054688</v>
          </cell>
          <cell r="W179" t="str">
            <v>CISCO_DAILY_BILL_DTL20031014.TXT</v>
          </cell>
          <cell r="X179">
            <v>37909</v>
          </cell>
          <cell r="Z179" t="str">
            <v>Print Summary</v>
          </cell>
        </row>
        <row r="180">
          <cell r="E180">
            <v>37937</v>
          </cell>
          <cell r="F180">
            <v>30</v>
          </cell>
          <cell r="G180">
            <v>385</v>
          </cell>
          <cell r="K180" t="str">
            <v>DR</v>
          </cell>
          <cell r="L180">
            <v>37907</v>
          </cell>
          <cell r="N180">
            <v>322</v>
          </cell>
          <cell r="P180">
            <v>59</v>
          </cell>
          <cell r="Q180">
            <v>4</v>
          </cell>
          <cell r="R180">
            <v>5.429999828338623</v>
          </cell>
          <cell r="S180">
            <v>12.109999656677246</v>
          </cell>
          <cell r="T180">
            <v>2.6600000858306885</v>
          </cell>
          <cell r="U180">
            <v>1.7100000381469727</v>
          </cell>
          <cell r="V180">
            <v>51.360000610351563</v>
          </cell>
          <cell r="W180" t="str">
            <v>CISCO_DAILY_BILL_DTL20031113.TXT</v>
          </cell>
          <cell r="X180">
            <v>37939</v>
          </cell>
          <cell r="Z180" t="str">
            <v>Print Summary</v>
          </cell>
        </row>
        <row r="181">
          <cell r="E181">
            <v>37969</v>
          </cell>
          <cell r="F181">
            <v>32</v>
          </cell>
          <cell r="G181">
            <v>384</v>
          </cell>
          <cell r="K181" t="str">
            <v>DR</v>
          </cell>
          <cell r="L181">
            <v>37937</v>
          </cell>
          <cell r="N181">
            <v>332</v>
          </cell>
          <cell r="P181">
            <v>52</v>
          </cell>
          <cell r="Q181">
            <v>0</v>
          </cell>
          <cell r="R181">
            <v>11.289999961853027</v>
          </cell>
          <cell r="S181">
            <v>13.729999542236328</v>
          </cell>
          <cell r="T181">
            <v>0</v>
          </cell>
          <cell r="U181">
            <v>1.7000000476837158</v>
          </cell>
          <cell r="V181">
            <v>55.580001831054688</v>
          </cell>
          <cell r="W181" t="str">
            <v>CISCO_DAILY_BILL_DTL20031215.TXT</v>
          </cell>
          <cell r="X181">
            <v>37971</v>
          </cell>
          <cell r="Z181" t="str">
            <v>Print Summary</v>
          </cell>
        </row>
        <row r="182">
          <cell r="E182">
            <v>38000</v>
          </cell>
          <cell r="F182">
            <v>31</v>
          </cell>
          <cell r="G182">
            <v>419</v>
          </cell>
          <cell r="K182" t="str">
            <v>DR</v>
          </cell>
          <cell r="L182">
            <v>37969</v>
          </cell>
          <cell r="N182">
            <v>356</v>
          </cell>
          <cell r="P182">
            <v>59</v>
          </cell>
          <cell r="Q182">
            <v>4</v>
          </cell>
          <cell r="R182">
            <v>12.109999656677246</v>
          </cell>
          <cell r="S182">
            <v>15.569999694824219</v>
          </cell>
          <cell r="T182">
            <v>1.940000057220459</v>
          </cell>
          <cell r="U182">
            <v>1.8600000143051147</v>
          </cell>
          <cell r="V182">
            <v>63.439998626708984</v>
          </cell>
          <cell r="W182" t="str">
            <v>CISCO_DAILY_BILL_DTL20040115.TXT</v>
          </cell>
          <cell r="X182">
            <v>38002</v>
          </cell>
          <cell r="Z182" t="str">
            <v>Print Summary</v>
          </cell>
        </row>
        <row r="183">
          <cell r="E183">
            <v>38029</v>
          </cell>
          <cell r="F183">
            <v>29</v>
          </cell>
          <cell r="G183">
            <v>350</v>
          </cell>
          <cell r="K183" t="str">
            <v>DR</v>
          </cell>
          <cell r="L183">
            <v>38000</v>
          </cell>
          <cell r="N183">
            <v>296</v>
          </cell>
          <cell r="P183">
            <v>49</v>
          </cell>
          <cell r="Q183">
            <v>5</v>
          </cell>
          <cell r="R183">
            <v>9.9600000381469727</v>
          </cell>
          <cell r="S183">
            <v>12.920000076293945</v>
          </cell>
          <cell r="T183">
            <v>2.4200000762939453</v>
          </cell>
          <cell r="U183">
            <v>1.690000057220459</v>
          </cell>
          <cell r="V183">
            <v>52.700000762939453</v>
          </cell>
          <cell r="W183" t="str">
            <v>CISCO_DAILY_BILL_DTL20040213.TXT</v>
          </cell>
          <cell r="X183">
            <v>38034</v>
          </cell>
          <cell r="Z183" t="str">
            <v>Print Summary</v>
          </cell>
        </row>
        <row r="184">
          <cell r="E184">
            <v>38061</v>
          </cell>
          <cell r="F184">
            <v>32</v>
          </cell>
          <cell r="G184">
            <v>396</v>
          </cell>
          <cell r="K184" t="str">
            <v>DR</v>
          </cell>
          <cell r="L184">
            <v>38029</v>
          </cell>
          <cell r="N184">
            <v>342</v>
          </cell>
          <cell r="P184">
            <v>54</v>
          </cell>
          <cell r="Q184">
            <v>0</v>
          </cell>
          <cell r="R184">
            <v>11.460000038146973</v>
          </cell>
          <cell r="S184">
            <v>14.229999542236328</v>
          </cell>
          <cell r="T184">
            <v>0</v>
          </cell>
          <cell r="U184">
            <v>1.9500000476837158</v>
          </cell>
          <cell r="V184">
            <v>57.189998626708984</v>
          </cell>
          <cell r="W184" t="str">
            <v>CISCO_DAILY_BILL_DTL20040316.TXT</v>
          </cell>
          <cell r="X184">
            <v>38063</v>
          </cell>
          <cell r="Z184" t="str">
            <v>Print Summary</v>
          </cell>
        </row>
        <row r="185">
          <cell r="E185">
            <v>38090</v>
          </cell>
          <cell r="F185">
            <v>29</v>
          </cell>
          <cell r="G185">
            <v>368</v>
          </cell>
          <cell r="K185" t="str">
            <v>DR</v>
          </cell>
          <cell r="L185">
            <v>38061</v>
          </cell>
          <cell r="N185">
            <v>313</v>
          </cell>
          <cell r="P185">
            <v>55</v>
          </cell>
          <cell r="Q185">
            <v>0</v>
          </cell>
          <cell r="R185">
            <v>9.8999996185302734</v>
          </cell>
          <cell r="S185">
            <v>14.409999847412109</v>
          </cell>
          <cell r="T185">
            <v>0</v>
          </cell>
          <cell r="U185">
            <v>1.7999999523162842</v>
          </cell>
          <cell r="V185">
            <v>54.290000915527344</v>
          </cell>
          <cell r="W185" t="str">
            <v>CISCO_DAILY_BILL_DTL20040414.TXT</v>
          </cell>
          <cell r="X185">
            <v>38092</v>
          </cell>
          <cell r="Z185" t="str">
            <v>Print Summary</v>
          </cell>
        </row>
        <row r="186">
          <cell r="E186">
            <v>38120</v>
          </cell>
          <cell r="F186">
            <v>30</v>
          </cell>
          <cell r="G186">
            <v>490</v>
          </cell>
          <cell r="K186" t="str">
            <v>DR</v>
          </cell>
          <cell r="L186">
            <v>38090</v>
          </cell>
          <cell r="N186">
            <v>396</v>
          </cell>
          <cell r="P186">
            <v>94</v>
          </cell>
          <cell r="Q186">
            <v>0</v>
          </cell>
          <cell r="R186">
            <v>-5.000000074505806E-2</v>
          </cell>
          <cell r="S186">
            <v>17.350000381469727</v>
          </cell>
          <cell r="T186">
            <v>0</v>
          </cell>
          <cell r="U186">
            <v>2.4200000762939453</v>
          </cell>
          <cell r="V186">
            <v>64.599998474121094</v>
          </cell>
          <cell r="W186" t="str">
            <v>CISCO_DAILY_BILL_DTL20040514.TXT</v>
          </cell>
          <cell r="X186">
            <v>38124</v>
          </cell>
          <cell r="Z186" t="str">
            <v>Print Summary</v>
          </cell>
        </row>
        <row r="187">
          <cell r="E187">
            <v>38152</v>
          </cell>
          <cell r="F187">
            <v>32</v>
          </cell>
          <cell r="G187">
            <v>1041</v>
          </cell>
          <cell r="K187" t="str">
            <v>DR</v>
          </cell>
          <cell r="L187">
            <v>38120</v>
          </cell>
          <cell r="N187">
            <v>910</v>
          </cell>
          <cell r="P187">
            <v>131</v>
          </cell>
          <cell r="Q187">
            <v>0</v>
          </cell>
          <cell r="R187">
            <v>-10.710000038146973</v>
          </cell>
          <cell r="S187">
            <v>20.370000839233398</v>
          </cell>
          <cell r="T187">
            <v>0</v>
          </cell>
          <cell r="U187">
            <v>5.130000114440918</v>
          </cell>
          <cell r="V187">
            <v>128.47000122070313</v>
          </cell>
          <cell r="W187" t="str">
            <v>CISCO_DAILY_BILL_DTL20040616.TXT</v>
          </cell>
          <cell r="X187">
            <v>38155</v>
          </cell>
          <cell r="Z187" t="str">
            <v>Print Summary</v>
          </cell>
        </row>
        <row r="188">
          <cell r="E188">
            <v>38182</v>
          </cell>
          <cell r="F188">
            <v>30</v>
          </cell>
          <cell r="G188">
            <v>849</v>
          </cell>
          <cell r="K188" t="str">
            <v>DR</v>
          </cell>
          <cell r="L188">
            <v>38152</v>
          </cell>
          <cell r="N188">
            <v>684</v>
          </cell>
          <cell r="P188">
            <v>155</v>
          </cell>
          <cell r="Q188">
            <v>10</v>
          </cell>
          <cell r="R188">
            <v>-8.0500001907348633</v>
          </cell>
          <cell r="S188">
            <v>24.110000610351563</v>
          </cell>
          <cell r="T188">
            <v>6.4800000190734863</v>
          </cell>
          <cell r="U188">
            <v>4.190000057220459</v>
          </cell>
          <cell r="V188">
            <v>116.18000030517578</v>
          </cell>
          <cell r="W188" t="str">
            <v>CISCO_DAILY_BILL_DTL20040715.TXT</v>
          </cell>
          <cell r="X188">
            <v>38184</v>
          </cell>
          <cell r="Z188" t="str">
            <v>Print Summary</v>
          </cell>
        </row>
        <row r="189">
          <cell r="E189">
            <v>38211</v>
          </cell>
          <cell r="F189">
            <v>29</v>
          </cell>
          <cell r="G189">
            <v>890</v>
          </cell>
          <cell r="K189" t="str">
            <v>DR</v>
          </cell>
          <cell r="L189">
            <v>38182</v>
          </cell>
          <cell r="N189">
            <v>694</v>
          </cell>
          <cell r="P189">
            <v>150</v>
          </cell>
          <cell r="Q189">
            <v>46</v>
          </cell>
          <cell r="R189">
            <v>-8.1700000762939453</v>
          </cell>
          <cell r="S189">
            <v>23.329999923706055</v>
          </cell>
          <cell r="T189">
            <v>29.819999694824219</v>
          </cell>
          <cell r="U189">
            <v>4.3899998664855957</v>
          </cell>
          <cell r="V189">
            <v>145.19000244140625</v>
          </cell>
          <cell r="W189" t="str">
            <v>CISCO_DAILY_BILL_DTL20040816.TXT</v>
          </cell>
          <cell r="X189">
            <v>38216</v>
          </cell>
          <cell r="Z189" t="str">
            <v>Print Summary</v>
          </cell>
        </row>
        <row r="190">
          <cell r="E190">
            <v>37817</v>
          </cell>
          <cell r="F190">
            <v>15</v>
          </cell>
          <cell r="G190">
            <v>129</v>
          </cell>
          <cell r="K190" t="str">
            <v>DR</v>
          </cell>
          <cell r="L190">
            <v>37802</v>
          </cell>
          <cell r="N190">
            <v>110</v>
          </cell>
          <cell r="P190">
            <v>18</v>
          </cell>
          <cell r="Q190">
            <v>1</v>
          </cell>
          <cell r="R190">
            <v>0.54000002145767212</v>
          </cell>
          <cell r="S190">
            <v>3.0999999046325684</v>
          </cell>
          <cell r="T190">
            <v>0.6600000262260437</v>
          </cell>
          <cell r="U190">
            <v>0.6600000262260437</v>
          </cell>
          <cell r="V190">
            <v>14.310000419616699</v>
          </cell>
          <cell r="W190" t="str">
            <v>CISCO_DAILY_BILL_DTL20030716.TXT</v>
          </cell>
          <cell r="X190">
            <v>37819</v>
          </cell>
          <cell r="Z190" t="str">
            <v>Print Summary</v>
          </cell>
        </row>
        <row r="191">
          <cell r="E191">
            <v>37846</v>
          </cell>
          <cell r="F191">
            <v>29</v>
          </cell>
          <cell r="G191">
            <v>246</v>
          </cell>
          <cell r="K191" t="str">
            <v>DR</v>
          </cell>
          <cell r="L191">
            <v>37817</v>
          </cell>
          <cell r="N191">
            <v>191</v>
          </cell>
          <cell r="P191">
            <v>52</v>
          </cell>
          <cell r="Q191">
            <v>3</v>
          </cell>
          <cell r="R191">
            <v>0.93000000715255737</v>
          </cell>
          <cell r="S191">
            <v>8.9499998092651367</v>
          </cell>
          <cell r="T191">
            <v>1.9900000095367432</v>
          </cell>
          <cell r="U191">
            <v>1.2599999904632568</v>
          </cell>
          <cell r="V191">
            <v>30.959999084472656</v>
          </cell>
          <cell r="W191" t="str">
            <v>CISCO_DAILY_BILL_DTL20030814.TXT</v>
          </cell>
          <cell r="X191">
            <v>37848</v>
          </cell>
          <cell r="Z191" t="str">
            <v>Print Summary</v>
          </cell>
        </row>
        <row r="192">
          <cell r="E192">
            <v>37878</v>
          </cell>
          <cell r="F192">
            <v>32</v>
          </cell>
          <cell r="G192">
            <v>300</v>
          </cell>
          <cell r="K192" t="str">
            <v>DR</v>
          </cell>
          <cell r="L192">
            <v>37846</v>
          </cell>
          <cell r="N192">
            <v>234</v>
          </cell>
          <cell r="P192">
            <v>60</v>
          </cell>
          <cell r="Q192">
            <v>6</v>
          </cell>
          <cell r="R192">
            <v>1.2200000286102295</v>
          </cell>
          <cell r="S192">
            <v>10.340000152587891</v>
          </cell>
          <cell r="T192">
            <v>3.9900000095367432</v>
          </cell>
          <cell r="U192">
            <v>1.4500000476837158</v>
          </cell>
          <cell r="V192">
            <v>38.740001678466797</v>
          </cell>
          <cell r="W192" t="str">
            <v>CISCO_DAILY_BILL_DTL20030915.TXT</v>
          </cell>
          <cell r="X192">
            <v>37880</v>
          </cell>
          <cell r="Z192" t="str">
            <v>Print Summary</v>
          </cell>
        </row>
        <row r="193">
          <cell r="E193">
            <v>37907</v>
          </cell>
          <cell r="F193">
            <v>29</v>
          </cell>
          <cell r="G193">
            <v>227</v>
          </cell>
          <cell r="K193" t="str">
            <v>DR</v>
          </cell>
          <cell r="L193">
            <v>37878</v>
          </cell>
          <cell r="N193">
            <v>194</v>
          </cell>
          <cell r="P193">
            <v>31</v>
          </cell>
          <cell r="Q193">
            <v>2</v>
          </cell>
          <cell r="R193">
            <v>1.0800000429153442</v>
          </cell>
          <cell r="S193">
            <v>5.3499999046325684</v>
          </cell>
          <cell r="T193">
            <v>1.3300000429153442</v>
          </cell>
          <cell r="U193">
            <v>1.0099999904632568</v>
          </cell>
          <cell r="V193">
            <v>25.389999389648438</v>
          </cell>
          <cell r="W193" t="str">
            <v>CISCO_DAILY_BILL_DTL20031015.TXT</v>
          </cell>
          <cell r="X193">
            <v>37910</v>
          </cell>
          <cell r="Z193" t="str">
            <v>Print Summary</v>
          </cell>
        </row>
        <row r="194">
          <cell r="E194">
            <v>37937</v>
          </cell>
          <cell r="F194">
            <v>30</v>
          </cell>
          <cell r="G194">
            <v>308</v>
          </cell>
          <cell r="K194" t="str">
            <v>DR</v>
          </cell>
          <cell r="L194">
            <v>37907</v>
          </cell>
          <cell r="N194">
            <v>252</v>
          </cell>
          <cell r="P194">
            <v>54</v>
          </cell>
          <cell r="Q194">
            <v>2</v>
          </cell>
          <cell r="R194">
            <v>4.4699997901916504</v>
          </cell>
          <cell r="S194">
            <v>11.340000152587891</v>
          </cell>
          <cell r="T194">
            <v>1.3300000429153442</v>
          </cell>
          <cell r="U194">
            <v>1.3700000047683716</v>
          </cell>
          <cell r="V194">
            <v>41.419998168945313</v>
          </cell>
          <cell r="W194" t="str">
            <v>CISCO_DAILY_BILL_DTL20031113.TXT</v>
          </cell>
          <cell r="X194">
            <v>37939</v>
          </cell>
          <cell r="Z194" t="str">
            <v>Print Summary</v>
          </cell>
        </row>
        <row r="195">
          <cell r="E195">
            <v>37969</v>
          </cell>
          <cell r="F195">
            <v>32</v>
          </cell>
          <cell r="G195">
            <v>319</v>
          </cell>
          <cell r="K195" t="str">
            <v>DR</v>
          </cell>
          <cell r="L195">
            <v>37937</v>
          </cell>
          <cell r="N195">
            <v>264</v>
          </cell>
          <cell r="P195">
            <v>55</v>
          </cell>
          <cell r="Q195">
            <v>0</v>
          </cell>
          <cell r="R195">
            <v>8.9799995422363281</v>
          </cell>
          <cell r="S195">
            <v>14.520000457763672</v>
          </cell>
          <cell r="T195">
            <v>0</v>
          </cell>
          <cell r="U195">
            <v>1.4199999570846558</v>
          </cell>
          <cell r="V195">
            <v>48.659999847412109</v>
          </cell>
          <cell r="W195" t="str">
            <v>CISCO_DAILY_BILL_DTL20031215.TXT</v>
          </cell>
          <cell r="X195">
            <v>37971</v>
          </cell>
          <cell r="Z195" t="str">
            <v>Print Summary</v>
          </cell>
        </row>
        <row r="196">
          <cell r="E196">
            <v>38000</v>
          </cell>
          <cell r="F196">
            <v>31</v>
          </cell>
          <cell r="G196">
            <v>317</v>
          </cell>
          <cell r="K196" t="str">
            <v>DR</v>
          </cell>
          <cell r="L196">
            <v>37969</v>
          </cell>
          <cell r="N196">
            <v>265</v>
          </cell>
          <cell r="P196">
            <v>50</v>
          </cell>
          <cell r="Q196">
            <v>2</v>
          </cell>
          <cell r="R196">
            <v>9.0200004577636719</v>
          </cell>
          <cell r="S196">
            <v>13.199999809265137</v>
          </cell>
          <cell r="T196">
            <v>0.97000002861022949</v>
          </cell>
          <cell r="U196">
            <v>1.3999999761581421</v>
          </cell>
          <cell r="V196">
            <v>47.909999847412109</v>
          </cell>
          <cell r="W196" t="str">
            <v>CISCO_DAILY_BILL_DTL20040115.TXT</v>
          </cell>
          <cell r="X196">
            <v>38002</v>
          </cell>
          <cell r="Z196" t="str">
            <v>Print Summary</v>
          </cell>
        </row>
        <row r="197">
          <cell r="E197">
            <v>38029</v>
          </cell>
          <cell r="F197">
            <v>29</v>
          </cell>
          <cell r="G197">
            <v>282</v>
          </cell>
          <cell r="K197" t="str">
            <v>DR</v>
          </cell>
          <cell r="L197">
            <v>38000</v>
          </cell>
          <cell r="N197">
            <v>234</v>
          </cell>
          <cell r="P197">
            <v>42</v>
          </cell>
          <cell r="Q197">
            <v>6</v>
          </cell>
          <cell r="R197">
            <v>7.880000114440918</v>
          </cell>
          <cell r="S197">
            <v>11.069999694824219</v>
          </cell>
          <cell r="T197">
            <v>2.9000000953674316</v>
          </cell>
          <cell r="U197">
            <v>1.3500000238418579</v>
          </cell>
          <cell r="V197">
            <v>43.680000305175781</v>
          </cell>
          <cell r="W197" t="str">
            <v>CISCO_DAILY_BILL_DTL20040213.TXT</v>
          </cell>
          <cell r="X197">
            <v>38034</v>
          </cell>
          <cell r="Z197" t="str">
            <v>Print Summary</v>
          </cell>
        </row>
        <row r="198">
          <cell r="E198">
            <v>38061</v>
          </cell>
          <cell r="F198">
            <v>32</v>
          </cell>
          <cell r="G198">
            <v>270</v>
          </cell>
          <cell r="K198" t="str">
            <v>DR</v>
          </cell>
          <cell r="L198">
            <v>38029</v>
          </cell>
          <cell r="N198">
            <v>226</v>
          </cell>
          <cell r="P198">
            <v>44</v>
          </cell>
          <cell r="Q198">
            <v>0</v>
          </cell>
          <cell r="R198">
            <v>7.5799999237060547</v>
          </cell>
          <cell r="S198">
            <v>11.590000152587891</v>
          </cell>
          <cell r="T198">
            <v>0</v>
          </cell>
          <cell r="U198">
            <v>1.3400000333786011</v>
          </cell>
          <cell r="V198">
            <v>40.340000152587891</v>
          </cell>
          <cell r="W198" t="str">
            <v>CISCO_DAILY_BILL_DTL20040317.TXT</v>
          </cell>
          <cell r="X198">
            <v>38064</v>
          </cell>
          <cell r="Z198" t="str">
            <v>Print Summary</v>
          </cell>
        </row>
        <row r="199">
          <cell r="E199">
            <v>38090</v>
          </cell>
          <cell r="F199">
            <v>29</v>
          </cell>
          <cell r="G199">
            <v>254</v>
          </cell>
          <cell r="K199" t="str">
            <v>DR</v>
          </cell>
          <cell r="L199">
            <v>38061</v>
          </cell>
          <cell r="N199">
            <v>212</v>
          </cell>
          <cell r="P199">
            <v>42</v>
          </cell>
          <cell r="Q199">
            <v>0</v>
          </cell>
          <cell r="R199">
            <v>6.7699999809265137</v>
          </cell>
          <cell r="S199">
            <v>11.020000457763672</v>
          </cell>
          <cell r="T199">
            <v>0</v>
          </cell>
          <cell r="U199">
            <v>1.25</v>
          </cell>
          <cell r="V199">
            <v>38.040000915527344</v>
          </cell>
          <cell r="W199" t="str">
            <v>CISCO_DAILY_BILL_DTL20040414.TXT</v>
          </cell>
          <cell r="X199">
            <v>38092</v>
          </cell>
          <cell r="Z199" t="str">
            <v>Print Summary</v>
          </cell>
        </row>
        <row r="200">
          <cell r="E200">
            <v>38120</v>
          </cell>
          <cell r="F200">
            <v>30</v>
          </cell>
          <cell r="G200">
            <v>244</v>
          </cell>
          <cell r="K200" t="str">
            <v>DR</v>
          </cell>
          <cell r="L200">
            <v>38090</v>
          </cell>
          <cell r="N200">
            <v>202</v>
          </cell>
          <cell r="P200">
            <v>42</v>
          </cell>
          <cell r="Q200">
            <v>0</v>
          </cell>
          <cell r="R200">
            <v>1.0099999904632568</v>
          </cell>
          <cell r="S200">
            <v>9.0900001525878906</v>
          </cell>
          <cell r="T200">
            <v>0</v>
          </cell>
          <cell r="U200">
            <v>1.2000000476837158</v>
          </cell>
          <cell r="V200">
            <v>30.940000534057617</v>
          </cell>
          <cell r="W200" t="str">
            <v>CISCO_DAILY_BILL_DTL20040514.TXT</v>
          </cell>
          <cell r="X200">
            <v>38124</v>
          </cell>
          <cell r="Z200" t="str">
            <v>Print Summary</v>
          </cell>
        </row>
        <row r="201">
          <cell r="E201">
            <v>38152</v>
          </cell>
          <cell r="F201">
            <v>32</v>
          </cell>
          <cell r="G201">
            <v>241</v>
          </cell>
          <cell r="K201" t="str">
            <v>DR</v>
          </cell>
          <cell r="L201">
            <v>38120</v>
          </cell>
          <cell r="N201">
            <v>212</v>
          </cell>
          <cell r="P201">
            <v>29</v>
          </cell>
          <cell r="Q201">
            <v>0</v>
          </cell>
          <cell r="R201">
            <v>-2.5</v>
          </cell>
          <cell r="S201">
            <v>4.5100002288818359</v>
          </cell>
          <cell r="T201">
            <v>0</v>
          </cell>
          <cell r="U201">
            <v>1.190000057220459</v>
          </cell>
          <cell r="V201">
            <v>22.600000381469727</v>
          </cell>
          <cell r="W201" t="str">
            <v>CISCO_DAILY_BILL_DTL20040615.TXT</v>
          </cell>
          <cell r="X201">
            <v>38154</v>
          </cell>
          <cell r="Z201" t="str">
            <v>Print Summary</v>
          </cell>
        </row>
        <row r="202">
          <cell r="E202">
            <v>38182</v>
          </cell>
          <cell r="F202">
            <v>30</v>
          </cell>
          <cell r="G202">
            <v>249</v>
          </cell>
          <cell r="K202" t="str">
            <v>DR</v>
          </cell>
          <cell r="L202">
            <v>38152</v>
          </cell>
          <cell r="N202">
            <v>206</v>
          </cell>
          <cell r="P202">
            <v>42</v>
          </cell>
          <cell r="Q202">
            <v>1</v>
          </cell>
          <cell r="R202">
            <v>-2.4200000762939453</v>
          </cell>
          <cell r="S202">
            <v>6.5300002098083496</v>
          </cell>
          <cell r="T202">
            <v>0.64999997615814209</v>
          </cell>
          <cell r="U202">
            <v>1.2300000190734863</v>
          </cell>
          <cell r="V202">
            <v>26.030000686645508</v>
          </cell>
          <cell r="W202" t="str">
            <v>CISCO_DAILY_BILL_DTL20040715.TXT</v>
          </cell>
          <cell r="X202">
            <v>38184</v>
          </cell>
          <cell r="Z202" t="str">
            <v>Print Summary</v>
          </cell>
        </row>
        <row r="203">
          <cell r="E203">
            <v>38211</v>
          </cell>
          <cell r="F203">
            <v>29</v>
          </cell>
          <cell r="G203">
            <v>249</v>
          </cell>
          <cell r="K203" t="str">
            <v>DR</v>
          </cell>
          <cell r="L203">
            <v>38182</v>
          </cell>
          <cell r="N203">
            <v>205</v>
          </cell>
          <cell r="P203">
            <v>33</v>
          </cell>
          <cell r="Q203">
            <v>11</v>
          </cell>
          <cell r="R203">
            <v>-2.4100000858306885</v>
          </cell>
          <cell r="S203">
            <v>5.130000114440918</v>
          </cell>
          <cell r="T203">
            <v>7.130000114440918</v>
          </cell>
          <cell r="U203">
            <v>1.2300000190734863</v>
          </cell>
          <cell r="V203">
            <v>31.120000839233398</v>
          </cell>
          <cell r="W203" t="str">
            <v>CISCO_DAILY_BILL_DTL20040816.TXT</v>
          </cell>
          <cell r="X203">
            <v>38216</v>
          </cell>
          <cell r="Z203" t="str">
            <v>Print Summary</v>
          </cell>
        </row>
        <row r="204">
          <cell r="E204">
            <v>38244</v>
          </cell>
          <cell r="F204">
            <v>33</v>
          </cell>
          <cell r="G204">
            <v>277</v>
          </cell>
          <cell r="K204" t="str">
            <v>DR</v>
          </cell>
          <cell r="L204">
            <v>38211</v>
          </cell>
          <cell r="N204">
            <v>237</v>
          </cell>
          <cell r="P204">
            <v>31</v>
          </cell>
          <cell r="Q204">
            <v>9</v>
          </cell>
          <cell r="R204">
            <v>-3.690000057220459</v>
          </cell>
          <cell r="S204">
            <v>4.7199997901916504</v>
          </cell>
          <cell r="T204">
            <v>5.7800002098083496</v>
          </cell>
          <cell r="U204">
            <v>1.3700000047683716</v>
          </cell>
          <cell r="V204">
            <v>30.479999542236328</v>
          </cell>
          <cell r="W204" t="str">
            <v>CISCO_DAILY_BILL_DTL20040915.TXT</v>
          </cell>
          <cell r="X204">
            <v>38246</v>
          </cell>
          <cell r="Z204" t="str">
            <v>Print Summary</v>
          </cell>
        </row>
        <row r="205">
          <cell r="E205">
            <v>37845</v>
          </cell>
          <cell r="F205">
            <v>14</v>
          </cell>
          <cell r="G205">
            <v>1294</v>
          </cell>
          <cell r="K205" t="str">
            <v>DRLI</v>
          </cell>
          <cell r="L205">
            <v>37831</v>
          </cell>
          <cell r="N205">
            <v>967</v>
          </cell>
          <cell r="P205">
            <v>310</v>
          </cell>
          <cell r="Q205">
            <v>17</v>
          </cell>
          <cell r="R205">
            <v>4.7100000381469727</v>
          </cell>
          <cell r="S205">
            <v>53.369998931884766</v>
          </cell>
          <cell r="T205">
            <v>11.300000190734863</v>
          </cell>
          <cell r="U205">
            <v>0</v>
          </cell>
          <cell r="V205">
            <v>117.04000091552734</v>
          </cell>
          <cell r="W205" t="str">
            <v>CISCO_DAILY_BILL_DTL20030814.TXT</v>
          </cell>
          <cell r="X205">
            <v>37848</v>
          </cell>
          <cell r="Z205" t="str">
            <v>Print Summary</v>
          </cell>
        </row>
        <row r="206">
          <cell r="E206">
            <v>37875</v>
          </cell>
          <cell r="F206">
            <v>30</v>
          </cell>
          <cell r="G206">
            <v>3117</v>
          </cell>
          <cell r="K206" t="str">
            <v>DRLI</v>
          </cell>
          <cell r="L206">
            <v>37845</v>
          </cell>
          <cell r="N206">
            <v>2399</v>
          </cell>
          <cell r="P206">
            <v>651</v>
          </cell>
          <cell r="Q206">
            <v>67</v>
          </cell>
          <cell r="R206">
            <v>11.680000305175781</v>
          </cell>
          <cell r="S206">
            <v>112.08000183105469</v>
          </cell>
          <cell r="T206">
            <v>44.549999237060547</v>
          </cell>
          <cell r="U206">
            <v>0</v>
          </cell>
          <cell r="V206">
            <v>283.3699951171875</v>
          </cell>
          <cell r="W206" t="str">
            <v>CISCO_DAILY_BILL_DTL20030912.TXT</v>
          </cell>
          <cell r="X206">
            <v>37879</v>
          </cell>
          <cell r="Z206" t="str">
            <v>Print Summary</v>
          </cell>
        </row>
        <row r="207">
          <cell r="E207">
            <v>37906</v>
          </cell>
          <cell r="F207">
            <v>31</v>
          </cell>
          <cell r="G207">
            <v>2026</v>
          </cell>
          <cell r="K207" t="str">
            <v>DRLI</v>
          </cell>
          <cell r="L207">
            <v>37875</v>
          </cell>
          <cell r="N207">
            <v>1613</v>
          </cell>
          <cell r="P207">
            <v>387</v>
          </cell>
          <cell r="Q207">
            <v>26</v>
          </cell>
          <cell r="R207">
            <v>7.8499999046325684</v>
          </cell>
          <cell r="S207">
            <v>66.629997253417969</v>
          </cell>
          <cell r="T207">
            <v>17.290000915527344</v>
          </cell>
          <cell r="U207">
            <v>0</v>
          </cell>
          <cell r="V207">
            <v>231.82000732421875</v>
          </cell>
          <cell r="W207" t="str">
            <v>CISCO_DAILY_BILL_DTL20031014.TXT</v>
          </cell>
          <cell r="X207">
            <v>37909</v>
          </cell>
          <cell r="Z207" t="str">
            <v>Print Summary</v>
          </cell>
        </row>
        <row r="208">
          <cell r="E208">
            <v>37936</v>
          </cell>
          <cell r="F208">
            <v>30</v>
          </cell>
          <cell r="G208">
            <v>433</v>
          </cell>
          <cell r="K208" t="str">
            <v>DRLI</v>
          </cell>
          <cell r="L208">
            <v>37906</v>
          </cell>
          <cell r="N208">
            <v>369</v>
          </cell>
          <cell r="P208">
            <v>59</v>
          </cell>
          <cell r="Q208">
            <v>5</v>
          </cell>
          <cell r="R208">
            <v>5.5300002098083496</v>
          </cell>
          <cell r="S208">
            <v>11.529999732971191</v>
          </cell>
          <cell r="T208">
            <v>3.3199999332427979</v>
          </cell>
          <cell r="U208">
            <v>0</v>
          </cell>
          <cell r="V208">
            <v>44.770000457763672</v>
          </cell>
          <cell r="W208" t="str">
            <v>CISCO_DAILY_BILL_DTL20031119.TXT</v>
          </cell>
          <cell r="X208">
            <v>37945</v>
          </cell>
          <cell r="Z208" t="str">
            <v>Print Summary</v>
          </cell>
        </row>
        <row r="209">
          <cell r="E209">
            <v>37966</v>
          </cell>
          <cell r="F209">
            <v>30</v>
          </cell>
          <cell r="G209">
            <v>2400</v>
          </cell>
          <cell r="K209" t="str">
            <v>DRLI</v>
          </cell>
          <cell r="L209">
            <v>37936</v>
          </cell>
          <cell r="N209">
            <v>2073</v>
          </cell>
          <cell r="P209">
            <v>327</v>
          </cell>
          <cell r="Q209">
            <v>0</v>
          </cell>
          <cell r="R209">
            <v>69.089996337890625</v>
          </cell>
          <cell r="S209">
            <v>86.110000610351563</v>
          </cell>
          <cell r="T209">
            <v>0</v>
          </cell>
          <cell r="U209">
            <v>0</v>
          </cell>
          <cell r="V209">
            <v>286.26998901367188</v>
          </cell>
          <cell r="W209" t="str">
            <v>CISCO_DAILY_BILL_DTL20031212.TXT</v>
          </cell>
          <cell r="X209">
            <v>37970</v>
          </cell>
          <cell r="Z209" t="str">
            <v>Print Summary</v>
          </cell>
        </row>
        <row r="210">
          <cell r="E210">
            <v>37999</v>
          </cell>
          <cell r="F210">
            <v>33</v>
          </cell>
          <cell r="G210">
            <v>3872</v>
          </cell>
          <cell r="K210" t="str">
            <v>DRLI</v>
          </cell>
          <cell r="L210">
            <v>37966</v>
          </cell>
          <cell r="N210">
            <v>3527</v>
          </cell>
          <cell r="P210">
            <v>329</v>
          </cell>
          <cell r="Q210">
            <v>16</v>
          </cell>
          <cell r="R210">
            <v>117.55000305175781</v>
          </cell>
          <cell r="S210">
            <v>86.629997253417969</v>
          </cell>
          <cell r="T210">
            <v>7.7300000190734863</v>
          </cell>
          <cell r="U210">
            <v>0</v>
          </cell>
          <cell r="V210">
            <v>463.739990234375</v>
          </cell>
          <cell r="W210" t="str">
            <v>CISCO_DAILY_BILL_DTL20040115.TXT</v>
          </cell>
          <cell r="X210">
            <v>38002</v>
          </cell>
          <cell r="Z210" t="str">
            <v>Print Summary</v>
          </cell>
        </row>
        <row r="211">
          <cell r="E211">
            <v>38028</v>
          </cell>
          <cell r="F211">
            <v>29</v>
          </cell>
          <cell r="G211">
            <v>2744</v>
          </cell>
          <cell r="K211" t="str">
            <v>DRLI</v>
          </cell>
          <cell r="L211">
            <v>37999</v>
          </cell>
          <cell r="N211">
            <v>2400</v>
          </cell>
          <cell r="P211">
            <v>302</v>
          </cell>
          <cell r="Q211">
            <v>42</v>
          </cell>
          <cell r="R211">
            <v>80.349998474121094</v>
          </cell>
          <cell r="S211">
            <v>79.580001831054688</v>
          </cell>
          <cell r="T211">
            <v>20.309999465942383</v>
          </cell>
          <cell r="U211">
            <v>0</v>
          </cell>
          <cell r="V211">
            <v>349.39999389648438</v>
          </cell>
          <cell r="W211" t="str">
            <v>CISCO_DAILY_BILL_DTL20040212.TXT</v>
          </cell>
          <cell r="X211">
            <v>38030</v>
          </cell>
          <cell r="Z211" t="str">
            <v>Print Summary</v>
          </cell>
        </row>
        <row r="212">
          <cell r="E212">
            <v>38060</v>
          </cell>
          <cell r="F212">
            <v>32</v>
          </cell>
          <cell r="G212">
            <v>2380</v>
          </cell>
          <cell r="K212" t="str">
            <v>DRLI</v>
          </cell>
          <cell r="L212">
            <v>38028</v>
          </cell>
          <cell r="N212">
            <v>2087</v>
          </cell>
          <cell r="P212">
            <v>293</v>
          </cell>
          <cell r="Q212">
            <v>0</v>
          </cell>
          <cell r="R212">
            <v>69.980003356933594</v>
          </cell>
          <cell r="S212">
            <v>77.220001220703125</v>
          </cell>
          <cell r="T212">
            <v>0</v>
          </cell>
          <cell r="U212">
            <v>0</v>
          </cell>
          <cell r="V212">
            <v>294.83999633789063</v>
          </cell>
          <cell r="W212" t="str">
            <v>CISCO_DAILY_BILL_DTL20040315.TXT</v>
          </cell>
          <cell r="X212">
            <v>38062</v>
          </cell>
          <cell r="Z212" t="str">
            <v>Print Summary</v>
          </cell>
        </row>
        <row r="213">
          <cell r="E213">
            <v>38089</v>
          </cell>
          <cell r="F213">
            <v>29</v>
          </cell>
          <cell r="G213">
            <v>1670</v>
          </cell>
          <cell r="K213" t="str">
            <v>DRLI</v>
          </cell>
          <cell r="L213">
            <v>38060</v>
          </cell>
          <cell r="N213">
            <v>1436</v>
          </cell>
          <cell r="P213">
            <v>234</v>
          </cell>
          <cell r="Q213">
            <v>0</v>
          </cell>
          <cell r="R213">
            <v>46.729999542236328</v>
          </cell>
          <cell r="S213">
            <v>61.560001373291016</v>
          </cell>
          <cell r="T213">
            <v>0</v>
          </cell>
          <cell r="U213">
            <v>0</v>
          </cell>
          <cell r="V213">
            <v>199.97999572753906</v>
          </cell>
          <cell r="W213" t="str">
            <v>CISCO_DAILY_BILL_DTL20040413.TXT</v>
          </cell>
          <cell r="X213">
            <v>38091</v>
          </cell>
          <cell r="Z213" t="str">
            <v>Print Summary</v>
          </cell>
        </row>
        <row r="214">
          <cell r="E214">
            <v>38119</v>
          </cell>
          <cell r="F214">
            <v>30</v>
          </cell>
          <cell r="G214">
            <v>1692</v>
          </cell>
          <cell r="K214" t="str">
            <v>DRLI</v>
          </cell>
          <cell r="L214">
            <v>38089</v>
          </cell>
          <cell r="N214">
            <v>1413</v>
          </cell>
          <cell r="P214">
            <v>279</v>
          </cell>
          <cell r="Q214">
            <v>0</v>
          </cell>
          <cell r="R214">
            <v>10.890000343322754</v>
          </cell>
          <cell r="S214">
            <v>62.720001220703125</v>
          </cell>
          <cell r="T214">
            <v>0</v>
          </cell>
          <cell r="U214">
            <v>0</v>
          </cell>
          <cell r="V214">
            <v>185.21000671386719</v>
          </cell>
          <cell r="W214" t="str">
            <v>CISCO_DAILY_BILL_DTL20040513.TXT</v>
          </cell>
          <cell r="X214">
            <v>38121</v>
          </cell>
          <cell r="Z214" t="str">
            <v>Print Summary</v>
          </cell>
        </row>
        <row r="215">
          <cell r="E215">
            <v>38151</v>
          </cell>
          <cell r="F215">
            <v>32</v>
          </cell>
          <cell r="G215">
            <v>1811</v>
          </cell>
          <cell r="K215" t="str">
            <v>DRLI</v>
          </cell>
          <cell r="L215">
            <v>38119</v>
          </cell>
          <cell r="N215">
            <v>1452</v>
          </cell>
          <cell r="P215">
            <v>359</v>
          </cell>
          <cell r="Q215">
            <v>0</v>
          </cell>
          <cell r="R215">
            <v>-17.090000152587891</v>
          </cell>
          <cell r="S215">
            <v>55.840000152587891</v>
          </cell>
          <cell r="T215">
            <v>0</v>
          </cell>
          <cell r="U215">
            <v>0</v>
          </cell>
          <cell r="V215">
            <v>174.77999877929688</v>
          </cell>
          <cell r="W215" t="str">
            <v>CISCO_DAILY_BILL_DTL20040614.TXT</v>
          </cell>
          <cell r="X215">
            <v>38153</v>
          </cell>
          <cell r="Z215" t="str">
            <v>Print Summary</v>
          </cell>
        </row>
        <row r="216">
          <cell r="E216">
            <v>38181</v>
          </cell>
          <cell r="F216">
            <v>30</v>
          </cell>
          <cell r="G216">
            <v>1873</v>
          </cell>
          <cell r="K216" t="str">
            <v>DRLI</v>
          </cell>
          <cell r="L216">
            <v>38151</v>
          </cell>
          <cell r="N216">
            <v>1431</v>
          </cell>
          <cell r="P216">
            <v>442</v>
          </cell>
          <cell r="Q216">
            <v>0</v>
          </cell>
          <cell r="R216">
            <v>-16.840000152587891</v>
          </cell>
          <cell r="S216">
            <v>68.739997863769531</v>
          </cell>
          <cell r="T216">
            <v>0</v>
          </cell>
          <cell r="U216">
            <v>0</v>
          </cell>
          <cell r="V216">
            <v>190.94999694824219</v>
          </cell>
          <cell r="W216" t="str">
            <v>CISCO_DAILY_BILL_DTL20040714.TXT</v>
          </cell>
          <cell r="X216">
            <v>38183</v>
          </cell>
          <cell r="Z216" t="str">
            <v>Print Summary</v>
          </cell>
        </row>
        <row r="217">
          <cell r="E217">
            <v>38210</v>
          </cell>
          <cell r="F217">
            <v>29</v>
          </cell>
          <cell r="G217">
            <v>2231</v>
          </cell>
          <cell r="K217" t="str">
            <v>DRLI</v>
          </cell>
          <cell r="L217">
            <v>38181</v>
          </cell>
          <cell r="N217">
            <v>1590</v>
          </cell>
          <cell r="P217">
            <v>448</v>
          </cell>
          <cell r="Q217">
            <v>193</v>
          </cell>
          <cell r="R217">
            <v>-18.709999084472656</v>
          </cell>
          <cell r="S217">
            <v>69.680000305175781</v>
          </cell>
          <cell r="T217">
            <v>125.11000061035156</v>
          </cell>
          <cell r="U217">
            <v>0</v>
          </cell>
          <cell r="V217">
            <v>320.47000122070313</v>
          </cell>
          <cell r="W217" t="str">
            <v>CISCO_DAILY_BILL_DTL20040812.TXT</v>
          </cell>
          <cell r="X217">
            <v>38212</v>
          </cell>
          <cell r="Z217" t="str">
            <v>Print Summary</v>
          </cell>
        </row>
        <row r="218">
          <cell r="E218">
            <v>38243</v>
          </cell>
          <cell r="F218">
            <v>33</v>
          </cell>
          <cell r="G218">
            <v>2327</v>
          </cell>
          <cell r="K218" t="str">
            <v>DRLI</v>
          </cell>
          <cell r="L218">
            <v>38210</v>
          </cell>
          <cell r="N218">
            <v>1856</v>
          </cell>
          <cell r="P218">
            <v>414</v>
          </cell>
          <cell r="Q218">
            <v>57</v>
          </cell>
          <cell r="R218">
            <v>-29.389999389648438</v>
          </cell>
          <cell r="S218">
            <v>63.110000610351563</v>
          </cell>
          <cell r="T218">
            <v>36.529998779296875</v>
          </cell>
          <cell r="U218">
            <v>0</v>
          </cell>
          <cell r="V218">
            <v>242.88999938964844</v>
          </cell>
          <cell r="W218" t="str">
            <v>CISCO_DAILY_BILL_DTL20040914.TXT</v>
          </cell>
          <cell r="X218">
            <v>38245</v>
          </cell>
          <cell r="Z218" t="str">
            <v>Print Summary</v>
          </cell>
        </row>
        <row r="219">
          <cell r="E219">
            <v>37810</v>
          </cell>
          <cell r="F219">
            <v>8</v>
          </cell>
          <cell r="G219">
            <v>467</v>
          </cell>
          <cell r="K219" t="str">
            <v>DR</v>
          </cell>
          <cell r="L219">
            <v>37802</v>
          </cell>
          <cell r="N219">
            <v>374</v>
          </cell>
          <cell r="P219">
            <v>93</v>
          </cell>
          <cell r="Q219">
            <v>0</v>
          </cell>
          <cell r="R219">
            <v>1.8200000524520874</v>
          </cell>
          <cell r="S219">
            <v>16.010000228881836</v>
          </cell>
          <cell r="T219">
            <v>0</v>
          </cell>
          <cell r="U219">
            <v>2.4000000953674316</v>
          </cell>
          <cell r="V219">
            <v>73.449996948242188</v>
          </cell>
          <cell r="W219" t="str">
            <v>CISCO_DAILY_BILL_DTL20030710.TXT</v>
          </cell>
          <cell r="X219">
            <v>37813</v>
          </cell>
          <cell r="Z219" t="str">
            <v>Print Summary</v>
          </cell>
        </row>
        <row r="220">
          <cell r="E220">
            <v>37839</v>
          </cell>
          <cell r="F220">
            <v>29</v>
          </cell>
          <cell r="G220">
            <v>1485</v>
          </cell>
          <cell r="K220" t="str">
            <v>DR</v>
          </cell>
          <cell r="L220">
            <v>37810</v>
          </cell>
          <cell r="N220">
            <v>1056</v>
          </cell>
          <cell r="P220">
            <v>429</v>
          </cell>
          <cell r="Q220">
            <v>0</v>
          </cell>
          <cell r="R220">
            <v>5.1399998664855957</v>
          </cell>
          <cell r="S220">
            <v>73.860000610351563</v>
          </cell>
          <cell r="T220">
            <v>0</v>
          </cell>
          <cell r="U220">
            <v>7.619999885559082</v>
          </cell>
          <cell r="V220">
            <v>252.22999572753906</v>
          </cell>
          <cell r="W220" t="str">
            <v>CISCO_DAILY_BILL_DTL20030808.TXT</v>
          </cell>
          <cell r="X220">
            <v>37844</v>
          </cell>
          <cell r="Z220" t="str">
            <v>Print Summary</v>
          </cell>
          <cell r="AA220" t="str">
            <v>CPP Notification Failure. Move 26 kWh from super peak to on peak.</v>
          </cell>
        </row>
        <row r="221">
          <cell r="E221">
            <v>37871</v>
          </cell>
          <cell r="F221">
            <v>32</v>
          </cell>
          <cell r="G221">
            <v>1702</v>
          </cell>
          <cell r="K221" t="str">
            <v>DR</v>
          </cell>
          <cell r="L221">
            <v>37839</v>
          </cell>
          <cell r="N221">
            <v>1225</v>
          </cell>
          <cell r="P221">
            <v>477</v>
          </cell>
          <cell r="Q221">
            <v>0</v>
          </cell>
          <cell r="R221">
            <v>6.1100001335144043</v>
          </cell>
          <cell r="S221">
            <v>82.180000305175781</v>
          </cell>
          <cell r="T221">
            <v>0</v>
          </cell>
          <cell r="U221">
            <v>8.5299997329711914</v>
          </cell>
          <cell r="V221">
            <v>288</v>
          </cell>
          <cell r="W221" t="str">
            <v>CISCO_DAILY_BILL_DTL20030911.TXT</v>
          </cell>
          <cell r="X221">
            <v>37876</v>
          </cell>
          <cell r="Z221" t="str">
            <v>Print Summary</v>
          </cell>
          <cell r="AA221" t="str">
            <v>CPP Notification Failure. Move 85 kWh from super peak to on peak.</v>
          </cell>
        </row>
        <row r="222">
          <cell r="E222">
            <v>37900</v>
          </cell>
          <cell r="F222">
            <v>29</v>
          </cell>
          <cell r="G222">
            <v>1101</v>
          </cell>
          <cell r="K222" t="str">
            <v>DR</v>
          </cell>
          <cell r="L222">
            <v>37871</v>
          </cell>
          <cell r="N222">
            <v>788</v>
          </cell>
          <cell r="P222">
            <v>313</v>
          </cell>
          <cell r="Q222">
            <v>0</v>
          </cell>
          <cell r="R222">
            <v>4.380000114440918</v>
          </cell>
          <cell r="S222">
            <v>54.110000610351563</v>
          </cell>
          <cell r="T222">
            <v>0</v>
          </cell>
          <cell r="U222">
            <v>4.8899998664855957</v>
          </cell>
          <cell r="V222">
            <v>178.72000122070313</v>
          </cell>
          <cell r="W222" t="str">
            <v>CISCO_DAILY_BILL_DTL20031009.TXT</v>
          </cell>
          <cell r="X222">
            <v>37904</v>
          </cell>
          <cell r="Z222" t="str">
            <v>Print Summary</v>
          </cell>
          <cell r="AA222" t="str">
            <v>CPP Notification Failure. Move 46 kWh from super peak to on peak.</v>
          </cell>
        </row>
        <row r="223">
          <cell r="E223">
            <v>37929</v>
          </cell>
          <cell r="F223">
            <v>29</v>
          </cell>
          <cell r="G223">
            <v>995</v>
          </cell>
          <cell r="K223" t="str">
            <v>DR</v>
          </cell>
          <cell r="L223">
            <v>37900</v>
          </cell>
          <cell r="N223">
            <v>747</v>
          </cell>
          <cell r="P223">
            <v>248</v>
          </cell>
          <cell r="Q223">
            <v>0</v>
          </cell>
          <cell r="R223">
            <v>7.059999942779541</v>
          </cell>
          <cell r="S223">
            <v>44.419998168945313</v>
          </cell>
          <cell r="T223">
            <v>0</v>
          </cell>
          <cell r="U223">
            <v>4.4200000762939453</v>
          </cell>
          <cell r="V223">
            <v>158.05000305175781</v>
          </cell>
          <cell r="W223" t="str">
            <v>CISCO_DAILY_BILL_DTL20031106.TXT</v>
          </cell>
          <cell r="X223">
            <v>37932</v>
          </cell>
          <cell r="Z223" t="str">
            <v>Print Summary</v>
          </cell>
          <cell r="AA223" t="str">
            <v>CPP Notification Failure. Move 14 kWh from super peak to on peak.</v>
          </cell>
        </row>
        <row r="224">
          <cell r="E224">
            <v>37962</v>
          </cell>
          <cell r="F224">
            <v>33</v>
          </cell>
          <cell r="G224">
            <v>1003</v>
          </cell>
          <cell r="K224" t="str">
            <v>DR</v>
          </cell>
          <cell r="L224">
            <v>37929</v>
          </cell>
          <cell r="N224">
            <v>777</v>
          </cell>
          <cell r="P224">
            <v>226</v>
          </cell>
          <cell r="Q224">
            <v>0</v>
          </cell>
          <cell r="R224">
            <v>26.430000305175781</v>
          </cell>
          <cell r="S224">
            <v>59.669998168945313</v>
          </cell>
          <cell r="T224">
            <v>0</v>
          </cell>
          <cell r="U224">
            <v>4.4600000381469727</v>
          </cell>
          <cell r="V224">
            <v>184.00999450683594</v>
          </cell>
          <cell r="W224" t="str">
            <v>CISCO_DAILY_BILL_DTL20031209.TXT</v>
          </cell>
          <cell r="X224">
            <v>37965</v>
          </cell>
          <cell r="Z224" t="str">
            <v>Print Summary</v>
          </cell>
        </row>
        <row r="225">
          <cell r="E225">
            <v>37993</v>
          </cell>
          <cell r="F225">
            <v>31</v>
          </cell>
          <cell r="G225">
            <v>862</v>
          </cell>
          <cell r="K225" t="str">
            <v>DR</v>
          </cell>
          <cell r="L225">
            <v>37962</v>
          </cell>
          <cell r="N225">
            <v>678</v>
          </cell>
          <cell r="P225">
            <v>177</v>
          </cell>
          <cell r="Q225">
            <v>7</v>
          </cell>
          <cell r="R225">
            <v>23.059999465942383</v>
          </cell>
          <cell r="S225">
            <v>46.729999542236328</v>
          </cell>
          <cell r="T225">
            <v>3.3900001049041748</v>
          </cell>
          <cell r="U225">
            <v>3.8299999237060547</v>
          </cell>
          <cell r="V225">
            <v>155.67999267578125</v>
          </cell>
          <cell r="W225" t="str">
            <v>CISCO_DAILY_BILL_DTL20040109.TXT</v>
          </cell>
          <cell r="X225">
            <v>37998</v>
          </cell>
          <cell r="Z225" t="str">
            <v>Print Summary</v>
          </cell>
        </row>
        <row r="226">
          <cell r="E226">
            <v>38022</v>
          </cell>
          <cell r="F226">
            <v>29</v>
          </cell>
          <cell r="G226">
            <v>899</v>
          </cell>
          <cell r="K226" t="str">
            <v>DR</v>
          </cell>
          <cell r="L226">
            <v>37993</v>
          </cell>
          <cell r="N226">
            <v>709</v>
          </cell>
          <cell r="P226">
            <v>175</v>
          </cell>
          <cell r="Q226">
            <v>15</v>
          </cell>
          <cell r="R226">
            <v>23.940000534057617</v>
          </cell>
          <cell r="S226">
            <v>46.159999847412109</v>
          </cell>
          <cell r="T226">
            <v>7.25</v>
          </cell>
          <cell r="U226">
            <v>4.2199997901916504</v>
          </cell>
          <cell r="V226">
            <v>164.08000183105469</v>
          </cell>
          <cell r="W226" t="str">
            <v>CISCO_DAILY_BILL_DTL20040206.TXT</v>
          </cell>
          <cell r="X226">
            <v>38026</v>
          </cell>
          <cell r="Z226" t="str">
            <v>Print Summary</v>
          </cell>
        </row>
        <row r="227">
          <cell r="E227">
            <v>38054</v>
          </cell>
          <cell r="F227">
            <v>32</v>
          </cell>
          <cell r="G227">
            <v>853</v>
          </cell>
          <cell r="K227" t="str">
            <v>DR</v>
          </cell>
          <cell r="L227">
            <v>38022</v>
          </cell>
          <cell r="N227">
            <v>694</v>
          </cell>
          <cell r="P227">
            <v>159</v>
          </cell>
          <cell r="Q227">
            <v>0</v>
          </cell>
          <cell r="R227">
            <v>23.270000457763672</v>
          </cell>
          <cell r="S227">
            <v>41.900001525878906</v>
          </cell>
          <cell r="T227">
            <v>0</v>
          </cell>
          <cell r="U227">
            <v>4.1999998092651367</v>
          </cell>
          <cell r="V227">
            <v>145.74000549316406</v>
          </cell>
          <cell r="W227" t="str">
            <v>CISCO_DAILY_BILL_DTL20040309.TXT</v>
          </cell>
          <cell r="X227">
            <v>38056</v>
          </cell>
          <cell r="Z227" t="str">
            <v>Print Summary</v>
          </cell>
        </row>
        <row r="228">
          <cell r="E228">
            <v>38083</v>
          </cell>
          <cell r="F228">
            <v>29</v>
          </cell>
          <cell r="G228">
            <v>742</v>
          </cell>
          <cell r="K228" t="str">
            <v>DR</v>
          </cell>
          <cell r="L228">
            <v>38054</v>
          </cell>
          <cell r="N228">
            <v>588</v>
          </cell>
          <cell r="P228">
            <v>154</v>
          </cell>
          <cell r="Q228">
            <v>0</v>
          </cell>
          <cell r="R228">
            <v>19.719999313354492</v>
          </cell>
          <cell r="S228">
            <v>40.580001831054688</v>
          </cell>
          <cell r="T228">
            <v>0</v>
          </cell>
          <cell r="U228">
            <v>3.6600000858306885</v>
          </cell>
          <cell r="V228">
            <v>130.66000366210938</v>
          </cell>
          <cell r="W228" t="str">
            <v>CISCO_DAILY_BILL_DTL20040407.TXT</v>
          </cell>
          <cell r="X228">
            <v>38085</v>
          </cell>
          <cell r="Z228" t="str">
            <v>Print Summary</v>
          </cell>
        </row>
        <row r="229">
          <cell r="E229">
            <v>38113</v>
          </cell>
          <cell r="F229">
            <v>30</v>
          </cell>
          <cell r="G229">
            <v>923</v>
          </cell>
          <cell r="K229" t="str">
            <v>DR</v>
          </cell>
          <cell r="L229">
            <v>38083</v>
          </cell>
          <cell r="N229">
            <v>733</v>
          </cell>
          <cell r="P229">
            <v>190</v>
          </cell>
          <cell r="Q229">
            <v>0</v>
          </cell>
          <cell r="R229">
            <v>7.6999998092651367</v>
          </cell>
          <cell r="S229">
            <v>41.75</v>
          </cell>
          <cell r="T229">
            <v>0</v>
          </cell>
          <cell r="U229">
            <v>4.5399999618530273</v>
          </cell>
          <cell r="V229">
            <v>153.33000183105469</v>
          </cell>
          <cell r="W229" t="str">
            <v>CISCO_DAILY_BILL_DTL20040507.TXT</v>
          </cell>
          <cell r="X229">
            <v>38117</v>
          </cell>
          <cell r="Z229" t="str">
            <v>Print Summary</v>
          </cell>
        </row>
        <row r="230">
          <cell r="E230">
            <v>38145</v>
          </cell>
          <cell r="F230">
            <v>32</v>
          </cell>
          <cell r="G230">
            <v>928</v>
          </cell>
          <cell r="K230" t="str">
            <v>DR</v>
          </cell>
          <cell r="L230">
            <v>38113</v>
          </cell>
          <cell r="N230">
            <v>723</v>
          </cell>
          <cell r="P230">
            <v>205</v>
          </cell>
          <cell r="Q230">
            <v>0</v>
          </cell>
          <cell r="R230">
            <v>-8.5100002288818359</v>
          </cell>
          <cell r="S230">
            <v>31.879999160766602</v>
          </cell>
          <cell r="T230">
            <v>0</v>
          </cell>
          <cell r="U230">
            <v>4.570000171661377</v>
          </cell>
          <cell r="V230">
            <v>130.03999328613281</v>
          </cell>
          <cell r="W230" t="str">
            <v>CISCO_DAILY_BILL_DTL20040609.TXT</v>
          </cell>
          <cell r="X230">
            <v>38148</v>
          </cell>
          <cell r="Z230" t="str">
            <v>Print Summary</v>
          </cell>
        </row>
        <row r="231">
          <cell r="E231">
            <v>38175</v>
          </cell>
          <cell r="F231">
            <v>30</v>
          </cell>
          <cell r="G231">
            <v>1100</v>
          </cell>
          <cell r="K231" t="str">
            <v>DR</v>
          </cell>
          <cell r="L231">
            <v>38145</v>
          </cell>
          <cell r="N231">
            <v>859</v>
          </cell>
          <cell r="P231">
            <v>241</v>
          </cell>
          <cell r="Q231">
            <v>0</v>
          </cell>
          <cell r="R231">
            <v>-10.109999656677246</v>
          </cell>
          <cell r="S231">
            <v>37.479999542236328</v>
          </cell>
          <cell r="T231">
            <v>0</v>
          </cell>
          <cell r="U231">
            <v>5.4200000762939453</v>
          </cell>
          <cell r="V231">
            <v>162.42999267578125</v>
          </cell>
          <cell r="W231" t="str">
            <v>CISCO_DAILY_BILL_DTL20040708.TXT</v>
          </cell>
          <cell r="X231">
            <v>38177</v>
          </cell>
          <cell r="Z231" t="str">
            <v>Print Summary</v>
          </cell>
        </row>
        <row r="232">
          <cell r="E232">
            <v>38204</v>
          </cell>
          <cell r="F232">
            <v>29</v>
          </cell>
          <cell r="G232">
            <v>1391</v>
          </cell>
          <cell r="K232" t="str">
            <v>DR</v>
          </cell>
          <cell r="L232">
            <v>38175</v>
          </cell>
          <cell r="N232">
            <v>1078</v>
          </cell>
          <cell r="P232">
            <v>293</v>
          </cell>
          <cell r="Q232">
            <v>20</v>
          </cell>
          <cell r="R232">
            <v>-12.689999580383301</v>
          </cell>
          <cell r="S232">
            <v>45.569999694824219</v>
          </cell>
          <cell r="T232">
            <v>12.960000038146973</v>
          </cell>
          <cell r="U232">
            <v>6.8600001335144043</v>
          </cell>
          <cell r="V232">
            <v>227.44000244140625</v>
          </cell>
          <cell r="W232" t="str">
            <v>CISCO_DAILY_BILL_DTL20040806.TXT</v>
          </cell>
          <cell r="X232">
            <v>38208</v>
          </cell>
          <cell r="Z232" t="str">
            <v>Print Summary</v>
          </cell>
        </row>
        <row r="233">
          <cell r="E233">
            <v>38237</v>
          </cell>
          <cell r="F233">
            <v>33</v>
          </cell>
          <cell r="G233">
            <v>1383</v>
          </cell>
          <cell r="K233" t="str">
            <v>DR</v>
          </cell>
          <cell r="L233">
            <v>38204</v>
          </cell>
          <cell r="N233">
            <v>1089</v>
          </cell>
          <cell r="P233">
            <v>249</v>
          </cell>
          <cell r="Q233">
            <v>45</v>
          </cell>
          <cell r="R233">
            <v>-14.779999732971191</v>
          </cell>
          <cell r="S233">
            <v>38.229999542236328</v>
          </cell>
          <cell r="T233">
            <v>29.100000381469727</v>
          </cell>
          <cell r="U233">
            <v>6.809999942779541</v>
          </cell>
          <cell r="V233">
            <v>229.72000122070313</v>
          </cell>
          <cell r="W233" t="str">
            <v>CISCO_DAILY_BILL_DTL20040908.TXT</v>
          </cell>
          <cell r="X233">
            <v>38239</v>
          </cell>
          <cell r="Z233" t="str">
            <v>Print Summary</v>
          </cell>
        </row>
        <row r="234">
          <cell r="E234">
            <v>38183</v>
          </cell>
          <cell r="F234">
            <v>29</v>
          </cell>
          <cell r="G234">
            <v>1501</v>
          </cell>
          <cell r="K234" t="str">
            <v>DR</v>
          </cell>
          <cell r="L234">
            <v>38154</v>
          </cell>
          <cell r="N234">
            <v>1218</v>
          </cell>
          <cell r="P234">
            <v>278</v>
          </cell>
          <cell r="Q234">
            <v>5</v>
          </cell>
          <cell r="R234">
            <v>-14.340000152587891</v>
          </cell>
          <cell r="S234">
            <v>43.240001678466797</v>
          </cell>
          <cell r="T234">
            <v>3.2400000095367432</v>
          </cell>
          <cell r="U234">
            <v>7.4000000953674316</v>
          </cell>
          <cell r="V234">
            <v>204.24000549316406</v>
          </cell>
          <cell r="W234" t="str">
            <v>CISCO_DAILY_BILL_DTL20040716.TXT</v>
          </cell>
          <cell r="X234">
            <v>38187</v>
          </cell>
          <cell r="Z234" t="str">
            <v>Print Summary</v>
          </cell>
        </row>
        <row r="235">
          <cell r="E235">
            <v>38214</v>
          </cell>
          <cell r="F235">
            <v>31</v>
          </cell>
          <cell r="G235">
            <v>2272</v>
          </cell>
          <cell r="K235" t="str">
            <v>DR</v>
          </cell>
          <cell r="L235">
            <v>38183</v>
          </cell>
          <cell r="N235">
            <v>1777</v>
          </cell>
          <cell r="P235">
            <v>346</v>
          </cell>
          <cell r="Q235">
            <v>149</v>
          </cell>
          <cell r="R235">
            <v>-20.920000076293945</v>
          </cell>
          <cell r="S235">
            <v>53.810001373291016</v>
          </cell>
          <cell r="T235">
            <v>96.589996337890625</v>
          </cell>
          <cell r="U235">
            <v>11.199999809265137</v>
          </cell>
          <cell r="V235">
            <v>415.82000732421875</v>
          </cell>
          <cell r="W235" t="str">
            <v>CISCO_DAILY_BILL_DTL20040816.TXT</v>
          </cell>
          <cell r="X235">
            <v>38216</v>
          </cell>
          <cell r="Z235" t="str">
            <v>Print Summary</v>
          </cell>
        </row>
        <row r="236">
          <cell r="E236">
            <v>38245</v>
          </cell>
          <cell r="F236">
            <v>31</v>
          </cell>
          <cell r="G236">
            <v>2116</v>
          </cell>
          <cell r="K236" t="str">
            <v>DR</v>
          </cell>
          <cell r="L236">
            <v>38214</v>
          </cell>
          <cell r="N236">
            <v>1589</v>
          </cell>
          <cell r="P236">
            <v>438</v>
          </cell>
          <cell r="Q236">
            <v>89</v>
          </cell>
          <cell r="R236">
            <v>-26.040000915527344</v>
          </cell>
          <cell r="S236">
            <v>66.430000305175781</v>
          </cell>
          <cell r="T236">
            <v>57.029998779296875</v>
          </cell>
          <cell r="U236">
            <v>10.430000305175781</v>
          </cell>
          <cell r="V236">
            <v>366.23001098632813</v>
          </cell>
          <cell r="W236" t="str">
            <v>CISCO_DAILY_BILL_DTL20040916.TXT</v>
          </cell>
          <cell r="X236">
            <v>38247</v>
          </cell>
          <cell r="Z236" t="str">
            <v>Print Summary</v>
          </cell>
        </row>
        <row r="237">
          <cell r="E237">
            <v>37945</v>
          </cell>
          <cell r="F237">
            <v>29</v>
          </cell>
          <cell r="G237">
            <v>443</v>
          </cell>
          <cell r="K237" t="str">
            <v>DR</v>
          </cell>
          <cell r="L237">
            <v>37916</v>
          </cell>
          <cell r="N237">
            <v>367</v>
          </cell>
          <cell r="P237">
            <v>76</v>
          </cell>
          <cell r="Q237">
            <v>0</v>
          </cell>
          <cell r="R237">
            <v>9.2399997711181641</v>
          </cell>
          <cell r="S237">
            <v>17.790000915527344</v>
          </cell>
          <cell r="T237">
            <v>0</v>
          </cell>
          <cell r="U237">
            <v>1.9600000381469727</v>
          </cell>
          <cell r="V237">
            <v>65.089996337890625</v>
          </cell>
          <cell r="W237" t="str">
            <v>CISCO_DAILY_BILL_DTL20031121.TXT</v>
          </cell>
          <cell r="X237">
            <v>37949</v>
          </cell>
          <cell r="Z237" t="str">
            <v>Print Summary</v>
          </cell>
        </row>
        <row r="238">
          <cell r="E238">
            <v>37977</v>
          </cell>
          <cell r="F238">
            <v>32</v>
          </cell>
          <cell r="G238">
            <v>578</v>
          </cell>
          <cell r="K238" t="str">
            <v>DR</v>
          </cell>
          <cell r="L238">
            <v>37945</v>
          </cell>
          <cell r="N238">
            <v>488</v>
          </cell>
          <cell r="P238">
            <v>90</v>
          </cell>
          <cell r="Q238">
            <v>0</v>
          </cell>
          <cell r="R238">
            <v>16.600000381469727</v>
          </cell>
          <cell r="S238">
            <v>23.760000228881836</v>
          </cell>
          <cell r="T238">
            <v>0</v>
          </cell>
          <cell r="U238">
            <v>2.5699999332427979</v>
          </cell>
          <cell r="V238">
            <v>91.19000244140625</v>
          </cell>
          <cell r="W238" t="str">
            <v>CISCO_DAILY_BILL_DTL20031226.TXT</v>
          </cell>
          <cell r="X238">
            <v>37984</v>
          </cell>
          <cell r="Z238" t="str">
            <v>Print Summary</v>
          </cell>
        </row>
        <row r="239">
          <cell r="E239">
            <v>38008</v>
          </cell>
          <cell r="F239">
            <v>31</v>
          </cell>
          <cell r="G239">
            <v>589</v>
          </cell>
          <cell r="K239" t="str">
            <v>DR</v>
          </cell>
          <cell r="L239">
            <v>37977</v>
          </cell>
          <cell r="N239">
            <v>491</v>
          </cell>
          <cell r="P239">
            <v>92</v>
          </cell>
          <cell r="Q239">
            <v>6</v>
          </cell>
          <cell r="R239">
            <v>16.700000762939453</v>
          </cell>
          <cell r="S239">
            <v>24.290000915527344</v>
          </cell>
          <cell r="T239">
            <v>2.9000000953674316</v>
          </cell>
          <cell r="U239">
            <v>2.630000114440918</v>
          </cell>
          <cell r="V239">
            <v>95.540000915527344</v>
          </cell>
          <cell r="W239" t="str">
            <v>CISCO_DAILY_BILL_DTL20040123.TXT</v>
          </cell>
          <cell r="X239">
            <v>38012</v>
          </cell>
          <cell r="Z239" t="str">
            <v>Print Summary</v>
          </cell>
        </row>
        <row r="240">
          <cell r="E240">
            <v>37822</v>
          </cell>
          <cell r="F240">
            <v>20</v>
          </cell>
          <cell r="G240">
            <v>469</v>
          </cell>
          <cell r="K240" t="str">
            <v>DR</v>
          </cell>
          <cell r="L240">
            <v>37802</v>
          </cell>
          <cell r="N240">
            <v>425</v>
          </cell>
          <cell r="P240">
            <v>44</v>
          </cell>
          <cell r="Q240">
            <v>0</v>
          </cell>
          <cell r="R240">
            <v>18.639999389648438</v>
          </cell>
          <cell r="S240">
            <v>6.7699999809265137</v>
          </cell>
          <cell r="T240">
            <v>0</v>
          </cell>
          <cell r="U240">
            <v>2.4100000858306885</v>
          </cell>
          <cell r="V240">
            <v>70.989997863769531</v>
          </cell>
          <cell r="W240" t="str">
            <v>CISCO_DAILY_BILL_DTL20030723.TXT</v>
          </cell>
          <cell r="X240">
            <v>37826</v>
          </cell>
          <cell r="Z240" t="str">
            <v>Print Summary</v>
          </cell>
          <cell r="AA240" t="str">
            <v xml:space="preserve"> CPP Notification Failure. The customer was billed for CPP events for which they were not notified.</v>
          </cell>
        </row>
        <row r="241">
          <cell r="E241">
            <v>37851</v>
          </cell>
          <cell r="F241">
            <v>29</v>
          </cell>
          <cell r="G241">
            <v>697</v>
          </cell>
          <cell r="K241" t="str">
            <v>DR</v>
          </cell>
          <cell r="L241">
            <v>37822</v>
          </cell>
          <cell r="N241">
            <v>619</v>
          </cell>
          <cell r="P241">
            <v>78</v>
          </cell>
          <cell r="Q241">
            <v>0</v>
          </cell>
          <cell r="R241">
            <v>27.159999847412109</v>
          </cell>
          <cell r="S241">
            <v>12</v>
          </cell>
          <cell r="T241">
            <v>0</v>
          </cell>
          <cell r="U241">
            <v>3.5799999237060547</v>
          </cell>
          <cell r="V241">
            <v>107.29000091552734</v>
          </cell>
          <cell r="W241" t="str">
            <v>CISCO_DAILY_BILL_DTL20030821.TXT</v>
          </cell>
          <cell r="X241">
            <v>37855</v>
          </cell>
          <cell r="Z241" t="str">
            <v>Print Summary</v>
          </cell>
          <cell r="AA241" t="str">
            <v>CPP Notification Failure. Move 7 kWh from super peak to on peak.</v>
          </cell>
        </row>
        <row r="242">
          <cell r="E242">
            <v>37881</v>
          </cell>
          <cell r="F242">
            <v>30</v>
          </cell>
          <cell r="G242">
            <v>677</v>
          </cell>
          <cell r="K242" t="str">
            <v>DR</v>
          </cell>
          <cell r="L242">
            <v>37851</v>
          </cell>
          <cell r="N242">
            <v>603</v>
          </cell>
          <cell r="P242">
            <v>74</v>
          </cell>
          <cell r="Q242">
            <v>0</v>
          </cell>
          <cell r="R242">
            <v>26.700000762939453</v>
          </cell>
          <cell r="S242">
            <v>11.420000076293945</v>
          </cell>
          <cell r="T242">
            <v>0</v>
          </cell>
          <cell r="U242">
            <v>3.2000000476837158</v>
          </cell>
          <cell r="V242">
            <v>103</v>
          </cell>
          <cell r="W242" t="str">
            <v>CISCO_DAILY_BILL_DTL20030923.TXT</v>
          </cell>
          <cell r="X242">
            <v>37888</v>
          </cell>
          <cell r="Z242" t="str">
            <v>Print Summary</v>
          </cell>
          <cell r="AA242" t="str">
            <v>CPP Notification Failure. Move 9 kWh from super peak to on peak.</v>
          </cell>
        </row>
        <row r="243">
          <cell r="E243">
            <v>37910</v>
          </cell>
          <cell r="F243">
            <v>29</v>
          </cell>
          <cell r="G243">
            <v>699</v>
          </cell>
          <cell r="K243" t="str">
            <v>DR</v>
          </cell>
          <cell r="L243">
            <v>37881</v>
          </cell>
          <cell r="N243">
            <v>616</v>
          </cell>
          <cell r="P243">
            <v>83</v>
          </cell>
          <cell r="Q243">
            <v>0</v>
          </cell>
          <cell r="R243">
            <v>27.450000762939453</v>
          </cell>
          <cell r="S243">
            <v>12.829999923706055</v>
          </cell>
          <cell r="T243">
            <v>0</v>
          </cell>
          <cell r="U243">
            <v>3.1099998950958252</v>
          </cell>
          <cell r="V243">
            <v>108.90000152587891</v>
          </cell>
          <cell r="W243" t="str">
            <v>CISCO_DAILY_BILL_DTL20031021.TXT</v>
          </cell>
          <cell r="X243">
            <v>37916</v>
          </cell>
          <cell r="Z243" t="str">
            <v>Print Summary</v>
          </cell>
          <cell r="AA243" t="str">
            <v>CPP Notification Failure. Move 9 kWh from super peak to on peak.</v>
          </cell>
        </row>
        <row r="244">
          <cell r="E244">
            <v>37942</v>
          </cell>
          <cell r="F244">
            <v>32</v>
          </cell>
          <cell r="G244">
            <v>861</v>
          </cell>
          <cell r="K244" t="str">
            <v>DR</v>
          </cell>
          <cell r="L244">
            <v>37910</v>
          </cell>
          <cell r="N244">
            <v>760</v>
          </cell>
          <cell r="P244">
            <v>101</v>
          </cell>
          <cell r="Q244">
            <v>0</v>
          </cell>
          <cell r="R244">
            <v>33.340000152587891</v>
          </cell>
          <cell r="S244">
            <v>9.869999885559082</v>
          </cell>
          <cell r="T244">
            <v>0</v>
          </cell>
          <cell r="U244">
            <v>3.8199999332427979</v>
          </cell>
          <cell r="V244">
            <v>127.55999755859375</v>
          </cell>
          <cell r="W244" t="str">
            <v>CISCO_DAILY_BILL_DTL20031120.TXT</v>
          </cell>
          <cell r="X244">
            <v>37946</v>
          </cell>
          <cell r="Z244" t="str">
            <v>Print Summary</v>
          </cell>
          <cell r="AA244" t="str">
            <v>CPP Notification Failure. Move 2 kWh from super peak to on peak.</v>
          </cell>
        </row>
        <row r="245">
          <cell r="E245">
            <v>37972</v>
          </cell>
          <cell r="F245">
            <v>30</v>
          </cell>
          <cell r="G245">
            <v>845</v>
          </cell>
          <cell r="K245" t="str">
            <v>DR</v>
          </cell>
          <cell r="L245">
            <v>37942</v>
          </cell>
          <cell r="N245">
            <v>724</v>
          </cell>
          <cell r="P245">
            <v>121</v>
          </cell>
          <cell r="Q245">
            <v>0</v>
          </cell>
          <cell r="R245">
            <v>31.370000839233398</v>
          </cell>
          <cell r="S245">
            <v>5.8499999046325684</v>
          </cell>
          <cell r="T245">
            <v>0</v>
          </cell>
          <cell r="U245">
            <v>3.75</v>
          </cell>
          <cell r="V245">
            <v>118.58000183105469</v>
          </cell>
          <cell r="W245" t="str">
            <v>CISCO_DAILY_BILL_DTL20031222.TXT</v>
          </cell>
          <cell r="X245">
            <v>37978</v>
          </cell>
          <cell r="Z245" t="str">
            <v>Print Summary</v>
          </cell>
        </row>
        <row r="246">
          <cell r="E246">
            <v>38005</v>
          </cell>
          <cell r="F246">
            <v>33</v>
          </cell>
          <cell r="G246">
            <v>1021</v>
          </cell>
          <cell r="K246" t="str">
            <v>DR</v>
          </cell>
          <cell r="L246">
            <v>37972</v>
          </cell>
          <cell r="N246">
            <v>888</v>
          </cell>
          <cell r="P246">
            <v>127</v>
          </cell>
          <cell r="Q246">
            <v>6</v>
          </cell>
          <cell r="R246">
            <v>38.479999542236328</v>
          </cell>
          <cell r="S246">
            <v>6.1399998664855957</v>
          </cell>
          <cell r="T246">
            <v>3.9500000476837158</v>
          </cell>
          <cell r="U246">
            <v>4.5399999618530273</v>
          </cell>
          <cell r="V246">
            <v>148.13999938964844</v>
          </cell>
          <cell r="W246" t="str">
            <v>CISCO_DAILY_BILL_DTL20040122.TXT</v>
          </cell>
          <cell r="X246">
            <v>38009</v>
          </cell>
          <cell r="Z246" t="str">
            <v>Print Summary</v>
          </cell>
        </row>
        <row r="247">
          <cell r="E247">
            <v>38035</v>
          </cell>
          <cell r="F247">
            <v>30</v>
          </cell>
          <cell r="G247">
            <v>856</v>
          </cell>
          <cell r="K247" t="str">
            <v>DR</v>
          </cell>
          <cell r="L247">
            <v>38005</v>
          </cell>
          <cell r="N247">
            <v>740</v>
          </cell>
          <cell r="P247">
            <v>105</v>
          </cell>
          <cell r="Q247">
            <v>11</v>
          </cell>
          <cell r="R247">
            <v>31.729999542236328</v>
          </cell>
          <cell r="S247">
            <v>5.0300002098083496</v>
          </cell>
          <cell r="T247">
            <v>7.2399997711181641</v>
          </cell>
          <cell r="U247">
            <v>4.1999998092651367</v>
          </cell>
          <cell r="V247">
            <v>125.54000091552734</v>
          </cell>
          <cell r="W247" t="str">
            <v>CISCO_DAILY_BILL_DTL20040220.TXT</v>
          </cell>
          <cell r="X247">
            <v>38040</v>
          </cell>
          <cell r="Z247" t="str">
            <v>Print Summary</v>
          </cell>
        </row>
        <row r="248">
          <cell r="E248">
            <v>38064</v>
          </cell>
          <cell r="F248">
            <v>29</v>
          </cell>
          <cell r="G248">
            <v>693</v>
          </cell>
          <cell r="K248" t="str">
            <v>DR</v>
          </cell>
          <cell r="L248">
            <v>38035</v>
          </cell>
          <cell r="N248">
            <v>603</v>
          </cell>
          <cell r="P248">
            <v>90</v>
          </cell>
          <cell r="Q248">
            <v>0</v>
          </cell>
          <cell r="R248">
            <v>25.829999923706055</v>
          </cell>
          <cell r="S248">
            <v>4.3000001907348633</v>
          </cell>
          <cell r="T248">
            <v>0</v>
          </cell>
          <cell r="U248">
            <v>3.4100000858306885</v>
          </cell>
          <cell r="V248">
            <v>94.419998168945313</v>
          </cell>
          <cell r="W248" t="str">
            <v>CISCO_DAILY_BILL_DTL20040322.TXT</v>
          </cell>
          <cell r="X248">
            <v>38070</v>
          </cell>
          <cell r="Z248" t="str">
            <v>Print Summary</v>
          </cell>
        </row>
        <row r="249">
          <cell r="E249">
            <v>38095</v>
          </cell>
          <cell r="F249">
            <v>31</v>
          </cell>
          <cell r="G249">
            <v>776</v>
          </cell>
          <cell r="K249" t="str">
            <v>DR</v>
          </cell>
          <cell r="L249">
            <v>38064</v>
          </cell>
          <cell r="N249">
            <v>692</v>
          </cell>
          <cell r="P249">
            <v>84</v>
          </cell>
          <cell r="Q249">
            <v>0</v>
          </cell>
          <cell r="R249">
            <v>26.399999618530273</v>
          </cell>
          <cell r="S249">
            <v>3.7699999809265137</v>
          </cell>
          <cell r="T249">
            <v>0</v>
          </cell>
          <cell r="U249">
            <v>3.809999942779541</v>
          </cell>
          <cell r="V249">
            <v>105.80999755859375</v>
          </cell>
          <cell r="W249" t="str">
            <v>CISCO_DAILY_BILL_DTL20040420.TXT</v>
          </cell>
          <cell r="X249">
            <v>38098</v>
          </cell>
          <cell r="Z249" t="str">
            <v>Print Summary</v>
          </cell>
        </row>
        <row r="250">
          <cell r="E250">
            <v>38125</v>
          </cell>
          <cell r="F250">
            <v>30</v>
          </cell>
          <cell r="G250">
            <v>664</v>
          </cell>
          <cell r="K250" t="str">
            <v>DR</v>
          </cell>
          <cell r="L250">
            <v>38095</v>
          </cell>
          <cell r="N250">
            <v>606</v>
          </cell>
          <cell r="P250">
            <v>58</v>
          </cell>
          <cell r="Q250">
            <v>0</v>
          </cell>
          <cell r="R250">
            <v>16.209999084472656</v>
          </cell>
          <cell r="S250">
            <v>4.7699999809265137</v>
          </cell>
          <cell r="T250">
            <v>0</v>
          </cell>
          <cell r="U250">
            <v>3.2699999809265137</v>
          </cell>
          <cell r="V250">
            <v>90.769996643066406</v>
          </cell>
          <cell r="W250" t="str">
            <v>CISCO_DAILY_BILL_DTL20040520.TXT</v>
          </cell>
          <cell r="X250">
            <v>38128</v>
          </cell>
          <cell r="Z250" t="str">
            <v>Print Summary</v>
          </cell>
        </row>
        <row r="251">
          <cell r="E251">
            <v>38155</v>
          </cell>
          <cell r="F251">
            <v>30</v>
          </cell>
          <cell r="G251">
            <v>668</v>
          </cell>
          <cell r="K251" t="str">
            <v>DR</v>
          </cell>
          <cell r="L251">
            <v>38125</v>
          </cell>
          <cell r="N251">
            <v>603</v>
          </cell>
          <cell r="P251">
            <v>65</v>
          </cell>
          <cell r="Q251">
            <v>0</v>
          </cell>
          <cell r="R251">
            <v>16.420000076293945</v>
          </cell>
          <cell r="S251">
            <v>8.9200000762939453</v>
          </cell>
          <cell r="T251">
            <v>0</v>
          </cell>
          <cell r="U251">
            <v>3.2899999618530273</v>
          </cell>
          <cell r="V251">
            <v>97.040000915527344</v>
          </cell>
          <cell r="W251" t="str">
            <v>CISCO_DAILY_BILL_DTL20040621.TXT</v>
          </cell>
          <cell r="X251">
            <v>38160</v>
          </cell>
          <cell r="Z251" t="str">
            <v>Print Summary</v>
          </cell>
        </row>
        <row r="252">
          <cell r="E252">
            <v>38187</v>
          </cell>
          <cell r="F252">
            <v>32</v>
          </cell>
          <cell r="G252">
            <v>762</v>
          </cell>
          <cell r="K252" t="str">
            <v>DR</v>
          </cell>
          <cell r="L252">
            <v>38155</v>
          </cell>
          <cell r="N252">
            <v>687</v>
          </cell>
          <cell r="P252">
            <v>72</v>
          </cell>
          <cell r="Q252">
            <v>3</v>
          </cell>
          <cell r="R252">
            <v>18.709999084472656</v>
          </cell>
          <cell r="S252">
            <v>9.880000114440918</v>
          </cell>
          <cell r="T252">
            <v>1.3700000047683716</v>
          </cell>
          <cell r="U252">
            <v>3.7599999904632568</v>
          </cell>
          <cell r="V252">
            <v>113.41000366210938</v>
          </cell>
          <cell r="W252" t="str">
            <v>CISCO_DAILY_BILL_DTL20040722.TXT</v>
          </cell>
          <cell r="X252">
            <v>38191</v>
          </cell>
          <cell r="Z252" t="str">
            <v>Print Summary</v>
          </cell>
        </row>
        <row r="253">
          <cell r="E253">
            <v>38216</v>
          </cell>
          <cell r="F253">
            <v>29</v>
          </cell>
          <cell r="G253">
            <v>701</v>
          </cell>
          <cell r="K253" t="str">
            <v>DR</v>
          </cell>
          <cell r="L253">
            <v>38187</v>
          </cell>
          <cell r="N253">
            <v>617</v>
          </cell>
          <cell r="P253">
            <v>72</v>
          </cell>
          <cell r="Q253">
            <v>12</v>
          </cell>
          <cell r="R253">
            <v>16.799999237060547</v>
          </cell>
          <cell r="S253">
            <v>9.880000114440918</v>
          </cell>
          <cell r="T253">
            <v>5.4899997711181641</v>
          </cell>
          <cell r="U253">
            <v>3.4600000381469727</v>
          </cell>
          <cell r="V253">
            <v>109.22000122070313</v>
          </cell>
          <cell r="W253" t="str">
            <v>CISCO_DAILY_BILL_DTL20040819.TXT</v>
          </cell>
          <cell r="X253">
            <v>38219</v>
          </cell>
          <cell r="Z253" t="str">
            <v>Print Summary</v>
          </cell>
        </row>
        <row r="254">
          <cell r="E254">
            <v>38249</v>
          </cell>
          <cell r="F254">
            <v>33</v>
          </cell>
          <cell r="G254">
            <v>657</v>
          </cell>
          <cell r="K254" t="str">
            <v>DR</v>
          </cell>
          <cell r="L254">
            <v>38216</v>
          </cell>
          <cell r="N254">
            <v>587</v>
          </cell>
          <cell r="P254">
            <v>59</v>
          </cell>
          <cell r="Q254">
            <v>11</v>
          </cell>
          <cell r="R254">
            <v>13.260000228881836</v>
          </cell>
          <cell r="S254">
            <v>7.880000114440918</v>
          </cell>
          <cell r="T254">
            <v>4.9600000381469727</v>
          </cell>
          <cell r="U254">
            <v>3.25</v>
          </cell>
          <cell r="V254">
            <v>95.209999084472656</v>
          </cell>
          <cell r="W254" t="str">
            <v>CISCO_DAILY_BILL_DTL20040921.TXT</v>
          </cell>
          <cell r="X254">
            <v>38252</v>
          </cell>
          <cell r="Z254" t="str">
            <v>Print Summary</v>
          </cell>
        </row>
        <row r="255">
          <cell r="E255">
            <v>38187</v>
          </cell>
          <cell r="F255">
            <v>31</v>
          </cell>
          <cell r="G255">
            <v>508</v>
          </cell>
          <cell r="K255" t="str">
            <v>DR</v>
          </cell>
          <cell r="L255">
            <v>38156</v>
          </cell>
          <cell r="N255">
            <v>440</v>
          </cell>
          <cell r="P255">
            <v>67</v>
          </cell>
          <cell r="Q255">
            <v>1</v>
          </cell>
          <cell r="R255">
            <v>-5.179999828338623</v>
          </cell>
          <cell r="S255">
            <v>10.420000076293945</v>
          </cell>
          <cell r="T255">
            <v>0.64999997615814209</v>
          </cell>
          <cell r="U255">
            <v>2.5</v>
          </cell>
          <cell r="V255">
            <v>52.950000762939453</v>
          </cell>
          <cell r="W255" t="str">
            <v>CISCO_DAILY_BILL_DTL20040720.TXT</v>
          </cell>
          <cell r="X255">
            <v>38189</v>
          </cell>
          <cell r="Z255" t="str">
            <v>Print Summary</v>
          </cell>
        </row>
        <row r="256">
          <cell r="E256">
            <v>38216</v>
          </cell>
          <cell r="F256">
            <v>29</v>
          </cell>
          <cell r="G256">
            <v>537</v>
          </cell>
          <cell r="K256" t="str">
            <v>DR</v>
          </cell>
          <cell r="L256">
            <v>38187</v>
          </cell>
          <cell r="N256">
            <v>437</v>
          </cell>
          <cell r="P256">
            <v>91</v>
          </cell>
          <cell r="Q256">
            <v>9</v>
          </cell>
          <cell r="R256">
            <v>-5.1399998664855957</v>
          </cell>
          <cell r="S256">
            <v>14.149999618530273</v>
          </cell>
          <cell r="T256">
            <v>5.8299999237060547</v>
          </cell>
          <cell r="U256">
            <v>2.6500000953674316</v>
          </cell>
          <cell r="V256">
            <v>66.970001220703125</v>
          </cell>
          <cell r="W256" t="str">
            <v>CISCO_DAILY_BILL_DTL20040819.TXT</v>
          </cell>
          <cell r="X256">
            <v>38219</v>
          </cell>
          <cell r="Z256" t="str">
            <v>Print Summary</v>
          </cell>
        </row>
        <row r="257">
          <cell r="E257">
            <v>38249</v>
          </cell>
          <cell r="F257">
            <v>33</v>
          </cell>
          <cell r="G257">
            <v>491</v>
          </cell>
          <cell r="K257" t="str">
            <v>DR</v>
          </cell>
          <cell r="L257">
            <v>38216</v>
          </cell>
          <cell r="N257">
            <v>406</v>
          </cell>
          <cell r="P257">
            <v>72</v>
          </cell>
          <cell r="Q257">
            <v>13</v>
          </cell>
          <cell r="R257">
            <v>-6.7300000190734863</v>
          </cell>
          <cell r="S257">
            <v>11.060000419616699</v>
          </cell>
          <cell r="T257">
            <v>8.3400001525878906</v>
          </cell>
          <cell r="U257">
            <v>2.4100000858306885</v>
          </cell>
          <cell r="V257">
            <v>56.900001525878906</v>
          </cell>
          <cell r="W257" t="str">
            <v>CISCO_DAILY_BILL_DTL20040922.TXT</v>
          </cell>
          <cell r="X257">
            <v>38253</v>
          </cell>
          <cell r="Z257" t="str">
            <v>Print Summary</v>
          </cell>
          <cell r="AA257" t="str">
            <v>CPP Notification Failure. Move 2 kWh from super peak to on peak.</v>
          </cell>
        </row>
        <row r="258">
          <cell r="E258">
            <v>38187</v>
          </cell>
          <cell r="F258">
            <v>31</v>
          </cell>
          <cell r="G258">
            <v>1587</v>
          </cell>
          <cell r="K258" t="str">
            <v>DR</v>
          </cell>
          <cell r="L258">
            <v>38156</v>
          </cell>
          <cell r="N258">
            <v>1301</v>
          </cell>
          <cell r="P258">
            <v>280</v>
          </cell>
          <cell r="Q258">
            <v>6</v>
          </cell>
          <cell r="R258">
            <v>35.430000305175781</v>
          </cell>
          <cell r="S258">
            <v>38.419998168945313</v>
          </cell>
          <cell r="T258">
            <v>2.7400000095367432</v>
          </cell>
          <cell r="U258">
            <v>7.8299999237060547</v>
          </cell>
          <cell r="V258">
            <v>286.3599853515625</v>
          </cell>
          <cell r="W258" t="str">
            <v>CISCO_DAILY_BILL_DTL20040720.TXT</v>
          </cell>
          <cell r="X258">
            <v>38189</v>
          </cell>
          <cell r="Z258" t="str">
            <v>Print Summary</v>
          </cell>
        </row>
        <row r="259">
          <cell r="E259">
            <v>38216</v>
          </cell>
          <cell r="F259">
            <v>29</v>
          </cell>
          <cell r="G259">
            <v>1452</v>
          </cell>
          <cell r="K259" t="str">
            <v>DR</v>
          </cell>
          <cell r="L259">
            <v>38187</v>
          </cell>
          <cell r="N259">
            <v>1193</v>
          </cell>
          <cell r="P259">
            <v>212</v>
          </cell>
          <cell r="Q259">
            <v>47</v>
          </cell>
          <cell r="R259">
            <v>32.490001678466797</v>
          </cell>
          <cell r="S259">
            <v>29.090000152587891</v>
          </cell>
          <cell r="T259">
            <v>21.489999771118164</v>
          </cell>
          <cell r="U259">
            <v>7.1599998474121094</v>
          </cell>
          <cell r="V259">
            <v>274.17001342773438</v>
          </cell>
          <cell r="W259" t="str">
            <v>CISCO_DAILY_BILL_DTL20040818.TXT</v>
          </cell>
          <cell r="X259">
            <v>38218</v>
          </cell>
          <cell r="Z259" t="str">
            <v>Print Summary</v>
          </cell>
        </row>
        <row r="260">
          <cell r="E260">
            <v>38249</v>
          </cell>
          <cell r="F260">
            <v>33</v>
          </cell>
          <cell r="G260">
            <v>1649</v>
          </cell>
          <cell r="K260" t="str">
            <v>DR</v>
          </cell>
          <cell r="L260">
            <v>38216</v>
          </cell>
          <cell r="N260">
            <v>1336</v>
          </cell>
          <cell r="P260">
            <v>266</v>
          </cell>
          <cell r="Q260">
            <v>47</v>
          </cell>
          <cell r="R260">
            <v>30.440000534057617</v>
          </cell>
          <cell r="S260">
            <v>35.409999847412109</v>
          </cell>
          <cell r="T260">
            <v>21.190000534057617</v>
          </cell>
          <cell r="U260">
            <v>8.1400003433227539</v>
          </cell>
          <cell r="V260">
            <v>309.29000854492188</v>
          </cell>
          <cell r="W260" t="str">
            <v>CISCO_DAILY_BILL_DTL20040920.TXT</v>
          </cell>
          <cell r="X260">
            <v>38251</v>
          </cell>
          <cell r="Z260" t="str">
            <v>Print Summary</v>
          </cell>
        </row>
        <row r="261">
          <cell r="E261">
            <v>38188</v>
          </cell>
          <cell r="F261">
            <v>29</v>
          </cell>
          <cell r="G261">
            <v>1277</v>
          </cell>
          <cell r="K261" t="str">
            <v>DR</v>
          </cell>
          <cell r="L261">
            <v>38159</v>
          </cell>
          <cell r="N261">
            <v>1133</v>
          </cell>
          <cell r="P261">
            <v>136</v>
          </cell>
          <cell r="Q261">
            <v>8</v>
          </cell>
          <cell r="R261">
            <v>30.850000381469727</v>
          </cell>
          <cell r="S261">
            <v>18.659999847412109</v>
          </cell>
          <cell r="T261">
            <v>3.6600000858306885</v>
          </cell>
          <cell r="U261">
            <v>6.3000001907348633</v>
          </cell>
          <cell r="V261">
            <v>217</v>
          </cell>
          <cell r="W261" t="str">
            <v>CISCO_DAILY_BILL_DTL20040721.TXT</v>
          </cell>
          <cell r="X261">
            <v>38190</v>
          </cell>
          <cell r="Z261" t="str">
            <v>Print Summary</v>
          </cell>
        </row>
        <row r="262">
          <cell r="E262">
            <v>38217</v>
          </cell>
          <cell r="F262">
            <v>29</v>
          </cell>
          <cell r="G262">
            <v>1182</v>
          </cell>
          <cell r="K262" t="str">
            <v>DR</v>
          </cell>
          <cell r="L262">
            <v>38188</v>
          </cell>
          <cell r="N262">
            <v>1059</v>
          </cell>
          <cell r="P262">
            <v>103</v>
          </cell>
          <cell r="Q262">
            <v>20</v>
          </cell>
          <cell r="R262">
            <v>28.840000152587891</v>
          </cell>
          <cell r="S262">
            <v>14.130000114440918</v>
          </cell>
          <cell r="T262">
            <v>9.1400003433227539</v>
          </cell>
          <cell r="U262">
            <v>5.8299999237060547</v>
          </cell>
          <cell r="V262">
            <v>201.13999938964844</v>
          </cell>
          <cell r="W262" t="str">
            <v>CISCO_DAILY_BILL_DTL20040819.TXT</v>
          </cell>
          <cell r="X262">
            <v>38219</v>
          </cell>
          <cell r="Z262" t="str">
            <v>Print Summary</v>
          </cell>
        </row>
        <row r="263">
          <cell r="E263">
            <v>38250</v>
          </cell>
          <cell r="F263">
            <v>33</v>
          </cell>
          <cell r="G263">
            <v>1716</v>
          </cell>
          <cell r="H263">
            <v>1716</v>
          </cell>
          <cell r="K263" t="str">
            <v>DR</v>
          </cell>
          <cell r="L263">
            <v>38217</v>
          </cell>
          <cell r="N263">
            <v>1499</v>
          </cell>
          <cell r="P263">
            <v>151</v>
          </cell>
          <cell r="Q263">
            <v>66</v>
          </cell>
          <cell r="R263">
            <v>33.330001831054688</v>
          </cell>
          <cell r="S263">
            <v>19.989999771118164</v>
          </cell>
          <cell r="T263">
            <v>29.680000305175781</v>
          </cell>
          <cell r="U263">
            <v>8.4700002670288086</v>
          </cell>
          <cell r="V263">
            <v>317.04998779296875</v>
          </cell>
          <cell r="W263" t="str">
            <v>CISCO_DAILY_BILL_DTL20040923.TXT</v>
          </cell>
          <cell r="X263">
            <v>38254</v>
          </cell>
          <cell r="Z263" t="str">
            <v>Print Summary</v>
          </cell>
        </row>
        <row r="264">
          <cell r="E264">
            <v>37900</v>
          </cell>
          <cell r="F264">
            <v>28</v>
          </cell>
          <cell r="G264">
            <v>799</v>
          </cell>
          <cell r="K264" t="str">
            <v>DR</v>
          </cell>
          <cell r="L264">
            <v>37872</v>
          </cell>
          <cell r="N264">
            <v>660</v>
          </cell>
          <cell r="P264">
            <v>127</v>
          </cell>
          <cell r="Q264">
            <v>12</v>
          </cell>
          <cell r="R264">
            <v>3.6700000762939453</v>
          </cell>
          <cell r="S264">
            <v>21.950000762939453</v>
          </cell>
          <cell r="T264">
            <v>7.9899997711181641</v>
          </cell>
          <cell r="U264">
            <v>3.5499999523162842</v>
          </cell>
          <cell r="V264">
            <v>114.45999908447266</v>
          </cell>
          <cell r="W264" t="str">
            <v>CISCO_DAILY_BILL_DTL20031007.TXT</v>
          </cell>
          <cell r="X264">
            <v>37902</v>
          </cell>
          <cell r="Z264" t="str">
            <v>Print Summary</v>
          </cell>
        </row>
        <row r="265">
          <cell r="E265">
            <v>37929</v>
          </cell>
          <cell r="F265">
            <v>29</v>
          </cell>
          <cell r="G265">
            <v>835</v>
          </cell>
          <cell r="K265" t="str">
            <v>DR</v>
          </cell>
          <cell r="L265">
            <v>37900</v>
          </cell>
          <cell r="N265">
            <v>682</v>
          </cell>
          <cell r="P265">
            <v>133</v>
          </cell>
          <cell r="Q265">
            <v>20</v>
          </cell>
          <cell r="R265">
            <v>6.6399998664855957</v>
          </cell>
          <cell r="S265">
            <v>24.540000915527344</v>
          </cell>
          <cell r="T265">
            <v>13.310000419616699</v>
          </cell>
          <cell r="U265">
            <v>3.7000000476837158</v>
          </cell>
          <cell r="V265">
            <v>129.69000244140625</v>
          </cell>
          <cell r="W265" t="str">
            <v>CISCO_DAILY_BILL_DTL20031117.TXT</v>
          </cell>
          <cell r="X265">
            <v>37943</v>
          </cell>
          <cell r="Z265" t="str">
            <v>Print Summary</v>
          </cell>
        </row>
        <row r="266">
          <cell r="E266">
            <v>37962</v>
          </cell>
          <cell r="F266">
            <v>33</v>
          </cell>
          <cell r="G266">
            <v>1030</v>
          </cell>
          <cell r="K266" t="str">
            <v>DR</v>
          </cell>
          <cell r="L266">
            <v>37929</v>
          </cell>
          <cell r="N266">
            <v>862</v>
          </cell>
          <cell r="P266">
            <v>168</v>
          </cell>
          <cell r="Q266">
            <v>0</v>
          </cell>
          <cell r="R266">
            <v>29.329999923706055</v>
          </cell>
          <cell r="S266">
            <v>44.360000610351563</v>
          </cell>
          <cell r="T266">
            <v>0</v>
          </cell>
          <cell r="U266">
            <v>4.5799999237060547</v>
          </cell>
          <cell r="V266">
            <v>174.69000244140625</v>
          </cell>
          <cell r="W266" t="str">
            <v>CISCO_DAILY_BILL_DTL20031208.TXT</v>
          </cell>
          <cell r="X266">
            <v>37964</v>
          </cell>
          <cell r="Z266" t="str">
            <v>Print Summary</v>
          </cell>
        </row>
        <row r="267">
          <cell r="E267">
            <v>37993</v>
          </cell>
          <cell r="F267">
            <v>31</v>
          </cell>
          <cell r="G267">
            <v>1220</v>
          </cell>
          <cell r="K267" t="str">
            <v>DR</v>
          </cell>
          <cell r="L267">
            <v>37962</v>
          </cell>
          <cell r="N267">
            <v>1012</v>
          </cell>
          <cell r="P267">
            <v>198</v>
          </cell>
          <cell r="Q267">
            <v>10</v>
          </cell>
          <cell r="R267">
            <v>34.430000305175781</v>
          </cell>
          <cell r="S267">
            <v>52.279998779296875</v>
          </cell>
          <cell r="T267">
            <v>4.8400001525878906</v>
          </cell>
          <cell r="U267">
            <v>5.4200000762939453</v>
          </cell>
          <cell r="V267">
            <v>218.66000366210938</v>
          </cell>
          <cell r="W267" t="str">
            <v>CISCO_DAILY_BILL_DTL20040109.TXT</v>
          </cell>
          <cell r="X267">
            <v>37998</v>
          </cell>
          <cell r="Z267" t="str">
            <v>Print Summary</v>
          </cell>
        </row>
        <row r="268">
          <cell r="E268">
            <v>38022</v>
          </cell>
          <cell r="F268">
            <v>29</v>
          </cell>
          <cell r="G268">
            <v>987</v>
          </cell>
          <cell r="K268" t="str">
            <v>DR</v>
          </cell>
          <cell r="L268">
            <v>37993</v>
          </cell>
          <cell r="N268">
            <v>807</v>
          </cell>
          <cell r="P268">
            <v>162</v>
          </cell>
          <cell r="Q268">
            <v>18</v>
          </cell>
          <cell r="R268">
            <v>27.260000228881836</v>
          </cell>
          <cell r="S268">
            <v>42.740001678466797</v>
          </cell>
          <cell r="T268">
            <v>8.6999998092651367</v>
          </cell>
          <cell r="U268">
            <v>4.619999885559082</v>
          </cell>
          <cell r="V268">
            <v>176.21000671386719</v>
          </cell>
          <cell r="W268" t="str">
            <v>CISCO_DAILY_BILL_DTL20040206.TXT</v>
          </cell>
          <cell r="X268">
            <v>38026</v>
          </cell>
          <cell r="Z268" t="str">
            <v>Print Summary</v>
          </cell>
        </row>
        <row r="269">
          <cell r="E269">
            <v>38054</v>
          </cell>
          <cell r="F269">
            <v>32</v>
          </cell>
          <cell r="G269">
            <v>1352</v>
          </cell>
          <cell r="K269" t="str">
            <v>DR</v>
          </cell>
          <cell r="L269">
            <v>38022</v>
          </cell>
          <cell r="N269">
            <v>1135</v>
          </cell>
          <cell r="P269">
            <v>217</v>
          </cell>
          <cell r="Q269">
            <v>0</v>
          </cell>
          <cell r="R269">
            <v>38.060001373291016</v>
          </cell>
          <cell r="S269">
            <v>57.189998626708984</v>
          </cell>
          <cell r="T269">
            <v>0</v>
          </cell>
          <cell r="U269">
            <v>6.6599998474121094</v>
          </cell>
          <cell r="V269">
            <v>238.16000366210938</v>
          </cell>
          <cell r="W269" t="str">
            <v>CISCO_DAILY_BILL_DTL20040309.TXT</v>
          </cell>
          <cell r="X269">
            <v>38056</v>
          </cell>
          <cell r="Z269" t="str">
            <v>Print Summary</v>
          </cell>
        </row>
        <row r="270">
          <cell r="E270">
            <v>38083</v>
          </cell>
          <cell r="F270">
            <v>29</v>
          </cell>
          <cell r="G270">
            <v>1003</v>
          </cell>
          <cell r="K270" t="str">
            <v>DR</v>
          </cell>
          <cell r="L270">
            <v>38054</v>
          </cell>
          <cell r="N270">
            <v>839</v>
          </cell>
          <cell r="P270">
            <v>164</v>
          </cell>
          <cell r="Q270">
            <v>0</v>
          </cell>
          <cell r="R270">
            <v>28.129999160766602</v>
          </cell>
          <cell r="S270">
            <v>43.220001220703125</v>
          </cell>
          <cell r="T270">
            <v>0</v>
          </cell>
          <cell r="U270">
            <v>4.9499998092651367</v>
          </cell>
          <cell r="V270">
            <v>172.78999328613281</v>
          </cell>
          <cell r="W270" t="str">
            <v>CISCO_DAILY_BILL_DTL20040407.TXT</v>
          </cell>
          <cell r="X270">
            <v>38085</v>
          </cell>
          <cell r="Z270" t="str">
            <v>Print Summary</v>
          </cell>
        </row>
        <row r="271">
          <cell r="E271">
            <v>38113</v>
          </cell>
          <cell r="F271">
            <v>30</v>
          </cell>
          <cell r="G271">
            <v>1114</v>
          </cell>
          <cell r="K271" t="str">
            <v>DR</v>
          </cell>
          <cell r="L271">
            <v>38083</v>
          </cell>
          <cell r="N271">
            <v>889</v>
          </cell>
          <cell r="P271">
            <v>225</v>
          </cell>
          <cell r="Q271">
            <v>0</v>
          </cell>
          <cell r="R271">
            <v>10.640000343322754</v>
          </cell>
          <cell r="S271">
            <v>49.049999237060547</v>
          </cell>
          <cell r="T271">
            <v>0</v>
          </cell>
          <cell r="U271">
            <v>5.4800000190734863</v>
          </cell>
          <cell r="V271">
            <v>189.41999816894531</v>
          </cell>
          <cell r="W271" t="str">
            <v>CISCO_DAILY_BILL_DTL20040507.TXT</v>
          </cell>
          <cell r="X271">
            <v>38117</v>
          </cell>
          <cell r="Z271" t="str">
            <v>Print Summary</v>
          </cell>
        </row>
        <row r="272">
          <cell r="E272">
            <v>38145</v>
          </cell>
          <cell r="F272">
            <v>32</v>
          </cell>
          <cell r="G272">
            <v>898</v>
          </cell>
          <cell r="K272" t="str">
            <v>DR</v>
          </cell>
          <cell r="L272">
            <v>38113</v>
          </cell>
          <cell r="N272">
            <v>742</v>
          </cell>
          <cell r="P272">
            <v>156</v>
          </cell>
          <cell r="Q272">
            <v>0</v>
          </cell>
          <cell r="R272">
            <v>-8.7299995422363281</v>
          </cell>
          <cell r="S272">
            <v>24.260000228881836</v>
          </cell>
          <cell r="T272">
            <v>0</v>
          </cell>
          <cell r="U272">
            <v>4.429999828338623</v>
          </cell>
          <cell r="V272">
            <v>118.01000213623047</v>
          </cell>
          <cell r="W272" t="str">
            <v>CISCO_DAILY_BILL_DTL20040608.TXT</v>
          </cell>
          <cell r="X272">
            <v>38147</v>
          </cell>
          <cell r="Z272" t="str">
            <v>Print Summary</v>
          </cell>
        </row>
        <row r="273">
          <cell r="E273">
            <v>38175</v>
          </cell>
          <cell r="F273">
            <v>30</v>
          </cell>
          <cell r="G273">
            <v>888</v>
          </cell>
          <cell r="K273" t="str">
            <v>DR</v>
          </cell>
          <cell r="L273">
            <v>38145</v>
          </cell>
          <cell r="N273">
            <v>719</v>
          </cell>
          <cell r="P273">
            <v>169</v>
          </cell>
          <cell r="Q273">
            <v>0</v>
          </cell>
          <cell r="R273">
            <v>-8.4600000381469727</v>
          </cell>
          <cell r="S273">
            <v>26.280000686645508</v>
          </cell>
          <cell r="T273">
            <v>0</v>
          </cell>
          <cell r="U273">
            <v>4.380000114440918</v>
          </cell>
          <cell r="V273">
            <v>120.31999969482422</v>
          </cell>
          <cell r="W273" t="str">
            <v>CISCO_DAILY_BILL_DTL20040708.TXT</v>
          </cell>
          <cell r="X273">
            <v>38177</v>
          </cell>
          <cell r="Z273" t="str">
            <v>Print Summary</v>
          </cell>
        </row>
        <row r="274">
          <cell r="E274">
            <v>38204</v>
          </cell>
          <cell r="F274">
            <v>29</v>
          </cell>
          <cell r="G274">
            <v>1131</v>
          </cell>
          <cell r="K274" t="str">
            <v>DR</v>
          </cell>
          <cell r="L274">
            <v>38175</v>
          </cell>
          <cell r="N274">
            <v>869</v>
          </cell>
          <cell r="P274">
            <v>226</v>
          </cell>
          <cell r="Q274">
            <v>36</v>
          </cell>
          <cell r="R274">
            <v>-10.229999542236328</v>
          </cell>
          <cell r="S274">
            <v>35.150001525878906</v>
          </cell>
          <cell r="T274">
            <v>23.340000152587891</v>
          </cell>
          <cell r="U274">
            <v>5.5799999237060547</v>
          </cell>
          <cell r="V274">
            <v>189.33999633789063</v>
          </cell>
          <cell r="W274" t="str">
            <v>CISCO_DAILY_BILL_DTL20040806.TXT</v>
          </cell>
          <cell r="X274">
            <v>38208</v>
          </cell>
          <cell r="Z274" t="str">
            <v>Print Summary</v>
          </cell>
        </row>
        <row r="275">
          <cell r="E275">
            <v>38237</v>
          </cell>
          <cell r="F275">
            <v>33</v>
          </cell>
          <cell r="G275">
            <v>1089</v>
          </cell>
          <cell r="K275" t="str">
            <v>DR</v>
          </cell>
          <cell r="L275">
            <v>38204</v>
          </cell>
          <cell r="N275">
            <v>889</v>
          </cell>
          <cell r="P275">
            <v>142</v>
          </cell>
          <cell r="Q275">
            <v>58</v>
          </cell>
          <cell r="R275">
            <v>-12.569999694824219</v>
          </cell>
          <cell r="S275">
            <v>21.729999542236328</v>
          </cell>
          <cell r="T275">
            <v>37.540000915527344</v>
          </cell>
          <cell r="U275">
            <v>5.3600001335144043</v>
          </cell>
          <cell r="V275">
            <v>178.1199951171875</v>
          </cell>
          <cell r="W275" t="str">
            <v>CISCO_DAILY_BILL_DTL20040908.TXT</v>
          </cell>
          <cell r="X275">
            <v>38239</v>
          </cell>
          <cell r="Z275" t="str">
            <v>Print Summary</v>
          </cell>
        </row>
        <row r="276">
          <cell r="E276">
            <v>37854</v>
          </cell>
          <cell r="F276">
            <v>28</v>
          </cell>
          <cell r="G276">
            <v>1411</v>
          </cell>
          <cell r="K276" t="str">
            <v>DR</v>
          </cell>
          <cell r="L276">
            <v>37826</v>
          </cell>
          <cell r="N276">
            <v>1185</v>
          </cell>
          <cell r="P276">
            <v>190</v>
          </cell>
          <cell r="Q276">
            <v>36</v>
          </cell>
          <cell r="R276">
            <v>51.990001678466797</v>
          </cell>
          <cell r="S276">
            <v>29.239999771118164</v>
          </cell>
          <cell r="T276">
            <v>17.059999465942383</v>
          </cell>
          <cell r="U276">
            <v>7.2399997711181641</v>
          </cell>
          <cell r="V276">
            <v>262.39999389648438</v>
          </cell>
          <cell r="W276" t="str">
            <v>CISCO_DAILY_BILL_DTL20030905.TXT</v>
          </cell>
          <cell r="X276">
            <v>37872</v>
          </cell>
          <cell r="Z276" t="str">
            <v>Print Summary</v>
          </cell>
        </row>
        <row r="277">
          <cell r="E277">
            <v>37886</v>
          </cell>
          <cell r="F277">
            <v>32</v>
          </cell>
          <cell r="G277">
            <v>1632</v>
          </cell>
          <cell r="K277" t="str">
            <v>DR</v>
          </cell>
          <cell r="L277">
            <v>37854</v>
          </cell>
          <cell r="N277">
            <v>1377</v>
          </cell>
          <cell r="P277">
            <v>211</v>
          </cell>
          <cell r="Q277">
            <v>44</v>
          </cell>
          <cell r="R277">
            <v>61.060001373291016</v>
          </cell>
          <cell r="S277">
            <v>32.560001373291016</v>
          </cell>
          <cell r="T277">
            <v>20.870000839233398</v>
          </cell>
          <cell r="U277">
            <v>7.5900001525878906</v>
          </cell>
          <cell r="V277">
            <v>304</v>
          </cell>
          <cell r="W277" t="str">
            <v>CISCO_DAILY_BILL_DTL20030923.TXT</v>
          </cell>
          <cell r="X277">
            <v>37888</v>
          </cell>
          <cell r="Z277" t="str">
            <v>Print Summary</v>
          </cell>
        </row>
        <row r="278">
          <cell r="E278">
            <v>37915</v>
          </cell>
          <cell r="F278">
            <v>29</v>
          </cell>
          <cell r="G278">
            <v>1440</v>
          </cell>
          <cell r="K278" t="str">
            <v>DR</v>
          </cell>
          <cell r="L278">
            <v>37886</v>
          </cell>
          <cell r="N278">
            <v>1203</v>
          </cell>
          <cell r="P278">
            <v>204</v>
          </cell>
          <cell r="Q278">
            <v>33</v>
          </cell>
          <cell r="R278">
            <v>53.610000610351563</v>
          </cell>
          <cell r="S278">
            <v>31.540000915527344</v>
          </cell>
          <cell r="T278">
            <v>15.659999847412109</v>
          </cell>
          <cell r="U278">
            <v>6.4000000953674316</v>
          </cell>
          <cell r="V278">
            <v>268.8800048828125</v>
          </cell>
          <cell r="W278" t="str">
            <v>CISCO_DAILY_BILL_DTL20031022.TXT</v>
          </cell>
          <cell r="X278">
            <v>37917</v>
          </cell>
          <cell r="Z278" t="str">
            <v>Print Summary</v>
          </cell>
        </row>
        <row r="279">
          <cell r="E279">
            <v>37945</v>
          </cell>
          <cell r="F279">
            <v>30</v>
          </cell>
          <cell r="G279">
            <v>1550</v>
          </cell>
          <cell r="K279" t="str">
            <v>DR</v>
          </cell>
          <cell r="L279">
            <v>37915</v>
          </cell>
          <cell r="N279">
            <v>1326</v>
          </cell>
          <cell r="P279">
            <v>224</v>
          </cell>
          <cell r="Q279">
            <v>0</v>
          </cell>
          <cell r="R279">
            <v>57.979999542236328</v>
          </cell>
          <cell r="S279">
            <v>20.280000686645508</v>
          </cell>
          <cell r="T279">
            <v>0</v>
          </cell>
          <cell r="U279">
            <v>6.880000114440918</v>
          </cell>
          <cell r="V279">
            <v>254.16999816894531</v>
          </cell>
          <cell r="W279" t="str">
            <v>CISCO_DAILY_BILL_DTL20031121.TXT</v>
          </cell>
          <cell r="X279">
            <v>37949</v>
          </cell>
          <cell r="Z279" t="str">
            <v>Print Summary</v>
          </cell>
        </row>
        <row r="280">
          <cell r="E280">
            <v>37977</v>
          </cell>
          <cell r="F280">
            <v>32</v>
          </cell>
          <cell r="G280">
            <v>1730</v>
          </cell>
          <cell r="K280" t="str">
            <v>DR</v>
          </cell>
          <cell r="L280">
            <v>37945</v>
          </cell>
          <cell r="N280">
            <v>1495</v>
          </cell>
          <cell r="P280">
            <v>235</v>
          </cell>
          <cell r="Q280">
            <v>0</v>
          </cell>
          <cell r="R280">
            <v>64.779998779296875</v>
          </cell>
          <cell r="S280">
            <v>11.359999656677246</v>
          </cell>
          <cell r="T280">
            <v>0</v>
          </cell>
          <cell r="U280">
            <v>7.679999828338623</v>
          </cell>
          <cell r="V280">
            <v>270.07000732421875</v>
          </cell>
          <cell r="W280" t="str">
            <v>CISCO_DAILY_BILL_DTL20031223.TXT</v>
          </cell>
          <cell r="X280">
            <v>37981</v>
          </cell>
          <cell r="Z280" t="str">
            <v>Print Summary</v>
          </cell>
        </row>
        <row r="281">
          <cell r="E281">
            <v>38008</v>
          </cell>
          <cell r="F281">
            <v>31</v>
          </cell>
          <cell r="G281">
            <v>1852</v>
          </cell>
          <cell r="K281" t="str">
            <v>DR</v>
          </cell>
          <cell r="L281">
            <v>37977</v>
          </cell>
          <cell r="N281">
            <v>1583</v>
          </cell>
          <cell r="P281">
            <v>259</v>
          </cell>
          <cell r="Q281">
            <v>10</v>
          </cell>
          <cell r="R281">
            <v>68.55999755859375</v>
          </cell>
          <cell r="S281">
            <v>12.510000228881836</v>
          </cell>
          <cell r="T281">
            <v>6.5799999237060547</v>
          </cell>
          <cell r="U281">
            <v>8.25</v>
          </cell>
          <cell r="V281">
            <v>296.75</v>
          </cell>
          <cell r="W281" t="str">
            <v>CISCO_DAILY_BILL_DTL20040126.TXT</v>
          </cell>
          <cell r="X281">
            <v>38013</v>
          </cell>
          <cell r="Z281" t="str">
            <v>Print Summary</v>
          </cell>
        </row>
        <row r="282">
          <cell r="E282">
            <v>38040</v>
          </cell>
          <cell r="F282">
            <v>32</v>
          </cell>
          <cell r="G282">
            <v>1865</v>
          </cell>
          <cell r="K282" t="str">
            <v>DR</v>
          </cell>
          <cell r="L282">
            <v>38008</v>
          </cell>
          <cell r="N282">
            <v>1589</v>
          </cell>
          <cell r="P282">
            <v>249</v>
          </cell>
          <cell r="Q282">
            <v>27</v>
          </cell>
          <cell r="R282">
            <v>68.069999694824219</v>
          </cell>
          <cell r="S282">
            <v>11.909999847412109</v>
          </cell>
          <cell r="T282">
            <v>17.760000228881836</v>
          </cell>
          <cell r="U282">
            <v>9.1999998092651367</v>
          </cell>
          <cell r="V282">
            <v>307.29998779296875</v>
          </cell>
          <cell r="W282" t="str">
            <v>CISCO_DAILY_BILL_DTL20040224.TXT</v>
          </cell>
          <cell r="X282">
            <v>38042</v>
          </cell>
          <cell r="Z282" t="str">
            <v>Print Summary</v>
          </cell>
        </row>
        <row r="283">
          <cell r="E283">
            <v>38069</v>
          </cell>
          <cell r="F283">
            <v>29</v>
          </cell>
          <cell r="G283">
            <v>1642</v>
          </cell>
          <cell r="K283" t="str">
            <v>DR</v>
          </cell>
          <cell r="L283">
            <v>38040</v>
          </cell>
          <cell r="N283">
            <v>1350</v>
          </cell>
          <cell r="P283">
            <v>292</v>
          </cell>
          <cell r="Q283">
            <v>0</v>
          </cell>
          <cell r="R283">
            <v>57.830001831054688</v>
          </cell>
          <cell r="S283">
            <v>13.970000267028809</v>
          </cell>
          <cell r="T283">
            <v>0</v>
          </cell>
          <cell r="U283">
            <v>8.1000003814697266</v>
          </cell>
          <cell r="V283">
            <v>257.489990234375</v>
          </cell>
          <cell r="W283" t="str">
            <v>CISCO_DAILY_BILL_DTL20040324.TXT</v>
          </cell>
          <cell r="X283">
            <v>38071</v>
          </cell>
          <cell r="Z283" t="str">
            <v>Print Summary</v>
          </cell>
        </row>
        <row r="284">
          <cell r="E284">
            <v>38098</v>
          </cell>
          <cell r="F284">
            <v>29</v>
          </cell>
          <cell r="G284">
            <v>1544</v>
          </cell>
          <cell r="K284" t="str">
            <v>DR</v>
          </cell>
          <cell r="L284">
            <v>38069</v>
          </cell>
          <cell r="N284">
            <v>1269</v>
          </cell>
          <cell r="P284">
            <v>275</v>
          </cell>
          <cell r="Q284">
            <v>0</v>
          </cell>
          <cell r="R284">
            <v>46.279998779296875</v>
          </cell>
          <cell r="S284">
            <v>11.25</v>
          </cell>
          <cell r="T284">
            <v>0</v>
          </cell>
          <cell r="U284">
            <v>7.630000114440918</v>
          </cell>
          <cell r="V284">
            <v>239.21000671386719</v>
          </cell>
          <cell r="W284" t="str">
            <v>CISCO_DAILY_BILL_DTL20040422.TXT</v>
          </cell>
          <cell r="X284">
            <v>38100</v>
          </cell>
          <cell r="Z284" t="str">
            <v>Print Summary</v>
          </cell>
        </row>
        <row r="285">
          <cell r="E285">
            <v>38130</v>
          </cell>
          <cell r="F285">
            <v>32</v>
          </cell>
          <cell r="G285">
            <v>1819</v>
          </cell>
          <cell r="K285" t="str">
            <v>DR</v>
          </cell>
          <cell r="L285">
            <v>38098</v>
          </cell>
          <cell r="N285">
            <v>1542</v>
          </cell>
          <cell r="P285">
            <v>277</v>
          </cell>
          <cell r="Q285">
            <v>0</v>
          </cell>
          <cell r="R285">
            <v>41.459999084472656</v>
          </cell>
          <cell r="S285">
            <v>29.840000152587891</v>
          </cell>
          <cell r="T285">
            <v>0</v>
          </cell>
          <cell r="U285">
            <v>8.9700002670288086</v>
          </cell>
          <cell r="V285">
            <v>312.6099853515625</v>
          </cell>
          <cell r="W285" t="str">
            <v>CISCO_DAILY_BILL_DTL20040524.TXT</v>
          </cell>
          <cell r="X285">
            <v>38132</v>
          </cell>
          <cell r="Z285" t="str">
            <v>Print Summary</v>
          </cell>
        </row>
        <row r="286">
          <cell r="E286">
            <v>38160</v>
          </cell>
          <cell r="F286">
            <v>30</v>
          </cell>
          <cell r="G286">
            <v>1653</v>
          </cell>
          <cell r="K286" t="str">
            <v>DR</v>
          </cell>
          <cell r="L286">
            <v>38130</v>
          </cell>
          <cell r="N286">
            <v>1370</v>
          </cell>
          <cell r="P286">
            <v>283</v>
          </cell>
          <cell r="Q286">
            <v>0</v>
          </cell>
          <cell r="R286">
            <v>37.310001373291016</v>
          </cell>
          <cell r="S286">
            <v>38.840000152587891</v>
          </cell>
          <cell r="T286">
            <v>0</v>
          </cell>
          <cell r="U286">
            <v>8.1499996185302734</v>
          </cell>
          <cell r="V286">
            <v>297.3699951171875</v>
          </cell>
          <cell r="W286" t="str">
            <v>CISCO_DAILY_BILL_DTL20040623.TXT</v>
          </cell>
          <cell r="X286">
            <v>38162</v>
          </cell>
          <cell r="Z286" t="str">
            <v>Print Summary</v>
          </cell>
        </row>
        <row r="287">
          <cell r="E287">
            <v>38190</v>
          </cell>
          <cell r="F287">
            <v>30</v>
          </cell>
          <cell r="G287">
            <v>1657</v>
          </cell>
          <cell r="K287" t="str">
            <v>DR</v>
          </cell>
          <cell r="L287">
            <v>38160</v>
          </cell>
          <cell r="N287">
            <v>1377</v>
          </cell>
          <cell r="P287">
            <v>280</v>
          </cell>
          <cell r="Q287">
            <v>0</v>
          </cell>
          <cell r="R287">
            <v>37.5</v>
          </cell>
          <cell r="S287">
            <v>38.419998168945313</v>
          </cell>
          <cell r="T287">
            <v>0</v>
          </cell>
          <cell r="U287">
            <v>8.1700000762939453</v>
          </cell>
          <cell r="V287">
            <v>297.76998901367188</v>
          </cell>
          <cell r="W287" t="str">
            <v>CISCO_DAILY_BILL_DTL20040726.TXT</v>
          </cell>
          <cell r="X287">
            <v>38195</v>
          </cell>
          <cell r="Z287" t="str">
            <v>Print Summary</v>
          </cell>
          <cell r="AA287" t="str">
            <v>CPP Notification Failure. Move 25 kWh from super peak to on peak.</v>
          </cell>
        </row>
        <row r="288">
          <cell r="E288">
            <v>37854</v>
          </cell>
          <cell r="F288">
            <v>28</v>
          </cell>
          <cell r="G288">
            <v>884</v>
          </cell>
          <cell r="K288" t="str">
            <v>DR</v>
          </cell>
          <cell r="L288">
            <v>37826</v>
          </cell>
          <cell r="N288">
            <v>676</v>
          </cell>
          <cell r="P288">
            <v>191</v>
          </cell>
          <cell r="Q288">
            <v>17</v>
          </cell>
          <cell r="R288">
            <v>29.659999847412109</v>
          </cell>
          <cell r="S288">
            <v>29.389999389648438</v>
          </cell>
          <cell r="T288">
            <v>8.0600004196166992</v>
          </cell>
          <cell r="U288">
            <v>4.5300002098083496</v>
          </cell>
          <cell r="V288">
            <v>156.32000732421875</v>
          </cell>
          <cell r="W288" t="str">
            <v>CISCO_DAILY_BILL_DTL20030822.TXT</v>
          </cell>
          <cell r="X288">
            <v>37858</v>
          </cell>
          <cell r="Z288" t="str">
            <v>Print Summary</v>
          </cell>
        </row>
        <row r="289">
          <cell r="E289">
            <v>37886</v>
          </cell>
          <cell r="F289">
            <v>32</v>
          </cell>
          <cell r="G289">
            <v>906</v>
          </cell>
          <cell r="K289" t="str">
            <v>DR</v>
          </cell>
          <cell r="L289">
            <v>37854</v>
          </cell>
          <cell r="N289">
            <v>727</v>
          </cell>
          <cell r="P289">
            <v>163</v>
          </cell>
          <cell r="Q289">
            <v>16</v>
          </cell>
          <cell r="R289">
            <v>32.240001678466797</v>
          </cell>
          <cell r="S289">
            <v>25.159999847412109</v>
          </cell>
          <cell r="T289">
            <v>7.5900001525878906</v>
          </cell>
          <cell r="U289">
            <v>4.1999998092651367</v>
          </cell>
          <cell r="V289">
            <v>153.8699951171875</v>
          </cell>
          <cell r="W289" t="str">
            <v>CISCO_DAILY_BILL_DTL20030923.TXT</v>
          </cell>
          <cell r="X289">
            <v>37888</v>
          </cell>
          <cell r="Z289" t="str">
            <v>Print Summary</v>
          </cell>
        </row>
        <row r="290">
          <cell r="E290">
            <v>37915</v>
          </cell>
          <cell r="F290">
            <v>29</v>
          </cell>
          <cell r="G290">
            <v>822</v>
          </cell>
          <cell r="K290" t="str">
            <v>DR</v>
          </cell>
          <cell r="L290">
            <v>37886</v>
          </cell>
          <cell r="N290">
            <v>637</v>
          </cell>
          <cell r="P290">
            <v>163</v>
          </cell>
          <cell r="Q290">
            <v>22</v>
          </cell>
          <cell r="R290">
            <v>28.379999160766602</v>
          </cell>
          <cell r="S290">
            <v>25.190000534057617</v>
          </cell>
          <cell r="T290">
            <v>10.439999580383301</v>
          </cell>
          <cell r="U290">
            <v>3.6500000953674316</v>
          </cell>
          <cell r="V290">
            <v>145.63999938964844</v>
          </cell>
          <cell r="W290" t="str">
            <v>CISCO_DAILY_BILL_DTL20031022.TXT</v>
          </cell>
          <cell r="X290">
            <v>37917</v>
          </cell>
          <cell r="Z290" t="str">
            <v>Print Summary</v>
          </cell>
        </row>
        <row r="291">
          <cell r="E291">
            <v>37945</v>
          </cell>
          <cell r="F291">
            <v>30</v>
          </cell>
          <cell r="G291">
            <v>1295</v>
          </cell>
          <cell r="K291" t="str">
            <v>DR</v>
          </cell>
          <cell r="L291">
            <v>37915</v>
          </cell>
          <cell r="N291">
            <v>1100</v>
          </cell>
          <cell r="P291">
            <v>195</v>
          </cell>
          <cell r="Q291">
            <v>0</v>
          </cell>
          <cell r="R291">
            <v>47.909999847412109</v>
          </cell>
          <cell r="S291">
            <v>17.180000305175781</v>
          </cell>
          <cell r="T291">
            <v>0</v>
          </cell>
          <cell r="U291">
            <v>5.75</v>
          </cell>
          <cell r="V291">
            <v>190.97999572753906</v>
          </cell>
          <cell r="W291" t="str">
            <v>CISCO_DAILY_BILL_DTL20031121.TXT</v>
          </cell>
          <cell r="X291">
            <v>37949</v>
          </cell>
          <cell r="Z291" t="str">
            <v>Print Summary</v>
          </cell>
        </row>
        <row r="292">
          <cell r="E292">
            <v>37977</v>
          </cell>
          <cell r="F292">
            <v>32</v>
          </cell>
          <cell r="G292">
            <v>1977</v>
          </cell>
          <cell r="K292" t="str">
            <v>DR</v>
          </cell>
          <cell r="L292">
            <v>37945</v>
          </cell>
          <cell r="N292">
            <v>1662</v>
          </cell>
          <cell r="P292">
            <v>315</v>
          </cell>
          <cell r="Q292">
            <v>0</v>
          </cell>
          <cell r="R292">
            <v>72.010002136230469</v>
          </cell>
          <cell r="S292">
            <v>15.220000267028809</v>
          </cell>
          <cell r="T292">
            <v>0</v>
          </cell>
          <cell r="U292">
            <v>8.7799997329711914</v>
          </cell>
          <cell r="V292">
            <v>287.07000732421875</v>
          </cell>
          <cell r="W292" t="str">
            <v>CISCO_DAILY_BILL_DTL20031226.TXT</v>
          </cell>
          <cell r="X292">
            <v>37984</v>
          </cell>
          <cell r="Z292" t="str">
            <v>Print Summary</v>
          </cell>
        </row>
        <row r="293">
          <cell r="E293">
            <v>38008</v>
          </cell>
          <cell r="F293">
            <v>31</v>
          </cell>
          <cell r="G293">
            <v>2120</v>
          </cell>
          <cell r="K293" t="str">
            <v>DR</v>
          </cell>
          <cell r="L293">
            <v>37977</v>
          </cell>
          <cell r="N293">
            <v>1794</v>
          </cell>
          <cell r="P293">
            <v>301</v>
          </cell>
          <cell r="Q293">
            <v>25</v>
          </cell>
          <cell r="R293">
            <v>77.709999084472656</v>
          </cell>
          <cell r="S293">
            <v>14.539999961853027</v>
          </cell>
          <cell r="T293">
            <v>16.459999084472656</v>
          </cell>
          <cell r="U293">
            <v>9.4300003051757813</v>
          </cell>
          <cell r="V293">
            <v>327.02999877929688</v>
          </cell>
          <cell r="W293" t="str">
            <v>CISCO_DAILY_BILL_DTL20040126.TXT</v>
          </cell>
          <cell r="X293">
            <v>38013</v>
          </cell>
          <cell r="Z293" t="str">
            <v>Print Summary</v>
          </cell>
        </row>
        <row r="294">
          <cell r="E294">
            <v>38040</v>
          </cell>
          <cell r="F294">
            <v>32</v>
          </cell>
          <cell r="G294">
            <v>2187</v>
          </cell>
          <cell r="K294" t="str">
            <v>DR</v>
          </cell>
          <cell r="L294">
            <v>38008</v>
          </cell>
          <cell r="N294">
            <v>1841</v>
          </cell>
          <cell r="P294">
            <v>317</v>
          </cell>
          <cell r="Q294">
            <v>29</v>
          </cell>
          <cell r="R294">
            <v>78.870002746582031</v>
          </cell>
          <cell r="S294">
            <v>15.170000076293945</v>
          </cell>
          <cell r="T294">
            <v>19.079999923706055</v>
          </cell>
          <cell r="U294">
            <v>10.779999732971191</v>
          </cell>
          <cell r="V294">
            <v>338.08999633789063</v>
          </cell>
          <cell r="W294" t="str">
            <v>CISCO_DAILY_BILL_DTL20040224.TXT</v>
          </cell>
          <cell r="X294">
            <v>38042</v>
          </cell>
          <cell r="Z294" t="str">
            <v>Print Summary</v>
          </cell>
        </row>
        <row r="295">
          <cell r="E295">
            <v>38069</v>
          </cell>
          <cell r="F295">
            <v>29</v>
          </cell>
          <cell r="G295">
            <v>1412</v>
          </cell>
          <cell r="K295" t="str">
            <v>DR</v>
          </cell>
          <cell r="L295">
            <v>38040</v>
          </cell>
          <cell r="N295">
            <v>1166</v>
          </cell>
          <cell r="P295">
            <v>246</v>
          </cell>
          <cell r="Q295">
            <v>0</v>
          </cell>
          <cell r="R295">
            <v>49.950000762939453</v>
          </cell>
          <cell r="S295">
            <v>11.760000228881836</v>
          </cell>
          <cell r="T295">
            <v>0</v>
          </cell>
          <cell r="U295">
            <v>6.9699997901916504</v>
          </cell>
          <cell r="V295">
            <v>198.30000305175781</v>
          </cell>
          <cell r="W295" t="str">
            <v>CISCO_DAILY_BILL_DTL20040324.TXT</v>
          </cell>
          <cell r="X295">
            <v>38071</v>
          </cell>
          <cell r="Z295" t="str">
            <v>Print Summary</v>
          </cell>
        </row>
        <row r="296">
          <cell r="E296">
            <v>38098</v>
          </cell>
          <cell r="F296">
            <v>29</v>
          </cell>
          <cell r="G296">
            <v>983</v>
          </cell>
          <cell r="K296" t="str">
            <v>DR</v>
          </cell>
          <cell r="L296">
            <v>38069</v>
          </cell>
          <cell r="N296">
            <v>780</v>
          </cell>
          <cell r="P296">
            <v>203</v>
          </cell>
          <cell r="Q296">
            <v>0</v>
          </cell>
          <cell r="R296">
            <v>28.329999923706055</v>
          </cell>
          <cell r="S296">
            <v>8.619999885559082</v>
          </cell>
          <cell r="T296">
            <v>0</v>
          </cell>
          <cell r="U296">
            <v>4.8499999046325684</v>
          </cell>
          <cell r="V296">
            <v>128.17999267578125</v>
          </cell>
          <cell r="W296" t="str">
            <v>CISCO_DAILY_BILL_DTL20040423.TXT</v>
          </cell>
          <cell r="X296">
            <v>38103</v>
          </cell>
          <cell r="Z296" t="str">
            <v>Print Summary</v>
          </cell>
        </row>
        <row r="297">
          <cell r="E297">
            <v>38130</v>
          </cell>
          <cell r="F297">
            <v>32</v>
          </cell>
          <cell r="G297">
            <v>831</v>
          </cell>
          <cell r="K297" t="str">
            <v>DR</v>
          </cell>
          <cell r="L297">
            <v>38098</v>
          </cell>
          <cell r="N297">
            <v>673</v>
          </cell>
          <cell r="P297">
            <v>158</v>
          </cell>
          <cell r="Q297">
            <v>0</v>
          </cell>
          <cell r="R297">
            <v>18.100000381469727</v>
          </cell>
          <cell r="S297">
            <v>16.690000534057617</v>
          </cell>
          <cell r="T297">
            <v>0</v>
          </cell>
          <cell r="U297">
            <v>4.0999999046325684</v>
          </cell>
          <cell r="V297">
            <v>120.73999786376953</v>
          </cell>
          <cell r="W297" t="str">
            <v>CISCO_DAILY_BILL_DTL20040525.TXT</v>
          </cell>
          <cell r="X297">
            <v>38133</v>
          </cell>
          <cell r="Z297" t="str">
            <v>Print Summary</v>
          </cell>
        </row>
        <row r="298">
          <cell r="E298">
            <v>38160</v>
          </cell>
          <cell r="F298">
            <v>30</v>
          </cell>
          <cell r="G298">
            <v>734</v>
          </cell>
          <cell r="K298" t="str">
            <v>DR</v>
          </cell>
          <cell r="L298">
            <v>38130</v>
          </cell>
          <cell r="N298">
            <v>608</v>
          </cell>
          <cell r="P298">
            <v>126</v>
          </cell>
          <cell r="Q298">
            <v>0</v>
          </cell>
          <cell r="R298">
            <v>16.559999465942383</v>
          </cell>
          <cell r="S298">
            <v>17.290000915527344</v>
          </cell>
          <cell r="T298">
            <v>0</v>
          </cell>
          <cell r="U298">
            <v>3.619999885559082</v>
          </cell>
          <cell r="V298">
            <v>111.81999969482422</v>
          </cell>
          <cell r="W298" t="str">
            <v>CISCO_DAILY_BILL_DTL20040623.TXT</v>
          </cell>
          <cell r="X298">
            <v>38162</v>
          </cell>
          <cell r="Z298" t="str">
            <v>Print Summary</v>
          </cell>
        </row>
        <row r="299">
          <cell r="E299">
            <v>38190</v>
          </cell>
          <cell r="F299">
            <v>30</v>
          </cell>
          <cell r="G299">
            <v>787</v>
          </cell>
          <cell r="K299" t="str">
            <v>DR</v>
          </cell>
          <cell r="L299">
            <v>38160</v>
          </cell>
          <cell r="N299">
            <v>635</v>
          </cell>
          <cell r="P299">
            <v>139</v>
          </cell>
          <cell r="Q299">
            <v>13</v>
          </cell>
          <cell r="R299">
            <v>17.290000915527344</v>
          </cell>
          <cell r="S299">
            <v>19.069999694824219</v>
          </cell>
          <cell r="T299">
            <v>5.940000057220459</v>
          </cell>
          <cell r="U299">
            <v>3.880000114440918</v>
          </cell>
          <cell r="V299">
            <v>127.69000244140625</v>
          </cell>
          <cell r="W299" t="str">
            <v>CISCO_DAILY_BILL_DTL20040723.TXT</v>
          </cell>
          <cell r="X299">
            <v>38194</v>
          </cell>
          <cell r="Z299" t="str">
            <v>Print Summary</v>
          </cell>
        </row>
        <row r="300">
          <cell r="E300">
            <v>38221</v>
          </cell>
          <cell r="F300">
            <v>31</v>
          </cell>
          <cell r="G300">
            <v>670</v>
          </cell>
          <cell r="K300" t="str">
            <v>DR</v>
          </cell>
          <cell r="L300">
            <v>38190</v>
          </cell>
          <cell r="N300">
            <v>557</v>
          </cell>
          <cell r="P300">
            <v>95</v>
          </cell>
          <cell r="Q300">
            <v>18</v>
          </cell>
          <cell r="R300">
            <v>15.170000076293945</v>
          </cell>
          <cell r="S300">
            <v>13.039999961853027</v>
          </cell>
          <cell r="T300">
            <v>8.2299995422363281</v>
          </cell>
          <cell r="U300">
            <v>3.2999999523162842</v>
          </cell>
          <cell r="V300">
            <v>105.04000091552734</v>
          </cell>
          <cell r="W300" t="str">
            <v>CISCO_DAILY_BILL_DTL20040823.TXT</v>
          </cell>
          <cell r="X300">
            <v>38223</v>
          </cell>
          <cell r="Z300" t="str">
            <v>Print Summary</v>
          </cell>
        </row>
        <row r="301">
          <cell r="E301">
            <v>38252</v>
          </cell>
          <cell r="F301">
            <v>31</v>
          </cell>
          <cell r="G301">
            <v>1114</v>
          </cell>
          <cell r="K301" t="str">
            <v>DR</v>
          </cell>
          <cell r="L301">
            <v>38221</v>
          </cell>
          <cell r="N301">
            <v>878</v>
          </cell>
          <cell r="P301">
            <v>169</v>
          </cell>
          <cell r="Q301">
            <v>67</v>
          </cell>
          <cell r="R301">
            <v>18.399999618530273</v>
          </cell>
          <cell r="S301">
            <v>22.159999847412109</v>
          </cell>
          <cell r="T301">
            <v>30.129999160766602</v>
          </cell>
          <cell r="U301">
            <v>5.4899997711181641</v>
          </cell>
          <cell r="V301">
            <v>207.25</v>
          </cell>
          <cell r="W301" t="str">
            <v>CISCO_DAILY_BILL_DTL20040924.TXT</v>
          </cell>
          <cell r="X301">
            <v>38257</v>
          </cell>
          <cell r="Z301" t="str">
            <v>Print Summary</v>
          </cell>
        </row>
        <row r="302">
          <cell r="E302">
            <v>38189</v>
          </cell>
          <cell r="F302">
            <v>29</v>
          </cell>
          <cell r="G302">
            <v>1427</v>
          </cell>
          <cell r="K302" t="str">
            <v>DR</v>
          </cell>
          <cell r="L302">
            <v>38160</v>
          </cell>
          <cell r="N302">
            <v>1218</v>
          </cell>
          <cell r="P302">
            <v>201</v>
          </cell>
          <cell r="Q302">
            <v>8</v>
          </cell>
          <cell r="R302">
            <v>33.169998168945313</v>
          </cell>
          <cell r="S302">
            <v>27.579999923706055</v>
          </cell>
          <cell r="T302">
            <v>3.6600000858306885</v>
          </cell>
          <cell r="U302">
            <v>7.0399999618530273</v>
          </cell>
          <cell r="V302">
            <v>251.6199951171875</v>
          </cell>
          <cell r="W302" t="str">
            <v>CISCO_DAILY_BILL_DTL20040722.TXT</v>
          </cell>
          <cell r="X302">
            <v>38191</v>
          </cell>
          <cell r="Z302" t="str">
            <v>Print Summary</v>
          </cell>
        </row>
        <row r="303">
          <cell r="E303">
            <v>38218</v>
          </cell>
          <cell r="F303">
            <v>29</v>
          </cell>
          <cell r="G303">
            <v>1367</v>
          </cell>
          <cell r="K303" t="str">
            <v>DR</v>
          </cell>
          <cell r="L303">
            <v>38189</v>
          </cell>
          <cell r="N303">
            <v>1168</v>
          </cell>
          <cell r="P303">
            <v>175</v>
          </cell>
          <cell r="Q303">
            <v>24</v>
          </cell>
          <cell r="R303">
            <v>31.799999237060547</v>
          </cell>
          <cell r="S303">
            <v>24.020000457763672</v>
          </cell>
          <cell r="T303">
            <v>10.970000267028809</v>
          </cell>
          <cell r="U303">
            <v>6.7399997711181641</v>
          </cell>
          <cell r="V303">
            <v>244.64999389648438</v>
          </cell>
          <cell r="W303" t="str">
            <v>CISCO_DAILY_BILL_DTL20040823.TXT</v>
          </cell>
          <cell r="X303">
            <v>38223</v>
          </cell>
          <cell r="Z303" t="str">
            <v>Print Summary</v>
          </cell>
        </row>
        <row r="304">
          <cell r="E304">
            <v>38251</v>
          </cell>
          <cell r="F304">
            <v>33</v>
          </cell>
          <cell r="G304">
            <v>1569</v>
          </cell>
          <cell r="K304" t="str">
            <v>DR</v>
          </cell>
          <cell r="L304">
            <v>38218</v>
          </cell>
          <cell r="N304">
            <v>1341</v>
          </cell>
          <cell r="P304">
            <v>202</v>
          </cell>
          <cell r="Q304">
            <v>26</v>
          </cell>
          <cell r="R304">
            <v>29.540000915527344</v>
          </cell>
          <cell r="S304">
            <v>26.780000686645508</v>
          </cell>
          <cell r="T304">
            <v>11.699999809265137</v>
          </cell>
          <cell r="U304">
            <v>7.7300000190734863</v>
          </cell>
          <cell r="V304">
            <v>278.47000122070313</v>
          </cell>
          <cell r="W304" t="str">
            <v>CISCO_DAILY_BILL_DTL20040922.TXT</v>
          </cell>
          <cell r="X304">
            <v>38253</v>
          </cell>
          <cell r="Z304" t="str">
            <v>Print Summary</v>
          </cell>
        </row>
        <row r="305">
          <cell r="E305">
            <v>37887</v>
          </cell>
          <cell r="F305">
            <v>29</v>
          </cell>
          <cell r="G305">
            <v>1026</v>
          </cell>
          <cell r="K305" t="str">
            <v>DR</v>
          </cell>
          <cell r="L305">
            <v>37858</v>
          </cell>
          <cell r="N305">
            <v>845</v>
          </cell>
          <cell r="P305">
            <v>171</v>
          </cell>
          <cell r="Q305">
            <v>10</v>
          </cell>
          <cell r="R305">
            <v>4.5999999046325684</v>
          </cell>
          <cell r="S305">
            <v>29.530000686645508</v>
          </cell>
          <cell r="T305">
            <v>6.6500000953674316</v>
          </cell>
          <cell r="U305">
            <v>4.679999828338623</v>
          </cell>
          <cell r="V305">
            <v>146.05999755859375</v>
          </cell>
          <cell r="W305" t="str">
            <v>CISCO_DAILY_BILL_DTL20030925.TXT</v>
          </cell>
          <cell r="X305">
            <v>37890</v>
          </cell>
          <cell r="Z305" t="str">
            <v>Print Summary</v>
          </cell>
          <cell r="AA305" t="str">
            <v>CPP Notification Failure. Move 5 kWh from super peak to on peak.</v>
          </cell>
        </row>
        <row r="306">
          <cell r="E306">
            <v>37916</v>
          </cell>
          <cell r="F306">
            <v>29</v>
          </cell>
          <cell r="G306">
            <v>944</v>
          </cell>
          <cell r="K306" t="str">
            <v>DR</v>
          </cell>
          <cell r="L306">
            <v>37887</v>
          </cell>
          <cell r="N306">
            <v>762</v>
          </cell>
          <cell r="P306">
            <v>156</v>
          </cell>
          <cell r="Q306">
            <v>26</v>
          </cell>
          <cell r="R306">
            <v>4.2399997711181641</v>
          </cell>
          <cell r="S306">
            <v>26.969999313354492</v>
          </cell>
          <cell r="T306">
            <v>17.299999237060547</v>
          </cell>
          <cell r="U306">
            <v>4.190000057220459</v>
          </cell>
          <cell r="V306">
            <v>144.80000305175781</v>
          </cell>
          <cell r="W306" t="str">
            <v>CISCO_DAILY_BILL_DTL20031024.TXT</v>
          </cell>
          <cell r="X306">
            <v>37922</v>
          </cell>
          <cell r="Z306" t="str">
            <v>Print Summary</v>
          </cell>
        </row>
        <row r="307">
          <cell r="E307">
            <v>37948</v>
          </cell>
          <cell r="F307">
            <v>32</v>
          </cell>
          <cell r="G307">
            <v>1326</v>
          </cell>
          <cell r="K307" t="str">
            <v>DR</v>
          </cell>
          <cell r="L307">
            <v>37916</v>
          </cell>
          <cell r="N307">
            <v>1080</v>
          </cell>
          <cell r="P307">
            <v>246</v>
          </cell>
          <cell r="Q307">
            <v>0</v>
          </cell>
          <cell r="R307">
            <v>29.709999084472656</v>
          </cell>
          <cell r="S307">
            <v>58.840000152587891</v>
          </cell>
          <cell r="T307">
            <v>0</v>
          </cell>
          <cell r="U307">
            <v>5.880000114440918</v>
          </cell>
          <cell r="V307">
            <v>228.25</v>
          </cell>
          <cell r="W307" t="str">
            <v>CISCO_DAILY_BILL_DTL20031124.TXT</v>
          </cell>
          <cell r="X307">
            <v>37950</v>
          </cell>
          <cell r="Z307" t="str">
            <v>Print Summary</v>
          </cell>
        </row>
        <row r="308">
          <cell r="E308">
            <v>37978</v>
          </cell>
          <cell r="F308">
            <v>30</v>
          </cell>
          <cell r="G308">
            <v>1802</v>
          </cell>
          <cell r="K308" t="str">
            <v>DR</v>
          </cell>
          <cell r="L308">
            <v>37948</v>
          </cell>
          <cell r="N308">
            <v>1474</v>
          </cell>
          <cell r="P308">
            <v>328</v>
          </cell>
          <cell r="Q308">
            <v>0</v>
          </cell>
          <cell r="R308">
            <v>50.150001525878906</v>
          </cell>
          <cell r="S308">
            <v>86.599998474121094</v>
          </cell>
          <cell r="T308">
            <v>0</v>
          </cell>
          <cell r="U308">
            <v>8</v>
          </cell>
          <cell r="V308">
            <v>340.32000732421875</v>
          </cell>
          <cell r="W308" t="str">
            <v>CISCO_DAILY_BILL_DTL20031224.TXT</v>
          </cell>
          <cell r="X308">
            <v>37981</v>
          </cell>
          <cell r="Z308" t="str">
            <v>Print Summary</v>
          </cell>
        </row>
        <row r="309">
          <cell r="E309">
            <v>38011</v>
          </cell>
          <cell r="F309">
            <v>33</v>
          </cell>
          <cell r="G309">
            <v>1958</v>
          </cell>
          <cell r="K309" t="str">
            <v>DR</v>
          </cell>
          <cell r="L309">
            <v>37978</v>
          </cell>
          <cell r="N309">
            <v>1668</v>
          </cell>
          <cell r="P309">
            <v>270</v>
          </cell>
          <cell r="Q309">
            <v>20</v>
          </cell>
          <cell r="R309">
            <v>56.669998168945313</v>
          </cell>
          <cell r="S309">
            <v>71.269996643066406</v>
          </cell>
          <cell r="T309">
            <v>9.6800003051757813</v>
          </cell>
          <cell r="U309">
            <v>8.7899999618530273</v>
          </cell>
          <cell r="V309">
            <v>356.08999633789063</v>
          </cell>
          <cell r="W309" t="str">
            <v>CISCO_DAILY_BILL_DTL20040127.TXT</v>
          </cell>
          <cell r="X309">
            <v>38014</v>
          </cell>
          <cell r="Z309" t="str">
            <v>Print Summary</v>
          </cell>
        </row>
        <row r="310">
          <cell r="E310">
            <v>38022</v>
          </cell>
          <cell r="F310">
            <v>11</v>
          </cell>
          <cell r="G310">
            <v>462</v>
          </cell>
          <cell r="K310" t="str">
            <v>DR</v>
          </cell>
          <cell r="L310">
            <v>38011</v>
          </cell>
          <cell r="N310">
            <v>385</v>
          </cell>
          <cell r="P310">
            <v>52</v>
          </cell>
          <cell r="Q310">
            <v>25</v>
          </cell>
          <cell r="R310">
            <v>12.909999847412109</v>
          </cell>
          <cell r="S310">
            <v>13.699999809265137</v>
          </cell>
          <cell r="T310">
            <v>12.090000152587891</v>
          </cell>
          <cell r="U310">
            <v>2.2699999809265137</v>
          </cell>
          <cell r="V310">
            <v>86.430000305175781</v>
          </cell>
          <cell r="W310" t="str">
            <v>CISCO_DAILY_BILL_DTL20040206.TXT</v>
          </cell>
          <cell r="X310">
            <v>38026</v>
          </cell>
          <cell r="Z310" t="str">
            <v>Print Summary</v>
          </cell>
        </row>
        <row r="311">
          <cell r="E311">
            <v>37830</v>
          </cell>
          <cell r="F311">
            <v>28</v>
          </cell>
          <cell r="G311">
            <v>910</v>
          </cell>
          <cell r="K311" t="str">
            <v>DR</v>
          </cell>
          <cell r="L311">
            <v>37802</v>
          </cell>
          <cell r="N311">
            <v>816</v>
          </cell>
          <cell r="P311">
            <v>80</v>
          </cell>
          <cell r="Q311">
            <v>14</v>
          </cell>
          <cell r="R311">
            <v>3.9700000286102295</v>
          </cell>
          <cell r="S311">
            <v>13.770000457763672</v>
          </cell>
          <cell r="T311">
            <v>9.3100004196166992</v>
          </cell>
          <cell r="U311">
            <v>4.6700000762939453</v>
          </cell>
          <cell r="V311">
            <v>119.16000366210938</v>
          </cell>
          <cell r="W311" t="str">
            <v>CISCO_DAILY_BILL_DTL20030729.TXT</v>
          </cell>
          <cell r="X311">
            <v>37832</v>
          </cell>
          <cell r="Z311" t="str">
            <v>Print Summary</v>
          </cell>
        </row>
        <row r="312">
          <cell r="E312">
            <v>37830</v>
          </cell>
          <cell r="F312">
            <v>28</v>
          </cell>
          <cell r="G312">
            <v>910</v>
          </cell>
          <cell r="K312" t="str">
            <v>DR</v>
          </cell>
          <cell r="L312">
            <v>37802</v>
          </cell>
          <cell r="N312">
            <v>819</v>
          </cell>
          <cell r="P312">
            <v>78</v>
          </cell>
          <cell r="Q312">
            <v>13</v>
          </cell>
          <cell r="R312">
            <v>3.9900000095367432</v>
          </cell>
          <cell r="S312">
            <v>13.430000305175781</v>
          </cell>
          <cell r="T312">
            <v>8.6400003433227539</v>
          </cell>
          <cell r="U312">
            <v>4.6700000762939453</v>
          </cell>
          <cell r="V312">
            <v>118.16999816894531</v>
          </cell>
          <cell r="W312" t="str">
            <v>CISCO_DAILY_BILL_DTL20030806.TXT</v>
          </cell>
          <cell r="X312">
            <v>37840</v>
          </cell>
          <cell r="Z312" t="str">
            <v>Print Summary</v>
          </cell>
        </row>
        <row r="313">
          <cell r="E313">
            <v>37859</v>
          </cell>
          <cell r="F313">
            <v>29</v>
          </cell>
          <cell r="G313">
            <v>846</v>
          </cell>
          <cell r="K313" t="str">
            <v>DR</v>
          </cell>
          <cell r="L313">
            <v>37830</v>
          </cell>
          <cell r="N313">
            <v>762</v>
          </cell>
          <cell r="P313">
            <v>78</v>
          </cell>
          <cell r="Q313">
            <v>6</v>
          </cell>
          <cell r="R313">
            <v>3.7100000381469727</v>
          </cell>
          <cell r="S313">
            <v>13.430000305175781</v>
          </cell>
          <cell r="T313">
            <v>3.9900000095367432</v>
          </cell>
          <cell r="U313">
            <v>4.3400001525878906</v>
          </cell>
          <cell r="V313">
            <v>104.79000091552734</v>
          </cell>
          <cell r="W313" t="str">
            <v>CISCO_DAILY_BILL_DTL20030827.TXT</v>
          </cell>
          <cell r="X313">
            <v>37861</v>
          </cell>
          <cell r="Z313" t="str">
            <v>Print Summary</v>
          </cell>
        </row>
        <row r="314">
          <cell r="E314">
            <v>37889</v>
          </cell>
          <cell r="F314">
            <v>30</v>
          </cell>
          <cell r="G314">
            <v>1138</v>
          </cell>
          <cell r="K314" t="str">
            <v>DR</v>
          </cell>
          <cell r="L314">
            <v>37859</v>
          </cell>
          <cell r="N314">
            <v>1047</v>
          </cell>
          <cell r="P314">
            <v>71</v>
          </cell>
          <cell r="Q314">
            <v>20</v>
          </cell>
          <cell r="R314">
            <v>5.75</v>
          </cell>
          <cell r="S314">
            <v>12.270000457763672</v>
          </cell>
          <cell r="T314">
            <v>13.300000190734863</v>
          </cell>
          <cell r="U314">
            <v>5.119999885559082</v>
          </cell>
          <cell r="V314">
            <v>151.33999633789063</v>
          </cell>
          <cell r="W314" t="str">
            <v>CISCO_DAILY_BILL_DTL20030929.TXT</v>
          </cell>
          <cell r="X314">
            <v>37894</v>
          </cell>
          <cell r="Z314" t="str">
            <v>Print Summary</v>
          </cell>
        </row>
        <row r="315">
          <cell r="E315">
            <v>37920</v>
          </cell>
          <cell r="F315">
            <v>31</v>
          </cell>
          <cell r="G315">
            <v>1297</v>
          </cell>
          <cell r="K315" t="str">
            <v>DR</v>
          </cell>
          <cell r="L315">
            <v>37889</v>
          </cell>
          <cell r="N315">
            <v>1185</v>
          </cell>
          <cell r="P315">
            <v>98</v>
          </cell>
          <cell r="Q315">
            <v>14</v>
          </cell>
          <cell r="R315">
            <v>6.5900001525878906</v>
          </cell>
          <cell r="S315">
            <v>16.940000534057617</v>
          </cell>
          <cell r="T315">
            <v>9.3199996948242188</v>
          </cell>
          <cell r="U315">
            <v>5.7600002288818359</v>
          </cell>
          <cell r="V315">
            <v>174.21000671386719</v>
          </cell>
          <cell r="W315" t="str">
            <v>CISCO_DAILY_BILL_DTL20031031.TXT</v>
          </cell>
          <cell r="X315">
            <v>37928</v>
          </cell>
          <cell r="Z315" t="str">
            <v>Print Summary</v>
          </cell>
        </row>
        <row r="316">
          <cell r="E316">
            <v>37950</v>
          </cell>
          <cell r="F316">
            <v>30</v>
          </cell>
          <cell r="G316">
            <v>1236</v>
          </cell>
          <cell r="K316" t="str">
            <v>DR</v>
          </cell>
          <cell r="L316">
            <v>37920</v>
          </cell>
          <cell r="N316">
            <v>1083</v>
          </cell>
          <cell r="P316">
            <v>153</v>
          </cell>
          <cell r="Q316">
            <v>0</v>
          </cell>
          <cell r="R316">
            <v>32.119998931884766</v>
          </cell>
          <cell r="S316">
            <v>35.200000762939453</v>
          </cell>
          <cell r="T316">
            <v>0</v>
          </cell>
          <cell r="U316">
            <v>5.4899997711181641</v>
          </cell>
          <cell r="V316">
            <v>197.05000305175781</v>
          </cell>
          <cell r="W316" t="str">
            <v>CISCO_DAILY_BILL_DTL20031126.TXT</v>
          </cell>
          <cell r="X316">
            <v>37956</v>
          </cell>
          <cell r="Z316" t="str">
            <v>Print Summary</v>
          </cell>
        </row>
        <row r="317">
          <cell r="E317">
            <v>37983</v>
          </cell>
          <cell r="F317">
            <v>33</v>
          </cell>
          <cell r="G317">
            <v>1342</v>
          </cell>
          <cell r="K317" t="str">
            <v>DR</v>
          </cell>
          <cell r="L317">
            <v>37950</v>
          </cell>
          <cell r="N317">
            <v>1196</v>
          </cell>
          <cell r="P317">
            <v>146</v>
          </cell>
          <cell r="Q317">
            <v>0</v>
          </cell>
          <cell r="R317">
            <v>40.689998626708984</v>
          </cell>
          <cell r="S317">
            <v>38.549999237060547</v>
          </cell>
          <cell r="T317">
            <v>0</v>
          </cell>
          <cell r="U317">
            <v>5.9600000381469727</v>
          </cell>
          <cell r="V317">
            <v>218.41999816894531</v>
          </cell>
          <cell r="W317" t="str">
            <v>CISCO_DAILY_BILL_DTL20031229.TXT</v>
          </cell>
          <cell r="X317">
            <v>37985</v>
          </cell>
          <cell r="Z317" t="str">
            <v>Print Summary</v>
          </cell>
        </row>
        <row r="318">
          <cell r="E318">
            <v>38013</v>
          </cell>
          <cell r="F318">
            <v>30</v>
          </cell>
          <cell r="G318">
            <v>1277</v>
          </cell>
          <cell r="K318" t="str">
            <v>DR</v>
          </cell>
          <cell r="L318">
            <v>37983</v>
          </cell>
          <cell r="N318">
            <v>1103</v>
          </cell>
          <cell r="P318">
            <v>159</v>
          </cell>
          <cell r="Q318">
            <v>15</v>
          </cell>
          <cell r="R318">
            <v>37.430000305175781</v>
          </cell>
          <cell r="S318">
            <v>41.970001220703125</v>
          </cell>
          <cell r="T318">
            <v>7.25</v>
          </cell>
          <cell r="U318">
            <v>5.7800002098083496</v>
          </cell>
          <cell r="V318">
            <v>218.85000610351563</v>
          </cell>
          <cell r="W318" t="str">
            <v>CISCO_DAILY_BILL_DTL20040129.TXT</v>
          </cell>
          <cell r="X318">
            <v>38016</v>
          </cell>
          <cell r="Z318" t="str">
            <v>Print Summary</v>
          </cell>
        </row>
        <row r="319">
          <cell r="E319">
            <v>38043</v>
          </cell>
          <cell r="F319">
            <v>30</v>
          </cell>
          <cell r="G319">
            <v>1032</v>
          </cell>
          <cell r="K319" t="str">
            <v>DR</v>
          </cell>
          <cell r="L319">
            <v>38013</v>
          </cell>
          <cell r="N319">
            <v>914</v>
          </cell>
          <cell r="P319">
            <v>111</v>
          </cell>
          <cell r="Q319">
            <v>7</v>
          </cell>
          <cell r="R319">
            <v>30.649999618530273</v>
          </cell>
          <cell r="S319">
            <v>29.25</v>
          </cell>
          <cell r="T319">
            <v>3.380000114440918</v>
          </cell>
          <cell r="U319">
            <v>5.0799999237060547</v>
          </cell>
          <cell r="V319">
            <v>163.75</v>
          </cell>
          <cell r="W319" t="str">
            <v>CISCO_DAILY_BILL_DTL20040301.TXT</v>
          </cell>
          <cell r="X319">
            <v>38048</v>
          </cell>
          <cell r="Z319" t="str">
            <v>Print Summary</v>
          </cell>
        </row>
        <row r="320">
          <cell r="E320">
            <v>38074</v>
          </cell>
          <cell r="F320">
            <v>31</v>
          </cell>
          <cell r="G320">
            <v>1009</v>
          </cell>
          <cell r="K320" t="str">
            <v>DR</v>
          </cell>
          <cell r="L320">
            <v>38043</v>
          </cell>
          <cell r="N320">
            <v>930</v>
          </cell>
          <cell r="P320">
            <v>79</v>
          </cell>
          <cell r="Q320">
            <v>0</v>
          </cell>
          <cell r="R320">
            <v>31.180000305175781</v>
          </cell>
          <cell r="S320">
            <v>20.809999465942383</v>
          </cell>
          <cell r="T320">
            <v>0</v>
          </cell>
          <cell r="U320">
            <v>4.9800000190734863</v>
          </cell>
          <cell r="V320">
            <v>150.74000549316406</v>
          </cell>
          <cell r="W320" t="str">
            <v>CISCO_DAILY_BILL_DTL20040329.TXT</v>
          </cell>
          <cell r="X320">
            <v>38076</v>
          </cell>
          <cell r="Z320" t="str">
            <v>Print Summary</v>
          </cell>
        </row>
        <row r="321">
          <cell r="E321">
            <v>38103</v>
          </cell>
          <cell r="F321">
            <v>29</v>
          </cell>
          <cell r="G321">
            <v>929</v>
          </cell>
          <cell r="K321" t="str">
            <v>DR</v>
          </cell>
          <cell r="L321">
            <v>38074</v>
          </cell>
          <cell r="N321">
            <v>834</v>
          </cell>
          <cell r="P321">
            <v>95</v>
          </cell>
          <cell r="Q321">
            <v>0</v>
          </cell>
          <cell r="R321">
            <v>19.920000076293945</v>
          </cell>
          <cell r="S321">
            <v>24.180000305175781</v>
          </cell>
          <cell r="T321">
            <v>0</v>
          </cell>
          <cell r="U321">
            <v>4.5799999237060547</v>
          </cell>
          <cell r="V321">
            <v>141.41999816894531</v>
          </cell>
          <cell r="W321" t="str">
            <v>CISCO_DAILY_BILL_DTL20040427.TXT</v>
          </cell>
          <cell r="X321">
            <v>38105</v>
          </cell>
          <cell r="Z321" t="str">
            <v>Print Summary</v>
          </cell>
        </row>
        <row r="322">
          <cell r="E322">
            <v>38133</v>
          </cell>
          <cell r="F322">
            <v>30</v>
          </cell>
          <cell r="G322">
            <v>995</v>
          </cell>
          <cell r="K322" t="str">
            <v>DR</v>
          </cell>
          <cell r="L322">
            <v>38103</v>
          </cell>
          <cell r="N322">
            <v>874</v>
          </cell>
          <cell r="P322">
            <v>121</v>
          </cell>
          <cell r="Q322">
            <v>0</v>
          </cell>
          <cell r="R322">
            <v>-6.9600000381469727</v>
          </cell>
          <cell r="S322">
            <v>20.370000839233398</v>
          </cell>
          <cell r="T322">
            <v>0</v>
          </cell>
          <cell r="U322">
            <v>4.9000000953674316</v>
          </cell>
          <cell r="V322">
            <v>126.91000366210938</v>
          </cell>
          <cell r="W322" t="str">
            <v>CISCO_DAILY_BILL_DTL20040527.TXT</v>
          </cell>
          <cell r="X322">
            <v>38135</v>
          </cell>
          <cell r="Z322" t="str">
            <v>Print Summary</v>
          </cell>
        </row>
        <row r="323">
          <cell r="E323">
            <v>38165</v>
          </cell>
          <cell r="F323">
            <v>32</v>
          </cell>
          <cell r="G323">
            <v>979</v>
          </cell>
          <cell r="K323" t="str">
            <v>DR</v>
          </cell>
          <cell r="L323">
            <v>38133</v>
          </cell>
          <cell r="N323">
            <v>908</v>
          </cell>
          <cell r="P323">
            <v>71</v>
          </cell>
          <cell r="Q323">
            <v>0</v>
          </cell>
          <cell r="R323">
            <v>-10.689999580383301</v>
          </cell>
          <cell r="S323">
            <v>11.039999961853027</v>
          </cell>
          <cell r="T323">
            <v>0</v>
          </cell>
          <cell r="U323">
            <v>4.8299999237060547</v>
          </cell>
          <cell r="V323">
            <v>110.48999786376953</v>
          </cell>
          <cell r="W323" t="str">
            <v>CISCO_DAILY_BILL_DTL20040628.TXT</v>
          </cell>
          <cell r="X323">
            <v>38167</v>
          </cell>
          <cell r="Z323" t="str">
            <v>Print Summary</v>
          </cell>
        </row>
        <row r="324">
          <cell r="E324">
            <v>38195</v>
          </cell>
          <cell r="F324">
            <v>30</v>
          </cell>
          <cell r="G324">
            <v>1020</v>
          </cell>
          <cell r="K324" t="str">
            <v>DR</v>
          </cell>
          <cell r="L324">
            <v>38165</v>
          </cell>
          <cell r="N324">
            <v>927</v>
          </cell>
          <cell r="P324">
            <v>77</v>
          </cell>
          <cell r="Q324">
            <v>16</v>
          </cell>
          <cell r="R324">
            <v>-10.909999847412109</v>
          </cell>
          <cell r="S324">
            <v>11.979999542236328</v>
          </cell>
          <cell r="T324">
            <v>10.369999885559082</v>
          </cell>
          <cell r="U324">
            <v>5.0300002098083496</v>
          </cell>
          <cell r="V324">
            <v>129.02000427246094</v>
          </cell>
          <cell r="W324" t="str">
            <v>CISCO_DAILY_BILL_DTL20040729.TXT</v>
          </cell>
          <cell r="X324">
            <v>38198</v>
          </cell>
          <cell r="Z324" t="str">
            <v>Print Summary</v>
          </cell>
        </row>
        <row r="325">
          <cell r="E325">
            <v>38224</v>
          </cell>
          <cell r="F325">
            <v>29</v>
          </cell>
          <cell r="G325">
            <v>985</v>
          </cell>
          <cell r="K325" t="str">
            <v>DR</v>
          </cell>
          <cell r="L325">
            <v>38195</v>
          </cell>
          <cell r="N325">
            <v>889</v>
          </cell>
          <cell r="P325">
            <v>80</v>
          </cell>
          <cell r="Q325">
            <v>16</v>
          </cell>
          <cell r="R325">
            <v>-10.460000038146973</v>
          </cell>
          <cell r="S325">
            <v>12.439999580383301</v>
          </cell>
          <cell r="T325">
            <v>10.369999885559082</v>
          </cell>
          <cell r="U325">
            <v>4.8600001335144043</v>
          </cell>
          <cell r="V325">
            <v>125.86000061035156</v>
          </cell>
          <cell r="W325" t="str">
            <v>CISCO_DAILY_BILL_DTL20040826.TXT</v>
          </cell>
          <cell r="X325">
            <v>38226</v>
          </cell>
          <cell r="Z325" t="str">
            <v>Print Summary</v>
          </cell>
        </row>
        <row r="326">
          <cell r="E326">
            <v>38257</v>
          </cell>
          <cell r="F326">
            <v>33</v>
          </cell>
          <cell r="G326">
            <v>1255</v>
          </cell>
          <cell r="K326" t="str">
            <v>DR</v>
          </cell>
          <cell r="L326">
            <v>38224</v>
          </cell>
          <cell r="N326">
            <v>1145</v>
          </cell>
          <cell r="P326">
            <v>87</v>
          </cell>
          <cell r="Q326">
            <v>23</v>
          </cell>
          <cell r="R326">
            <v>-21.069999694824219</v>
          </cell>
          <cell r="S326">
            <v>12.920000076293945</v>
          </cell>
          <cell r="T326">
            <v>14.760000228881836</v>
          </cell>
          <cell r="U326">
            <v>6.190000057220459</v>
          </cell>
          <cell r="V326">
            <v>161.19999694824219</v>
          </cell>
          <cell r="W326" t="str">
            <v>CISCO_DAILY_BILL_DTL20040928.TXT</v>
          </cell>
          <cell r="X326">
            <v>38259</v>
          </cell>
          <cell r="Z326" t="str">
            <v>Print Summary</v>
          </cell>
          <cell r="AA326" t="str">
            <v>CPP Notification Failure. Move 5 kWh from super peak to on peak.</v>
          </cell>
        </row>
        <row r="327">
          <cell r="E327">
            <v>37892</v>
          </cell>
          <cell r="F327">
            <v>31</v>
          </cell>
          <cell r="G327">
            <v>270</v>
          </cell>
          <cell r="K327" t="str">
            <v>DR</v>
          </cell>
          <cell r="L327">
            <v>37861</v>
          </cell>
          <cell r="N327">
            <v>228</v>
          </cell>
          <cell r="P327">
            <v>35</v>
          </cell>
          <cell r="Q327">
            <v>7</v>
          </cell>
          <cell r="R327">
            <v>1.25</v>
          </cell>
          <cell r="S327">
            <v>6.0399999618530273</v>
          </cell>
          <cell r="T327">
            <v>4.6599998474121094</v>
          </cell>
          <cell r="U327">
            <v>1.2200000286102295</v>
          </cell>
          <cell r="V327">
            <v>32.740001678466797</v>
          </cell>
          <cell r="W327" t="str">
            <v>CISCO_DAILY_BILL_DTL20030929.TXT</v>
          </cell>
          <cell r="X327">
            <v>37894</v>
          </cell>
          <cell r="Z327" t="str">
            <v>Print Summary</v>
          </cell>
        </row>
        <row r="328">
          <cell r="E328">
            <v>37921</v>
          </cell>
          <cell r="F328">
            <v>29</v>
          </cell>
          <cell r="G328">
            <v>238</v>
          </cell>
          <cell r="K328" t="str">
            <v>DR</v>
          </cell>
          <cell r="L328">
            <v>37892</v>
          </cell>
          <cell r="N328">
            <v>190</v>
          </cell>
          <cell r="P328">
            <v>41</v>
          </cell>
          <cell r="Q328">
            <v>7</v>
          </cell>
          <cell r="R328">
            <v>1.059999942779541</v>
          </cell>
          <cell r="S328">
            <v>7.0900001525878906</v>
          </cell>
          <cell r="T328">
            <v>4.6599998474121094</v>
          </cell>
          <cell r="U328">
            <v>1.059999942779541</v>
          </cell>
          <cell r="V328">
            <v>31.540000915527344</v>
          </cell>
          <cell r="W328" t="str">
            <v>CISCO_DAILY_BILL_DTL20031031.TXT</v>
          </cell>
          <cell r="X328">
            <v>37928</v>
          </cell>
          <cell r="Z328" t="str">
            <v>Print Summary</v>
          </cell>
        </row>
        <row r="329">
          <cell r="E329">
            <v>37952</v>
          </cell>
          <cell r="F329">
            <v>31</v>
          </cell>
          <cell r="G329">
            <v>240</v>
          </cell>
          <cell r="K329" t="str">
            <v>DR</v>
          </cell>
          <cell r="L329">
            <v>37921</v>
          </cell>
          <cell r="N329">
            <v>193</v>
          </cell>
          <cell r="P329">
            <v>47</v>
          </cell>
          <cell r="Q329">
            <v>0</v>
          </cell>
          <cell r="R329">
            <v>5.940000057220459</v>
          </cell>
          <cell r="S329">
            <v>11.5</v>
          </cell>
          <cell r="T329">
            <v>0</v>
          </cell>
          <cell r="U329">
            <v>1.059999942779541</v>
          </cell>
          <cell r="V329">
            <v>36.360000610351563</v>
          </cell>
          <cell r="W329" t="str">
            <v>CISCO_DAILY_BILL_DTL20031128.TXT</v>
          </cell>
          <cell r="X329">
            <v>37956</v>
          </cell>
          <cell r="Z329" t="str">
            <v>Print Summary</v>
          </cell>
        </row>
        <row r="330">
          <cell r="E330">
            <v>37984</v>
          </cell>
          <cell r="F330">
            <v>32</v>
          </cell>
          <cell r="G330">
            <v>248</v>
          </cell>
          <cell r="K330" t="str">
            <v>DR</v>
          </cell>
          <cell r="L330">
            <v>37952</v>
          </cell>
          <cell r="N330">
            <v>201</v>
          </cell>
          <cell r="P330">
            <v>47</v>
          </cell>
          <cell r="Q330">
            <v>0</v>
          </cell>
          <cell r="R330">
            <v>6.8400001525878906</v>
          </cell>
          <cell r="S330">
            <v>12.409999847412109</v>
          </cell>
          <cell r="T330">
            <v>0</v>
          </cell>
          <cell r="U330">
            <v>1.1000000238418579</v>
          </cell>
          <cell r="V330">
            <v>38.799999237060547</v>
          </cell>
          <cell r="W330" t="str">
            <v>CISCO_DAILY_BILL_DTL20031230.TXT</v>
          </cell>
          <cell r="X330">
            <v>37986</v>
          </cell>
          <cell r="Z330" t="str">
            <v>Print Summary</v>
          </cell>
        </row>
        <row r="331">
          <cell r="E331">
            <v>38014</v>
          </cell>
          <cell r="F331">
            <v>30</v>
          </cell>
          <cell r="G331">
            <v>225</v>
          </cell>
          <cell r="K331" t="str">
            <v>DR</v>
          </cell>
          <cell r="L331">
            <v>37984</v>
          </cell>
          <cell r="N331">
            <v>179</v>
          </cell>
          <cell r="P331">
            <v>42</v>
          </cell>
          <cell r="Q331">
            <v>4</v>
          </cell>
          <cell r="R331">
            <v>6.059999942779541</v>
          </cell>
          <cell r="S331">
            <v>11.090000152587891</v>
          </cell>
          <cell r="T331">
            <v>1.940000057220459</v>
          </cell>
          <cell r="U331">
            <v>1.0299999713897705</v>
          </cell>
          <cell r="V331">
            <v>36.5</v>
          </cell>
          <cell r="W331" t="str">
            <v>CISCO_DAILY_BILL_DTL20040129.TXT</v>
          </cell>
          <cell r="X331">
            <v>38016</v>
          </cell>
          <cell r="Z331" t="str">
            <v>Print Summary</v>
          </cell>
        </row>
        <row r="332">
          <cell r="E332">
            <v>38046</v>
          </cell>
          <cell r="F332">
            <v>32</v>
          </cell>
          <cell r="G332">
            <v>267</v>
          </cell>
          <cell r="K332" t="str">
            <v>DR</v>
          </cell>
          <cell r="L332">
            <v>38014</v>
          </cell>
          <cell r="N332">
            <v>219</v>
          </cell>
          <cell r="P332">
            <v>46</v>
          </cell>
          <cell r="Q332">
            <v>2</v>
          </cell>
          <cell r="R332">
            <v>7.3400001525878906</v>
          </cell>
          <cell r="S332">
            <v>12.119999885559082</v>
          </cell>
          <cell r="T332">
            <v>0.97000002861022949</v>
          </cell>
          <cell r="U332">
            <v>1.3200000524520874</v>
          </cell>
          <cell r="V332">
            <v>41.150001525878906</v>
          </cell>
          <cell r="W332" t="str">
            <v>CISCO_DAILY_BILL_DTL20040301.TXT</v>
          </cell>
          <cell r="X332">
            <v>38048</v>
          </cell>
          <cell r="Z332" t="str">
            <v>Print Summary</v>
          </cell>
        </row>
        <row r="333">
          <cell r="E333">
            <v>38075</v>
          </cell>
          <cell r="F333">
            <v>29</v>
          </cell>
          <cell r="G333">
            <v>229</v>
          </cell>
          <cell r="K333" t="str">
            <v>DR</v>
          </cell>
          <cell r="L333">
            <v>38046</v>
          </cell>
          <cell r="N333">
            <v>186</v>
          </cell>
          <cell r="P333">
            <v>43</v>
          </cell>
          <cell r="Q333">
            <v>0</v>
          </cell>
          <cell r="R333">
            <v>6.2399997711181641</v>
          </cell>
          <cell r="S333">
            <v>11.329999923706055</v>
          </cell>
          <cell r="T333">
            <v>0</v>
          </cell>
          <cell r="U333">
            <v>1.1299999952316284</v>
          </cell>
          <cell r="V333">
            <v>35.700000762939453</v>
          </cell>
          <cell r="W333" t="str">
            <v>CISCO_DAILY_BILL_DTL20040330.TXT</v>
          </cell>
          <cell r="X333">
            <v>38077</v>
          </cell>
          <cell r="Z333" t="str">
            <v>Print Summary</v>
          </cell>
        </row>
        <row r="334">
          <cell r="E334">
            <v>38104</v>
          </cell>
          <cell r="F334">
            <v>29</v>
          </cell>
          <cell r="G334">
            <v>219</v>
          </cell>
          <cell r="K334" t="str">
            <v>DR</v>
          </cell>
          <cell r="L334">
            <v>38075</v>
          </cell>
          <cell r="N334">
            <v>179</v>
          </cell>
          <cell r="P334">
            <v>40</v>
          </cell>
          <cell r="Q334">
            <v>0</v>
          </cell>
          <cell r="R334">
            <v>4.2199997901916504</v>
          </cell>
          <cell r="S334">
            <v>10.149999618530273</v>
          </cell>
          <cell r="T334">
            <v>0</v>
          </cell>
          <cell r="U334">
            <v>1.0800000429153442</v>
          </cell>
          <cell r="V334">
            <v>32.509998321533203</v>
          </cell>
          <cell r="W334" t="str">
            <v>CISCO_DAILY_BILL_DTL20040428.TXT</v>
          </cell>
          <cell r="X334">
            <v>38106</v>
          </cell>
          <cell r="Z334" t="str">
            <v>Print Summary</v>
          </cell>
        </row>
        <row r="335">
          <cell r="E335">
            <v>38134</v>
          </cell>
          <cell r="F335">
            <v>30</v>
          </cell>
          <cell r="G335">
            <v>235</v>
          </cell>
          <cell r="K335" t="str">
            <v>DR</v>
          </cell>
          <cell r="L335">
            <v>38104</v>
          </cell>
          <cell r="N335">
            <v>191</v>
          </cell>
          <cell r="P335">
            <v>44</v>
          </cell>
          <cell r="Q335">
            <v>0</v>
          </cell>
          <cell r="R335">
            <v>-1.6799999475479126</v>
          </cell>
          <cell r="S335">
            <v>7.3899998664855957</v>
          </cell>
          <cell r="T335">
            <v>0</v>
          </cell>
          <cell r="U335">
            <v>1.1599999666213989</v>
          </cell>
          <cell r="V335">
            <v>25.780000686645508</v>
          </cell>
          <cell r="W335" t="str">
            <v>CISCO_DAILY_BILL_DTL20040528.TXT</v>
          </cell>
          <cell r="X335">
            <v>38139</v>
          </cell>
          <cell r="Z335" t="str">
            <v>Print Summary</v>
          </cell>
        </row>
        <row r="336">
          <cell r="E336">
            <v>38166</v>
          </cell>
          <cell r="F336">
            <v>32</v>
          </cell>
          <cell r="G336">
            <v>262</v>
          </cell>
          <cell r="K336" t="str">
            <v>DR</v>
          </cell>
          <cell r="L336">
            <v>38134</v>
          </cell>
          <cell r="N336">
            <v>220</v>
          </cell>
          <cell r="P336">
            <v>42</v>
          </cell>
          <cell r="Q336">
            <v>0</v>
          </cell>
          <cell r="R336">
            <v>-2.5899999141693115</v>
          </cell>
          <cell r="S336">
            <v>6.5300002098083496</v>
          </cell>
          <cell r="T336">
            <v>0</v>
          </cell>
          <cell r="U336">
            <v>1.2899999618530273</v>
          </cell>
          <cell r="V336">
            <v>26.319999694824219</v>
          </cell>
          <cell r="W336" t="str">
            <v>CISCO_DAILY_BILL_DTL20040629.TXT</v>
          </cell>
          <cell r="X336">
            <v>38168</v>
          </cell>
          <cell r="Z336" t="str">
            <v>Print Summary</v>
          </cell>
        </row>
        <row r="337">
          <cell r="E337">
            <v>38196</v>
          </cell>
          <cell r="F337">
            <v>30</v>
          </cell>
          <cell r="G337">
            <v>253</v>
          </cell>
          <cell r="K337" t="str">
            <v>DR</v>
          </cell>
          <cell r="L337">
            <v>38166</v>
          </cell>
          <cell r="N337">
            <v>207</v>
          </cell>
          <cell r="P337">
            <v>37</v>
          </cell>
          <cell r="Q337">
            <v>9</v>
          </cell>
          <cell r="R337">
            <v>-2.440000057220459</v>
          </cell>
          <cell r="S337">
            <v>5.75</v>
          </cell>
          <cell r="T337">
            <v>5.8299999237060547</v>
          </cell>
          <cell r="U337">
            <v>1.25</v>
          </cell>
          <cell r="V337">
            <v>30.760000228881836</v>
          </cell>
          <cell r="W337" t="str">
            <v>CISCO_DAILY_BILL_DTL20040729.TXT</v>
          </cell>
          <cell r="X337">
            <v>38198</v>
          </cell>
          <cell r="Z337" t="str">
            <v>Print Summary</v>
          </cell>
        </row>
        <row r="338">
          <cell r="E338">
            <v>38225</v>
          </cell>
          <cell r="F338">
            <v>29</v>
          </cell>
          <cell r="G338">
            <v>256</v>
          </cell>
          <cell r="K338" t="str">
            <v>DR</v>
          </cell>
          <cell r="L338">
            <v>38196</v>
          </cell>
          <cell r="N338">
            <v>208</v>
          </cell>
          <cell r="P338">
            <v>42</v>
          </cell>
          <cell r="Q338">
            <v>6</v>
          </cell>
          <cell r="R338">
            <v>-2.4500000476837158</v>
          </cell>
          <cell r="S338">
            <v>6.5300002098083496</v>
          </cell>
          <cell r="T338">
            <v>3.8900001049041748</v>
          </cell>
          <cell r="U338">
            <v>1.2599999904632568</v>
          </cell>
          <cell r="V338">
            <v>29.840000152587891</v>
          </cell>
          <cell r="W338" t="str">
            <v>CISCO_DAILY_BILL_DTL20040830.TXT</v>
          </cell>
          <cell r="X338">
            <v>38230</v>
          </cell>
          <cell r="Z338" t="str">
            <v>Print Summary</v>
          </cell>
        </row>
        <row r="339">
          <cell r="E339">
            <v>38258</v>
          </cell>
          <cell r="F339">
            <v>33</v>
          </cell>
          <cell r="G339">
            <v>285</v>
          </cell>
          <cell r="K339" t="str">
            <v>DR</v>
          </cell>
          <cell r="L339">
            <v>38225</v>
          </cell>
          <cell r="N339">
            <v>237</v>
          </cell>
          <cell r="P339">
            <v>37</v>
          </cell>
          <cell r="Q339">
            <v>11</v>
          </cell>
          <cell r="R339">
            <v>-4.3600001335144043</v>
          </cell>
          <cell r="S339">
            <v>5.4899997711181641</v>
          </cell>
          <cell r="T339">
            <v>7.070000171661377</v>
          </cell>
          <cell r="U339">
            <v>1.3999999761581421</v>
          </cell>
          <cell r="V339">
            <v>32.549999237060547</v>
          </cell>
          <cell r="W339" t="str">
            <v>CISCO_DAILY_BILL_DTL20040929.TXT</v>
          </cell>
          <cell r="X339">
            <v>38260</v>
          </cell>
          <cell r="Z339" t="str">
            <v>Print Summary</v>
          </cell>
          <cell r="AA339" t="str">
            <v>CPP Notification Failure. Move 2 kWh from super peak to on peak.</v>
          </cell>
        </row>
        <row r="340">
          <cell r="E340">
            <v>38196</v>
          </cell>
          <cell r="F340">
            <v>29</v>
          </cell>
          <cell r="G340">
            <v>1465</v>
          </cell>
          <cell r="K340" t="str">
            <v>DR</v>
          </cell>
          <cell r="L340">
            <v>38167</v>
          </cell>
          <cell r="N340">
            <v>1176</v>
          </cell>
          <cell r="P340">
            <v>242</v>
          </cell>
          <cell r="Q340">
            <v>47</v>
          </cell>
          <cell r="R340">
            <v>-13.840000152587891</v>
          </cell>
          <cell r="S340">
            <v>37.639999389648438</v>
          </cell>
          <cell r="T340">
            <v>30.469999313354492</v>
          </cell>
          <cell r="U340">
            <v>7.2199997901916504</v>
          </cell>
          <cell r="V340">
            <v>247.38999938964844</v>
          </cell>
          <cell r="W340" t="str">
            <v>CISCO_DAILY_BILL_DTL20040729.TXT</v>
          </cell>
          <cell r="X340">
            <v>38198</v>
          </cell>
          <cell r="Z340" t="str">
            <v>Print Summary</v>
          </cell>
        </row>
        <row r="341">
          <cell r="E341">
            <v>38225</v>
          </cell>
          <cell r="F341">
            <v>29</v>
          </cell>
          <cell r="G341">
            <v>1569</v>
          </cell>
          <cell r="K341" t="str">
            <v>DR</v>
          </cell>
          <cell r="L341">
            <v>38196</v>
          </cell>
          <cell r="N341">
            <v>1367</v>
          </cell>
          <cell r="P341">
            <v>179</v>
          </cell>
          <cell r="Q341">
            <v>23</v>
          </cell>
          <cell r="R341">
            <v>-16.090000152587891</v>
          </cell>
          <cell r="S341">
            <v>27.840000152587891</v>
          </cell>
          <cell r="T341">
            <v>14.909999847412109</v>
          </cell>
          <cell r="U341">
            <v>7.7399997711181641</v>
          </cell>
          <cell r="V341">
            <v>235.99000549316406</v>
          </cell>
          <cell r="W341" t="str">
            <v>CISCO_DAILY_BILL_DTL20040827.TXT</v>
          </cell>
          <cell r="X341">
            <v>38229</v>
          </cell>
          <cell r="Z341" t="str">
            <v>Print Summary</v>
          </cell>
        </row>
        <row r="342">
          <cell r="E342">
            <v>38258</v>
          </cell>
          <cell r="F342">
            <v>33</v>
          </cell>
          <cell r="G342">
            <v>1760</v>
          </cell>
          <cell r="K342" t="str">
            <v>DR</v>
          </cell>
          <cell r="L342">
            <v>38225</v>
          </cell>
          <cell r="N342">
            <v>1555</v>
          </cell>
          <cell r="P342">
            <v>170</v>
          </cell>
          <cell r="Q342">
            <v>35</v>
          </cell>
          <cell r="R342">
            <v>-28.659999847412109</v>
          </cell>
          <cell r="S342">
            <v>25.25</v>
          </cell>
          <cell r="T342">
            <v>22.440000534057617</v>
          </cell>
          <cell r="U342">
            <v>8.6700000762939453</v>
          </cell>
          <cell r="V342">
            <v>262.08999633789063</v>
          </cell>
          <cell r="W342" t="str">
            <v>CISCO_DAILY_BILL_DTL20040929.TXT</v>
          </cell>
          <cell r="X342">
            <v>38260</v>
          </cell>
          <cell r="Z342" t="str">
            <v>Print Summary</v>
          </cell>
        </row>
        <row r="343">
          <cell r="E343">
            <v>37987</v>
          </cell>
          <cell r="F343">
            <v>30</v>
          </cell>
          <cell r="G343">
            <v>722</v>
          </cell>
          <cell r="K343" t="str">
            <v>DR</v>
          </cell>
          <cell r="L343">
            <v>37957</v>
          </cell>
          <cell r="N343">
            <v>601</v>
          </cell>
          <cell r="P343">
            <v>121</v>
          </cell>
          <cell r="Q343">
            <v>0</v>
          </cell>
          <cell r="R343">
            <v>20.450000762939453</v>
          </cell>
          <cell r="S343">
            <v>31.950000762939453</v>
          </cell>
          <cell r="T343">
            <v>0</v>
          </cell>
          <cell r="U343">
            <v>3.2100000381469727</v>
          </cell>
          <cell r="V343">
            <v>118.62000274658203</v>
          </cell>
          <cell r="W343" t="str">
            <v>CISCO_DAILY_BILL_DTL20040105.TXT</v>
          </cell>
          <cell r="X343">
            <v>37992</v>
          </cell>
          <cell r="Z343" t="str">
            <v>Print Summary</v>
          </cell>
        </row>
        <row r="344">
          <cell r="E344">
            <v>38018</v>
          </cell>
          <cell r="F344">
            <v>31</v>
          </cell>
          <cell r="G344">
            <v>824</v>
          </cell>
          <cell r="K344" t="str">
            <v>DR</v>
          </cell>
          <cell r="L344">
            <v>37987</v>
          </cell>
          <cell r="N344">
            <v>681</v>
          </cell>
          <cell r="P344">
            <v>132</v>
          </cell>
          <cell r="Q344">
            <v>11</v>
          </cell>
          <cell r="R344">
            <v>23.030000686645508</v>
          </cell>
          <cell r="S344">
            <v>34.830001831054688</v>
          </cell>
          <cell r="T344">
            <v>5.320000171661377</v>
          </cell>
          <cell r="U344">
            <v>3.8199999332427979</v>
          </cell>
          <cell r="V344">
            <v>139.33999633789063</v>
          </cell>
          <cell r="W344" t="str">
            <v>CISCO_DAILY_BILL_DTL20040202.TXT</v>
          </cell>
          <cell r="X344">
            <v>38020</v>
          </cell>
          <cell r="Z344" t="str">
            <v>Print Summary</v>
          </cell>
        </row>
        <row r="345">
          <cell r="E345">
            <v>38048</v>
          </cell>
          <cell r="F345">
            <v>30</v>
          </cell>
          <cell r="G345">
            <v>762</v>
          </cell>
          <cell r="K345" t="str">
            <v>DR</v>
          </cell>
          <cell r="L345">
            <v>38018</v>
          </cell>
          <cell r="N345">
            <v>655</v>
          </cell>
          <cell r="P345">
            <v>101</v>
          </cell>
          <cell r="Q345">
            <v>6</v>
          </cell>
          <cell r="R345">
            <v>21.959999084472656</v>
          </cell>
          <cell r="S345">
            <v>26.620000839233398</v>
          </cell>
          <cell r="T345">
            <v>2.9000000953674316</v>
          </cell>
          <cell r="U345">
            <v>3.7599999904632568</v>
          </cell>
          <cell r="V345">
            <v>121.5</v>
          </cell>
          <cell r="W345" t="str">
            <v>CISCO_DAILY_BILL_DTL20040304.TXT</v>
          </cell>
          <cell r="X345">
            <v>38051</v>
          </cell>
          <cell r="Z345" t="str">
            <v>Print Summary</v>
          </cell>
        </row>
        <row r="346">
          <cell r="E346">
            <v>38077</v>
          </cell>
          <cell r="F346">
            <v>29</v>
          </cell>
          <cell r="G346">
            <v>790</v>
          </cell>
          <cell r="K346" t="str">
            <v>DR</v>
          </cell>
          <cell r="L346">
            <v>38048</v>
          </cell>
          <cell r="N346">
            <v>662</v>
          </cell>
          <cell r="P346">
            <v>128</v>
          </cell>
          <cell r="Q346">
            <v>0</v>
          </cell>
          <cell r="R346">
            <v>22.200000762939453</v>
          </cell>
          <cell r="S346">
            <v>33.729999542236328</v>
          </cell>
          <cell r="T346">
            <v>0</v>
          </cell>
          <cell r="U346">
            <v>3.9000000953674316</v>
          </cell>
          <cell r="V346">
            <v>130.82000732421875</v>
          </cell>
          <cell r="W346" t="str">
            <v>CISCO_DAILY_BILL_DTL20040402.TXT</v>
          </cell>
          <cell r="X346">
            <v>38082</v>
          </cell>
          <cell r="Z346" t="str">
            <v>Print Summary</v>
          </cell>
        </row>
        <row r="347">
          <cell r="E347">
            <v>38106</v>
          </cell>
          <cell r="F347">
            <v>29</v>
          </cell>
          <cell r="G347">
            <v>729</v>
          </cell>
          <cell r="K347" t="str">
            <v>DR</v>
          </cell>
          <cell r="L347">
            <v>38077</v>
          </cell>
          <cell r="N347">
            <v>636</v>
          </cell>
          <cell r="P347">
            <v>93</v>
          </cell>
          <cell r="Q347">
            <v>0</v>
          </cell>
          <cell r="R347">
            <v>14.850000381469727</v>
          </cell>
          <cell r="S347">
            <v>23.579999923706055</v>
          </cell>
          <cell r="T347">
            <v>0</v>
          </cell>
          <cell r="U347">
            <v>3.5999999046325684</v>
          </cell>
          <cell r="V347">
            <v>110.87999725341797</v>
          </cell>
          <cell r="W347" t="str">
            <v>CISCO_DAILY_BILL_DTL20040503.TXT</v>
          </cell>
          <cell r="X347">
            <v>38111</v>
          </cell>
          <cell r="Z347" t="str">
            <v>Print Summary</v>
          </cell>
        </row>
        <row r="348">
          <cell r="E348">
            <v>38139</v>
          </cell>
          <cell r="F348">
            <v>33</v>
          </cell>
          <cell r="G348">
            <v>546</v>
          </cell>
          <cell r="K348" t="str">
            <v>DR</v>
          </cell>
          <cell r="L348">
            <v>38106</v>
          </cell>
          <cell r="N348">
            <v>482</v>
          </cell>
          <cell r="P348">
            <v>64</v>
          </cell>
          <cell r="Q348">
            <v>0</v>
          </cell>
          <cell r="R348">
            <v>-5.2100000381469727</v>
          </cell>
          <cell r="S348">
            <v>10.319999694824219</v>
          </cell>
          <cell r="T348">
            <v>0</v>
          </cell>
          <cell r="U348">
            <v>2.690000057220459</v>
          </cell>
          <cell r="V348">
            <v>55.860000610351563</v>
          </cell>
          <cell r="W348" t="str">
            <v>CISCO_DAILY_BILL_DTL20040603.TXT</v>
          </cell>
          <cell r="X348">
            <v>38142</v>
          </cell>
          <cell r="Z348" t="str">
            <v>Print Summary</v>
          </cell>
        </row>
        <row r="349">
          <cell r="E349">
            <v>38168</v>
          </cell>
          <cell r="F349">
            <v>29</v>
          </cell>
          <cell r="G349">
            <v>598</v>
          </cell>
          <cell r="K349" t="str">
            <v>DR</v>
          </cell>
          <cell r="L349">
            <v>38139</v>
          </cell>
          <cell r="N349">
            <v>512</v>
          </cell>
          <cell r="P349">
            <v>86</v>
          </cell>
          <cell r="Q349">
            <v>0</v>
          </cell>
          <cell r="R349">
            <v>-6.0300002098083496</v>
          </cell>
          <cell r="S349">
            <v>13.380000114440918</v>
          </cell>
          <cell r="T349">
            <v>0</v>
          </cell>
          <cell r="U349">
            <v>2.9500000476837158</v>
          </cell>
          <cell r="V349">
            <v>67.470001220703125</v>
          </cell>
          <cell r="W349" t="str">
            <v>CISCO_DAILY_BILL_DTL20040701.TXT</v>
          </cell>
          <cell r="X349">
            <v>38170</v>
          </cell>
          <cell r="Z349" t="str">
            <v>Print Summary</v>
          </cell>
        </row>
        <row r="350">
          <cell r="E350">
            <v>38200</v>
          </cell>
          <cell r="F350">
            <v>32</v>
          </cell>
          <cell r="G350">
            <v>725</v>
          </cell>
          <cell r="K350" t="str">
            <v>DR</v>
          </cell>
          <cell r="L350">
            <v>38168</v>
          </cell>
          <cell r="N350">
            <v>535</v>
          </cell>
          <cell r="P350">
            <v>169</v>
          </cell>
          <cell r="Q350">
            <v>21</v>
          </cell>
          <cell r="R350">
            <v>-6.3000001907348633</v>
          </cell>
          <cell r="S350">
            <v>26.280000686645508</v>
          </cell>
          <cell r="T350">
            <v>13.609999656677246</v>
          </cell>
          <cell r="U350">
            <v>3.5699999332427979</v>
          </cell>
          <cell r="V350">
            <v>108.44999694824219</v>
          </cell>
          <cell r="W350" t="str">
            <v>CISCO_DAILY_BILL_DTL20040802.TXT</v>
          </cell>
          <cell r="X350">
            <v>38202</v>
          </cell>
          <cell r="Z350" t="str">
            <v>Print Summary</v>
          </cell>
        </row>
        <row r="351">
          <cell r="E351">
            <v>38229</v>
          </cell>
          <cell r="F351">
            <v>29</v>
          </cell>
          <cell r="G351">
            <v>408</v>
          </cell>
          <cell r="K351" t="str">
            <v>DR</v>
          </cell>
          <cell r="L351">
            <v>38200</v>
          </cell>
          <cell r="N351">
            <v>357</v>
          </cell>
          <cell r="P351">
            <v>40</v>
          </cell>
          <cell r="Q351">
            <v>11</v>
          </cell>
          <cell r="R351">
            <v>-4.1999998092651367</v>
          </cell>
          <cell r="S351">
            <v>6.2199997901916504</v>
          </cell>
          <cell r="T351">
            <v>7.130000114440918</v>
          </cell>
          <cell r="U351">
            <v>2.0199999809265137</v>
          </cell>
          <cell r="V351">
            <v>45.349998474121094</v>
          </cell>
          <cell r="W351" t="str">
            <v>CISCO_DAILY_BILL_DTL20040901.TXT</v>
          </cell>
          <cell r="X351">
            <v>38232</v>
          </cell>
          <cell r="Z351" t="str">
            <v>Print Summary</v>
          </cell>
        </row>
        <row r="352">
          <cell r="E352">
            <v>37987</v>
          </cell>
          <cell r="F352">
            <v>30</v>
          </cell>
          <cell r="G352">
            <v>913</v>
          </cell>
          <cell r="K352" t="str">
            <v>DR</v>
          </cell>
          <cell r="L352">
            <v>37957</v>
          </cell>
          <cell r="N352">
            <v>709</v>
          </cell>
          <cell r="P352">
            <v>204</v>
          </cell>
          <cell r="Q352">
            <v>0</v>
          </cell>
          <cell r="R352">
            <v>30.719999313354492</v>
          </cell>
          <cell r="S352">
            <v>9.8599996566772461</v>
          </cell>
          <cell r="T352">
            <v>0</v>
          </cell>
          <cell r="U352">
            <v>4.0500001907348633</v>
          </cell>
          <cell r="V352">
            <v>128.60000610351563</v>
          </cell>
          <cell r="W352" t="str">
            <v>CISCO_DAILY_BILL_DTL20040102.TXT</v>
          </cell>
          <cell r="X352">
            <v>37991</v>
          </cell>
          <cell r="Z352" t="str">
            <v>Print Summary</v>
          </cell>
        </row>
        <row r="353">
          <cell r="E353">
            <v>38018</v>
          </cell>
          <cell r="F353">
            <v>31</v>
          </cell>
          <cell r="G353">
            <v>1060</v>
          </cell>
          <cell r="K353" t="str">
            <v>DR</v>
          </cell>
          <cell r="L353">
            <v>37987</v>
          </cell>
          <cell r="N353">
            <v>907</v>
          </cell>
          <cell r="P353">
            <v>137</v>
          </cell>
          <cell r="Q353">
            <v>16</v>
          </cell>
          <cell r="R353">
            <v>39.139999389648438</v>
          </cell>
          <cell r="S353">
            <v>6.6100001335144043</v>
          </cell>
          <cell r="T353">
            <v>10.520000457763672</v>
          </cell>
          <cell r="U353">
            <v>4.880000114440918</v>
          </cell>
          <cell r="V353">
            <v>159.24000549316406</v>
          </cell>
          <cell r="W353" t="str">
            <v>CISCO_DAILY_BILL_DTL20040202.TXT</v>
          </cell>
          <cell r="X353">
            <v>38020</v>
          </cell>
          <cell r="Z353" t="str">
            <v>Print Summary</v>
          </cell>
        </row>
        <row r="354">
          <cell r="E354">
            <v>38048</v>
          </cell>
          <cell r="F354">
            <v>30</v>
          </cell>
          <cell r="G354">
            <v>881</v>
          </cell>
          <cell r="K354" t="str">
            <v>DR</v>
          </cell>
          <cell r="L354">
            <v>38018</v>
          </cell>
          <cell r="N354">
            <v>728</v>
          </cell>
          <cell r="P354">
            <v>147</v>
          </cell>
          <cell r="Q354">
            <v>6</v>
          </cell>
          <cell r="R354">
            <v>31.190000534057617</v>
          </cell>
          <cell r="S354">
            <v>7.0399999618530273</v>
          </cell>
          <cell r="T354">
            <v>3.9500000476837158</v>
          </cell>
          <cell r="U354">
            <v>4.3499999046325684</v>
          </cell>
          <cell r="V354">
            <v>125.68000030517578</v>
          </cell>
          <cell r="W354" t="str">
            <v>CISCO_DAILY_BILL_DTL20040303.TXT</v>
          </cell>
          <cell r="X354">
            <v>38050</v>
          </cell>
          <cell r="Z354" t="str">
            <v>Print Summary</v>
          </cell>
        </row>
        <row r="355">
          <cell r="E355">
            <v>38077</v>
          </cell>
          <cell r="F355">
            <v>29</v>
          </cell>
          <cell r="G355">
            <v>827</v>
          </cell>
          <cell r="K355" t="str">
            <v>DR</v>
          </cell>
          <cell r="L355">
            <v>38048</v>
          </cell>
          <cell r="N355">
            <v>708</v>
          </cell>
          <cell r="P355">
            <v>119</v>
          </cell>
          <cell r="Q355">
            <v>0</v>
          </cell>
          <cell r="R355">
            <v>30.329999923706055</v>
          </cell>
          <cell r="S355">
            <v>5.690000057220459</v>
          </cell>
          <cell r="T355">
            <v>0</v>
          </cell>
          <cell r="U355">
            <v>4.0799999237060547</v>
          </cell>
          <cell r="V355">
            <v>115.15000152587891</v>
          </cell>
          <cell r="W355" t="str">
            <v>CISCO_DAILY_BILL_DTL20040401.TXT</v>
          </cell>
          <cell r="X355">
            <v>38079</v>
          </cell>
          <cell r="Z355" t="str">
            <v>Print Summary</v>
          </cell>
        </row>
        <row r="356">
          <cell r="E356">
            <v>38106</v>
          </cell>
          <cell r="F356">
            <v>29</v>
          </cell>
          <cell r="G356">
            <v>873</v>
          </cell>
          <cell r="K356" t="str">
            <v>DR</v>
          </cell>
          <cell r="L356">
            <v>38077</v>
          </cell>
          <cell r="N356">
            <v>734</v>
          </cell>
          <cell r="P356">
            <v>139</v>
          </cell>
          <cell r="Q356">
            <v>0</v>
          </cell>
          <cell r="R356">
            <v>23.540000915527344</v>
          </cell>
          <cell r="S356">
            <v>5.0399999618530273</v>
          </cell>
          <cell r="T356">
            <v>0</v>
          </cell>
          <cell r="U356">
            <v>4.309999942779541</v>
          </cell>
          <cell r="V356">
            <v>119.63999938964844</v>
          </cell>
          <cell r="W356" t="str">
            <v>CISCO_DAILY_BILL_DTL20040430.TXT</v>
          </cell>
          <cell r="X356">
            <v>38110</v>
          </cell>
          <cell r="Z356" t="str">
            <v>Print Summary</v>
          </cell>
        </row>
        <row r="357">
          <cell r="E357">
            <v>38139</v>
          </cell>
          <cell r="F357">
            <v>33</v>
          </cell>
          <cell r="G357">
            <v>956</v>
          </cell>
          <cell r="K357" t="str">
            <v>DR</v>
          </cell>
          <cell r="L357">
            <v>38106</v>
          </cell>
          <cell r="N357">
            <v>834</v>
          </cell>
          <cell r="P357">
            <v>122</v>
          </cell>
          <cell r="Q357">
            <v>0</v>
          </cell>
          <cell r="R357">
            <v>22.680000305175781</v>
          </cell>
          <cell r="S357">
            <v>15.890000343322754</v>
          </cell>
          <cell r="T357">
            <v>0</v>
          </cell>
          <cell r="U357">
            <v>4.7100000381469727</v>
          </cell>
          <cell r="V357">
            <v>144.5</v>
          </cell>
          <cell r="W357" t="str">
            <v>CISCO_DAILY_BILL_DTL20040602.TXT</v>
          </cell>
          <cell r="X357">
            <v>38141</v>
          </cell>
          <cell r="Z357" t="str">
            <v>Print Summary</v>
          </cell>
        </row>
        <row r="358">
          <cell r="E358">
            <v>38168</v>
          </cell>
          <cell r="F358">
            <v>29</v>
          </cell>
          <cell r="G358">
            <v>938</v>
          </cell>
          <cell r="K358" t="str">
            <v>DR</v>
          </cell>
          <cell r="L358">
            <v>38139</v>
          </cell>
          <cell r="N358">
            <v>805</v>
          </cell>
          <cell r="P358">
            <v>133</v>
          </cell>
          <cell r="Q358">
            <v>0</v>
          </cell>
          <cell r="R358">
            <v>21.920000076293945</v>
          </cell>
          <cell r="S358">
            <v>18.25</v>
          </cell>
          <cell r="T358">
            <v>0</v>
          </cell>
          <cell r="U358">
            <v>4.630000114440918</v>
          </cell>
          <cell r="V358">
            <v>147.11000061035156</v>
          </cell>
          <cell r="W358" t="str">
            <v>CISCO_DAILY_BILL_DTL20040701.TXT</v>
          </cell>
          <cell r="X358">
            <v>38170</v>
          </cell>
          <cell r="Z358" t="str">
            <v>Print Summary</v>
          </cell>
        </row>
        <row r="359">
          <cell r="E359">
            <v>38200</v>
          </cell>
          <cell r="F359">
            <v>32</v>
          </cell>
          <cell r="G359">
            <v>1123</v>
          </cell>
          <cell r="K359" t="str">
            <v>DR</v>
          </cell>
          <cell r="L359">
            <v>38168</v>
          </cell>
          <cell r="N359">
            <v>918</v>
          </cell>
          <cell r="P359">
            <v>178</v>
          </cell>
          <cell r="Q359">
            <v>27</v>
          </cell>
          <cell r="R359">
            <v>25</v>
          </cell>
          <cell r="S359">
            <v>24.430000305175781</v>
          </cell>
          <cell r="T359">
            <v>12.350000381469727</v>
          </cell>
          <cell r="U359">
            <v>5.5399999618530273</v>
          </cell>
          <cell r="V359">
            <v>192.08000183105469</v>
          </cell>
          <cell r="W359" t="str">
            <v>CISCO_DAILY_BILL_DTL20040802.TXT</v>
          </cell>
          <cell r="X359">
            <v>38202</v>
          </cell>
          <cell r="Z359" t="str">
            <v>Print Summary</v>
          </cell>
        </row>
        <row r="360">
          <cell r="E360">
            <v>38229</v>
          </cell>
          <cell r="F360">
            <v>29</v>
          </cell>
          <cell r="G360">
            <v>887</v>
          </cell>
          <cell r="K360" t="str">
            <v>DR</v>
          </cell>
          <cell r="L360">
            <v>38200</v>
          </cell>
          <cell r="N360">
            <v>758</v>
          </cell>
          <cell r="P360">
            <v>105</v>
          </cell>
          <cell r="Q360">
            <v>24</v>
          </cell>
          <cell r="R360">
            <v>20.639999389648438</v>
          </cell>
          <cell r="S360">
            <v>14.409999847412109</v>
          </cell>
          <cell r="T360">
            <v>10.970000267028809</v>
          </cell>
          <cell r="U360">
            <v>4.380000114440918</v>
          </cell>
          <cell r="V360">
            <v>145.80999755859375</v>
          </cell>
          <cell r="W360" t="str">
            <v>CISCO_DAILY_BILL_DTL20040901.TXT</v>
          </cell>
          <cell r="X360">
            <v>38232</v>
          </cell>
          <cell r="Z360" t="str">
            <v>Print Summary</v>
          </cell>
        </row>
        <row r="361">
          <cell r="E361">
            <v>37894</v>
          </cell>
          <cell r="F361">
            <v>28</v>
          </cell>
          <cell r="G361">
            <v>800</v>
          </cell>
          <cell r="K361" t="str">
            <v>DR</v>
          </cell>
          <cell r="L361">
            <v>37866</v>
          </cell>
          <cell r="N361">
            <v>702</v>
          </cell>
          <cell r="P361">
            <v>83</v>
          </cell>
          <cell r="Q361">
            <v>15</v>
          </cell>
          <cell r="R361">
            <v>31.280000686645508</v>
          </cell>
          <cell r="S361">
            <v>12.829999923706055</v>
          </cell>
          <cell r="T361">
            <v>7.119999885559082</v>
          </cell>
          <cell r="U361">
            <v>3.5499999523162842</v>
          </cell>
          <cell r="V361">
            <v>129.42999267578125</v>
          </cell>
          <cell r="W361" t="str">
            <v>CISCO_DAILY_BILL_DTL20031001.TXT</v>
          </cell>
          <cell r="X361">
            <v>37896</v>
          </cell>
          <cell r="Z361" t="str">
            <v>Print Summary</v>
          </cell>
        </row>
        <row r="362">
          <cell r="E362">
            <v>37923</v>
          </cell>
          <cell r="F362">
            <v>29</v>
          </cell>
          <cell r="G362">
            <v>785</v>
          </cell>
          <cell r="K362" t="str">
            <v>DR</v>
          </cell>
          <cell r="L362">
            <v>37894</v>
          </cell>
          <cell r="N362">
            <v>660</v>
          </cell>
          <cell r="P362">
            <v>118</v>
          </cell>
          <cell r="Q362">
            <v>7</v>
          </cell>
          <cell r="R362">
            <v>29.409999847412109</v>
          </cell>
          <cell r="S362">
            <v>18.239999771118164</v>
          </cell>
          <cell r="T362">
            <v>3.3199999332427979</v>
          </cell>
          <cell r="U362">
            <v>3.4900000095367432</v>
          </cell>
          <cell r="V362">
            <v>128.30999755859375</v>
          </cell>
          <cell r="W362" t="str">
            <v>CISCO_DAILY_BILL_DTL20031103.TXT</v>
          </cell>
          <cell r="X362">
            <v>37929</v>
          </cell>
          <cell r="Z362" t="str">
            <v>Print Summary</v>
          </cell>
        </row>
        <row r="363">
          <cell r="E363">
            <v>37956</v>
          </cell>
          <cell r="F363">
            <v>33</v>
          </cell>
          <cell r="G363">
            <v>824</v>
          </cell>
          <cell r="K363" t="str">
            <v>DR</v>
          </cell>
          <cell r="L363">
            <v>37923</v>
          </cell>
          <cell r="N363">
            <v>680</v>
          </cell>
          <cell r="P363">
            <v>144</v>
          </cell>
          <cell r="Q363">
            <v>0</v>
          </cell>
          <cell r="R363">
            <v>29.5</v>
          </cell>
          <cell r="S363">
            <v>8.7700004577636719</v>
          </cell>
          <cell r="T363">
            <v>0</v>
          </cell>
          <cell r="U363">
            <v>3.6600000858306885</v>
          </cell>
          <cell r="V363">
            <v>114.80000305175781</v>
          </cell>
          <cell r="W363" t="str">
            <v>CISCO_DAILY_BILL_DTL20031202.TXT</v>
          </cell>
          <cell r="X363">
            <v>37958</v>
          </cell>
          <cell r="Z363" t="str">
            <v>Print Summary</v>
          </cell>
        </row>
        <row r="364">
          <cell r="E364">
            <v>37987</v>
          </cell>
          <cell r="F364">
            <v>31</v>
          </cell>
          <cell r="G364">
            <v>896</v>
          </cell>
          <cell r="K364" t="str">
            <v>DR</v>
          </cell>
          <cell r="L364">
            <v>37956</v>
          </cell>
          <cell r="N364">
            <v>732</v>
          </cell>
          <cell r="P364">
            <v>164</v>
          </cell>
          <cell r="Q364">
            <v>0</v>
          </cell>
          <cell r="R364">
            <v>31.719999313354492</v>
          </cell>
          <cell r="S364">
            <v>7.929999828338623</v>
          </cell>
          <cell r="T364">
            <v>0</v>
          </cell>
          <cell r="U364">
            <v>3.9700000286102295</v>
          </cell>
          <cell r="V364">
            <v>125.23999786376953</v>
          </cell>
          <cell r="W364" t="str">
            <v>CISCO_DAILY_BILL_DTL20040102.TXT</v>
          </cell>
          <cell r="X364">
            <v>37991</v>
          </cell>
          <cell r="Z364" t="str">
            <v>Print Summary</v>
          </cell>
        </row>
        <row r="365">
          <cell r="E365">
            <v>38018</v>
          </cell>
          <cell r="F365">
            <v>31</v>
          </cell>
          <cell r="G365">
            <v>771</v>
          </cell>
          <cell r="K365" t="str">
            <v>DR</v>
          </cell>
          <cell r="L365">
            <v>37987</v>
          </cell>
          <cell r="N365">
            <v>649</v>
          </cell>
          <cell r="P365">
            <v>112</v>
          </cell>
          <cell r="Q365">
            <v>10</v>
          </cell>
          <cell r="R365">
            <v>28.010000228881836</v>
          </cell>
          <cell r="S365">
            <v>5.3899998664855957</v>
          </cell>
          <cell r="T365">
            <v>6.5799999237060547</v>
          </cell>
          <cell r="U365">
            <v>3.559999942779541</v>
          </cell>
          <cell r="V365">
            <v>110.15000152587891</v>
          </cell>
          <cell r="W365" t="str">
            <v>CISCO_DAILY_BILL_DTL20040203.TXT</v>
          </cell>
          <cell r="X365">
            <v>38021</v>
          </cell>
          <cell r="Z365" t="str">
            <v>Print Summary</v>
          </cell>
        </row>
        <row r="366">
          <cell r="E366">
            <v>38048</v>
          </cell>
          <cell r="F366">
            <v>30</v>
          </cell>
          <cell r="G366">
            <v>746</v>
          </cell>
          <cell r="K366" t="str">
            <v>DR</v>
          </cell>
          <cell r="L366">
            <v>38018</v>
          </cell>
          <cell r="N366">
            <v>628</v>
          </cell>
          <cell r="P366">
            <v>112</v>
          </cell>
          <cell r="Q366">
            <v>6</v>
          </cell>
          <cell r="R366">
            <v>26.909999847412109</v>
          </cell>
          <cell r="S366">
            <v>5.3600001335144043</v>
          </cell>
          <cell r="T366">
            <v>3.9500000476837158</v>
          </cell>
          <cell r="U366">
            <v>3.690000057220459</v>
          </cell>
          <cell r="V366">
            <v>104.45999908447266</v>
          </cell>
          <cell r="W366" t="str">
            <v>CISCO_DAILY_BILL_DTL20040303.TXT</v>
          </cell>
          <cell r="X366">
            <v>38050</v>
          </cell>
          <cell r="Z366" t="str">
            <v>Print Summary</v>
          </cell>
        </row>
        <row r="367">
          <cell r="E367">
            <v>38077</v>
          </cell>
          <cell r="F367">
            <v>29</v>
          </cell>
          <cell r="G367">
            <v>646</v>
          </cell>
          <cell r="K367" t="str">
            <v>DR</v>
          </cell>
          <cell r="L367">
            <v>38048</v>
          </cell>
          <cell r="N367">
            <v>546</v>
          </cell>
          <cell r="P367">
            <v>100</v>
          </cell>
          <cell r="Q367">
            <v>0</v>
          </cell>
          <cell r="R367">
            <v>23.389999389648438</v>
          </cell>
          <cell r="S367">
            <v>4.7800002098083496</v>
          </cell>
          <cell r="T367">
            <v>0</v>
          </cell>
          <cell r="U367">
            <v>3.190000057220459</v>
          </cell>
          <cell r="V367">
            <v>86.75</v>
          </cell>
          <cell r="W367" t="str">
            <v>CISCO_DAILY_BILL_DTL20040401.TXT</v>
          </cell>
          <cell r="X367">
            <v>38079</v>
          </cell>
          <cell r="Z367" t="str">
            <v>Print Summary</v>
          </cell>
        </row>
        <row r="368">
          <cell r="E368">
            <v>38106</v>
          </cell>
          <cell r="F368">
            <v>29</v>
          </cell>
          <cell r="G368">
            <v>653</v>
          </cell>
          <cell r="K368" t="str">
            <v>DR</v>
          </cell>
          <cell r="L368">
            <v>38077</v>
          </cell>
          <cell r="N368">
            <v>559</v>
          </cell>
          <cell r="P368">
            <v>94</v>
          </cell>
          <cell r="Q368">
            <v>0</v>
          </cell>
          <cell r="R368">
            <v>17.770000457763672</v>
          </cell>
          <cell r="S368">
            <v>3.4300000667572021</v>
          </cell>
          <cell r="T368">
            <v>0</v>
          </cell>
          <cell r="U368">
            <v>3.2200000286102295</v>
          </cell>
          <cell r="V368">
            <v>84.889999389648438</v>
          </cell>
          <cell r="W368" t="str">
            <v>CISCO_DAILY_BILL_DTL20040430.TXT</v>
          </cell>
          <cell r="X368">
            <v>38110</v>
          </cell>
          <cell r="Z368" t="str">
            <v>Print Summary</v>
          </cell>
        </row>
        <row r="369">
          <cell r="E369">
            <v>38139</v>
          </cell>
          <cell r="F369">
            <v>33</v>
          </cell>
          <cell r="G369">
            <v>792</v>
          </cell>
          <cell r="K369" t="str">
            <v>DR</v>
          </cell>
          <cell r="L369">
            <v>38106</v>
          </cell>
          <cell r="N369">
            <v>675</v>
          </cell>
          <cell r="P369">
            <v>117</v>
          </cell>
          <cell r="Q369">
            <v>0</v>
          </cell>
          <cell r="R369">
            <v>18.360000610351563</v>
          </cell>
          <cell r="S369">
            <v>15.529999732971191</v>
          </cell>
          <cell r="T369">
            <v>0</v>
          </cell>
          <cell r="U369">
            <v>3.9100000858306885</v>
          </cell>
          <cell r="V369">
            <v>116.95999908447266</v>
          </cell>
          <cell r="W369" t="str">
            <v>CISCO_DAILY_BILL_DTL20040602.TXT</v>
          </cell>
          <cell r="X369">
            <v>38141</v>
          </cell>
          <cell r="Z369" t="str">
            <v>Print Summary</v>
          </cell>
        </row>
        <row r="370">
          <cell r="E370">
            <v>38168</v>
          </cell>
          <cell r="F370">
            <v>29</v>
          </cell>
          <cell r="G370">
            <v>516</v>
          </cell>
          <cell r="K370" t="str">
            <v>DR</v>
          </cell>
          <cell r="L370">
            <v>38139</v>
          </cell>
          <cell r="N370">
            <v>437</v>
          </cell>
          <cell r="P370">
            <v>79</v>
          </cell>
          <cell r="Q370">
            <v>0</v>
          </cell>
          <cell r="R370">
            <v>11.899999618530273</v>
          </cell>
          <cell r="S370">
            <v>10.840000152587891</v>
          </cell>
          <cell r="T370">
            <v>0</v>
          </cell>
          <cell r="U370">
            <v>2.5499999523162842</v>
          </cell>
          <cell r="V370">
            <v>72.129997253417969</v>
          </cell>
          <cell r="W370" t="str">
            <v>CISCO_DAILY_BILL_DTL20040701.TXT</v>
          </cell>
          <cell r="X370">
            <v>38170</v>
          </cell>
          <cell r="Z370" t="str">
            <v>Print Summary</v>
          </cell>
        </row>
        <row r="371">
          <cell r="E371">
            <v>38200</v>
          </cell>
          <cell r="F371">
            <v>32</v>
          </cell>
          <cell r="G371">
            <v>1154</v>
          </cell>
          <cell r="K371" t="str">
            <v>DR</v>
          </cell>
          <cell r="L371">
            <v>38168</v>
          </cell>
          <cell r="N371">
            <v>997</v>
          </cell>
          <cell r="P371">
            <v>140</v>
          </cell>
          <cell r="Q371">
            <v>17</v>
          </cell>
          <cell r="R371">
            <v>27.149999618530273</v>
          </cell>
          <cell r="S371">
            <v>19.209999084472656</v>
          </cell>
          <cell r="T371">
            <v>7.7699999809265137</v>
          </cell>
          <cell r="U371">
            <v>5.690000057220459</v>
          </cell>
          <cell r="V371">
            <v>189.08000183105469</v>
          </cell>
          <cell r="W371" t="str">
            <v>CISCO_DAILY_BILL_DTL20040803.TXT</v>
          </cell>
          <cell r="X371">
            <v>38203</v>
          </cell>
          <cell r="Z371" t="str">
            <v>Print Summary</v>
          </cell>
        </row>
        <row r="372">
          <cell r="E372">
            <v>38229</v>
          </cell>
          <cell r="F372">
            <v>29</v>
          </cell>
          <cell r="G372">
            <v>932</v>
          </cell>
          <cell r="K372" t="str">
            <v>DR</v>
          </cell>
          <cell r="L372">
            <v>38200</v>
          </cell>
          <cell r="N372">
            <v>830</v>
          </cell>
          <cell r="P372">
            <v>84</v>
          </cell>
          <cell r="Q372">
            <v>18</v>
          </cell>
          <cell r="R372">
            <v>22.600000381469727</v>
          </cell>
          <cell r="S372">
            <v>11.529999732971191</v>
          </cell>
          <cell r="T372">
            <v>8.2299995422363281</v>
          </cell>
          <cell r="U372">
            <v>4.5999999046325684</v>
          </cell>
          <cell r="V372">
            <v>148.44999694824219</v>
          </cell>
          <cell r="W372" t="str">
            <v>CISCO_DAILY_BILL_DTL20040831.TXT</v>
          </cell>
          <cell r="X372">
            <v>38231</v>
          </cell>
          <cell r="Z372" t="str">
            <v>Print Summary</v>
          </cell>
        </row>
        <row r="373">
          <cell r="E373">
            <v>38167</v>
          </cell>
          <cell r="F373">
            <v>28</v>
          </cell>
          <cell r="G373">
            <v>872</v>
          </cell>
          <cell r="K373" t="str">
            <v>DR</v>
          </cell>
          <cell r="L373">
            <v>38139</v>
          </cell>
          <cell r="N373">
            <v>701</v>
          </cell>
          <cell r="P373">
            <v>171</v>
          </cell>
          <cell r="Q373">
            <v>0</v>
          </cell>
          <cell r="R373">
            <v>19.090000152587891</v>
          </cell>
          <cell r="S373">
            <v>23.469999313354492</v>
          </cell>
          <cell r="T373">
            <v>0</v>
          </cell>
          <cell r="U373">
            <v>4.3000001907348633</v>
          </cell>
          <cell r="V373">
            <v>144.47999572753906</v>
          </cell>
          <cell r="W373" t="str">
            <v>CISCO_DAILY_BILL_DTL20040701.TXT</v>
          </cell>
          <cell r="X373">
            <v>38170</v>
          </cell>
          <cell r="Z373" t="str">
            <v>Print Summary</v>
          </cell>
        </row>
        <row r="374">
          <cell r="E374">
            <v>38197</v>
          </cell>
          <cell r="F374">
            <v>30</v>
          </cell>
          <cell r="G374">
            <v>1238</v>
          </cell>
          <cell r="K374" t="str">
            <v>DR</v>
          </cell>
          <cell r="L374">
            <v>38167</v>
          </cell>
          <cell r="N374">
            <v>912</v>
          </cell>
          <cell r="P374">
            <v>268</v>
          </cell>
          <cell r="Q374">
            <v>58</v>
          </cell>
          <cell r="R374">
            <v>24.829999923706055</v>
          </cell>
          <cell r="S374">
            <v>36.779998779296875</v>
          </cell>
          <cell r="T374">
            <v>26.520000457763672</v>
          </cell>
          <cell r="U374">
            <v>6.0999999046325684</v>
          </cell>
          <cell r="V374">
            <v>244.69000244140625</v>
          </cell>
          <cell r="W374" t="str">
            <v>CISCO_DAILY_BILL_DTL20040803.TXT</v>
          </cell>
          <cell r="X374">
            <v>38203</v>
          </cell>
          <cell r="Z374" t="str">
            <v>Print Summary</v>
          </cell>
        </row>
        <row r="375">
          <cell r="E375">
            <v>38228</v>
          </cell>
          <cell r="F375">
            <v>31</v>
          </cell>
          <cell r="G375">
            <v>995</v>
          </cell>
          <cell r="K375" t="str">
            <v>DR</v>
          </cell>
          <cell r="L375">
            <v>38197</v>
          </cell>
          <cell r="N375">
            <v>771</v>
          </cell>
          <cell r="P375">
            <v>182</v>
          </cell>
          <cell r="Q375">
            <v>42</v>
          </cell>
          <cell r="R375">
            <v>20.989999771118164</v>
          </cell>
          <cell r="S375">
            <v>24.979999542236328</v>
          </cell>
          <cell r="T375">
            <v>19.200000762939453</v>
          </cell>
          <cell r="U375">
            <v>4.9099998474121094</v>
          </cell>
          <cell r="V375">
            <v>182.69999694824219</v>
          </cell>
          <cell r="W375" t="str">
            <v>CISCO_DAILY_BILL_DTL20040901.TXT</v>
          </cell>
          <cell r="X375">
            <v>38232</v>
          </cell>
          <cell r="Z375" t="str">
            <v>Print Summary</v>
          </cell>
        </row>
        <row r="376">
          <cell r="E376">
            <v>38168</v>
          </cell>
          <cell r="F376">
            <v>28</v>
          </cell>
          <cell r="G376">
            <v>580</v>
          </cell>
          <cell r="K376" t="str">
            <v>DRLI</v>
          </cell>
          <cell r="L376">
            <v>38140</v>
          </cell>
          <cell r="N376">
            <v>496</v>
          </cell>
          <cell r="P376">
            <v>84</v>
          </cell>
          <cell r="Q376">
            <v>0</v>
          </cell>
          <cell r="R376">
            <v>-5.8400001525878906</v>
          </cell>
          <cell r="S376">
            <v>13.060000419616699</v>
          </cell>
          <cell r="T376">
            <v>0</v>
          </cell>
          <cell r="U376">
            <v>0</v>
          </cell>
          <cell r="V376">
            <v>47.490001678466797</v>
          </cell>
          <cell r="W376" t="str">
            <v>CISCO_DAILY_BILL_DTL20040701.TXT</v>
          </cell>
          <cell r="X376">
            <v>38170</v>
          </cell>
          <cell r="Z376" t="str">
            <v>Print Summary</v>
          </cell>
        </row>
        <row r="377">
          <cell r="E377">
            <v>38200</v>
          </cell>
          <cell r="F377">
            <v>32</v>
          </cell>
          <cell r="G377">
            <v>746</v>
          </cell>
          <cell r="K377" t="str">
            <v>DRLI</v>
          </cell>
          <cell r="L377">
            <v>38168</v>
          </cell>
          <cell r="N377">
            <v>634</v>
          </cell>
          <cell r="P377">
            <v>96</v>
          </cell>
          <cell r="Q377">
            <v>16</v>
          </cell>
          <cell r="R377">
            <v>-7.4600000381469727</v>
          </cell>
          <cell r="S377">
            <v>14.930000305175781</v>
          </cell>
          <cell r="T377">
            <v>10.369999885559082</v>
          </cell>
          <cell r="U377">
            <v>0</v>
          </cell>
          <cell r="V377">
            <v>68.870002746582031</v>
          </cell>
          <cell r="W377" t="str">
            <v>CISCO_DAILY_BILL_DTL20040803.TXT</v>
          </cell>
          <cell r="X377">
            <v>38203</v>
          </cell>
          <cell r="Z377" t="str">
            <v>Print Summary</v>
          </cell>
        </row>
        <row r="378">
          <cell r="E378">
            <v>38229</v>
          </cell>
          <cell r="F378">
            <v>29</v>
          </cell>
          <cell r="G378">
            <v>731</v>
          </cell>
          <cell r="K378" t="str">
            <v>DRLI</v>
          </cell>
          <cell r="L378">
            <v>38200</v>
          </cell>
          <cell r="N378">
            <v>607</v>
          </cell>
          <cell r="P378">
            <v>106</v>
          </cell>
          <cell r="Q378">
            <v>18</v>
          </cell>
          <cell r="R378">
            <v>-7.1399998664855957</v>
          </cell>
          <cell r="S378">
            <v>16.489999771118164</v>
          </cell>
          <cell r="T378">
            <v>11.670000076293945</v>
          </cell>
          <cell r="U378">
            <v>0</v>
          </cell>
          <cell r="V378">
            <v>70.900001525878906</v>
          </cell>
          <cell r="W378" t="str">
            <v>CISCO_DAILY_BILL_DTL20040901.TXT</v>
          </cell>
          <cell r="X378">
            <v>38232</v>
          </cell>
          <cell r="Z378" t="str">
            <v>Print Summary</v>
          </cell>
        </row>
        <row r="379">
          <cell r="E379">
            <v>37895</v>
          </cell>
          <cell r="F379">
            <v>28</v>
          </cell>
          <cell r="G379">
            <v>256</v>
          </cell>
          <cell r="K379" t="str">
            <v>DRLI</v>
          </cell>
          <cell r="L379">
            <v>37867</v>
          </cell>
          <cell r="N379">
            <v>230</v>
          </cell>
          <cell r="P379">
            <v>23</v>
          </cell>
          <cell r="Q379">
            <v>3</v>
          </cell>
          <cell r="R379">
            <v>1.1200000047683716</v>
          </cell>
          <cell r="S379">
            <v>3.9600000381469727</v>
          </cell>
          <cell r="T379">
            <v>1.9900000095367432</v>
          </cell>
          <cell r="U379">
            <v>0</v>
          </cell>
          <cell r="V379">
            <v>19.680000305175781</v>
          </cell>
          <cell r="W379" t="str">
            <v>CISCO_DAILY_BILL_DTL20031024.TXT</v>
          </cell>
          <cell r="X379">
            <v>37922</v>
          </cell>
          <cell r="Z379" t="str">
            <v>Print Summary</v>
          </cell>
        </row>
        <row r="380">
          <cell r="E380">
            <v>37895</v>
          </cell>
          <cell r="F380">
            <v>28</v>
          </cell>
          <cell r="G380">
            <v>256</v>
          </cell>
          <cell r="K380" t="str">
            <v>DRLI</v>
          </cell>
          <cell r="L380">
            <v>37867</v>
          </cell>
          <cell r="N380">
            <v>230</v>
          </cell>
          <cell r="P380">
            <v>23</v>
          </cell>
          <cell r="Q380">
            <v>3</v>
          </cell>
          <cell r="R380">
            <v>0</v>
          </cell>
          <cell r="S380">
            <v>0</v>
          </cell>
          <cell r="T380">
            <v>1.9900000095367432</v>
          </cell>
          <cell r="U380">
            <v>1.1299999952316284</v>
          </cell>
          <cell r="V380">
            <v>21.690000534057617</v>
          </cell>
          <cell r="W380" t="str">
            <v>CISCO_DAILY_BILL_DTL20031023.TXT</v>
          </cell>
          <cell r="X380">
            <v>37918</v>
          </cell>
          <cell r="Z380" t="str">
            <v>Print Summary</v>
          </cell>
        </row>
        <row r="381">
          <cell r="E381">
            <v>37924</v>
          </cell>
          <cell r="F381">
            <v>29</v>
          </cell>
          <cell r="G381">
            <v>308</v>
          </cell>
          <cell r="K381" t="str">
            <v>DRLI</v>
          </cell>
          <cell r="L381">
            <v>37895</v>
          </cell>
          <cell r="N381">
            <v>276</v>
          </cell>
          <cell r="P381">
            <v>28</v>
          </cell>
          <cell r="Q381">
            <v>4</v>
          </cell>
          <cell r="R381">
            <v>1.3400000333786011</v>
          </cell>
          <cell r="S381">
            <v>4.820000171661377</v>
          </cell>
          <cell r="T381">
            <v>2.6600000858306885</v>
          </cell>
          <cell r="U381">
            <v>0</v>
          </cell>
          <cell r="V381">
            <v>25.719999313354492</v>
          </cell>
          <cell r="W381" t="str">
            <v>CISCO_DAILY_BILL_DTL20031104.TXT</v>
          </cell>
          <cell r="X381">
            <v>37930</v>
          </cell>
          <cell r="Z381" t="str">
            <v>Print Summary</v>
          </cell>
        </row>
        <row r="382">
          <cell r="E382">
            <v>37957</v>
          </cell>
          <cell r="F382">
            <v>33</v>
          </cell>
          <cell r="G382">
            <v>830</v>
          </cell>
          <cell r="K382" t="str">
            <v>DRLI</v>
          </cell>
          <cell r="L382">
            <v>37924</v>
          </cell>
          <cell r="N382">
            <v>788</v>
          </cell>
          <cell r="P382">
            <v>42</v>
          </cell>
          <cell r="Q382">
            <v>0</v>
          </cell>
          <cell r="R382">
            <v>25.639999389648438</v>
          </cell>
          <cell r="S382">
            <v>10.600000381469727</v>
          </cell>
          <cell r="T382">
            <v>0</v>
          </cell>
          <cell r="U382">
            <v>0</v>
          </cell>
          <cell r="V382">
            <v>83.529998779296875</v>
          </cell>
          <cell r="W382" t="str">
            <v>CISCO_DAILY_BILL_DTL20031203.TXT</v>
          </cell>
          <cell r="X382">
            <v>37959</v>
          </cell>
          <cell r="Z382" t="str">
            <v>Print Summary</v>
          </cell>
        </row>
        <row r="383">
          <cell r="E383">
            <v>37990</v>
          </cell>
          <cell r="F383">
            <v>33</v>
          </cell>
          <cell r="G383">
            <v>1175</v>
          </cell>
          <cell r="K383" t="str">
            <v>DRLI</v>
          </cell>
          <cell r="L383">
            <v>37957</v>
          </cell>
          <cell r="N383">
            <v>1118</v>
          </cell>
          <cell r="P383">
            <v>57</v>
          </cell>
          <cell r="Q383">
            <v>0</v>
          </cell>
          <cell r="R383">
            <v>37.259998321533203</v>
          </cell>
          <cell r="S383">
            <v>15.010000228881836</v>
          </cell>
          <cell r="T383">
            <v>0</v>
          </cell>
          <cell r="U383">
            <v>0</v>
          </cell>
          <cell r="V383">
            <v>122.98999786376953</v>
          </cell>
          <cell r="W383" t="str">
            <v>CISCO_DAILY_BILL_DTL20040106.TXT</v>
          </cell>
          <cell r="X383">
            <v>37993</v>
          </cell>
          <cell r="Z383" t="str">
            <v>Print Summary</v>
          </cell>
        </row>
        <row r="384">
          <cell r="E384">
            <v>38019</v>
          </cell>
          <cell r="F384">
            <v>29</v>
          </cell>
          <cell r="G384">
            <v>1024</v>
          </cell>
          <cell r="K384" t="str">
            <v>DRLI</v>
          </cell>
          <cell r="L384">
            <v>37990</v>
          </cell>
          <cell r="N384">
            <v>962</v>
          </cell>
          <cell r="P384">
            <v>52</v>
          </cell>
          <cell r="Q384">
            <v>10</v>
          </cell>
          <cell r="R384">
            <v>32.150001525878906</v>
          </cell>
          <cell r="S384">
            <v>13.699999809265137</v>
          </cell>
          <cell r="T384">
            <v>4.8299999237060547</v>
          </cell>
          <cell r="U384">
            <v>0</v>
          </cell>
          <cell r="V384">
            <v>116.66000366210938</v>
          </cell>
          <cell r="W384" t="str">
            <v>CISCO_DAILY_BILL_DTL20040203.TXT</v>
          </cell>
          <cell r="X384">
            <v>38021</v>
          </cell>
          <cell r="Z384" t="str">
            <v>Print Summary</v>
          </cell>
        </row>
        <row r="385">
          <cell r="E385">
            <v>38049</v>
          </cell>
          <cell r="F385">
            <v>30</v>
          </cell>
          <cell r="G385">
            <v>998</v>
          </cell>
          <cell r="K385" t="str">
            <v>DRLI</v>
          </cell>
          <cell r="L385">
            <v>38019</v>
          </cell>
          <cell r="N385">
            <v>930</v>
          </cell>
          <cell r="P385">
            <v>64</v>
          </cell>
          <cell r="Q385">
            <v>4</v>
          </cell>
          <cell r="R385">
            <v>31.190000534057617</v>
          </cell>
          <cell r="S385">
            <v>16.860000610351563</v>
          </cell>
          <cell r="T385">
            <v>1.9299999475479126</v>
          </cell>
          <cell r="U385">
            <v>0</v>
          </cell>
          <cell r="V385">
            <v>108.94000244140625</v>
          </cell>
          <cell r="W385" t="str">
            <v>CISCO_DAILY_BILL_DTL20040304.TXT</v>
          </cell>
          <cell r="X385">
            <v>38051</v>
          </cell>
          <cell r="Z385" t="str">
            <v>Print Summary</v>
          </cell>
        </row>
        <row r="386">
          <cell r="E386">
            <v>38078</v>
          </cell>
          <cell r="F386">
            <v>29</v>
          </cell>
          <cell r="G386">
            <v>438</v>
          </cell>
          <cell r="K386" t="str">
            <v>DRLI</v>
          </cell>
          <cell r="L386">
            <v>38049</v>
          </cell>
          <cell r="N386">
            <v>403</v>
          </cell>
          <cell r="P386">
            <v>35</v>
          </cell>
          <cell r="Q386">
            <v>0</v>
          </cell>
          <cell r="R386">
            <v>13.510000228881836</v>
          </cell>
          <cell r="S386">
            <v>9.2200002670288086</v>
          </cell>
          <cell r="T386">
            <v>0</v>
          </cell>
          <cell r="U386">
            <v>0</v>
          </cell>
          <cell r="V386">
            <v>45.389999389648438</v>
          </cell>
          <cell r="W386" t="str">
            <v>CISCO_DAILY_BILL_DTL20040402.TXT</v>
          </cell>
          <cell r="X386">
            <v>38082</v>
          </cell>
          <cell r="Z386" t="str">
            <v>Print Summary</v>
          </cell>
        </row>
        <row r="387">
          <cell r="E387">
            <v>38109</v>
          </cell>
          <cell r="F387">
            <v>31</v>
          </cell>
          <cell r="G387">
            <v>456</v>
          </cell>
          <cell r="K387" t="str">
            <v>DRLI</v>
          </cell>
          <cell r="L387">
            <v>38078</v>
          </cell>
          <cell r="N387">
            <v>427</v>
          </cell>
          <cell r="P387">
            <v>29</v>
          </cell>
          <cell r="Q387">
            <v>0</v>
          </cell>
          <cell r="R387">
            <v>8.25</v>
          </cell>
          <cell r="S387">
            <v>7.3299999237060547</v>
          </cell>
          <cell r="T387">
            <v>0</v>
          </cell>
          <cell r="U387">
            <v>0</v>
          </cell>
          <cell r="V387">
            <v>42.419998168945313</v>
          </cell>
          <cell r="W387" t="str">
            <v>CISCO_DAILY_BILL_DTL20040503.TXT</v>
          </cell>
          <cell r="X387">
            <v>38111</v>
          </cell>
          <cell r="Z387" t="str">
            <v>Print Summary</v>
          </cell>
        </row>
        <row r="388">
          <cell r="E388">
            <v>38140</v>
          </cell>
          <cell r="F388">
            <v>31</v>
          </cell>
          <cell r="G388">
            <v>343</v>
          </cell>
          <cell r="K388" t="str">
            <v>DRLI</v>
          </cell>
          <cell r="L388">
            <v>38109</v>
          </cell>
          <cell r="N388">
            <v>313</v>
          </cell>
          <cell r="P388">
            <v>30</v>
          </cell>
          <cell r="Q388">
            <v>0</v>
          </cell>
          <cell r="R388">
            <v>-3.6800000667572021</v>
          </cell>
          <cell r="S388">
            <v>4.6700000762939453</v>
          </cell>
          <cell r="T388">
            <v>0</v>
          </cell>
          <cell r="U388">
            <v>0</v>
          </cell>
          <cell r="V388">
            <v>22.979999542236328</v>
          </cell>
          <cell r="W388" t="str">
            <v>CISCO_DAILY_BILL_DTL20040603.TXT</v>
          </cell>
          <cell r="X388">
            <v>38142</v>
          </cell>
          <cell r="Z388" t="str">
            <v>Print Summary</v>
          </cell>
        </row>
        <row r="389">
          <cell r="E389">
            <v>38141</v>
          </cell>
          <cell r="F389">
            <v>1</v>
          </cell>
          <cell r="G389">
            <v>6</v>
          </cell>
          <cell r="K389" t="str">
            <v>DRLI</v>
          </cell>
          <cell r="L389">
            <v>38140</v>
          </cell>
          <cell r="N389">
            <v>5</v>
          </cell>
          <cell r="P389">
            <v>1</v>
          </cell>
          <cell r="Q389">
            <v>0</v>
          </cell>
          <cell r="R389">
            <v>-5.9999998658895493E-2</v>
          </cell>
          <cell r="S389">
            <v>0.15999999642372131</v>
          </cell>
          <cell r="T389">
            <v>0</v>
          </cell>
          <cell r="U389">
            <v>0</v>
          </cell>
          <cell r="V389">
            <v>0.46000000834465027</v>
          </cell>
          <cell r="W389" t="str">
            <v>CISCO_DAILY_BILL_DTL20040607.TXT</v>
          </cell>
          <cell r="X389">
            <v>38146</v>
          </cell>
          <cell r="Z389" t="str">
            <v>Print Summary</v>
          </cell>
        </row>
        <row r="390">
          <cell r="E390">
            <v>37895</v>
          </cell>
          <cell r="F390">
            <v>28</v>
          </cell>
          <cell r="G390">
            <v>632</v>
          </cell>
          <cell r="K390" t="str">
            <v>DR</v>
          </cell>
          <cell r="L390">
            <v>37867</v>
          </cell>
          <cell r="N390">
            <v>543</v>
          </cell>
          <cell r="P390">
            <v>81</v>
          </cell>
          <cell r="Q390">
            <v>8</v>
          </cell>
          <cell r="R390">
            <v>3.0199999809265137</v>
          </cell>
          <cell r="S390">
            <v>14</v>
          </cell>
          <cell r="T390">
            <v>5.320000171661377</v>
          </cell>
          <cell r="U390">
            <v>2.809999942779541</v>
          </cell>
          <cell r="V390">
            <v>80.800003051757813</v>
          </cell>
          <cell r="W390" t="str">
            <v>CISCO_DAILY_BILL_DTL20031002.TXT</v>
          </cell>
          <cell r="X390">
            <v>37897</v>
          </cell>
          <cell r="Z390" t="str">
            <v>Print Summary</v>
          </cell>
        </row>
        <row r="391">
          <cell r="E391">
            <v>37924</v>
          </cell>
          <cell r="F391">
            <v>29</v>
          </cell>
          <cell r="G391">
            <v>789</v>
          </cell>
          <cell r="K391" t="str">
            <v>DR</v>
          </cell>
          <cell r="L391">
            <v>37895</v>
          </cell>
          <cell r="N391">
            <v>641</v>
          </cell>
          <cell r="P391">
            <v>126</v>
          </cell>
          <cell r="Q391">
            <v>22</v>
          </cell>
          <cell r="R391">
            <v>3.559999942779541</v>
          </cell>
          <cell r="S391">
            <v>21.780000686645508</v>
          </cell>
          <cell r="T391">
            <v>14.640000343322754</v>
          </cell>
          <cell r="U391">
            <v>3.5</v>
          </cell>
          <cell r="V391">
            <v>118.04000091552734</v>
          </cell>
          <cell r="W391" t="str">
            <v>CISCO_DAILY_BILL_DTL20031031.TXT</v>
          </cell>
          <cell r="X391">
            <v>37928</v>
          </cell>
          <cell r="Z391" t="str">
            <v>Print Summary</v>
          </cell>
        </row>
        <row r="392">
          <cell r="E392">
            <v>37957</v>
          </cell>
          <cell r="F392">
            <v>33</v>
          </cell>
          <cell r="G392">
            <v>1050</v>
          </cell>
          <cell r="K392" t="str">
            <v>DR</v>
          </cell>
          <cell r="L392">
            <v>37924</v>
          </cell>
          <cell r="N392">
            <v>891</v>
          </cell>
          <cell r="P392">
            <v>159</v>
          </cell>
          <cell r="Q392">
            <v>0</v>
          </cell>
          <cell r="R392">
            <v>29.799999237060547</v>
          </cell>
          <cell r="S392">
            <v>41.610000610351563</v>
          </cell>
          <cell r="T392">
            <v>0</v>
          </cell>
          <cell r="U392">
            <v>4.6700000762939453</v>
          </cell>
          <cell r="V392">
            <v>163.99000549316406</v>
          </cell>
          <cell r="W392" t="str">
            <v>CISCO_DAILY_BILL_DTL20031203.TXT</v>
          </cell>
          <cell r="X392">
            <v>37959</v>
          </cell>
          <cell r="Z392" t="str">
            <v>Print Summary</v>
          </cell>
        </row>
        <row r="393">
          <cell r="E393">
            <v>37990</v>
          </cell>
          <cell r="F393">
            <v>33</v>
          </cell>
          <cell r="G393">
            <v>1484</v>
          </cell>
          <cell r="K393" t="str">
            <v>DR</v>
          </cell>
          <cell r="L393">
            <v>37957</v>
          </cell>
          <cell r="N393">
            <v>1294</v>
          </cell>
          <cell r="P393">
            <v>190</v>
          </cell>
          <cell r="Q393">
            <v>0</v>
          </cell>
          <cell r="R393">
            <v>44.020000457763672</v>
          </cell>
          <cell r="S393">
            <v>50.159999847412109</v>
          </cell>
          <cell r="T393">
            <v>0</v>
          </cell>
          <cell r="U393">
            <v>6.5999999046325684</v>
          </cell>
          <cell r="V393">
            <v>233.85000610351563</v>
          </cell>
          <cell r="W393" t="str">
            <v>CISCO_DAILY_BILL_DTL20040106.TXT</v>
          </cell>
          <cell r="X393">
            <v>37993</v>
          </cell>
          <cell r="Z393" t="str">
            <v>Print Summary</v>
          </cell>
        </row>
        <row r="394">
          <cell r="E394">
            <v>38019</v>
          </cell>
          <cell r="F394">
            <v>29</v>
          </cell>
          <cell r="G394">
            <v>1009</v>
          </cell>
          <cell r="K394" t="str">
            <v>DR</v>
          </cell>
          <cell r="L394">
            <v>37990</v>
          </cell>
          <cell r="N394">
            <v>829</v>
          </cell>
          <cell r="P394">
            <v>163</v>
          </cell>
          <cell r="Q394">
            <v>17</v>
          </cell>
          <cell r="R394">
            <v>28.020000457763672</v>
          </cell>
          <cell r="S394">
            <v>43</v>
          </cell>
          <cell r="T394">
            <v>8.2200002670288086</v>
          </cell>
          <cell r="U394">
            <v>4.6999998092651367</v>
          </cell>
          <cell r="V394">
            <v>167.89999389648438</v>
          </cell>
          <cell r="W394" t="str">
            <v>CISCO_DAILY_BILL_DTL20040203.TXT</v>
          </cell>
          <cell r="X394">
            <v>38021</v>
          </cell>
          <cell r="Z394" t="str">
            <v>Print Summary</v>
          </cell>
        </row>
        <row r="395">
          <cell r="E395">
            <v>38049</v>
          </cell>
          <cell r="F395">
            <v>30</v>
          </cell>
          <cell r="G395">
            <v>1023</v>
          </cell>
          <cell r="K395" t="str">
            <v>DR</v>
          </cell>
          <cell r="L395">
            <v>38019</v>
          </cell>
          <cell r="N395">
            <v>880</v>
          </cell>
          <cell r="P395">
            <v>136</v>
          </cell>
          <cell r="Q395">
            <v>7</v>
          </cell>
          <cell r="R395">
            <v>29.5</v>
          </cell>
          <cell r="S395">
            <v>35.840000152587891</v>
          </cell>
          <cell r="T395">
            <v>3.380000114440918</v>
          </cell>
          <cell r="U395">
            <v>5.0399999618530273</v>
          </cell>
          <cell r="V395">
            <v>158.74000549316406</v>
          </cell>
          <cell r="W395" t="str">
            <v>CISCO_DAILY_BILL_DTL20040304.TXT</v>
          </cell>
          <cell r="X395">
            <v>38051</v>
          </cell>
          <cell r="Z395" t="str">
            <v>Print Summary</v>
          </cell>
        </row>
        <row r="396">
          <cell r="E396">
            <v>38078</v>
          </cell>
          <cell r="F396">
            <v>29</v>
          </cell>
          <cell r="G396">
            <v>855</v>
          </cell>
          <cell r="K396" t="str">
            <v>DR</v>
          </cell>
          <cell r="L396">
            <v>38049</v>
          </cell>
          <cell r="N396">
            <v>716</v>
          </cell>
          <cell r="P396">
            <v>139</v>
          </cell>
          <cell r="Q396">
            <v>0</v>
          </cell>
          <cell r="R396">
            <v>24.010000228881836</v>
          </cell>
          <cell r="S396">
            <v>36.630001068115234</v>
          </cell>
          <cell r="T396">
            <v>0</v>
          </cell>
          <cell r="U396">
            <v>4.2199997901916504</v>
          </cell>
          <cell r="V396">
            <v>134.88999938964844</v>
          </cell>
          <cell r="W396" t="str">
            <v>CISCO_DAILY_BILL_DTL20040402.TXT</v>
          </cell>
          <cell r="X396">
            <v>38082</v>
          </cell>
          <cell r="Z396" t="str">
            <v>Print Summary</v>
          </cell>
        </row>
        <row r="397">
          <cell r="E397">
            <v>38109</v>
          </cell>
          <cell r="F397">
            <v>31</v>
          </cell>
          <cell r="G397">
            <v>841</v>
          </cell>
          <cell r="K397" t="str">
            <v>DR</v>
          </cell>
          <cell r="L397">
            <v>38078</v>
          </cell>
          <cell r="N397">
            <v>722</v>
          </cell>
          <cell r="P397">
            <v>119</v>
          </cell>
          <cell r="Q397">
            <v>0</v>
          </cell>
          <cell r="R397">
            <v>14.359999656677246</v>
          </cell>
          <cell r="S397">
            <v>29.920000076293945</v>
          </cell>
          <cell r="T397">
            <v>0</v>
          </cell>
          <cell r="U397">
            <v>4.1399998664855957</v>
          </cell>
          <cell r="V397">
            <v>121.26000213623047</v>
          </cell>
          <cell r="W397" t="str">
            <v>CISCO_DAILY_BILL_DTL20040503.TXT</v>
          </cell>
          <cell r="X397">
            <v>38111</v>
          </cell>
          <cell r="Z397" t="str">
            <v>Print Summary</v>
          </cell>
        </row>
        <row r="398">
          <cell r="E398">
            <v>38140</v>
          </cell>
          <cell r="F398">
            <v>31</v>
          </cell>
          <cell r="G398">
            <v>832</v>
          </cell>
          <cell r="K398" t="str">
            <v>DR</v>
          </cell>
          <cell r="L398">
            <v>38109</v>
          </cell>
          <cell r="N398">
            <v>686</v>
          </cell>
          <cell r="P398">
            <v>146</v>
          </cell>
          <cell r="Q398">
            <v>0</v>
          </cell>
          <cell r="R398">
            <v>-8.0699996948242188</v>
          </cell>
          <cell r="S398">
            <v>22.709999084472656</v>
          </cell>
          <cell r="T398">
            <v>0</v>
          </cell>
          <cell r="U398">
            <v>4.0900001525878906</v>
          </cell>
          <cell r="V398">
            <v>105.44999694824219</v>
          </cell>
          <cell r="W398" t="str">
            <v>CISCO_DAILY_BILL_DTL20040603.TXT</v>
          </cell>
          <cell r="X398">
            <v>38142</v>
          </cell>
          <cell r="Z398" t="str">
            <v>Print Summary</v>
          </cell>
        </row>
        <row r="399">
          <cell r="E399">
            <v>38169</v>
          </cell>
          <cell r="F399">
            <v>29</v>
          </cell>
          <cell r="G399">
            <v>830</v>
          </cell>
          <cell r="K399" t="str">
            <v>DR</v>
          </cell>
          <cell r="L399">
            <v>38140</v>
          </cell>
          <cell r="N399">
            <v>692</v>
          </cell>
          <cell r="P399">
            <v>138</v>
          </cell>
          <cell r="Q399">
            <v>0</v>
          </cell>
          <cell r="R399">
            <v>-8.1400003433227539</v>
          </cell>
          <cell r="S399">
            <v>21.459999084472656</v>
          </cell>
          <cell r="T399">
            <v>0</v>
          </cell>
          <cell r="U399">
            <v>4.0999999046325684</v>
          </cell>
          <cell r="V399">
            <v>105.58000183105469</v>
          </cell>
          <cell r="W399" t="str">
            <v>CISCO_DAILY_BILL_DTL20040702.TXT</v>
          </cell>
          <cell r="X399">
            <v>38174</v>
          </cell>
          <cell r="Z399" t="str">
            <v>Print Summary</v>
          </cell>
        </row>
        <row r="400">
          <cell r="E400">
            <v>38201</v>
          </cell>
          <cell r="F400">
            <v>32</v>
          </cell>
          <cell r="G400">
            <v>863</v>
          </cell>
          <cell r="K400" t="str">
            <v>DR</v>
          </cell>
          <cell r="L400">
            <v>38169</v>
          </cell>
          <cell r="N400">
            <v>742</v>
          </cell>
          <cell r="P400">
            <v>99</v>
          </cell>
          <cell r="Q400">
            <v>22</v>
          </cell>
          <cell r="R400">
            <v>-8.7299995422363281</v>
          </cell>
          <cell r="S400">
            <v>15.399999618530273</v>
          </cell>
          <cell r="T400">
            <v>14.260000228881836</v>
          </cell>
          <cell r="U400">
            <v>4.2600002288818359</v>
          </cell>
          <cell r="V400">
            <v>115.33000183105469</v>
          </cell>
          <cell r="W400" t="str">
            <v>CISCO_DAILY_BILL_DTL20040803.TXT</v>
          </cell>
          <cell r="X400">
            <v>38203</v>
          </cell>
          <cell r="Z400" t="str">
            <v>Print Summary</v>
          </cell>
        </row>
        <row r="401">
          <cell r="E401">
            <v>38230</v>
          </cell>
          <cell r="F401">
            <v>29</v>
          </cell>
          <cell r="G401">
            <v>803</v>
          </cell>
          <cell r="K401" t="str">
            <v>DR</v>
          </cell>
          <cell r="L401">
            <v>38201</v>
          </cell>
          <cell r="N401">
            <v>674</v>
          </cell>
          <cell r="P401">
            <v>100</v>
          </cell>
          <cell r="Q401">
            <v>29</v>
          </cell>
          <cell r="R401">
            <v>-8.1000003814697266</v>
          </cell>
          <cell r="S401">
            <v>15.550000190734863</v>
          </cell>
          <cell r="T401">
            <v>18.75</v>
          </cell>
          <cell r="U401">
            <v>3.9600000381469727</v>
          </cell>
          <cell r="V401">
            <v>114.62000274658203</v>
          </cell>
          <cell r="W401" t="str">
            <v>CISCO_DAILY_BILL_DTL20040901.TXT</v>
          </cell>
          <cell r="X401">
            <v>38232</v>
          </cell>
          <cell r="Z401" t="str">
            <v>Print Summary</v>
          </cell>
        </row>
        <row r="402">
          <cell r="E402">
            <v>38230</v>
          </cell>
          <cell r="F402">
            <v>29</v>
          </cell>
          <cell r="G402">
            <v>803</v>
          </cell>
          <cell r="K402" t="str">
            <v>DR</v>
          </cell>
          <cell r="L402">
            <v>38201</v>
          </cell>
          <cell r="N402">
            <v>674</v>
          </cell>
          <cell r="P402">
            <v>100</v>
          </cell>
          <cell r="Q402">
            <v>29</v>
          </cell>
          <cell r="R402">
            <v>-8.1000003814697266</v>
          </cell>
          <cell r="S402">
            <v>15.550000190734863</v>
          </cell>
          <cell r="T402">
            <v>18.75</v>
          </cell>
          <cell r="U402">
            <v>3.9600000381469727</v>
          </cell>
          <cell r="V402">
            <v>114.69000244140625</v>
          </cell>
          <cell r="W402" t="str">
            <v>CISCO_DAILY_BILL_DTL20040908.TXT</v>
          </cell>
          <cell r="X402">
            <v>38239</v>
          </cell>
          <cell r="Z402" t="str">
            <v>Print Summary</v>
          </cell>
        </row>
        <row r="403">
          <cell r="E403">
            <v>37804</v>
          </cell>
          <cell r="F403">
            <v>2</v>
          </cell>
          <cell r="G403">
            <v>50</v>
          </cell>
          <cell r="K403" t="str">
            <v>DR</v>
          </cell>
          <cell r="L403">
            <v>37802</v>
          </cell>
          <cell r="N403">
            <v>40</v>
          </cell>
          <cell r="P403">
            <v>10</v>
          </cell>
          <cell r="Q403">
            <v>0</v>
          </cell>
          <cell r="R403">
            <v>0.18999999761581421</v>
          </cell>
          <cell r="S403">
            <v>1.7200000286102295</v>
          </cell>
          <cell r="T403">
            <v>0</v>
          </cell>
          <cell r="U403">
            <v>0.25999999046325684</v>
          </cell>
          <cell r="V403">
            <v>6.6599998474121094</v>
          </cell>
          <cell r="W403" t="str">
            <v>CISCO_DAILY_BILL_DTL20030721.TXT</v>
          </cell>
          <cell r="X403">
            <v>37824</v>
          </cell>
          <cell r="Z403" t="str">
            <v>Print Summary</v>
          </cell>
        </row>
        <row r="404">
          <cell r="E404">
            <v>37836</v>
          </cell>
          <cell r="F404">
            <v>32</v>
          </cell>
          <cell r="G404">
            <v>804</v>
          </cell>
          <cell r="K404" t="str">
            <v>DR</v>
          </cell>
          <cell r="L404">
            <v>37804</v>
          </cell>
          <cell r="N404">
            <v>685</v>
          </cell>
          <cell r="P404">
            <v>119</v>
          </cell>
          <cell r="Q404">
            <v>0</v>
          </cell>
          <cell r="R404">
            <v>3.3399999141693115</v>
          </cell>
          <cell r="S404">
            <v>20.489999771118164</v>
          </cell>
          <cell r="T404">
            <v>0</v>
          </cell>
          <cell r="U404">
            <v>4.130000114440918</v>
          </cell>
          <cell r="V404">
            <v>100.40000152587891</v>
          </cell>
          <cell r="W404" t="str">
            <v>CISCO_DAILY_BILL_DTL20030805.TXT</v>
          </cell>
          <cell r="X404">
            <v>37839</v>
          </cell>
          <cell r="Z404" t="str">
            <v>Print Summary</v>
          </cell>
          <cell r="AA404" t="str">
            <v>CPP Notification Failure. Move 11 kWh from super peak to on peak.</v>
          </cell>
        </row>
        <row r="405">
          <cell r="E405">
            <v>37866</v>
          </cell>
          <cell r="F405">
            <v>30</v>
          </cell>
          <cell r="G405">
            <v>705</v>
          </cell>
          <cell r="K405" t="str">
            <v>DR</v>
          </cell>
          <cell r="L405">
            <v>37836</v>
          </cell>
          <cell r="N405">
            <v>596</v>
          </cell>
          <cell r="P405">
            <v>109</v>
          </cell>
          <cell r="Q405">
            <v>0</v>
          </cell>
          <cell r="R405">
            <v>2.9300000667572021</v>
          </cell>
          <cell r="S405">
            <v>18.770000457763672</v>
          </cell>
          <cell r="T405">
            <v>0</v>
          </cell>
          <cell r="U405">
            <v>3.5899999141693115</v>
          </cell>
          <cell r="V405">
            <v>87.620002746582031</v>
          </cell>
          <cell r="W405" t="str">
            <v>CISCO_DAILY_BILL_DTL20030904.TXT</v>
          </cell>
          <cell r="X405">
            <v>37869</v>
          </cell>
          <cell r="Z405" t="str">
            <v>Print Summary</v>
          </cell>
          <cell r="AA405" t="str">
            <v>CPP Notification Failure. Move 10 kWh from super peak to on peak.</v>
          </cell>
        </row>
        <row r="406">
          <cell r="E406">
            <v>37895</v>
          </cell>
          <cell r="F406">
            <v>29</v>
          </cell>
          <cell r="G406">
            <v>597</v>
          </cell>
          <cell r="K406" t="str">
            <v>DR</v>
          </cell>
          <cell r="L406">
            <v>37866</v>
          </cell>
          <cell r="N406">
            <v>507</v>
          </cell>
          <cell r="P406">
            <v>90</v>
          </cell>
          <cell r="Q406">
            <v>0</v>
          </cell>
          <cell r="R406">
            <v>2.8199999332427979</v>
          </cell>
          <cell r="S406">
            <v>15.550000190734863</v>
          </cell>
          <cell r="T406">
            <v>0</v>
          </cell>
          <cell r="U406">
            <v>2.6500000953674316</v>
          </cell>
          <cell r="V406">
            <v>72.230003356933594</v>
          </cell>
          <cell r="W406" t="str">
            <v>CISCO_DAILY_BILL_DTL20031003.TXT</v>
          </cell>
          <cell r="X406">
            <v>37900</v>
          </cell>
          <cell r="Z406" t="str">
            <v>Print Summary</v>
          </cell>
          <cell r="AA406" t="str">
            <v>CPP Notification Failure. Move 14 kWh from super peak to on peak.</v>
          </cell>
        </row>
        <row r="407">
          <cell r="E407">
            <v>37924</v>
          </cell>
          <cell r="F407">
            <v>29</v>
          </cell>
          <cell r="G407">
            <v>599</v>
          </cell>
          <cell r="K407" t="str">
            <v>DR</v>
          </cell>
          <cell r="L407">
            <v>37895</v>
          </cell>
          <cell r="N407">
            <v>510</v>
          </cell>
          <cell r="P407">
            <v>89</v>
          </cell>
          <cell r="Q407">
            <v>0</v>
          </cell>
          <cell r="R407">
            <v>2.8299999237060547</v>
          </cell>
          <cell r="S407">
            <v>15.390000343322754</v>
          </cell>
          <cell r="T407">
            <v>0</v>
          </cell>
          <cell r="U407">
            <v>2.6500000953674316</v>
          </cell>
          <cell r="V407">
            <v>73.489997863769531</v>
          </cell>
          <cell r="W407" t="str">
            <v>CISCO_DAILY_BILL_DTL20031105.TXT</v>
          </cell>
          <cell r="X407">
            <v>37931</v>
          </cell>
          <cell r="Z407" t="str">
            <v>Print Summary</v>
          </cell>
          <cell r="AA407" t="str">
            <v>CPP Notification Failure. Move 7 kWh from super peak to on peak.</v>
          </cell>
        </row>
        <row r="408">
          <cell r="E408">
            <v>37957</v>
          </cell>
          <cell r="F408">
            <v>33</v>
          </cell>
          <cell r="G408">
            <v>616</v>
          </cell>
          <cell r="K408" t="str">
            <v>DR</v>
          </cell>
          <cell r="L408">
            <v>37924</v>
          </cell>
          <cell r="N408">
            <v>533</v>
          </cell>
          <cell r="P408">
            <v>83</v>
          </cell>
          <cell r="Q408">
            <v>0</v>
          </cell>
          <cell r="R408">
            <v>17.700000762939453</v>
          </cell>
          <cell r="S408">
            <v>21.370000839233398</v>
          </cell>
          <cell r="T408">
            <v>0</v>
          </cell>
          <cell r="U408">
            <v>2.7300000190734863</v>
          </cell>
          <cell r="V408">
            <v>92.980003356933594</v>
          </cell>
          <cell r="W408" t="str">
            <v>CISCO_DAILY_BILL_DTL20031205.TXT</v>
          </cell>
          <cell r="X408">
            <v>37963</v>
          </cell>
          <cell r="Z408" t="str">
            <v>Print Summary</v>
          </cell>
        </row>
        <row r="409">
          <cell r="E409">
            <v>38173</v>
          </cell>
          <cell r="F409">
            <v>31</v>
          </cell>
          <cell r="G409">
            <v>1341</v>
          </cell>
          <cell r="K409" t="str">
            <v>DR</v>
          </cell>
          <cell r="L409">
            <v>38142</v>
          </cell>
          <cell r="N409">
            <v>1216</v>
          </cell>
          <cell r="P409">
            <v>125</v>
          </cell>
          <cell r="Q409">
            <v>0</v>
          </cell>
          <cell r="R409">
            <v>33.110000610351563</v>
          </cell>
          <cell r="S409">
            <v>17.149999618530273</v>
          </cell>
          <cell r="T409">
            <v>0</v>
          </cell>
          <cell r="U409">
            <v>6.5999999046325684</v>
          </cell>
          <cell r="V409">
            <v>216.46000671386719</v>
          </cell>
          <cell r="W409" t="str">
            <v>CISCO_DAILY_BILL_DTL20040706.TXT</v>
          </cell>
          <cell r="X409">
            <v>38175</v>
          </cell>
          <cell r="Z409" t="str">
            <v>Print Summary</v>
          </cell>
        </row>
        <row r="410">
          <cell r="E410">
            <v>38202</v>
          </cell>
          <cell r="F410">
            <v>29</v>
          </cell>
          <cell r="G410">
            <v>1611</v>
          </cell>
          <cell r="K410" t="str">
            <v>DR</v>
          </cell>
          <cell r="L410">
            <v>38173</v>
          </cell>
          <cell r="N410">
            <v>1404</v>
          </cell>
          <cell r="P410">
            <v>176</v>
          </cell>
          <cell r="Q410">
            <v>31</v>
          </cell>
          <cell r="R410">
            <v>38.229999542236328</v>
          </cell>
          <cell r="S410">
            <v>24.149999618530273</v>
          </cell>
          <cell r="T410">
            <v>14.170000076293945</v>
          </cell>
          <cell r="U410">
            <v>7.9499998092651367</v>
          </cell>
          <cell r="V410">
            <v>287.67999267578125</v>
          </cell>
          <cell r="W410" t="str">
            <v>CISCO_DAILY_BILL_DTL20040804.TXT</v>
          </cell>
          <cell r="X410">
            <v>38204</v>
          </cell>
          <cell r="Z410" t="str">
            <v>Print Summary</v>
          </cell>
        </row>
        <row r="411">
          <cell r="E411">
            <v>38231</v>
          </cell>
          <cell r="F411">
            <v>29</v>
          </cell>
          <cell r="G411">
            <v>1453</v>
          </cell>
          <cell r="K411" t="str">
            <v>DR</v>
          </cell>
          <cell r="L411">
            <v>38202</v>
          </cell>
          <cell r="N411">
            <v>1309</v>
          </cell>
          <cell r="P411">
            <v>118</v>
          </cell>
          <cell r="Q411">
            <v>26</v>
          </cell>
          <cell r="R411">
            <v>34.889999389648438</v>
          </cell>
          <cell r="S411">
            <v>16.159999847412109</v>
          </cell>
          <cell r="T411">
            <v>11.869999885559082</v>
          </cell>
          <cell r="U411">
            <v>7.1500000953674316</v>
          </cell>
          <cell r="V411">
            <v>250</v>
          </cell>
          <cell r="W411" t="str">
            <v>CISCO_DAILY_BILL_DTL20040902.TXT</v>
          </cell>
          <cell r="X411">
            <v>38233</v>
          </cell>
          <cell r="Z411" t="str">
            <v>Print Summary</v>
          </cell>
        </row>
        <row r="412">
          <cell r="E412">
            <v>37804</v>
          </cell>
          <cell r="F412">
            <v>2</v>
          </cell>
          <cell r="G412">
            <v>129</v>
          </cell>
          <cell r="K412" t="str">
            <v>DR</v>
          </cell>
          <cell r="L412">
            <v>37802</v>
          </cell>
          <cell r="N412">
            <v>96</v>
          </cell>
          <cell r="P412">
            <v>33</v>
          </cell>
          <cell r="Q412">
            <v>0</v>
          </cell>
          <cell r="R412">
            <v>0.4699999988079071</v>
          </cell>
          <cell r="S412">
            <v>5.679999828338623</v>
          </cell>
          <cell r="T412">
            <v>0</v>
          </cell>
          <cell r="U412">
            <v>0.6600000262260437</v>
          </cell>
          <cell r="V412">
            <v>21.790000915527344</v>
          </cell>
          <cell r="W412" t="str">
            <v>CISCO_DAILY_BILL_DTL20030710.TXT</v>
          </cell>
          <cell r="X412">
            <v>37813</v>
          </cell>
          <cell r="Z412" t="str">
            <v>Print Summary</v>
          </cell>
        </row>
        <row r="413">
          <cell r="E413">
            <v>37836</v>
          </cell>
          <cell r="F413">
            <v>32</v>
          </cell>
          <cell r="G413">
            <v>2101</v>
          </cell>
          <cell r="K413" t="str">
            <v>DR</v>
          </cell>
          <cell r="L413">
            <v>37804</v>
          </cell>
          <cell r="N413">
            <v>1830</v>
          </cell>
          <cell r="P413">
            <v>250</v>
          </cell>
          <cell r="Q413">
            <v>21</v>
          </cell>
          <cell r="R413">
            <v>8.9099998474121094</v>
          </cell>
          <cell r="S413">
            <v>43.040000915527344</v>
          </cell>
          <cell r="T413">
            <v>13.960000038146973</v>
          </cell>
          <cell r="U413">
            <v>10.779999732971191</v>
          </cell>
          <cell r="V413">
            <v>320.57998657226563</v>
          </cell>
          <cell r="W413" t="str">
            <v>CISCO_DAILY_BILL_DTL20030805.TXT</v>
          </cell>
          <cell r="X413">
            <v>37839</v>
          </cell>
          <cell r="Z413" t="str">
            <v>Print Summary</v>
          </cell>
          <cell r="AA413" t="str">
            <v>CPP Notification Failure. Move 11 kWh from super peak to on peak.</v>
          </cell>
        </row>
        <row r="414">
          <cell r="E414">
            <v>37866</v>
          </cell>
          <cell r="F414">
            <v>30</v>
          </cell>
          <cell r="G414">
            <v>1674</v>
          </cell>
          <cell r="K414" t="str">
            <v>DR</v>
          </cell>
          <cell r="L414">
            <v>37836</v>
          </cell>
          <cell r="N414">
            <v>1540</v>
          </cell>
          <cell r="P414">
            <v>117</v>
          </cell>
          <cell r="Q414">
            <v>17</v>
          </cell>
          <cell r="R414">
            <v>7.570000171661377</v>
          </cell>
          <cell r="S414">
            <v>20.149999618530273</v>
          </cell>
          <cell r="T414">
            <v>11.300000190734863</v>
          </cell>
          <cell r="U414">
            <v>8.5200004577636719</v>
          </cell>
          <cell r="V414">
            <v>237.10000610351563</v>
          </cell>
          <cell r="W414" t="str">
            <v>CISCO_DAILY_BILL_DTL20030903.TXT</v>
          </cell>
          <cell r="X414">
            <v>37868</v>
          </cell>
          <cell r="Z414" t="str">
            <v>Print Summary</v>
          </cell>
        </row>
        <row r="415">
          <cell r="E415">
            <v>37895</v>
          </cell>
          <cell r="F415">
            <v>29</v>
          </cell>
          <cell r="G415">
            <v>1611</v>
          </cell>
          <cell r="K415" t="str">
            <v>DR</v>
          </cell>
          <cell r="L415">
            <v>37866</v>
          </cell>
          <cell r="N415">
            <v>1499</v>
          </cell>
          <cell r="P415">
            <v>96</v>
          </cell>
          <cell r="Q415">
            <v>16</v>
          </cell>
          <cell r="R415">
            <v>8.3400001525878906</v>
          </cell>
          <cell r="S415">
            <v>16.590000152587891</v>
          </cell>
          <cell r="T415">
            <v>10.649999618530273</v>
          </cell>
          <cell r="U415">
            <v>7.1500000953674316</v>
          </cell>
          <cell r="V415">
            <v>225.05000305175781</v>
          </cell>
          <cell r="W415" t="str">
            <v>CISCO_DAILY_BILL_DTL20031003.TXT</v>
          </cell>
          <cell r="X415">
            <v>37900</v>
          </cell>
          <cell r="Z415" t="str">
            <v>Print Summary</v>
          </cell>
        </row>
        <row r="416">
          <cell r="E416">
            <v>37924</v>
          </cell>
          <cell r="F416">
            <v>29</v>
          </cell>
          <cell r="G416">
            <v>1376</v>
          </cell>
          <cell r="K416" t="str">
            <v>DR</v>
          </cell>
          <cell r="L416">
            <v>37895</v>
          </cell>
          <cell r="N416">
            <v>1247</v>
          </cell>
          <cell r="P416">
            <v>116</v>
          </cell>
          <cell r="Q416">
            <v>13</v>
          </cell>
          <cell r="R416">
            <v>6.940000057220459</v>
          </cell>
          <cell r="S416">
            <v>20.059999465942383</v>
          </cell>
          <cell r="T416">
            <v>8.6499996185302734</v>
          </cell>
          <cell r="U416">
            <v>6.1100001335144043</v>
          </cell>
          <cell r="V416">
            <v>195.61000061035156</v>
          </cell>
          <cell r="W416" t="str">
            <v>CISCO_DAILY_BILL_DTL20031104.TXT</v>
          </cell>
          <cell r="X416">
            <v>37930</v>
          </cell>
          <cell r="Z416" t="str">
            <v>Print Summary</v>
          </cell>
        </row>
        <row r="417">
          <cell r="E417">
            <v>37957</v>
          </cell>
          <cell r="F417">
            <v>33</v>
          </cell>
          <cell r="G417">
            <v>1889</v>
          </cell>
          <cell r="K417" t="str">
            <v>DR</v>
          </cell>
          <cell r="L417">
            <v>37924</v>
          </cell>
          <cell r="N417">
            <v>1697</v>
          </cell>
          <cell r="P417">
            <v>192</v>
          </cell>
          <cell r="Q417">
            <v>0</v>
          </cell>
          <cell r="R417">
            <v>56.819999694824219</v>
          </cell>
          <cell r="S417">
            <v>49.959999084472656</v>
          </cell>
          <cell r="T417">
            <v>0</v>
          </cell>
          <cell r="U417">
            <v>8.3900003433227539</v>
          </cell>
          <cell r="V417">
            <v>320.97000122070313</v>
          </cell>
          <cell r="W417" t="str">
            <v>CISCO_DAILY_BILL_DTL20031204.TXT</v>
          </cell>
          <cell r="X417">
            <v>37960</v>
          </cell>
          <cell r="Z417" t="str">
            <v>Print Summary</v>
          </cell>
        </row>
        <row r="418">
          <cell r="E418">
            <v>37990</v>
          </cell>
          <cell r="F418">
            <v>33</v>
          </cell>
          <cell r="G418">
            <v>2217</v>
          </cell>
          <cell r="K418" t="str">
            <v>DR</v>
          </cell>
          <cell r="L418">
            <v>37957</v>
          </cell>
          <cell r="N418">
            <v>1958</v>
          </cell>
          <cell r="P418">
            <v>259</v>
          </cell>
          <cell r="Q418">
            <v>0</v>
          </cell>
          <cell r="R418">
            <v>66.610000610351563</v>
          </cell>
          <cell r="S418">
            <v>68.379997253417969</v>
          </cell>
          <cell r="T418">
            <v>0</v>
          </cell>
          <cell r="U418">
            <v>9.8400001525878906</v>
          </cell>
          <cell r="V418">
            <v>391.89999389648438</v>
          </cell>
          <cell r="W418" t="str">
            <v>CISCO_DAILY_BILL_DTL20040105.TXT</v>
          </cell>
          <cell r="X418">
            <v>37992</v>
          </cell>
          <cell r="Z418" t="str">
            <v>Print Summary</v>
          </cell>
        </row>
        <row r="419">
          <cell r="E419">
            <v>38019</v>
          </cell>
          <cell r="F419">
            <v>29</v>
          </cell>
          <cell r="G419">
            <v>1724</v>
          </cell>
          <cell r="K419" t="str">
            <v>DR</v>
          </cell>
          <cell r="L419">
            <v>37990</v>
          </cell>
          <cell r="N419">
            <v>1449</v>
          </cell>
          <cell r="P419">
            <v>252</v>
          </cell>
          <cell r="Q419">
            <v>23</v>
          </cell>
          <cell r="R419">
            <v>49</v>
          </cell>
          <cell r="S419">
            <v>66.480003356933594</v>
          </cell>
          <cell r="T419">
            <v>11.130000114440918</v>
          </cell>
          <cell r="U419">
            <v>8.0100002288818359</v>
          </cell>
          <cell r="V419">
            <v>320.42999267578125</v>
          </cell>
          <cell r="W419" t="str">
            <v>CISCO_DAILY_BILL_DTL20040204.TXT</v>
          </cell>
          <cell r="X419">
            <v>38022</v>
          </cell>
          <cell r="Z419" t="str">
            <v>Print Summary</v>
          </cell>
        </row>
        <row r="420">
          <cell r="E420">
            <v>38049</v>
          </cell>
          <cell r="F420">
            <v>30</v>
          </cell>
          <cell r="G420">
            <v>1813</v>
          </cell>
          <cell r="K420" t="str">
            <v>DR</v>
          </cell>
          <cell r="L420">
            <v>38019</v>
          </cell>
          <cell r="N420">
            <v>1552</v>
          </cell>
          <cell r="P420">
            <v>252</v>
          </cell>
          <cell r="Q420">
            <v>9</v>
          </cell>
          <cell r="R420">
            <v>52.029998779296875</v>
          </cell>
          <cell r="S420">
            <v>66.410003662109375</v>
          </cell>
          <cell r="T420">
            <v>4.3499999046325684</v>
          </cell>
          <cell r="U420">
            <v>8.9399995803833008</v>
          </cell>
          <cell r="V420">
            <v>328.02999877929688</v>
          </cell>
          <cell r="W420" t="str">
            <v>CISCO_DAILY_BILL_DTL20040304.TXT</v>
          </cell>
          <cell r="X420">
            <v>38051</v>
          </cell>
          <cell r="Z420" t="str">
            <v>Print Summary</v>
          </cell>
        </row>
        <row r="421">
          <cell r="E421">
            <v>38078</v>
          </cell>
          <cell r="F421">
            <v>29</v>
          </cell>
          <cell r="G421">
            <v>1754</v>
          </cell>
          <cell r="K421" t="str">
            <v>DR</v>
          </cell>
          <cell r="L421">
            <v>38049</v>
          </cell>
          <cell r="N421">
            <v>1463</v>
          </cell>
          <cell r="P421">
            <v>291</v>
          </cell>
          <cell r="Q421">
            <v>0</v>
          </cell>
          <cell r="R421">
            <v>49.049999237060547</v>
          </cell>
          <cell r="S421">
            <v>76.69000244140625</v>
          </cell>
          <cell r="T421">
            <v>0</v>
          </cell>
          <cell r="U421">
            <v>8.6499996185302734</v>
          </cell>
          <cell r="V421">
            <v>326.85000610351563</v>
          </cell>
          <cell r="W421" t="str">
            <v>CISCO_DAILY_BILL_DTL20040405.TXT</v>
          </cell>
          <cell r="X421">
            <v>38083</v>
          </cell>
          <cell r="Z421" t="str">
            <v>Print Summary</v>
          </cell>
        </row>
        <row r="422">
          <cell r="E422">
            <v>38109</v>
          </cell>
          <cell r="F422">
            <v>31</v>
          </cell>
          <cell r="G422">
            <v>1799</v>
          </cell>
          <cell r="K422" t="str">
            <v>DR</v>
          </cell>
          <cell r="L422">
            <v>38078</v>
          </cell>
          <cell r="N422">
            <v>1558</v>
          </cell>
          <cell r="P422">
            <v>241</v>
          </cell>
          <cell r="Q422">
            <v>0</v>
          </cell>
          <cell r="R422">
            <v>29.889999389648438</v>
          </cell>
          <cell r="S422">
            <v>60.549999237060547</v>
          </cell>
          <cell r="T422">
            <v>0</v>
          </cell>
          <cell r="U422">
            <v>8.8599996566772461</v>
          </cell>
          <cell r="V422">
            <v>315.04998779296875</v>
          </cell>
          <cell r="W422" t="str">
            <v>CISCO_DAILY_BILL_DTL20040504.TXT</v>
          </cell>
          <cell r="X422">
            <v>38112</v>
          </cell>
          <cell r="Z422" t="str">
            <v>Print Summary</v>
          </cell>
        </row>
        <row r="423">
          <cell r="E423">
            <v>38135</v>
          </cell>
          <cell r="F423">
            <v>26</v>
          </cell>
          <cell r="G423">
            <v>1440</v>
          </cell>
          <cell r="K423" t="str">
            <v>DR</v>
          </cell>
          <cell r="L423">
            <v>38109</v>
          </cell>
          <cell r="N423">
            <v>1205</v>
          </cell>
          <cell r="P423">
            <v>235</v>
          </cell>
          <cell r="Q423">
            <v>0</v>
          </cell>
          <cell r="R423">
            <v>-14.180000305175781</v>
          </cell>
          <cell r="S423">
            <v>36.549999237060547</v>
          </cell>
          <cell r="T423">
            <v>0</v>
          </cell>
          <cell r="U423">
            <v>7.0999999046325684</v>
          </cell>
          <cell r="V423">
            <v>215.25999450683594</v>
          </cell>
          <cell r="W423" t="str">
            <v>CISCO_DAILY_BILL_DTL20040601.TXT</v>
          </cell>
          <cell r="X423">
            <v>38140</v>
          </cell>
          <cell r="Z423" t="str">
            <v>Print Summary</v>
          </cell>
        </row>
        <row r="424">
          <cell r="E424">
            <v>38174</v>
          </cell>
          <cell r="F424">
            <v>29</v>
          </cell>
          <cell r="G424">
            <v>1540</v>
          </cell>
          <cell r="K424" t="str">
            <v>DR</v>
          </cell>
          <cell r="L424">
            <v>38145</v>
          </cell>
          <cell r="N424">
            <v>1310</v>
          </cell>
          <cell r="P424">
            <v>230</v>
          </cell>
          <cell r="Q424">
            <v>0</v>
          </cell>
          <cell r="R424">
            <v>-15.420000076293945</v>
          </cell>
          <cell r="S424">
            <v>35.770000457763672</v>
          </cell>
          <cell r="T424">
            <v>0</v>
          </cell>
          <cell r="U424">
            <v>7.5999999046325684</v>
          </cell>
          <cell r="V424">
            <v>220.41999816894531</v>
          </cell>
          <cell r="W424" t="str">
            <v>CISCO_DAILY_BILL_DTL20040708.TXT</v>
          </cell>
          <cell r="X424">
            <v>38177</v>
          </cell>
          <cell r="Z424" t="str">
            <v>Print Summary</v>
          </cell>
        </row>
        <row r="425">
          <cell r="E425">
            <v>38203</v>
          </cell>
          <cell r="F425">
            <v>29</v>
          </cell>
          <cell r="G425">
            <v>2074</v>
          </cell>
          <cell r="K425" t="str">
            <v>DR</v>
          </cell>
          <cell r="L425">
            <v>38174</v>
          </cell>
          <cell r="N425">
            <v>1544</v>
          </cell>
          <cell r="P425">
            <v>451</v>
          </cell>
          <cell r="Q425">
            <v>79</v>
          </cell>
          <cell r="R425">
            <v>-18.170000076293945</v>
          </cell>
          <cell r="S425">
            <v>70.139999389648438</v>
          </cell>
          <cell r="T425">
            <v>51.209999084472656</v>
          </cell>
          <cell r="U425">
            <v>10.229999542236328</v>
          </cell>
          <cell r="V425">
            <v>386.44000244140625</v>
          </cell>
          <cell r="W425" t="str">
            <v>CISCO_DAILY_BILL_DTL20040805.TXT</v>
          </cell>
          <cell r="X425">
            <v>38205</v>
          </cell>
          <cell r="Z425" t="str">
            <v>Print Summary</v>
          </cell>
        </row>
        <row r="426">
          <cell r="E426">
            <v>38236</v>
          </cell>
          <cell r="F426">
            <v>33</v>
          </cell>
          <cell r="G426">
            <v>2244</v>
          </cell>
          <cell r="K426" t="str">
            <v>DR</v>
          </cell>
          <cell r="L426">
            <v>38203</v>
          </cell>
          <cell r="N426">
            <v>1749</v>
          </cell>
          <cell r="P426">
            <v>395</v>
          </cell>
          <cell r="Q426">
            <v>100</v>
          </cell>
          <cell r="R426">
            <v>-23.610000610351563</v>
          </cell>
          <cell r="S426">
            <v>60.889999389648438</v>
          </cell>
          <cell r="T426">
            <v>64.629997253417969</v>
          </cell>
          <cell r="U426">
            <v>11.060000419616699</v>
          </cell>
          <cell r="V426">
            <v>409.04000854492188</v>
          </cell>
          <cell r="W426" t="str">
            <v>CISCO_DAILY_BILL_DTL20040907.TXT</v>
          </cell>
          <cell r="X426">
            <v>38238</v>
          </cell>
          <cell r="Z426" t="str">
            <v>Print Summary</v>
          </cell>
        </row>
        <row r="427">
          <cell r="E427">
            <v>37930</v>
          </cell>
          <cell r="F427">
            <v>28</v>
          </cell>
          <cell r="G427">
            <v>428</v>
          </cell>
          <cell r="K427" t="str">
            <v>DR</v>
          </cell>
          <cell r="L427">
            <v>37902</v>
          </cell>
          <cell r="N427">
            <v>394</v>
          </cell>
          <cell r="P427">
            <v>32</v>
          </cell>
          <cell r="Q427">
            <v>2</v>
          </cell>
          <cell r="R427">
            <v>17.5</v>
          </cell>
          <cell r="S427">
            <v>4.309999942779541</v>
          </cell>
          <cell r="T427">
            <v>0.94999998807907104</v>
          </cell>
          <cell r="U427">
            <v>1.8999999761581421</v>
          </cell>
          <cell r="V427">
            <v>59.439998626708984</v>
          </cell>
          <cell r="W427" t="str">
            <v>CISCO_DAILY_BILL_DTL20031106.TXT</v>
          </cell>
          <cell r="X427">
            <v>37932</v>
          </cell>
          <cell r="Z427" t="str">
            <v>Print Summary</v>
          </cell>
        </row>
        <row r="428">
          <cell r="E428">
            <v>37963</v>
          </cell>
          <cell r="F428">
            <v>33</v>
          </cell>
          <cell r="G428">
            <v>484</v>
          </cell>
          <cell r="K428" t="str">
            <v>DR</v>
          </cell>
          <cell r="L428">
            <v>37930</v>
          </cell>
          <cell r="N428">
            <v>424</v>
          </cell>
          <cell r="P428">
            <v>60</v>
          </cell>
          <cell r="Q428">
            <v>0</v>
          </cell>
          <cell r="R428">
            <v>18.370000839233398</v>
          </cell>
          <cell r="S428">
            <v>2.9000000953674316</v>
          </cell>
          <cell r="T428">
            <v>0</v>
          </cell>
          <cell r="U428">
            <v>2.1500000953674316</v>
          </cell>
          <cell r="V428">
            <v>61.290000915527344</v>
          </cell>
          <cell r="W428" t="str">
            <v>CISCO_DAILY_BILL_DTL20031210.TXT</v>
          </cell>
          <cell r="X428">
            <v>37966</v>
          </cell>
          <cell r="Z428" t="str">
            <v>Print Summary</v>
          </cell>
        </row>
        <row r="429">
          <cell r="E429">
            <v>37994</v>
          </cell>
          <cell r="F429">
            <v>31</v>
          </cell>
          <cell r="G429">
            <v>459</v>
          </cell>
          <cell r="K429" t="str">
            <v>DR</v>
          </cell>
          <cell r="L429">
            <v>37963</v>
          </cell>
          <cell r="N429">
            <v>357</v>
          </cell>
          <cell r="P429">
            <v>100</v>
          </cell>
          <cell r="Q429">
            <v>2</v>
          </cell>
          <cell r="R429">
            <v>15.470000267028809</v>
          </cell>
          <cell r="S429">
            <v>4.8299999237060547</v>
          </cell>
          <cell r="T429">
            <v>1.3200000524520874</v>
          </cell>
          <cell r="U429">
            <v>2.0399999618530273</v>
          </cell>
          <cell r="V429">
            <v>59.549999237060547</v>
          </cell>
          <cell r="W429" t="str">
            <v>CISCO_DAILY_BILL_DTL20040109.TXT</v>
          </cell>
          <cell r="X429">
            <v>37998</v>
          </cell>
          <cell r="Z429" t="str">
            <v>Print Summary</v>
          </cell>
        </row>
        <row r="430">
          <cell r="E430">
            <v>38025</v>
          </cell>
          <cell r="F430">
            <v>31</v>
          </cell>
          <cell r="G430">
            <v>605</v>
          </cell>
          <cell r="K430" t="str">
            <v>DR</v>
          </cell>
          <cell r="L430">
            <v>37994</v>
          </cell>
          <cell r="N430">
            <v>547</v>
          </cell>
          <cell r="P430">
            <v>54</v>
          </cell>
          <cell r="Q430">
            <v>4</v>
          </cell>
          <cell r="R430">
            <v>23.540000915527344</v>
          </cell>
          <cell r="S430">
            <v>2.5899999141693115</v>
          </cell>
          <cell r="T430">
            <v>2.630000114440918</v>
          </cell>
          <cell r="U430">
            <v>2.869999885559082</v>
          </cell>
          <cell r="V430">
            <v>81.260002136230469</v>
          </cell>
          <cell r="W430" t="str">
            <v>CISCO_DAILY_BILL_DTL20040209.TXT</v>
          </cell>
          <cell r="X430">
            <v>38027</v>
          </cell>
          <cell r="Z430" t="str">
            <v>Print Summary</v>
          </cell>
        </row>
        <row r="431">
          <cell r="E431">
            <v>38055</v>
          </cell>
          <cell r="F431">
            <v>30</v>
          </cell>
          <cell r="G431">
            <v>464</v>
          </cell>
          <cell r="K431" t="str">
            <v>DR</v>
          </cell>
          <cell r="L431">
            <v>38025</v>
          </cell>
          <cell r="N431">
            <v>425</v>
          </cell>
          <cell r="P431">
            <v>39</v>
          </cell>
          <cell r="Q431">
            <v>0</v>
          </cell>
          <cell r="R431">
            <v>18.209999084472656</v>
          </cell>
          <cell r="S431">
            <v>1.8600000143051147</v>
          </cell>
          <cell r="T431">
            <v>0</v>
          </cell>
          <cell r="U431">
            <v>2.2799999713897705</v>
          </cell>
          <cell r="V431">
            <v>58.869998931884766</v>
          </cell>
          <cell r="W431" t="str">
            <v>CISCO_DAILY_BILL_DTL20040310.TXT</v>
          </cell>
          <cell r="X431">
            <v>38057</v>
          </cell>
          <cell r="Z431" t="str">
            <v>Print Summary</v>
          </cell>
        </row>
        <row r="432">
          <cell r="E432">
            <v>38084</v>
          </cell>
          <cell r="F432">
            <v>29</v>
          </cell>
          <cell r="G432">
            <v>463</v>
          </cell>
          <cell r="K432" t="str">
            <v>DR</v>
          </cell>
          <cell r="L432">
            <v>38055</v>
          </cell>
          <cell r="N432">
            <v>413</v>
          </cell>
          <cell r="P432">
            <v>50</v>
          </cell>
          <cell r="Q432">
            <v>0</v>
          </cell>
          <cell r="R432">
            <v>17.690000534057617</v>
          </cell>
          <cell r="S432">
            <v>2.3900001049041748</v>
          </cell>
          <cell r="T432">
            <v>0</v>
          </cell>
          <cell r="U432">
            <v>2.2799999713897705</v>
          </cell>
          <cell r="V432">
            <v>59.279998779296875</v>
          </cell>
          <cell r="W432" t="str">
            <v>CISCO_DAILY_BILL_DTL20040408.TXT</v>
          </cell>
          <cell r="X432">
            <v>38086</v>
          </cell>
          <cell r="Z432" t="str">
            <v>Print Summary</v>
          </cell>
        </row>
        <row r="433">
          <cell r="E433">
            <v>38116</v>
          </cell>
          <cell r="F433">
            <v>32</v>
          </cell>
          <cell r="G433">
            <v>519</v>
          </cell>
          <cell r="K433" t="str">
            <v>DR</v>
          </cell>
          <cell r="L433">
            <v>38084</v>
          </cell>
          <cell r="N433">
            <v>480</v>
          </cell>
          <cell r="P433">
            <v>39</v>
          </cell>
          <cell r="Q433">
            <v>0</v>
          </cell>
          <cell r="R433">
            <v>12.930000305175781</v>
          </cell>
          <cell r="S433">
            <v>2.0999999046325684</v>
          </cell>
          <cell r="T433">
            <v>0</v>
          </cell>
          <cell r="U433">
            <v>2.5499999523162842</v>
          </cell>
          <cell r="V433">
            <v>64.260002136230469</v>
          </cell>
          <cell r="W433" t="str">
            <v>CISCO_DAILY_BILL_DTL20040510.TXT</v>
          </cell>
          <cell r="X433">
            <v>38118</v>
          </cell>
          <cell r="Z433" t="str">
            <v>Print Summary</v>
          </cell>
        </row>
        <row r="434">
          <cell r="E434">
            <v>38146</v>
          </cell>
          <cell r="F434">
            <v>30</v>
          </cell>
          <cell r="G434">
            <v>363</v>
          </cell>
          <cell r="K434" t="str">
            <v>DR</v>
          </cell>
          <cell r="L434">
            <v>38116</v>
          </cell>
          <cell r="N434">
            <v>331</v>
          </cell>
          <cell r="P434">
            <v>32</v>
          </cell>
          <cell r="Q434">
            <v>0</v>
          </cell>
          <cell r="R434">
            <v>9.0100002288818359</v>
          </cell>
          <cell r="S434">
            <v>4.3899998664855957</v>
          </cell>
          <cell r="T434">
            <v>0</v>
          </cell>
          <cell r="U434">
            <v>1.7899999618530273</v>
          </cell>
          <cell r="V434">
            <v>44.599998474121094</v>
          </cell>
          <cell r="W434" t="str">
            <v>CISCO_DAILY_BILL_DTL20040610.TXT</v>
          </cell>
          <cell r="X434">
            <v>38149</v>
          </cell>
          <cell r="Z434" t="str">
            <v>Print Summary</v>
          </cell>
        </row>
        <row r="435">
          <cell r="E435">
            <v>38176</v>
          </cell>
          <cell r="F435">
            <v>30</v>
          </cell>
          <cell r="G435">
            <v>472</v>
          </cell>
          <cell r="K435" t="str">
            <v>DR</v>
          </cell>
          <cell r="L435">
            <v>38146</v>
          </cell>
          <cell r="N435">
            <v>401</v>
          </cell>
          <cell r="P435">
            <v>71</v>
          </cell>
          <cell r="Q435">
            <v>0</v>
          </cell>
          <cell r="R435">
            <v>10.920000076293945</v>
          </cell>
          <cell r="S435">
            <v>9.7399997711181641</v>
          </cell>
          <cell r="T435">
            <v>0</v>
          </cell>
          <cell r="U435">
            <v>2.3299999237060547</v>
          </cell>
          <cell r="V435">
            <v>63.680000305175781</v>
          </cell>
          <cell r="W435" t="str">
            <v>CISCO_DAILY_BILL_DTL20040709.TXT</v>
          </cell>
          <cell r="X435">
            <v>38180</v>
          </cell>
          <cell r="Z435" t="str">
            <v>Print Summary</v>
          </cell>
        </row>
        <row r="436">
          <cell r="E436">
            <v>38207</v>
          </cell>
          <cell r="F436">
            <v>31</v>
          </cell>
          <cell r="G436">
            <v>779</v>
          </cell>
          <cell r="K436" t="str">
            <v>DR</v>
          </cell>
          <cell r="L436">
            <v>38176</v>
          </cell>
          <cell r="N436">
            <v>677</v>
          </cell>
          <cell r="P436">
            <v>94</v>
          </cell>
          <cell r="Q436">
            <v>8</v>
          </cell>
          <cell r="R436">
            <v>18.430000305175781</v>
          </cell>
          <cell r="S436">
            <v>12.899999618530273</v>
          </cell>
          <cell r="T436">
            <v>3.6600000858306885</v>
          </cell>
          <cell r="U436">
            <v>3.8299999237060547</v>
          </cell>
          <cell r="V436">
            <v>117.94999694824219</v>
          </cell>
          <cell r="W436" t="str">
            <v>CISCO_DAILY_BILL_DTL20040809.TXT</v>
          </cell>
          <cell r="X436">
            <v>38209</v>
          </cell>
          <cell r="Z436" t="str">
            <v>Print Summary</v>
          </cell>
        </row>
        <row r="437">
          <cell r="E437">
            <v>38238</v>
          </cell>
          <cell r="F437">
            <v>31</v>
          </cell>
          <cell r="G437">
            <v>913</v>
          </cell>
          <cell r="K437" t="str">
            <v>DR</v>
          </cell>
          <cell r="L437">
            <v>38207</v>
          </cell>
          <cell r="N437">
            <v>798</v>
          </cell>
          <cell r="P437">
            <v>93</v>
          </cell>
          <cell r="Q437">
            <v>22</v>
          </cell>
          <cell r="R437">
            <v>19.469999313354492</v>
          </cell>
          <cell r="S437">
            <v>12.340000152587891</v>
          </cell>
          <cell r="T437">
            <v>10.020000457763672</v>
          </cell>
          <cell r="U437">
            <v>4.4899997711181641</v>
          </cell>
          <cell r="V437">
            <v>145.80000305175781</v>
          </cell>
          <cell r="W437" t="str">
            <v>CISCO_DAILY_BILL_DTL20040909.TXT</v>
          </cell>
          <cell r="X437">
            <v>38240</v>
          </cell>
          <cell r="Z437" t="str">
            <v>Print Summary</v>
          </cell>
        </row>
        <row r="438">
          <cell r="E438">
            <v>37840</v>
          </cell>
          <cell r="F438">
            <v>28</v>
          </cell>
          <cell r="G438">
            <v>869</v>
          </cell>
          <cell r="K438" t="str">
            <v>DR</v>
          </cell>
          <cell r="L438">
            <v>37812</v>
          </cell>
          <cell r="N438">
            <v>770</v>
          </cell>
          <cell r="P438">
            <v>99</v>
          </cell>
          <cell r="Q438">
            <v>0</v>
          </cell>
          <cell r="R438">
            <v>33.779998779296875</v>
          </cell>
          <cell r="S438">
            <v>15.229999542236328</v>
          </cell>
          <cell r="T438">
            <v>0</v>
          </cell>
          <cell r="U438">
            <v>4.4600000381469727</v>
          </cell>
          <cell r="V438">
            <v>136.13999938964844</v>
          </cell>
          <cell r="W438" t="str">
            <v>CISCO_DAILY_BILL_DTL20030811.TXT</v>
          </cell>
          <cell r="X438">
            <v>37845</v>
          </cell>
          <cell r="Z438" t="str">
            <v>Print Summary</v>
          </cell>
          <cell r="AA438" t="str">
            <v>CPP Notification Failure. Move 12 kWh from super peak to on peak.</v>
          </cell>
        </row>
        <row r="439">
          <cell r="E439">
            <v>37872</v>
          </cell>
          <cell r="F439">
            <v>32</v>
          </cell>
          <cell r="G439">
            <v>1100</v>
          </cell>
          <cell r="K439" t="str">
            <v>DR</v>
          </cell>
          <cell r="L439">
            <v>37840</v>
          </cell>
          <cell r="N439">
            <v>977</v>
          </cell>
          <cell r="P439">
            <v>107</v>
          </cell>
          <cell r="Q439">
            <v>16</v>
          </cell>
          <cell r="R439">
            <v>43.040000915527344</v>
          </cell>
          <cell r="S439">
            <v>16.479999542236328</v>
          </cell>
          <cell r="T439">
            <v>7.5799999237060547</v>
          </cell>
          <cell r="U439">
            <v>5.440000057220459</v>
          </cell>
          <cell r="V439">
            <v>179.6300048828125</v>
          </cell>
          <cell r="W439" t="str">
            <v>CISCO_DAILY_BILL_DTL20030909.TXT</v>
          </cell>
          <cell r="X439">
            <v>37874</v>
          </cell>
          <cell r="Z439" t="str">
            <v>Print Summary</v>
          </cell>
        </row>
        <row r="440">
          <cell r="E440">
            <v>37901</v>
          </cell>
          <cell r="F440">
            <v>29</v>
          </cell>
          <cell r="G440">
            <v>824</v>
          </cell>
          <cell r="K440" t="str">
            <v>DR</v>
          </cell>
          <cell r="L440">
            <v>37872</v>
          </cell>
          <cell r="N440">
            <v>726</v>
          </cell>
          <cell r="P440">
            <v>91</v>
          </cell>
          <cell r="Q440">
            <v>7</v>
          </cell>
          <cell r="R440">
            <v>32.349998474121094</v>
          </cell>
          <cell r="S440">
            <v>14.060000419616699</v>
          </cell>
          <cell r="T440">
            <v>3.3199999332427979</v>
          </cell>
          <cell r="U440">
            <v>3.6600000858306885</v>
          </cell>
          <cell r="V440">
            <v>130.44000244140625</v>
          </cell>
          <cell r="W440" t="str">
            <v>CISCO_DAILY_BILL_DTL20031008.TXT</v>
          </cell>
          <cell r="X440">
            <v>37903</v>
          </cell>
          <cell r="Z440" t="str">
            <v>Print Summary</v>
          </cell>
        </row>
        <row r="441">
          <cell r="E441">
            <v>37930</v>
          </cell>
          <cell r="F441">
            <v>29</v>
          </cell>
          <cell r="G441">
            <v>822</v>
          </cell>
          <cell r="K441" t="str">
            <v>DR</v>
          </cell>
          <cell r="L441">
            <v>37901</v>
          </cell>
          <cell r="N441">
            <v>697</v>
          </cell>
          <cell r="P441">
            <v>115</v>
          </cell>
          <cell r="Q441">
            <v>10</v>
          </cell>
          <cell r="R441">
            <v>30.920000076293945</v>
          </cell>
          <cell r="S441">
            <v>15.539999961853027</v>
          </cell>
          <cell r="T441">
            <v>4.75</v>
          </cell>
          <cell r="U441">
            <v>3.6500000953674316</v>
          </cell>
          <cell r="V441">
            <v>132.41000366210938</v>
          </cell>
          <cell r="W441" t="str">
            <v>CISCO_DAILY_BILL_DTL20031106.TXT</v>
          </cell>
          <cell r="X441">
            <v>37932</v>
          </cell>
          <cell r="Z441" t="str">
            <v>Print Summary</v>
          </cell>
        </row>
        <row r="442">
          <cell r="E442">
            <v>37963</v>
          </cell>
          <cell r="F442">
            <v>33</v>
          </cell>
          <cell r="G442">
            <v>897</v>
          </cell>
          <cell r="K442" t="str">
            <v>DR</v>
          </cell>
          <cell r="L442">
            <v>37930</v>
          </cell>
          <cell r="N442">
            <v>749</v>
          </cell>
          <cell r="P442">
            <v>148</v>
          </cell>
          <cell r="Q442">
            <v>0</v>
          </cell>
          <cell r="R442">
            <v>32.450000762939453</v>
          </cell>
          <cell r="S442">
            <v>7.1500000953674316</v>
          </cell>
          <cell r="T442">
            <v>0</v>
          </cell>
          <cell r="U442">
            <v>3.9800000190734863</v>
          </cell>
          <cell r="V442">
            <v>124.27999877929688</v>
          </cell>
          <cell r="W442" t="str">
            <v>CISCO_DAILY_BILL_DTL20031209.TXT</v>
          </cell>
          <cell r="X442">
            <v>37965</v>
          </cell>
          <cell r="Z442" t="str">
            <v>Print Summary</v>
          </cell>
        </row>
        <row r="443">
          <cell r="E443">
            <v>37994</v>
          </cell>
          <cell r="F443">
            <v>31</v>
          </cell>
          <cell r="G443">
            <v>818</v>
          </cell>
          <cell r="K443" t="str">
            <v>DR</v>
          </cell>
          <cell r="L443">
            <v>37963</v>
          </cell>
          <cell r="N443">
            <v>716</v>
          </cell>
          <cell r="P443">
            <v>98</v>
          </cell>
          <cell r="Q443">
            <v>4</v>
          </cell>
          <cell r="R443">
            <v>31.030000686645508</v>
          </cell>
          <cell r="S443">
            <v>4.7399997711181641</v>
          </cell>
          <cell r="T443">
            <v>2.630000114440918</v>
          </cell>
          <cell r="U443">
            <v>3.619999885559082</v>
          </cell>
          <cell r="V443">
            <v>114.73999786376953</v>
          </cell>
          <cell r="W443" t="str">
            <v>CISCO_DAILY_BILL_DTL20040109.TXT</v>
          </cell>
          <cell r="X443">
            <v>37998</v>
          </cell>
          <cell r="Z443" t="str">
            <v>Print Summary</v>
          </cell>
        </row>
        <row r="444">
          <cell r="E444">
            <v>38025</v>
          </cell>
          <cell r="F444">
            <v>31</v>
          </cell>
          <cell r="G444">
            <v>902</v>
          </cell>
          <cell r="K444" t="str">
            <v>DR</v>
          </cell>
          <cell r="L444">
            <v>37994</v>
          </cell>
          <cell r="N444">
            <v>789</v>
          </cell>
          <cell r="P444">
            <v>103</v>
          </cell>
          <cell r="Q444">
            <v>10</v>
          </cell>
          <cell r="R444">
            <v>33.970001220703125</v>
          </cell>
          <cell r="S444">
            <v>4.940000057220459</v>
          </cell>
          <cell r="T444">
            <v>6.5799999237060547</v>
          </cell>
          <cell r="U444">
            <v>4.2699999809265137</v>
          </cell>
          <cell r="V444">
            <v>130.52999877929688</v>
          </cell>
          <cell r="W444" t="str">
            <v>CISCO_DAILY_BILL_DTL20040209.TXT</v>
          </cell>
          <cell r="X444">
            <v>38027</v>
          </cell>
          <cell r="Z444" t="str">
            <v>Print Summary</v>
          </cell>
        </row>
        <row r="445">
          <cell r="E445">
            <v>38055</v>
          </cell>
          <cell r="F445">
            <v>30</v>
          </cell>
          <cell r="G445">
            <v>835</v>
          </cell>
          <cell r="K445" t="str">
            <v>DR</v>
          </cell>
          <cell r="L445">
            <v>38025</v>
          </cell>
          <cell r="N445">
            <v>725</v>
          </cell>
          <cell r="P445">
            <v>110</v>
          </cell>
          <cell r="Q445">
            <v>0</v>
          </cell>
          <cell r="R445">
            <v>31.059999465942383</v>
          </cell>
          <cell r="S445">
            <v>5.2600002288818359</v>
          </cell>
          <cell r="T445">
            <v>0</v>
          </cell>
          <cell r="U445">
            <v>4.119999885559082</v>
          </cell>
          <cell r="V445">
            <v>114.87999725341797</v>
          </cell>
          <cell r="W445" t="str">
            <v>CISCO_DAILY_BILL_DTL20040310.TXT</v>
          </cell>
          <cell r="X445">
            <v>38057</v>
          </cell>
          <cell r="Z445" t="str">
            <v>Print Summary</v>
          </cell>
        </row>
        <row r="446">
          <cell r="E446">
            <v>38084</v>
          </cell>
          <cell r="F446">
            <v>29</v>
          </cell>
          <cell r="G446">
            <v>907</v>
          </cell>
          <cell r="K446" t="str">
            <v>DR</v>
          </cell>
          <cell r="L446">
            <v>38055</v>
          </cell>
          <cell r="N446">
            <v>794</v>
          </cell>
          <cell r="P446">
            <v>113</v>
          </cell>
          <cell r="Q446">
            <v>0</v>
          </cell>
          <cell r="R446">
            <v>34.009998321533203</v>
          </cell>
          <cell r="S446">
            <v>5.4099998474121094</v>
          </cell>
          <cell r="T446">
            <v>0</v>
          </cell>
          <cell r="U446">
            <v>4.4699997901916504</v>
          </cell>
          <cell r="V446">
            <v>127.70999908447266</v>
          </cell>
          <cell r="W446" t="str">
            <v>CISCO_DAILY_BILL_DTL20040408.TXT</v>
          </cell>
          <cell r="X446">
            <v>38086</v>
          </cell>
          <cell r="Z446" t="str">
            <v>Print Summary</v>
          </cell>
        </row>
        <row r="447">
          <cell r="E447">
            <v>38116</v>
          </cell>
          <cell r="F447">
            <v>32</v>
          </cell>
          <cell r="G447">
            <v>916</v>
          </cell>
          <cell r="K447" t="str">
            <v>DR</v>
          </cell>
          <cell r="L447">
            <v>38084</v>
          </cell>
          <cell r="N447">
            <v>802</v>
          </cell>
          <cell r="P447">
            <v>114</v>
          </cell>
          <cell r="Q447">
            <v>0</v>
          </cell>
          <cell r="R447">
            <v>22.409999847412109</v>
          </cell>
          <cell r="S447">
            <v>8.2700004577636719</v>
          </cell>
          <cell r="T447">
            <v>0</v>
          </cell>
          <cell r="U447">
            <v>4.5</v>
          </cell>
          <cell r="V447">
            <v>129.30999755859375</v>
          </cell>
          <cell r="W447" t="str">
            <v>CISCO_DAILY_BILL_DTL20040510.TXT</v>
          </cell>
          <cell r="X447">
            <v>38118</v>
          </cell>
          <cell r="Z447" t="str">
            <v>Print Summary</v>
          </cell>
        </row>
        <row r="448">
          <cell r="E448">
            <v>38146</v>
          </cell>
          <cell r="F448">
            <v>30</v>
          </cell>
          <cell r="G448">
            <v>806</v>
          </cell>
          <cell r="K448" t="str">
            <v>DR</v>
          </cell>
          <cell r="L448">
            <v>38116</v>
          </cell>
          <cell r="N448">
            <v>716</v>
          </cell>
          <cell r="P448">
            <v>90</v>
          </cell>
          <cell r="Q448">
            <v>0</v>
          </cell>
          <cell r="R448">
            <v>19.5</v>
          </cell>
          <cell r="S448">
            <v>12.350000381469727</v>
          </cell>
          <cell r="T448">
            <v>0</v>
          </cell>
          <cell r="U448">
            <v>3.9800000190734863</v>
          </cell>
          <cell r="V448">
            <v>119.48000335693359</v>
          </cell>
          <cell r="W448" t="str">
            <v>CISCO_DAILY_BILL_DTL20040609.TXT</v>
          </cell>
          <cell r="X448">
            <v>38148</v>
          </cell>
          <cell r="Z448" t="str">
            <v>Print Summary</v>
          </cell>
        </row>
        <row r="449">
          <cell r="E449">
            <v>38176</v>
          </cell>
          <cell r="F449">
            <v>30</v>
          </cell>
          <cell r="G449">
            <v>776</v>
          </cell>
          <cell r="K449" t="str">
            <v>DR</v>
          </cell>
          <cell r="L449">
            <v>38146</v>
          </cell>
          <cell r="N449">
            <v>685</v>
          </cell>
          <cell r="P449">
            <v>91</v>
          </cell>
          <cell r="Q449">
            <v>0</v>
          </cell>
          <cell r="R449">
            <v>18.649999618530273</v>
          </cell>
          <cell r="S449">
            <v>12.489999771118164</v>
          </cell>
          <cell r="T449">
            <v>0</v>
          </cell>
          <cell r="U449">
            <v>3.8299999237060547</v>
          </cell>
          <cell r="V449">
            <v>114.55999755859375</v>
          </cell>
          <cell r="W449" t="str">
            <v>CISCO_DAILY_BILL_DTL20040709.TXT</v>
          </cell>
          <cell r="X449">
            <v>38180</v>
          </cell>
          <cell r="Z449" t="str">
            <v>Print Summary</v>
          </cell>
        </row>
        <row r="450">
          <cell r="E450">
            <v>38207</v>
          </cell>
          <cell r="F450">
            <v>31</v>
          </cell>
          <cell r="G450">
            <v>962</v>
          </cell>
          <cell r="K450" t="str">
            <v>DR</v>
          </cell>
          <cell r="L450">
            <v>38176</v>
          </cell>
          <cell r="N450">
            <v>813</v>
          </cell>
          <cell r="P450">
            <v>134</v>
          </cell>
          <cell r="Q450">
            <v>15</v>
          </cell>
          <cell r="R450">
            <v>22.139999389648438</v>
          </cell>
          <cell r="S450">
            <v>18.389999389648438</v>
          </cell>
          <cell r="T450">
            <v>6.8600001335144043</v>
          </cell>
          <cell r="U450">
            <v>4.7399997711181641</v>
          </cell>
          <cell r="V450">
            <v>155.97000122070313</v>
          </cell>
          <cell r="W450" t="str">
            <v>CISCO_DAILY_BILL_DTL20040809.TXT</v>
          </cell>
          <cell r="X450">
            <v>38209</v>
          </cell>
          <cell r="Z450" t="str">
            <v>Print Summary</v>
          </cell>
        </row>
        <row r="451">
          <cell r="E451">
            <v>38238</v>
          </cell>
          <cell r="F451">
            <v>31</v>
          </cell>
          <cell r="G451">
            <v>954</v>
          </cell>
          <cell r="K451" t="str">
            <v>DR</v>
          </cell>
          <cell r="L451">
            <v>38207</v>
          </cell>
          <cell r="N451">
            <v>834</v>
          </cell>
          <cell r="P451">
            <v>99</v>
          </cell>
          <cell r="Q451">
            <v>21</v>
          </cell>
          <cell r="R451">
            <v>20.290000915527344</v>
          </cell>
          <cell r="S451">
            <v>13.350000381469727</v>
          </cell>
          <cell r="T451">
            <v>9.5</v>
          </cell>
          <cell r="U451">
            <v>4.6999998092651367</v>
          </cell>
          <cell r="V451">
            <v>152.94999694824219</v>
          </cell>
          <cell r="W451" t="str">
            <v>CISCO_DAILY_BILL_DTL20040910.TXT</v>
          </cell>
          <cell r="X451">
            <v>38243</v>
          </cell>
          <cell r="Z451" t="str">
            <v>Print Summary</v>
          </cell>
        </row>
        <row r="452">
          <cell r="E452">
            <v>38176</v>
          </cell>
          <cell r="F452">
            <v>29</v>
          </cell>
          <cell r="G452">
            <v>773</v>
          </cell>
          <cell r="K452" t="str">
            <v>DRLI</v>
          </cell>
          <cell r="L452">
            <v>38147</v>
          </cell>
          <cell r="N452">
            <v>616</v>
          </cell>
          <cell r="P452">
            <v>157</v>
          </cell>
          <cell r="Q452">
            <v>0</v>
          </cell>
          <cell r="R452">
            <v>16.770000457763672</v>
          </cell>
          <cell r="S452">
            <v>21.549999237060547</v>
          </cell>
          <cell r="T452">
            <v>0</v>
          </cell>
          <cell r="U452">
            <v>0</v>
          </cell>
          <cell r="V452">
            <v>88.260002136230469</v>
          </cell>
          <cell r="W452" t="str">
            <v>CISCO_DAILY_BILL_DTL20040709.TXT</v>
          </cell>
          <cell r="X452">
            <v>38180</v>
          </cell>
          <cell r="Z452" t="str">
            <v>Print Summary</v>
          </cell>
        </row>
        <row r="453">
          <cell r="E453">
            <v>38207</v>
          </cell>
          <cell r="F453">
            <v>31</v>
          </cell>
          <cell r="G453">
            <v>1121</v>
          </cell>
          <cell r="K453" t="str">
            <v>DRLI</v>
          </cell>
          <cell r="L453">
            <v>38176</v>
          </cell>
          <cell r="N453">
            <v>888</v>
          </cell>
          <cell r="P453">
            <v>210</v>
          </cell>
          <cell r="Q453">
            <v>23</v>
          </cell>
          <cell r="R453">
            <v>24.180000305175781</v>
          </cell>
          <cell r="S453">
            <v>28.819999694824219</v>
          </cell>
          <cell r="T453">
            <v>10.520000457763672</v>
          </cell>
          <cell r="U453">
            <v>0</v>
          </cell>
          <cell r="V453">
            <v>137.02000427246094</v>
          </cell>
          <cell r="W453" t="str">
            <v>CISCO_DAILY_BILL_DTL20040809.TXT</v>
          </cell>
          <cell r="X453">
            <v>38209</v>
          </cell>
          <cell r="Z453" t="str">
            <v>Print Summary</v>
          </cell>
        </row>
        <row r="454">
          <cell r="E454">
            <v>38238</v>
          </cell>
          <cell r="F454">
            <v>31</v>
          </cell>
          <cell r="G454">
            <v>1021</v>
          </cell>
          <cell r="K454" t="str">
            <v>DRLI</v>
          </cell>
          <cell r="L454">
            <v>38207</v>
          </cell>
          <cell r="N454">
            <v>813</v>
          </cell>
          <cell r="P454">
            <v>160</v>
          </cell>
          <cell r="Q454">
            <v>48</v>
          </cell>
          <cell r="R454">
            <v>20.159999847412109</v>
          </cell>
          <cell r="S454">
            <v>21.629999160766602</v>
          </cell>
          <cell r="T454">
            <v>21.790000915527344</v>
          </cell>
          <cell r="U454">
            <v>0</v>
          </cell>
          <cell r="V454">
            <v>128.69999694824219</v>
          </cell>
          <cell r="W454" t="str">
            <v>CISCO_DAILY_BILL_DTL20040909.TXT</v>
          </cell>
          <cell r="X454">
            <v>38240</v>
          </cell>
          <cell r="Z454" t="str">
            <v>Print Summary</v>
          </cell>
        </row>
        <row r="455">
          <cell r="E455">
            <v>38195</v>
          </cell>
          <cell r="F455">
            <v>29</v>
          </cell>
          <cell r="G455">
            <v>564</v>
          </cell>
          <cell r="K455" t="str">
            <v>DR</v>
          </cell>
          <cell r="L455">
            <v>38166</v>
          </cell>
          <cell r="N455">
            <v>517</v>
          </cell>
          <cell r="P455">
            <v>41</v>
          </cell>
          <cell r="Q455">
            <v>6</v>
          </cell>
          <cell r="R455">
            <v>-6.0900001525878906</v>
          </cell>
          <cell r="S455">
            <v>6.380000114440918</v>
          </cell>
          <cell r="T455">
            <v>3.8900001049041748</v>
          </cell>
          <cell r="U455">
            <v>2.7799999713897705</v>
          </cell>
          <cell r="V455">
            <v>62.299999237060547</v>
          </cell>
          <cell r="W455" t="str">
            <v>CISCO_DAILY_BILL_DTL20040729.TXT</v>
          </cell>
          <cell r="X455">
            <v>38198</v>
          </cell>
          <cell r="Z455" t="str">
            <v>Print Summary</v>
          </cell>
        </row>
        <row r="456">
          <cell r="E456">
            <v>38224</v>
          </cell>
          <cell r="F456">
            <v>29</v>
          </cell>
          <cell r="G456">
            <v>541</v>
          </cell>
          <cell r="K456" t="str">
            <v>DR</v>
          </cell>
          <cell r="L456">
            <v>38195</v>
          </cell>
          <cell r="N456">
            <v>493</v>
          </cell>
          <cell r="P456">
            <v>43</v>
          </cell>
          <cell r="Q456">
            <v>5</v>
          </cell>
          <cell r="R456">
            <v>-5.8000001907348633</v>
          </cell>
          <cell r="S456">
            <v>6.690000057220459</v>
          </cell>
          <cell r="T456">
            <v>3.2400000095367432</v>
          </cell>
          <cell r="U456">
            <v>2.6700000762939453</v>
          </cell>
          <cell r="V456">
            <v>59.240001678466797</v>
          </cell>
          <cell r="W456" t="str">
            <v>CISCO_DAILY_BILL_DTL20040827.TXT</v>
          </cell>
          <cell r="X456">
            <v>38229</v>
          </cell>
          <cell r="Z456" t="str">
            <v>Print Summary</v>
          </cell>
        </row>
        <row r="457">
          <cell r="E457">
            <v>38257</v>
          </cell>
          <cell r="F457">
            <v>33</v>
          </cell>
          <cell r="G457">
            <v>702</v>
          </cell>
          <cell r="K457" t="str">
            <v>DR</v>
          </cell>
          <cell r="L457">
            <v>38224</v>
          </cell>
          <cell r="N457">
            <v>643</v>
          </cell>
          <cell r="P457">
            <v>49</v>
          </cell>
          <cell r="Q457">
            <v>10</v>
          </cell>
          <cell r="R457">
            <v>-11.699999809265137</v>
          </cell>
          <cell r="S457">
            <v>7.309999942779541</v>
          </cell>
          <cell r="T457">
            <v>6.4200000762939453</v>
          </cell>
          <cell r="U457">
            <v>3.4500000476837158</v>
          </cell>
          <cell r="V457">
            <v>77.949996948242188</v>
          </cell>
          <cell r="W457" t="str">
            <v>CISCO_DAILY_BILL_DTL20040928.TXT</v>
          </cell>
          <cell r="X457">
            <v>38259</v>
          </cell>
          <cell r="Z457" t="str">
            <v>Print Summary</v>
          </cell>
        </row>
        <row r="458">
          <cell r="E458">
            <v>37812</v>
          </cell>
          <cell r="F458">
            <v>10</v>
          </cell>
          <cell r="G458">
            <v>32</v>
          </cell>
          <cell r="K458" t="str">
            <v>DRLI</v>
          </cell>
          <cell r="L458">
            <v>37802</v>
          </cell>
          <cell r="N458">
            <v>28</v>
          </cell>
          <cell r="P458">
            <v>4</v>
          </cell>
          <cell r="Q458">
            <v>0</v>
          </cell>
          <cell r="R458">
            <v>1.2300000190734863</v>
          </cell>
          <cell r="S458">
            <v>0.62000000476837158</v>
          </cell>
          <cell r="T458">
            <v>0</v>
          </cell>
          <cell r="U458">
            <v>0</v>
          </cell>
          <cell r="V458">
            <v>2.5199999809265137</v>
          </cell>
          <cell r="W458" t="str">
            <v>ENTERED_MANUALLY_07_21_03</v>
          </cell>
          <cell r="X458">
            <v>37823</v>
          </cell>
          <cell r="Z458" t="str">
            <v>Print Summary</v>
          </cell>
        </row>
        <row r="459">
          <cell r="E459">
            <v>37843</v>
          </cell>
          <cell r="F459">
            <v>31</v>
          </cell>
          <cell r="G459">
            <v>112</v>
          </cell>
          <cell r="K459" t="str">
            <v>DRLI</v>
          </cell>
          <cell r="L459">
            <v>37812</v>
          </cell>
          <cell r="N459">
            <v>99</v>
          </cell>
          <cell r="P459">
            <v>12</v>
          </cell>
          <cell r="Q459">
            <v>1</v>
          </cell>
          <cell r="R459">
            <v>4.3400001525878906</v>
          </cell>
          <cell r="S459">
            <v>1.8500000238418579</v>
          </cell>
          <cell r="T459">
            <v>0.4699999988079071</v>
          </cell>
          <cell r="U459">
            <v>0</v>
          </cell>
          <cell r="V459">
            <v>8.9499998092651367</v>
          </cell>
          <cell r="W459" t="str">
            <v>CISCO_DAILY_BILL_DTL20030813.TXT</v>
          </cell>
          <cell r="X459">
            <v>37847</v>
          </cell>
          <cell r="Z459" t="str">
            <v>Print Summary</v>
          </cell>
        </row>
        <row r="460">
          <cell r="E460">
            <v>37873</v>
          </cell>
          <cell r="F460">
            <v>30</v>
          </cell>
          <cell r="G460">
            <v>133</v>
          </cell>
          <cell r="K460" t="str">
            <v>DRLI</v>
          </cell>
          <cell r="L460">
            <v>37843</v>
          </cell>
          <cell r="N460">
            <v>121</v>
          </cell>
          <cell r="P460">
            <v>11</v>
          </cell>
          <cell r="Q460">
            <v>1</v>
          </cell>
          <cell r="R460">
            <v>5.309999942779541</v>
          </cell>
          <cell r="S460">
            <v>1.690000057220459</v>
          </cell>
          <cell r="T460">
            <v>0.4699999988079071</v>
          </cell>
          <cell r="U460">
            <v>0</v>
          </cell>
          <cell r="V460">
            <v>10.350000381469727</v>
          </cell>
          <cell r="W460" t="str">
            <v>CISCO_DAILY_BILL_DTL20030910.TXT</v>
          </cell>
          <cell r="X460">
            <v>37875</v>
          </cell>
          <cell r="Z460" t="str">
            <v>Print Summary</v>
          </cell>
        </row>
        <row r="461">
          <cell r="E461">
            <v>37902</v>
          </cell>
          <cell r="F461">
            <v>29</v>
          </cell>
          <cell r="G461">
            <v>95</v>
          </cell>
          <cell r="K461" t="str">
            <v>DRLI</v>
          </cell>
          <cell r="L461">
            <v>37873</v>
          </cell>
          <cell r="N461">
            <v>84</v>
          </cell>
          <cell r="P461">
            <v>10</v>
          </cell>
          <cell r="Q461">
            <v>1</v>
          </cell>
          <cell r="R461">
            <v>3.6800000667572021</v>
          </cell>
          <cell r="S461">
            <v>1.5399999618530273</v>
          </cell>
          <cell r="T461">
            <v>0.4699999988079071</v>
          </cell>
          <cell r="U461">
            <v>0</v>
          </cell>
          <cell r="V461">
            <v>10.369999885559082</v>
          </cell>
          <cell r="W461" t="str">
            <v>CISCO_DAILY_BILL_DTL20031009.TXT</v>
          </cell>
          <cell r="X461">
            <v>37904</v>
          </cell>
          <cell r="Z461" t="str">
            <v>Print Summary</v>
          </cell>
        </row>
        <row r="462">
          <cell r="E462">
            <v>37931</v>
          </cell>
          <cell r="F462">
            <v>29</v>
          </cell>
          <cell r="G462">
            <v>104</v>
          </cell>
          <cell r="K462" t="str">
            <v>DRLI</v>
          </cell>
          <cell r="L462">
            <v>37902</v>
          </cell>
          <cell r="N462">
            <v>92</v>
          </cell>
          <cell r="P462">
            <v>11</v>
          </cell>
          <cell r="Q462">
            <v>1</v>
          </cell>
          <cell r="R462">
            <v>4.0100002288818359</v>
          </cell>
          <cell r="S462">
            <v>1.4800000190734863</v>
          </cell>
          <cell r="T462">
            <v>0.4699999988079071</v>
          </cell>
          <cell r="U462">
            <v>0</v>
          </cell>
          <cell r="V462">
            <v>11.079999923706055</v>
          </cell>
          <cell r="W462" t="str">
            <v>CISCO_DAILY_BILL_DTL20031112.TXT</v>
          </cell>
          <cell r="X462">
            <v>37938</v>
          </cell>
          <cell r="Z462" t="str">
            <v>Print Summary</v>
          </cell>
        </row>
        <row r="463">
          <cell r="E463">
            <v>37964</v>
          </cell>
          <cell r="F463">
            <v>33</v>
          </cell>
          <cell r="G463">
            <v>132</v>
          </cell>
          <cell r="K463" t="str">
            <v>DRLI</v>
          </cell>
          <cell r="L463">
            <v>37931</v>
          </cell>
          <cell r="N463">
            <v>120</v>
          </cell>
          <cell r="P463">
            <v>12</v>
          </cell>
          <cell r="Q463">
            <v>0</v>
          </cell>
          <cell r="R463">
            <v>5.119999885559082</v>
          </cell>
          <cell r="S463">
            <v>0.56999999284744263</v>
          </cell>
          <cell r="T463">
            <v>0</v>
          </cell>
          <cell r="U463">
            <v>0</v>
          </cell>
          <cell r="V463">
            <v>12.039999961853027</v>
          </cell>
          <cell r="W463" t="str">
            <v>CISCO_DAILY_BILL_DTL20031212.TXT</v>
          </cell>
          <cell r="X463">
            <v>37970</v>
          </cell>
          <cell r="Z463" t="str">
            <v>Print Summary</v>
          </cell>
        </row>
        <row r="464">
          <cell r="E464">
            <v>37997</v>
          </cell>
          <cell r="F464">
            <v>33</v>
          </cell>
          <cell r="G464">
            <v>164</v>
          </cell>
          <cell r="K464" t="str">
            <v>DRLI</v>
          </cell>
          <cell r="L464">
            <v>37964</v>
          </cell>
          <cell r="N464">
            <v>151</v>
          </cell>
          <cell r="P464">
            <v>13</v>
          </cell>
          <cell r="Q464">
            <v>0</v>
          </cell>
          <cell r="R464">
            <v>6.440000057220459</v>
          </cell>
          <cell r="S464">
            <v>0.62000000476837158</v>
          </cell>
          <cell r="T464">
            <v>0</v>
          </cell>
          <cell r="U464">
            <v>0</v>
          </cell>
          <cell r="V464">
            <v>15.819999694824219</v>
          </cell>
          <cell r="W464" t="str">
            <v>CISCO_DAILY_BILL_DTL20040112.TXT</v>
          </cell>
          <cell r="X464">
            <v>37999</v>
          </cell>
          <cell r="Z464" t="str">
            <v>Print Summary</v>
          </cell>
        </row>
        <row r="465">
          <cell r="E465">
            <v>38026</v>
          </cell>
          <cell r="F465">
            <v>29</v>
          </cell>
          <cell r="G465">
            <v>128</v>
          </cell>
          <cell r="K465" t="str">
            <v>DRLI</v>
          </cell>
          <cell r="L465">
            <v>37997</v>
          </cell>
          <cell r="N465">
            <v>113</v>
          </cell>
          <cell r="P465">
            <v>14</v>
          </cell>
          <cell r="Q465">
            <v>1</v>
          </cell>
          <cell r="R465">
            <v>4.8400001525878906</v>
          </cell>
          <cell r="S465">
            <v>0.67000001668930054</v>
          </cell>
          <cell r="T465">
            <v>0.6600000262260437</v>
          </cell>
          <cell r="U465">
            <v>0</v>
          </cell>
          <cell r="V465">
            <v>12.979999542236328</v>
          </cell>
          <cell r="W465" t="str">
            <v>CISCO_DAILY_BILL_DTL20040210.TXT</v>
          </cell>
          <cell r="X465">
            <v>38028</v>
          </cell>
          <cell r="Z465" t="str">
            <v>Print Summary</v>
          </cell>
        </row>
        <row r="466">
          <cell r="E466">
            <v>38056</v>
          </cell>
          <cell r="F466">
            <v>30</v>
          </cell>
          <cell r="G466">
            <v>131</v>
          </cell>
          <cell r="K466" t="str">
            <v>DRLI</v>
          </cell>
          <cell r="L466">
            <v>38026</v>
          </cell>
          <cell r="N466">
            <v>114</v>
          </cell>
          <cell r="P466">
            <v>17</v>
          </cell>
          <cell r="Q466">
            <v>0</v>
          </cell>
          <cell r="R466">
            <v>4.880000114440918</v>
          </cell>
          <cell r="S466">
            <v>0.81999999284744263</v>
          </cell>
          <cell r="T466">
            <v>0</v>
          </cell>
          <cell r="U466">
            <v>0</v>
          </cell>
          <cell r="V466">
            <v>12.680000305175781</v>
          </cell>
          <cell r="W466" t="str">
            <v>CISCO_DAILY_BILL_DTL20040311.TXT</v>
          </cell>
          <cell r="X466">
            <v>38058</v>
          </cell>
          <cell r="Z466" t="str">
            <v>Print Summary</v>
          </cell>
        </row>
        <row r="467">
          <cell r="E467">
            <v>38085</v>
          </cell>
          <cell r="F467">
            <v>29</v>
          </cell>
          <cell r="G467">
            <v>101</v>
          </cell>
          <cell r="K467" t="str">
            <v>DRLI</v>
          </cell>
          <cell r="L467">
            <v>38056</v>
          </cell>
          <cell r="N467">
            <v>85</v>
          </cell>
          <cell r="P467">
            <v>16</v>
          </cell>
          <cell r="Q467">
            <v>0</v>
          </cell>
          <cell r="R467">
            <v>3.6400001049041748</v>
          </cell>
          <cell r="S467">
            <v>0.76999998092651367</v>
          </cell>
          <cell r="T467">
            <v>0</v>
          </cell>
          <cell r="U467">
            <v>0</v>
          </cell>
          <cell r="V467">
            <v>9.3900003433227539</v>
          </cell>
          <cell r="W467" t="str">
            <v>CISCO_DAILY_BILL_DTL20040409.TXT</v>
          </cell>
          <cell r="X467">
            <v>38089</v>
          </cell>
          <cell r="Z467" t="str">
            <v>Print Summary</v>
          </cell>
        </row>
        <row r="468">
          <cell r="E468">
            <v>38117</v>
          </cell>
          <cell r="F468">
            <v>32</v>
          </cell>
          <cell r="G468">
            <v>131</v>
          </cell>
          <cell r="K468" t="str">
            <v>DRLI</v>
          </cell>
          <cell r="L468">
            <v>38085</v>
          </cell>
          <cell r="N468">
            <v>114</v>
          </cell>
          <cell r="P468">
            <v>17</v>
          </cell>
          <cell r="Q468">
            <v>0</v>
          </cell>
          <cell r="R468">
            <v>3.130000114440918</v>
          </cell>
          <cell r="S468">
            <v>1.1799999475479126</v>
          </cell>
          <cell r="T468">
            <v>0</v>
          </cell>
          <cell r="U468">
            <v>0</v>
          </cell>
          <cell r="V468">
            <v>11.670000076293945</v>
          </cell>
          <cell r="W468" t="str">
            <v>CISCO_DAILY_BILL_DTL20040511.TXT</v>
          </cell>
          <cell r="X468">
            <v>38119</v>
          </cell>
          <cell r="Z468" t="str">
            <v>Print Summary</v>
          </cell>
        </row>
        <row r="469">
          <cell r="E469">
            <v>38147</v>
          </cell>
          <cell r="F469">
            <v>30</v>
          </cell>
          <cell r="G469">
            <v>109</v>
          </cell>
          <cell r="K469" t="str">
            <v>DRLI</v>
          </cell>
          <cell r="L469">
            <v>38117</v>
          </cell>
          <cell r="N469">
            <v>94</v>
          </cell>
          <cell r="P469">
            <v>15</v>
          </cell>
          <cell r="Q469">
            <v>0</v>
          </cell>
          <cell r="R469">
            <v>2.559999942779541</v>
          </cell>
          <cell r="S469">
            <v>2.059999942779541</v>
          </cell>
          <cell r="T469">
            <v>0</v>
          </cell>
          <cell r="U469">
            <v>0</v>
          </cell>
          <cell r="V469">
            <v>10.569999694824219</v>
          </cell>
          <cell r="W469" t="str">
            <v>CISCO_DAILY_BILL_DTL20040610.TXT</v>
          </cell>
          <cell r="X469">
            <v>38149</v>
          </cell>
          <cell r="Z469" t="str">
            <v>Print Summary</v>
          </cell>
        </row>
        <row r="470">
          <cell r="E470">
            <v>38179</v>
          </cell>
          <cell r="F470">
            <v>32</v>
          </cell>
          <cell r="G470">
            <v>117</v>
          </cell>
          <cell r="K470" t="str">
            <v>DRLI</v>
          </cell>
          <cell r="L470">
            <v>38147</v>
          </cell>
          <cell r="N470">
            <v>103</v>
          </cell>
          <cell r="P470">
            <v>14</v>
          </cell>
          <cell r="Q470">
            <v>0</v>
          </cell>
          <cell r="R470">
            <v>2.7999999523162842</v>
          </cell>
          <cell r="S470">
            <v>1.9199999570846558</v>
          </cell>
          <cell r="T470">
            <v>0</v>
          </cell>
          <cell r="U470">
            <v>0</v>
          </cell>
          <cell r="V470">
            <v>11.149999618530273</v>
          </cell>
          <cell r="W470" t="str">
            <v>CISCO_DAILY_BILL_DTL20040712.TXT</v>
          </cell>
          <cell r="X470">
            <v>38181</v>
          </cell>
          <cell r="Z470" t="str">
            <v>Print Summary</v>
          </cell>
        </row>
        <row r="471">
          <cell r="E471">
            <v>38208</v>
          </cell>
          <cell r="F471">
            <v>29</v>
          </cell>
          <cell r="G471">
            <v>180</v>
          </cell>
          <cell r="K471" t="str">
            <v>DRLI</v>
          </cell>
          <cell r="L471">
            <v>38179</v>
          </cell>
          <cell r="N471">
            <v>168</v>
          </cell>
          <cell r="P471">
            <v>11</v>
          </cell>
          <cell r="Q471">
            <v>1</v>
          </cell>
          <cell r="R471">
            <v>4.570000171661377</v>
          </cell>
          <cell r="S471">
            <v>1.5099999904632568</v>
          </cell>
          <cell r="T471">
            <v>0.46000000834465027</v>
          </cell>
          <cell r="U471">
            <v>0</v>
          </cell>
          <cell r="V471">
            <v>16.579999923706055</v>
          </cell>
          <cell r="W471" t="str">
            <v>CISCO_DAILY_BILL_DTL20040811.TXT</v>
          </cell>
          <cell r="X471">
            <v>38211</v>
          </cell>
          <cell r="Z471" t="str">
            <v>Print Summary</v>
          </cell>
        </row>
        <row r="472">
          <cell r="E472">
            <v>38239</v>
          </cell>
          <cell r="F472">
            <v>31</v>
          </cell>
          <cell r="G472">
            <v>178</v>
          </cell>
          <cell r="K472" t="str">
            <v>DRLI</v>
          </cell>
          <cell r="L472">
            <v>38208</v>
          </cell>
          <cell r="N472">
            <v>164</v>
          </cell>
          <cell r="P472">
            <v>12</v>
          </cell>
          <cell r="Q472">
            <v>2</v>
          </cell>
          <cell r="R472">
            <v>3.9200000762939453</v>
          </cell>
          <cell r="S472">
            <v>1.6299999952316284</v>
          </cell>
          <cell r="T472">
            <v>0.9100000262260437</v>
          </cell>
          <cell r="U472">
            <v>0</v>
          </cell>
          <cell r="V472">
            <v>16.399999618530273</v>
          </cell>
          <cell r="W472" t="str">
            <v>CISCO_DAILY_BILL_DTL20040913.TXT</v>
          </cell>
          <cell r="X472">
            <v>38244</v>
          </cell>
          <cell r="Z472" t="str">
            <v>Print Summary</v>
          </cell>
        </row>
        <row r="473">
          <cell r="E473">
            <v>37812</v>
          </cell>
          <cell r="F473">
            <v>10</v>
          </cell>
          <cell r="G473">
            <v>385</v>
          </cell>
          <cell r="K473" t="str">
            <v>DR</v>
          </cell>
          <cell r="L473">
            <v>37802</v>
          </cell>
          <cell r="N473">
            <v>340</v>
          </cell>
          <cell r="P473">
            <v>44</v>
          </cell>
          <cell r="Q473">
            <v>1</v>
          </cell>
          <cell r="R473">
            <v>14.920000076293945</v>
          </cell>
          <cell r="S473">
            <v>6.7699999809265137</v>
          </cell>
          <cell r="T473">
            <v>0.4699999988079071</v>
          </cell>
          <cell r="U473">
            <v>1.9700000286102295</v>
          </cell>
          <cell r="V473">
            <v>62.819999694824219</v>
          </cell>
          <cell r="W473" t="str">
            <v>CISCO_DAILY_BILL_DTL20030711.TXT</v>
          </cell>
          <cell r="X473">
            <v>37818</v>
          </cell>
          <cell r="Z473" t="str">
            <v>Print Summary</v>
          </cell>
        </row>
        <row r="474">
          <cell r="E474">
            <v>37812</v>
          </cell>
          <cell r="F474">
            <v>10</v>
          </cell>
          <cell r="G474">
            <v>385</v>
          </cell>
          <cell r="K474" t="str">
            <v>DR</v>
          </cell>
          <cell r="L474">
            <v>37802</v>
          </cell>
          <cell r="N474">
            <v>340</v>
          </cell>
          <cell r="P474">
            <v>44</v>
          </cell>
          <cell r="Q474">
            <v>1</v>
          </cell>
          <cell r="R474">
            <v>14.920000076293945</v>
          </cell>
          <cell r="S474">
            <v>6.7699999809265137</v>
          </cell>
          <cell r="T474">
            <v>0.4699999988079071</v>
          </cell>
          <cell r="U474">
            <v>1.9700000286102295</v>
          </cell>
          <cell r="V474">
            <v>62.819999694824219</v>
          </cell>
          <cell r="W474" t="str">
            <v>CISCO_DAILY_BILL_DTL20030806.TXT</v>
          </cell>
          <cell r="X474">
            <v>37840</v>
          </cell>
          <cell r="Z474" t="str">
            <v>Print Summary</v>
          </cell>
        </row>
        <row r="475">
          <cell r="E475">
            <v>37843</v>
          </cell>
          <cell r="F475">
            <v>31</v>
          </cell>
          <cell r="G475">
            <v>1203</v>
          </cell>
          <cell r="K475" t="str">
            <v>DR</v>
          </cell>
          <cell r="L475">
            <v>37812</v>
          </cell>
          <cell r="N475">
            <v>975</v>
          </cell>
          <cell r="P475">
            <v>216</v>
          </cell>
          <cell r="Q475">
            <v>12</v>
          </cell>
          <cell r="R475">
            <v>42.770000457763672</v>
          </cell>
          <cell r="S475">
            <v>33.240001678466797</v>
          </cell>
          <cell r="T475">
            <v>5.690000057220459</v>
          </cell>
          <cell r="U475">
            <v>6.1700000762939453</v>
          </cell>
          <cell r="V475">
            <v>209.02999877929688</v>
          </cell>
          <cell r="W475" t="str">
            <v>CISCO_DAILY_BILL_DTL20030812.TXT</v>
          </cell>
          <cell r="X475">
            <v>37846</v>
          </cell>
          <cell r="Z475" t="str">
            <v>Print Summary</v>
          </cell>
        </row>
        <row r="476">
          <cell r="E476">
            <v>37873</v>
          </cell>
          <cell r="F476">
            <v>30</v>
          </cell>
          <cell r="G476">
            <v>1611</v>
          </cell>
          <cell r="K476" t="str">
            <v>DR</v>
          </cell>
          <cell r="L476">
            <v>37843</v>
          </cell>
          <cell r="N476">
            <v>1213</v>
          </cell>
          <cell r="P476">
            <v>350</v>
          </cell>
          <cell r="Q476">
            <v>48</v>
          </cell>
          <cell r="R476">
            <v>53.479999542236328</v>
          </cell>
          <cell r="S476">
            <v>53.919998168945313</v>
          </cell>
          <cell r="T476">
            <v>22.75</v>
          </cell>
          <cell r="U476">
            <v>7.940000057220459</v>
          </cell>
          <cell r="V476">
            <v>314.3599853515625</v>
          </cell>
          <cell r="W476" t="str">
            <v>CISCO_DAILY_BILL_DTL20030911.TXT</v>
          </cell>
          <cell r="X476">
            <v>37876</v>
          </cell>
          <cell r="Z476" t="str">
            <v>Print Summary</v>
          </cell>
        </row>
        <row r="477">
          <cell r="E477">
            <v>37902</v>
          </cell>
          <cell r="F477">
            <v>29</v>
          </cell>
          <cell r="G477">
            <v>1022</v>
          </cell>
          <cell r="K477" t="str">
            <v>DR</v>
          </cell>
          <cell r="L477">
            <v>37873</v>
          </cell>
          <cell r="N477">
            <v>882</v>
          </cell>
          <cell r="P477">
            <v>129</v>
          </cell>
          <cell r="Q477">
            <v>11</v>
          </cell>
          <cell r="R477">
            <v>39.299999237060547</v>
          </cell>
          <cell r="S477">
            <v>19.940000534057617</v>
          </cell>
          <cell r="T477">
            <v>5.2199997901916504</v>
          </cell>
          <cell r="U477">
            <v>4.5399999618530273</v>
          </cell>
          <cell r="V477">
            <v>169.27000427246094</v>
          </cell>
          <cell r="W477" t="str">
            <v>CISCO_DAILY_BILL_DTL20031009.TXT</v>
          </cell>
          <cell r="X477">
            <v>37904</v>
          </cell>
          <cell r="Z477" t="str">
            <v>Print Summary</v>
          </cell>
        </row>
        <row r="478">
          <cell r="E478">
            <v>37931</v>
          </cell>
          <cell r="F478">
            <v>29</v>
          </cell>
          <cell r="G478">
            <v>1088</v>
          </cell>
          <cell r="K478" t="str">
            <v>DR</v>
          </cell>
          <cell r="L478">
            <v>37902</v>
          </cell>
          <cell r="N478">
            <v>906</v>
          </cell>
          <cell r="P478">
            <v>168</v>
          </cell>
          <cell r="Q478">
            <v>14</v>
          </cell>
          <cell r="R478">
            <v>40.159999847412109</v>
          </cell>
          <cell r="S478">
            <v>23.520000457763672</v>
          </cell>
          <cell r="T478">
            <v>6.6399998664855957</v>
          </cell>
          <cell r="U478">
            <v>4.8299999237060547</v>
          </cell>
          <cell r="V478">
            <v>184.88999938964844</v>
          </cell>
          <cell r="W478" t="str">
            <v>CISCO_DAILY_BILL_DTL20031110.TXT</v>
          </cell>
          <cell r="X478">
            <v>37936</v>
          </cell>
          <cell r="Z478" t="str">
            <v>Print Summary</v>
          </cell>
        </row>
        <row r="479">
          <cell r="E479">
            <v>37964</v>
          </cell>
          <cell r="F479">
            <v>33</v>
          </cell>
          <cell r="G479">
            <v>1164</v>
          </cell>
          <cell r="K479" t="str">
            <v>DR</v>
          </cell>
          <cell r="L479">
            <v>37931</v>
          </cell>
          <cell r="N479">
            <v>1024</v>
          </cell>
          <cell r="P479">
            <v>140</v>
          </cell>
          <cell r="Q479">
            <v>0</v>
          </cell>
          <cell r="R479">
            <v>44.369998931884766</v>
          </cell>
          <cell r="S479">
            <v>6.7699999809265137</v>
          </cell>
          <cell r="T479">
            <v>0</v>
          </cell>
          <cell r="U479">
            <v>5.1599998474121094</v>
          </cell>
          <cell r="V479">
            <v>166.75</v>
          </cell>
          <cell r="W479" t="str">
            <v>CISCO_DAILY_BILL_DTL20031210.TXT</v>
          </cell>
          <cell r="X479">
            <v>37966</v>
          </cell>
          <cell r="Z479" t="str">
            <v>Print Summary</v>
          </cell>
        </row>
        <row r="480">
          <cell r="E480">
            <v>37997</v>
          </cell>
          <cell r="F480">
            <v>33</v>
          </cell>
          <cell r="G480">
            <v>1342</v>
          </cell>
          <cell r="K480" t="str">
            <v>DR</v>
          </cell>
          <cell r="L480">
            <v>37964</v>
          </cell>
          <cell r="N480">
            <v>1154</v>
          </cell>
          <cell r="P480">
            <v>178</v>
          </cell>
          <cell r="Q480">
            <v>10</v>
          </cell>
          <cell r="R480">
            <v>50</v>
          </cell>
          <cell r="S480">
            <v>8.6000003814697266</v>
          </cell>
          <cell r="T480">
            <v>6.5799999237060547</v>
          </cell>
          <cell r="U480">
            <v>5.9600000381469727</v>
          </cell>
          <cell r="V480">
            <v>203.66999816894531</v>
          </cell>
          <cell r="W480" t="str">
            <v>CISCO_DAILY_BILL_DTL20040113.TXT</v>
          </cell>
          <cell r="X480">
            <v>38000</v>
          </cell>
          <cell r="Z480" t="str">
            <v>Print Summary</v>
          </cell>
        </row>
        <row r="481">
          <cell r="E481">
            <v>38026</v>
          </cell>
          <cell r="F481">
            <v>29</v>
          </cell>
          <cell r="G481">
            <v>966</v>
          </cell>
          <cell r="K481" t="str">
            <v>DR</v>
          </cell>
          <cell r="L481">
            <v>37997</v>
          </cell>
          <cell r="N481">
            <v>799</v>
          </cell>
          <cell r="P481">
            <v>151</v>
          </cell>
          <cell r="Q481">
            <v>16</v>
          </cell>
          <cell r="R481">
            <v>34.380001068115234</v>
          </cell>
          <cell r="S481">
            <v>7.25</v>
          </cell>
          <cell r="T481">
            <v>10.529999732971191</v>
          </cell>
          <cell r="U481">
            <v>4.5900001525878906</v>
          </cell>
          <cell r="V481">
            <v>146</v>
          </cell>
          <cell r="W481" t="str">
            <v>CISCO_DAILY_BILL_DTL20040210.TXT</v>
          </cell>
          <cell r="X481">
            <v>38028</v>
          </cell>
          <cell r="Z481" t="str">
            <v>Print Summary</v>
          </cell>
        </row>
        <row r="482">
          <cell r="E482">
            <v>38056</v>
          </cell>
          <cell r="F482">
            <v>30</v>
          </cell>
          <cell r="G482">
            <v>1117</v>
          </cell>
          <cell r="K482" t="str">
            <v>DR</v>
          </cell>
          <cell r="L482">
            <v>38026</v>
          </cell>
          <cell r="N482">
            <v>1012</v>
          </cell>
          <cell r="P482">
            <v>105</v>
          </cell>
          <cell r="Q482">
            <v>0</v>
          </cell>
          <cell r="R482">
            <v>43.360000610351563</v>
          </cell>
          <cell r="S482">
            <v>5.0199999809265137</v>
          </cell>
          <cell r="T482">
            <v>0</v>
          </cell>
          <cell r="U482">
            <v>5.5</v>
          </cell>
          <cell r="V482">
            <v>160.50999450683594</v>
          </cell>
          <cell r="W482" t="str">
            <v>CISCO_DAILY_BILL_DTL20040311.TXT</v>
          </cell>
          <cell r="X482">
            <v>38058</v>
          </cell>
          <cell r="Z482" t="str">
            <v>Print Summary</v>
          </cell>
        </row>
        <row r="483">
          <cell r="E483">
            <v>38085</v>
          </cell>
          <cell r="F483">
            <v>29</v>
          </cell>
          <cell r="G483">
            <v>1067</v>
          </cell>
          <cell r="K483" t="str">
            <v>DR</v>
          </cell>
          <cell r="L483">
            <v>38056</v>
          </cell>
          <cell r="N483">
            <v>933</v>
          </cell>
          <cell r="P483">
            <v>134</v>
          </cell>
          <cell r="Q483">
            <v>0</v>
          </cell>
          <cell r="R483">
            <v>39.970001220703125</v>
          </cell>
          <cell r="S483">
            <v>6.4099998474121094</v>
          </cell>
          <cell r="T483">
            <v>0</v>
          </cell>
          <cell r="U483">
            <v>5.2600002288818359</v>
          </cell>
          <cell r="V483">
            <v>154.19000244140625</v>
          </cell>
          <cell r="W483" t="str">
            <v>CISCO_DAILY_BILL_DTL20040409.TXT</v>
          </cell>
          <cell r="X483">
            <v>38089</v>
          </cell>
          <cell r="Z483" t="str">
            <v>Print Summary</v>
          </cell>
        </row>
        <row r="484">
          <cell r="E484">
            <v>38117</v>
          </cell>
          <cell r="F484">
            <v>32</v>
          </cell>
          <cell r="G484">
            <v>1330</v>
          </cell>
          <cell r="K484" t="str">
            <v>DR</v>
          </cell>
          <cell r="L484">
            <v>38085</v>
          </cell>
          <cell r="N484">
            <v>1115</v>
          </cell>
          <cell r="P484">
            <v>215</v>
          </cell>
          <cell r="Q484">
            <v>0</v>
          </cell>
          <cell r="R484">
            <v>30.319999694824219</v>
          </cell>
          <cell r="S484">
            <v>12.760000228881836</v>
          </cell>
          <cell r="T484">
            <v>0</v>
          </cell>
          <cell r="U484">
            <v>6.5399999618530273</v>
          </cell>
          <cell r="V484">
            <v>201.30000305175781</v>
          </cell>
          <cell r="W484" t="str">
            <v>CISCO_DAILY_BILL_DTL20040511.TXT</v>
          </cell>
          <cell r="X484">
            <v>38119</v>
          </cell>
          <cell r="Z484" t="str">
            <v>Print Summary</v>
          </cell>
        </row>
        <row r="485">
          <cell r="E485">
            <v>38147</v>
          </cell>
          <cell r="F485">
            <v>30</v>
          </cell>
          <cell r="G485">
            <v>1275</v>
          </cell>
          <cell r="K485" t="str">
            <v>DR</v>
          </cell>
          <cell r="L485">
            <v>38117</v>
          </cell>
          <cell r="N485">
            <v>1118</v>
          </cell>
          <cell r="P485">
            <v>157</v>
          </cell>
          <cell r="Q485">
            <v>0</v>
          </cell>
          <cell r="R485">
            <v>30.440000534057617</v>
          </cell>
          <cell r="S485">
            <v>21.549999237060547</v>
          </cell>
          <cell r="T485">
            <v>0</v>
          </cell>
          <cell r="U485">
            <v>6.2899999618530273</v>
          </cell>
          <cell r="V485">
            <v>208.6300048828125</v>
          </cell>
          <cell r="W485" t="str">
            <v>CISCO_DAILY_BILL_DTL20040610.TXT</v>
          </cell>
          <cell r="X485">
            <v>38149</v>
          </cell>
          <cell r="Z485" t="str">
            <v>Print Summary</v>
          </cell>
        </row>
        <row r="486">
          <cell r="E486">
            <v>38179</v>
          </cell>
          <cell r="F486">
            <v>32</v>
          </cell>
          <cell r="G486">
            <v>1282</v>
          </cell>
          <cell r="K486" t="str">
            <v>DR</v>
          </cell>
          <cell r="L486">
            <v>38147</v>
          </cell>
          <cell r="N486">
            <v>1102</v>
          </cell>
          <cell r="P486">
            <v>180</v>
          </cell>
          <cell r="Q486">
            <v>0</v>
          </cell>
          <cell r="R486">
            <v>30.010000228881836</v>
          </cell>
          <cell r="S486">
            <v>24.700000762939453</v>
          </cell>
          <cell r="T486">
            <v>0</v>
          </cell>
          <cell r="U486">
            <v>6.320000171661377</v>
          </cell>
          <cell r="V486">
            <v>209.61000061035156</v>
          </cell>
          <cell r="W486" t="str">
            <v>CISCO_DAILY_BILL_DTL20040712.TXT</v>
          </cell>
          <cell r="X486">
            <v>38181</v>
          </cell>
          <cell r="Z486" t="str">
            <v>Print Summary</v>
          </cell>
        </row>
        <row r="487">
          <cell r="E487">
            <v>38208</v>
          </cell>
          <cell r="F487">
            <v>29</v>
          </cell>
          <cell r="G487">
            <v>1639</v>
          </cell>
          <cell r="K487" t="str">
            <v>DR</v>
          </cell>
          <cell r="L487">
            <v>38179</v>
          </cell>
          <cell r="N487">
            <v>1330</v>
          </cell>
          <cell r="P487">
            <v>231</v>
          </cell>
          <cell r="Q487">
            <v>78</v>
          </cell>
          <cell r="R487">
            <v>36.220001220703125</v>
          </cell>
          <cell r="S487">
            <v>31.700000762939453</v>
          </cell>
          <cell r="T487">
            <v>35.659999847412109</v>
          </cell>
          <cell r="U487">
            <v>8.0900001525878906</v>
          </cell>
          <cell r="V487">
            <v>318.35000610351563</v>
          </cell>
          <cell r="W487" t="str">
            <v>CISCO_DAILY_BILL_DTL20040810.TXT</v>
          </cell>
          <cell r="X487">
            <v>38210</v>
          </cell>
          <cell r="Z487" t="str">
            <v>Print Summary</v>
          </cell>
        </row>
        <row r="488">
          <cell r="E488">
            <v>38239</v>
          </cell>
          <cell r="F488">
            <v>31</v>
          </cell>
          <cell r="G488">
            <v>1676</v>
          </cell>
          <cell r="K488" t="str">
            <v>DR</v>
          </cell>
          <cell r="L488">
            <v>38208</v>
          </cell>
          <cell r="N488">
            <v>1345</v>
          </cell>
          <cell r="P488">
            <v>235</v>
          </cell>
          <cell r="Q488">
            <v>96</v>
          </cell>
          <cell r="R488">
            <v>32.669998168945313</v>
          </cell>
          <cell r="S488">
            <v>31.569999694824219</v>
          </cell>
          <cell r="T488">
            <v>43.439998626708984</v>
          </cell>
          <cell r="U488">
            <v>8.25</v>
          </cell>
          <cell r="V488">
            <v>329.29000854492188</v>
          </cell>
          <cell r="W488" t="str">
            <v>CISCO_DAILY_BILL_DTL20040910.TXT</v>
          </cell>
          <cell r="X488">
            <v>38243</v>
          </cell>
          <cell r="Z488" t="str">
            <v>Print Summary</v>
          </cell>
        </row>
        <row r="489">
          <cell r="E489">
            <v>37812</v>
          </cell>
          <cell r="F489">
            <v>10</v>
          </cell>
          <cell r="G489">
            <v>140</v>
          </cell>
          <cell r="K489" t="str">
            <v>DR</v>
          </cell>
          <cell r="L489">
            <v>37802</v>
          </cell>
          <cell r="N489">
            <v>124</v>
          </cell>
          <cell r="P489">
            <v>14</v>
          </cell>
          <cell r="Q489">
            <v>2</v>
          </cell>
          <cell r="R489">
            <v>5.440000057220459</v>
          </cell>
          <cell r="S489">
            <v>2.1500000953674316</v>
          </cell>
          <cell r="T489">
            <v>0.94999998807907104</v>
          </cell>
          <cell r="U489">
            <v>0.72000002861022949</v>
          </cell>
          <cell r="V489">
            <v>19.959999084472656</v>
          </cell>
          <cell r="W489" t="str">
            <v>CISCO_DAILY_BILL_DTL20030711.TXT</v>
          </cell>
          <cell r="X489">
            <v>37818</v>
          </cell>
          <cell r="Z489" t="str">
            <v>Print Summary</v>
          </cell>
        </row>
        <row r="490">
          <cell r="E490">
            <v>37843</v>
          </cell>
          <cell r="F490">
            <v>31</v>
          </cell>
          <cell r="G490">
            <v>490</v>
          </cell>
          <cell r="K490" t="str">
            <v>DR</v>
          </cell>
          <cell r="L490">
            <v>37812</v>
          </cell>
          <cell r="N490">
            <v>431</v>
          </cell>
          <cell r="P490">
            <v>53</v>
          </cell>
          <cell r="Q490">
            <v>6</v>
          </cell>
          <cell r="R490">
            <v>18.909999847412109</v>
          </cell>
          <cell r="S490">
            <v>8.1599998474121094</v>
          </cell>
          <cell r="T490">
            <v>2.8399999141693115</v>
          </cell>
          <cell r="U490">
            <v>2.5099999904632568</v>
          </cell>
          <cell r="V490">
            <v>71.209999084472656</v>
          </cell>
          <cell r="W490" t="str">
            <v>CISCO_DAILY_BILL_DTL20030813.TXT</v>
          </cell>
          <cell r="X490">
            <v>37847</v>
          </cell>
          <cell r="Z490" t="str">
            <v>Print Summary</v>
          </cell>
          <cell r="AA490" t="str">
            <v>CPP Notification Failure. Move 2 kWh from super peak to on peak.</v>
          </cell>
        </row>
        <row r="491">
          <cell r="E491">
            <v>37873</v>
          </cell>
          <cell r="F491">
            <v>30</v>
          </cell>
          <cell r="G491">
            <v>554</v>
          </cell>
          <cell r="K491" t="str">
            <v>DR</v>
          </cell>
          <cell r="L491">
            <v>37843</v>
          </cell>
          <cell r="N491">
            <v>488</v>
          </cell>
          <cell r="P491">
            <v>56</v>
          </cell>
          <cell r="Q491">
            <v>10</v>
          </cell>
          <cell r="R491">
            <v>21.530000686645508</v>
          </cell>
          <cell r="S491">
            <v>8.630000114440918</v>
          </cell>
          <cell r="T491">
            <v>4.7399997711181641</v>
          </cell>
          <cell r="U491">
            <v>2.7000000476837158</v>
          </cell>
          <cell r="V491">
            <v>83.709999084472656</v>
          </cell>
          <cell r="W491" t="str">
            <v>CISCO_DAILY_BILL_DTL20030911.TXT</v>
          </cell>
          <cell r="X491">
            <v>37876</v>
          </cell>
          <cell r="Z491" t="str">
            <v>Print Summary</v>
          </cell>
        </row>
        <row r="492">
          <cell r="E492">
            <v>37902</v>
          </cell>
          <cell r="F492">
            <v>29</v>
          </cell>
          <cell r="G492">
            <v>472</v>
          </cell>
          <cell r="K492" t="str">
            <v>DR</v>
          </cell>
          <cell r="L492">
            <v>37873</v>
          </cell>
          <cell r="N492">
            <v>412</v>
          </cell>
          <cell r="P492">
            <v>54</v>
          </cell>
          <cell r="Q492">
            <v>6</v>
          </cell>
          <cell r="R492">
            <v>18.350000381469727</v>
          </cell>
          <cell r="S492">
            <v>8.3400001525878906</v>
          </cell>
          <cell r="T492">
            <v>2.8499999046325684</v>
          </cell>
          <cell r="U492">
            <v>2.0899999141693115</v>
          </cell>
          <cell r="V492">
            <v>69.650001525878906</v>
          </cell>
          <cell r="W492" t="str">
            <v>CISCO_DAILY_BILL_DTL20031009.TXT</v>
          </cell>
          <cell r="X492">
            <v>37904</v>
          </cell>
          <cell r="Z492" t="str">
            <v>Print Summary</v>
          </cell>
        </row>
        <row r="493">
          <cell r="E493">
            <v>37931</v>
          </cell>
          <cell r="F493">
            <v>29</v>
          </cell>
          <cell r="G493">
            <v>540</v>
          </cell>
          <cell r="K493" t="str">
            <v>DR</v>
          </cell>
          <cell r="L493">
            <v>37902</v>
          </cell>
          <cell r="N493">
            <v>475</v>
          </cell>
          <cell r="P493">
            <v>54</v>
          </cell>
          <cell r="Q493">
            <v>11</v>
          </cell>
          <cell r="R493">
            <v>21.020000457763672</v>
          </cell>
          <cell r="S493">
            <v>6.5399999618530273</v>
          </cell>
          <cell r="T493">
            <v>5.2199997901916504</v>
          </cell>
          <cell r="U493">
            <v>2.4000000953674316</v>
          </cell>
          <cell r="V493">
            <v>80.80999755859375</v>
          </cell>
          <cell r="W493" t="str">
            <v>CISCO_DAILY_BILL_DTL20031107.TXT</v>
          </cell>
          <cell r="X493">
            <v>37935</v>
          </cell>
          <cell r="Z493" t="str">
            <v>Print Summary</v>
          </cell>
        </row>
        <row r="494">
          <cell r="E494">
            <v>37964</v>
          </cell>
          <cell r="F494">
            <v>33</v>
          </cell>
          <cell r="G494">
            <v>677</v>
          </cell>
          <cell r="K494" t="str">
            <v>DR</v>
          </cell>
          <cell r="L494">
            <v>37931</v>
          </cell>
          <cell r="N494">
            <v>604</v>
          </cell>
          <cell r="P494">
            <v>73</v>
          </cell>
          <cell r="Q494">
            <v>0</v>
          </cell>
          <cell r="R494">
            <v>26.170000076293945</v>
          </cell>
          <cell r="S494">
            <v>3.5299999713897705</v>
          </cell>
          <cell r="T494">
            <v>0</v>
          </cell>
          <cell r="U494">
            <v>3</v>
          </cell>
          <cell r="V494">
            <v>89.970001220703125</v>
          </cell>
          <cell r="W494" t="str">
            <v>CISCO_DAILY_BILL_DTL20031210.TXT</v>
          </cell>
          <cell r="X494">
            <v>37966</v>
          </cell>
          <cell r="Z494" t="str">
            <v>Print Summary</v>
          </cell>
        </row>
        <row r="495">
          <cell r="E495">
            <v>37997</v>
          </cell>
          <cell r="F495">
            <v>33</v>
          </cell>
          <cell r="G495">
            <v>739</v>
          </cell>
          <cell r="K495" t="str">
            <v>DR</v>
          </cell>
          <cell r="L495">
            <v>37964</v>
          </cell>
          <cell r="N495">
            <v>660</v>
          </cell>
          <cell r="P495">
            <v>74</v>
          </cell>
          <cell r="Q495">
            <v>5</v>
          </cell>
          <cell r="R495">
            <v>28.600000381469727</v>
          </cell>
          <cell r="S495">
            <v>3.5699999332427979</v>
          </cell>
          <cell r="T495">
            <v>3.2899999618530273</v>
          </cell>
          <cell r="U495">
            <v>3.2799999713897705</v>
          </cell>
          <cell r="V495">
            <v>101.87000274658203</v>
          </cell>
          <cell r="W495" t="str">
            <v>CISCO_DAILY_BILL_DTL20040112.TXT</v>
          </cell>
          <cell r="X495">
            <v>37999</v>
          </cell>
          <cell r="Z495" t="str">
            <v>Print Summary</v>
          </cell>
        </row>
        <row r="496">
          <cell r="E496">
            <v>38026</v>
          </cell>
          <cell r="F496">
            <v>29</v>
          </cell>
          <cell r="G496">
            <v>601</v>
          </cell>
          <cell r="K496" t="str">
            <v>DR</v>
          </cell>
          <cell r="L496">
            <v>37997</v>
          </cell>
          <cell r="N496">
            <v>525</v>
          </cell>
          <cell r="P496">
            <v>68</v>
          </cell>
          <cell r="Q496">
            <v>8</v>
          </cell>
          <cell r="R496">
            <v>22.579999923706055</v>
          </cell>
          <cell r="S496">
            <v>3.2699999809265137</v>
          </cell>
          <cell r="T496">
            <v>5.2600002288818359</v>
          </cell>
          <cell r="U496">
            <v>2.880000114440918</v>
          </cell>
          <cell r="V496">
            <v>83.879997253417969</v>
          </cell>
          <cell r="W496" t="str">
            <v>CISCO_DAILY_BILL_DTL20040210.TXT</v>
          </cell>
          <cell r="X496">
            <v>38028</v>
          </cell>
          <cell r="Z496" t="str">
            <v>Print Summary</v>
          </cell>
        </row>
        <row r="497">
          <cell r="E497">
            <v>38056</v>
          </cell>
          <cell r="F497">
            <v>30</v>
          </cell>
          <cell r="G497">
            <v>688</v>
          </cell>
          <cell r="K497" t="str">
            <v>DR</v>
          </cell>
          <cell r="L497">
            <v>38026</v>
          </cell>
          <cell r="N497">
            <v>609</v>
          </cell>
          <cell r="P497">
            <v>79</v>
          </cell>
          <cell r="Q497">
            <v>0</v>
          </cell>
          <cell r="R497">
            <v>26.090000152587891</v>
          </cell>
          <cell r="S497">
            <v>3.7799999713897705</v>
          </cell>
          <cell r="T497">
            <v>0</v>
          </cell>
          <cell r="U497">
            <v>3.3900001049041748</v>
          </cell>
          <cell r="V497">
            <v>91.919998168945313</v>
          </cell>
          <cell r="W497" t="str">
            <v>CISCO_DAILY_BILL_DTL20040311.TXT</v>
          </cell>
          <cell r="X497">
            <v>38058</v>
          </cell>
          <cell r="Z497" t="str">
            <v>Print Summary</v>
          </cell>
        </row>
        <row r="498">
          <cell r="E498">
            <v>38085</v>
          </cell>
          <cell r="F498">
            <v>29</v>
          </cell>
          <cell r="G498">
            <v>546</v>
          </cell>
          <cell r="K498" t="str">
            <v>DR</v>
          </cell>
          <cell r="L498">
            <v>38056</v>
          </cell>
          <cell r="N498">
            <v>486</v>
          </cell>
          <cell r="P498">
            <v>60</v>
          </cell>
          <cell r="Q498">
            <v>0</v>
          </cell>
          <cell r="R498">
            <v>20.819999694824219</v>
          </cell>
          <cell r="S498">
            <v>2.869999885559082</v>
          </cell>
          <cell r="T498">
            <v>0</v>
          </cell>
          <cell r="U498">
            <v>2.690000057220459</v>
          </cell>
          <cell r="V498">
            <v>71.680000305175781</v>
          </cell>
          <cell r="W498" t="str">
            <v>CISCO_DAILY_BILL_DTL20040409.TXT</v>
          </cell>
          <cell r="X498">
            <v>38089</v>
          </cell>
          <cell r="Z498" t="str">
            <v>Print Summary</v>
          </cell>
        </row>
        <row r="499">
          <cell r="E499">
            <v>38117</v>
          </cell>
          <cell r="F499">
            <v>32</v>
          </cell>
          <cell r="G499">
            <v>596</v>
          </cell>
          <cell r="K499" t="str">
            <v>DR</v>
          </cell>
          <cell r="L499">
            <v>38085</v>
          </cell>
          <cell r="N499">
            <v>527</v>
          </cell>
          <cell r="P499">
            <v>69</v>
          </cell>
          <cell r="Q499">
            <v>0</v>
          </cell>
          <cell r="R499">
            <v>14.5</v>
          </cell>
          <cell r="S499">
            <v>5.0500001907348633</v>
          </cell>
          <cell r="T499">
            <v>0</v>
          </cell>
          <cell r="U499">
            <v>2.9200000762939453</v>
          </cell>
          <cell r="V499">
            <v>76.980003356933594</v>
          </cell>
          <cell r="W499" t="str">
            <v>CISCO_DAILY_BILL_DTL20040511.TXT</v>
          </cell>
          <cell r="X499">
            <v>38119</v>
          </cell>
          <cell r="Z499" t="str">
            <v>Print Summary</v>
          </cell>
        </row>
        <row r="500">
          <cell r="E500">
            <v>38147</v>
          </cell>
          <cell r="F500">
            <v>30</v>
          </cell>
          <cell r="G500">
            <v>583</v>
          </cell>
          <cell r="K500" t="str">
            <v>DR</v>
          </cell>
          <cell r="L500">
            <v>38117</v>
          </cell>
          <cell r="N500">
            <v>515</v>
          </cell>
          <cell r="P500">
            <v>68</v>
          </cell>
          <cell r="Q500">
            <v>0</v>
          </cell>
          <cell r="R500">
            <v>14.020000457763672</v>
          </cell>
          <cell r="S500">
            <v>9.3299999237060547</v>
          </cell>
          <cell r="T500">
            <v>0</v>
          </cell>
          <cell r="U500">
            <v>2.880000114440918</v>
          </cell>
          <cell r="V500">
            <v>80.900001525878906</v>
          </cell>
          <cell r="W500" t="str">
            <v>CISCO_DAILY_BILL_DTL20040610.TXT</v>
          </cell>
          <cell r="X500">
            <v>38149</v>
          </cell>
          <cell r="Z500" t="str">
            <v>Print Summary</v>
          </cell>
        </row>
        <row r="501">
          <cell r="E501">
            <v>38179</v>
          </cell>
          <cell r="F501">
            <v>32</v>
          </cell>
          <cell r="G501">
            <v>551</v>
          </cell>
          <cell r="K501" t="str">
            <v>DR</v>
          </cell>
          <cell r="L501">
            <v>38147</v>
          </cell>
          <cell r="N501">
            <v>491</v>
          </cell>
          <cell r="P501">
            <v>60</v>
          </cell>
          <cell r="Q501">
            <v>0</v>
          </cell>
          <cell r="R501">
            <v>13.369999885559082</v>
          </cell>
          <cell r="S501">
            <v>8.2299995422363281</v>
          </cell>
          <cell r="T501">
            <v>0</v>
          </cell>
          <cell r="U501">
            <v>2.7200000286102295</v>
          </cell>
          <cell r="V501">
            <v>73.69000244140625</v>
          </cell>
          <cell r="W501" t="str">
            <v>CISCO_DAILY_BILL_DTL20040712.TXT</v>
          </cell>
          <cell r="X501">
            <v>38181</v>
          </cell>
          <cell r="Z501" t="str">
            <v>Print Summary</v>
          </cell>
        </row>
        <row r="502">
          <cell r="E502">
            <v>38208</v>
          </cell>
          <cell r="F502">
            <v>29</v>
          </cell>
          <cell r="G502">
            <v>460</v>
          </cell>
          <cell r="K502" t="str">
            <v>DR</v>
          </cell>
          <cell r="L502">
            <v>38179</v>
          </cell>
          <cell r="N502">
            <v>409</v>
          </cell>
          <cell r="P502">
            <v>40</v>
          </cell>
          <cell r="Q502">
            <v>11</v>
          </cell>
          <cell r="R502">
            <v>11.140000343322754</v>
          </cell>
          <cell r="S502">
            <v>5.4899997711181641</v>
          </cell>
          <cell r="T502">
            <v>5.0300002098083496</v>
          </cell>
          <cell r="U502">
            <v>2.2699999809265137</v>
          </cell>
          <cell r="V502">
            <v>63.720001220703125</v>
          </cell>
          <cell r="W502" t="str">
            <v>CISCO_DAILY_BILL_DTL20040810.TXT</v>
          </cell>
          <cell r="X502">
            <v>38210</v>
          </cell>
          <cell r="Z502" t="str">
            <v>Print Summary</v>
          </cell>
        </row>
        <row r="503">
          <cell r="E503">
            <v>38239</v>
          </cell>
          <cell r="F503">
            <v>31</v>
          </cell>
          <cell r="G503">
            <v>546</v>
          </cell>
          <cell r="K503" t="str">
            <v>DR</v>
          </cell>
          <cell r="L503">
            <v>38208</v>
          </cell>
          <cell r="N503">
            <v>482</v>
          </cell>
          <cell r="P503">
            <v>50</v>
          </cell>
          <cell r="Q503">
            <v>14</v>
          </cell>
          <cell r="R503">
            <v>11.920000076293945</v>
          </cell>
          <cell r="S503">
            <v>6.7600002288818359</v>
          </cell>
          <cell r="T503">
            <v>6.3499999046325684</v>
          </cell>
          <cell r="U503">
            <v>2.6800000667572021</v>
          </cell>
          <cell r="V503">
            <v>77.269996643066406</v>
          </cell>
          <cell r="W503" t="str">
            <v>CISCO_DAILY_BILL_DTL20040910.TXT</v>
          </cell>
          <cell r="X503">
            <v>38243</v>
          </cell>
          <cell r="Z503" t="str">
            <v>Print Summary</v>
          </cell>
        </row>
        <row r="504">
          <cell r="E504">
            <v>37843</v>
          </cell>
          <cell r="F504">
            <v>30</v>
          </cell>
          <cell r="G504">
            <v>697</v>
          </cell>
          <cell r="K504" t="str">
            <v>DR</v>
          </cell>
          <cell r="L504">
            <v>37813</v>
          </cell>
          <cell r="N504">
            <v>483</v>
          </cell>
          <cell r="P504">
            <v>207</v>
          </cell>
          <cell r="Q504">
            <v>7</v>
          </cell>
          <cell r="R504">
            <v>2.3499999046325684</v>
          </cell>
          <cell r="S504">
            <v>35.639999389648438</v>
          </cell>
          <cell r="T504">
            <v>4.6500000953674316</v>
          </cell>
          <cell r="U504">
            <v>3.5799999237060547</v>
          </cell>
          <cell r="V504">
            <v>107.65000152587891</v>
          </cell>
          <cell r="W504" t="str">
            <v>CISCO_DAILY_BILL_DTL20030811.TXT</v>
          </cell>
          <cell r="X504">
            <v>37845</v>
          </cell>
          <cell r="Z504" t="str">
            <v>Print Summary</v>
          </cell>
        </row>
        <row r="505">
          <cell r="E505">
            <v>37873</v>
          </cell>
          <cell r="F505">
            <v>30</v>
          </cell>
          <cell r="G505">
            <v>609</v>
          </cell>
          <cell r="K505" t="str">
            <v>DR</v>
          </cell>
          <cell r="L505">
            <v>37843</v>
          </cell>
          <cell r="N505">
            <v>402</v>
          </cell>
          <cell r="P505">
            <v>201</v>
          </cell>
          <cell r="Q505">
            <v>6</v>
          </cell>
          <cell r="R505">
            <v>2</v>
          </cell>
          <cell r="S505">
            <v>34.619998931884766</v>
          </cell>
          <cell r="T505">
            <v>3.9900000095367432</v>
          </cell>
          <cell r="U505">
            <v>3.0699999332427979</v>
          </cell>
          <cell r="V505">
            <v>97.360000610351563</v>
          </cell>
          <cell r="W505" t="str">
            <v>CISCO_DAILY_BILL_DTL20030911.TXT</v>
          </cell>
          <cell r="X505">
            <v>37876</v>
          </cell>
          <cell r="Z505" t="str">
            <v>Print Summary</v>
          </cell>
        </row>
        <row r="506">
          <cell r="E506">
            <v>37902</v>
          </cell>
          <cell r="F506">
            <v>29</v>
          </cell>
          <cell r="G506">
            <v>172</v>
          </cell>
          <cell r="K506" t="str">
            <v>DR</v>
          </cell>
          <cell r="L506">
            <v>37873</v>
          </cell>
          <cell r="N506">
            <v>136</v>
          </cell>
          <cell r="P506">
            <v>34</v>
          </cell>
          <cell r="Q506">
            <v>2</v>
          </cell>
          <cell r="R506">
            <v>0.75999999046325684</v>
          </cell>
          <cell r="S506">
            <v>5.880000114440918</v>
          </cell>
          <cell r="T506">
            <v>1.3300000429153442</v>
          </cell>
          <cell r="U506">
            <v>0.76999998092651367</v>
          </cell>
          <cell r="V506">
            <v>21.329999923706055</v>
          </cell>
          <cell r="W506" t="str">
            <v>CISCO_DAILY_BILL_DTL20031010.TXT</v>
          </cell>
          <cell r="X506">
            <v>37907</v>
          </cell>
          <cell r="Z506" t="str">
            <v>Print Summary</v>
          </cell>
        </row>
        <row r="507">
          <cell r="E507">
            <v>37931</v>
          </cell>
          <cell r="F507">
            <v>29</v>
          </cell>
          <cell r="G507">
            <v>377</v>
          </cell>
          <cell r="K507" t="str">
            <v>DR</v>
          </cell>
          <cell r="L507">
            <v>37902</v>
          </cell>
          <cell r="N507">
            <v>289</v>
          </cell>
          <cell r="P507">
            <v>83</v>
          </cell>
          <cell r="Q507">
            <v>5</v>
          </cell>
          <cell r="R507">
            <v>3.4600000381469727</v>
          </cell>
          <cell r="S507">
            <v>15.170000076293945</v>
          </cell>
          <cell r="T507">
            <v>3.3299999237060547</v>
          </cell>
          <cell r="U507">
            <v>1.6799999475479126</v>
          </cell>
          <cell r="V507">
            <v>52.599998474121094</v>
          </cell>
          <cell r="W507" t="str">
            <v>CISCO_DAILY_BILL_DTL20031107.TXT</v>
          </cell>
          <cell r="X507">
            <v>37935</v>
          </cell>
          <cell r="Z507" t="str">
            <v>Print Summary</v>
          </cell>
        </row>
        <row r="508">
          <cell r="E508">
            <v>37964</v>
          </cell>
          <cell r="F508">
            <v>33</v>
          </cell>
          <cell r="G508">
            <v>407</v>
          </cell>
          <cell r="K508" t="str">
            <v>DR</v>
          </cell>
          <cell r="L508">
            <v>37931</v>
          </cell>
          <cell r="N508">
            <v>344</v>
          </cell>
          <cell r="P508">
            <v>63</v>
          </cell>
          <cell r="Q508">
            <v>0</v>
          </cell>
          <cell r="R508">
            <v>11.699999809265137</v>
          </cell>
          <cell r="S508">
            <v>16.629999160766602</v>
          </cell>
          <cell r="T508">
            <v>0</v>
          </cell>
          <cell r="U508">
            <v>1.809999942779541</v>
          </cell>
          <cell r="V508">
            <v>60.909999847412109</v>
          </cell>
          <cell r="W508" t="str">
            <v>CISCO_DAILY_BILL_DTL20031210.TXT</v>
          </cell>
          <cell r="X508">
            <v>37966</v>
          </cell>
          <cell r="Z508" t="str">
            <v>Print Summary</v>
          </cell>
        </row>
        <row r="509">
          <cell r="E509">
            <v>37997</v>
          </cell>
          <cell r="F509">
            <v>33</v>
          </cell>
          <cell r="G509">
            <v>411</v>
          </cell>
          <cell r="K509" t="str">
            <v>DR</v>
          </cell>
          <cell r="L509">
            <v>37964</v>
          </cell>
          <cell r="N509">
            <v>335</v>
          </cell>
          <cell r="P509">
            <v>73</v>
          </cell>
          <cell r="Q509">
            <v>3</v>
          </cell>
          <cell r="R509">
            <v>11.399999618530273</v>
          </cell>
          <cell r="S509">
            <v>19.270000457763672</v>
          </cell>
          <cell r="T509">
            <v>1.4500000476837158</v>
          </cell>
          <cell r="U509">
            <v>1.8300000429153442</v>
          </cell>
          <cell r="V509">
            <v>64.860000610351563</v>
          </cell>
          <cell r="W509" t="str">
            <v>CISCO_DAILY_BILL_DTL20040112.TXT</v>
          </cell>
          <cell r="X509">
            <v>37999</v>
          </cell>
          <cell r="Z509" t="str">
            <v>Print Summary</v>
          </cell>
        </row>
        <row r="510">
          <cell r="E510">
            <v>38026</v>
          </cell>
          <cell r="F510">
            <v>29</v>
          </cell>
          <cell r="G510">
            <v>377</v>
          </cell>
          <cell r="K510" t="str">
            <v>DR</v>
          </cell>
          <cell r="L510">
            <v>37997</v>
          </cell>
          <cell r="N510">
            <v>310</v>
          </cell>
          <cell r="P510">
            <v>59</v>
          </cell>
          <cell r="Q510">
            <v>8</v>
          </cell>
          <cell r="R510">
            <v>10.439999580383301</v>
          </cell>
          <cell r="S510">
            <v>15.560000419616699</v>
          </cell>
          <cell r="T510">
            <v>3.869999885559082</v>
          </cell>
          <cell r="U510">
            <v>1.7999999523162842</v>
          </cell>
          <cell r="V510">
            <v>59.819999694824219</v>
          </cell>
          <cell r="W510" t="str">
            <v>CISCO_DAILY_BILL_DTL20040210.TXT</v>
          </cell>
          <cell r="X510">
            <v>38028</v>
          </cell>
          <cell r="Z510" t="str">
            <v>Print Summary</v>
          </cell>
        </row>
        <row r="511">
          <cell r="E511">
            <v>38056</v>
          </cell>
          <cell r="F511">
            <v>30</v>
          </cell>
          <cell r="G511">
            <v>412</v>
          </cell>
          <cell r="K511" t="str">
            <v>DR</v>
          </cell>
          <cell r="L511">
            <v>38026</v>
          </cell>
          <cell r="N511">
            <v>335</v>
          </cell>
          <cell r="P511">
            <v>77</v>
          </cell>
          <cell r="Q511">
            <v>0</v>
          </cell>
          <cell r="R511">
            <v>11.229999542236328</v>
          </cell>
          <cell r="S511">
            <v>20.290000915527344</v>
          </cell>
          <cell r="T511">
            <v>0</v>
          </cell>
          <cell r="U511">
            <v>2.0299999713897705</v>
          </cell>
          <cell r="V511">
            <v>64.889999389648438</v>
          </cell>
          <cell r="W511" t="str">
            <v>CISCO_DAILY_BILL_DTL20040311.TXT</v>
          </cell>
          <cell r="X511">
            <v>38058</v>
          </cell>
          <cell r="Z511" t="str">
            <v>Print Summary</v>
          </cell>
        </row>
        <row r="512">
          <cell r="E512">
            <v>38085</v>
          </cell>
          <cell r="F512">
            <v>29</v>
          </cell>
          <cell r="G512">
            <v>333</v>
          </cell>
          <cell r="K512" t="str">
            <v>DR</v>
          </cell>
          <cell r="L512">
            <v>38056</v>
          </cell>
          <cell r="N512">
            <v>286</v>
          </cell>
          <cell r="P512">
            <v>47</v>
          </cell>
          <cell r="Q512">
            <v>0</v>
          </cell>
          <cell r="R512">
            <v>9.5900001525878906</v>
          </cell>
          <cell r="S512">
            <v>12.390000343322754</v>
          </cell>
          <cell r="T512">
            <v>0</v>
          </cell>
          <cell r="U512">
            <v>1.6399999856948853</v>
          </cell>
          <cell r="V512">
            <v>48.340000152587891</v>
          </cell>
          <cell r="W512" t="str">
            <v>CISCO_DAILY_BILL_DTL20040409.TXT</v>
          </cell>
          <cell r="X512">
            <v>38089</v>
          </cell>
          <cell r="Z512" t="str">
            <v>Print Summary</v>
          </cell>
        </row>
        <row r="513">
          <cell r="E513">
            <v>38117</v>
          </cell>
          <cell r="F513">
            <v>32</v>
          </cell>
          <cell r="G513">
            <v>424</v>
          </cell>
          <cell r="K513" t="str">
            <v>DR</v>
          </cell>
          <cell r="L513">
            <v>38085</v>
          </cell>
          <cell r="N513">
            <v>337</v>
          </cell>
          <cell r="P513">
            <v>87</v>
          </cell>
          <cell r="Q513">
            <v>0</v>
          </cell>
          <cell r="R513">
            <v>2.0999999046325684</v>
          </cell>
          <cell r="S513">
            <v>17.479999542236328</v>
          </cell>
          <cell r="T513">
            <v>0</v>
          </cell>
          <cell r="U513">
            <v>2.0799999237060547</v>
          </cell>
          <cell r="V513">
            <v>57.560001373291016</v>
          </cell>
          <cell r="W513" t="str">
            <v>CISCO_DAILY_BILL_DTL20040511.TXT</v>
          </cell>
          <cell r="X513">
            <v>38119</v>
          </cell>
          <cell r="Z513" t="str">
            <v>Print Summary</v>
          </cell>
        </row>
        <row r="514">
          <cell r="E514">
            <v>38147</v>
          </cell>
          <cell r="F514">
            <v>30</v>
          </cell>
          <cell r="G514">
            <v>367</v>
          </cell>
          <cell r="K514" t="str">
            <v>DR</v>
          </cell>
          <cell r="L514">
            <v>38117</v>
          </cell>
          <cell r="N514">
            <v>287</v>
          </cell>
          <cell r="P514">
            <v>80</v>
          </cell>
          <cell r="Q514">
            <v>0</v>
          </cell>
          <cell r="R514">
            <v>-3.380000114440918</v>
          </cell>
          <cell r="S514">
            <v>12.439999580383301</v>
          </cell>
          <cell r="T514">
            <v>0</v>
          </cell>
          <cell r="U514">
            <v>1.809999942779541</v>
          </cell>
          <cell r="V514">
            <v>40.680000305175781</v>
          </cell>
          <cell r="W514" t="str">
            <v>CISCO_DAILY_BILL_DTL20040610.TXT</v>
          </cell>
          <cell r="X514">
            <v>38149</v>
          </cell>
          <cell r="Z514" t="str">
            <v>Print Summary</v>
          </cell>
        </row>
        <row r="515">
          <cell r="E515">
            <v>38179</v>
          </cell>
          <cell r="F515">
            <v>32</v>
          </cell>
          <cell r="G515">
            <v>412</v>
          </cell>
          <cell r="K515" t="str">
            <v>DR</v>
          </cell>
          <cell r="L515">
            <v>38147</v>
          </cell>
          <cell r="N515">
            <v>327</v>
          </cell>
          <cell r="P515">
            <v>85</v>
          </cell>
          <cell r="Q515">
            <v>0</v>
          </cell>
          <cell r="R515">
            <v>-3.8499999046325684</v>
          </cell>
          <cell r="S515">
            <v>13.220000267028809</v>
          </cell>
          <cell r="T515">
            <v>0</v>
          </cell>
          <cell r="U515">
            <v>2.0299999713897705</v>
          </cell>
          <cell r="V515">
            <v>45.25</v>
          </cell>
          <cell r="W515" t="str">
            <v>CISCO_DAILY_BILL_DTL20040713.TXT</v>
          </cell>
          <cell r="X515">
            <v>38182</v>
          </cell>
          <cell r="Z515" t="str">
            <v>Print Summary</v>
          </cell>
        </row>
        <row r="516">
          <cell r="E516">
            <v>38208</v>
          </cell>
          <cell r="F516">
            <v>29</v>
          </cell>
          <cell r="G516">
            <v>809</v>
          </cell>
          <cell r="K516" t="str">
            <v>DR</v>
          </cell>
          <cell r="L516">
            <v>38179</v>
          </cell>
          <cell r="N516">
            <v>569</v>
          </cell>
          <cell r="P516">
            <v>193</v>
          </cell>
          <cell r="Q516">
            <v>47</v>
          </cell>
          <cell r="R516">
            <v>-6.6999998092651367</v>
          </cell>
          <cell r="S516">
            <v>30.020000457763672</v>
          </cell>
          <cell r="T516">
            <v>30.469999313354492</v>
          </cell>
          <cell r="U516">
            <v>3.9900000095367432</v>
          </cell>
          <cell r="V516">
            <v>142.66000366210938</v>
          </cell>
          <cell r="W516" t="str">
            <v>CISCO_DAILY_BILL_DTL20040811.TXT</v>
          </cell>
          <cell r="X516">
            <v>38211</v>
          </cell>
          <cell r="Z516" t="str">
            <v>Print Summary</v>
          </cell>
        </row>
        <row r="517">
          <cell r="E517">
            <v>38239</v>
          </cell>
          <cell r="F517">
            <v>31</v>
          </cell>
          <cell r="G517">
            <v>674</v>
          </cell>
          <cell r="K517" t="str">
            <v>DR</v>
          </cell>
          <cell r="L517">
            <v>38208</v>
          </cell>
          <cell r="N517">
            <v>452</v>
          </cell>
          <cell r="P517">
            <v>157</v>
          </cell>
          <cell r="Q517">
            <v>65</v>
          </cell>
          <cell r="R517">
            <v>-6.5900001525878906</v>
          </cell>
          <cell r="S517">
            <v>24.100000381469727</v>
          </cell>
          <cell r="T517">
            <v>41.830001831054688</v>
          </cell>
          <cell r="U517">
            <v>3.309999942779541</v>
          </cell>
          <cell r="V517">
            <v>128.97000122070313</v>
          </cell>
          <cell r="W517" t="str">
            <v>CISCO_DAILY_BILL_DTL20040910.TXT</v>
          </cell>
          <cell r="X517">
            <v>38243</v>
          </cell>
          <cell r="Z517" t="str">
            <v>Print Summary</v>
          </cell>
        </row>
        <row r="518">
          <cell r="E518">
            <v>38179</v>
          </cell>
          <cell r="F518">
            <v>31</v>
          </cell>
          <cell r="G518">
            <v>654</v>
          </cell>
          <cell r="K518" t="str">
            <v>DR</v>
          </cell>
          <cell r="L518">
            <v>38148</v>
          </cell>
          <cell r="N518">
            <v>592</v>
          </cell>
          <cell r="P518">
            <v>62</v>
          </cell>
          <cell r="Q518">
            <v>0</v>
          </cell>
          <cell r="R518">
            <v>16.120000839233398</v>
          </cell>
          <cell r="S518">
            <v>8.5100002288818359</v>
          </cell>
          <cell r="T518">
            <v>0</v>
          </cell>
          <cell r="U518">
            <v>3.2300000190734863</v>
          </cell>
          <cell r="V518">
            <v>93.69000244140625</v>
          </cell>
          <cell r="W518" t="str">
            <v>CISCO_DAILY_BILL_DTL20040713.TXT</v>
          </cell>
          <cell r="X518">
            <v>38182</v>
          </cell>
          <cell r="Z518" t="str">
            <v>Print Summary</v>
          </cell>
        </row>
        <row r="519">
          <cell r="E519">
            <v>38208</v>
          </cell>
          <cell r="F519">
            <v>29</v>
          </cell>
          <cell r="G519">
            <v>547</v>
          </cell>
          <cell r="K519" t="str">
            <v>DR</v>
          </cell>
          <cell r="L519">
            <v>38179</v>
          </cell>
          <cell r="N519">
            <v>498</v>
          </cell>
          <cell r="P519">
            <v>41</v>
          </cell>
          <cell r="Q519">
            <v>8</v>
          </cell>
          <cell r="R519">
            <v>13.560000419616699</v>
          </cell>
          <cell r="S519">
            <v>5.630000114440918</v>
          </cell>
          <cell r="T519">
            <v>3.6600000858306885</v>
          </cell>
          <cell r="U519">
            <v>2.7000000476837158</v>
          </cell>
          <cell r="V519">
            <v>78.75</v>
          </cell>
          <cell r="W519" t="str">
            <v>CISCO_DAILY_BILL_DTL20040810.TXT</v>
          </cell>
          <cell r="X519">
            <v>38210</v>
          </cell>
          <cell r="Z519" t="str">
            <v>Print Summary</v>
          </cell>
        </row>
        <row r="520">
          <cell r="E520">
            <v>38239</v>
          </cell>
          <cell r="F520">
            <v>31</v>
          </cell>
          <cell r="G520">
            <v>670</v>
          </cell>
          <cell r="K520" t="str">
            <v>DR</v>
          </cell>
          <cell r="L520">
            <v>38208</v>
          </cell>
          <cell r="N520">
            <v>608</v>
          </cell>
          <cell r="P520">
            <v>51</v>
          </cell>
          <cell r="Q520">
            <v>11</v>
          </cell>
          <cell r="R520">
            <v>15</v>
          </cell>
          <cell r="S520">
            <v>6.9000000953674316</v>
          </cell>
          <cell r="T520">
            <v>4.9800000190734863</v>
          </cell>
          <cell r="U520">
            <v>3.309999942779541</v>
          </cell>
          <cell r="V520">
            <v>98.849998474121094</v>
          </cell>
          <cell r="W520" t="str">
            <v>CISCO_DAILY_BILL_DTL20040910.TXT</v>
          </cell>
          <cell r="X520">
            <v>38243</v>
          </cell>
          <cell r="Z520" t="str">
            <v>Print Summary</v>
          </cell>
        </row>
        <row r="521">
          <cell r="E521">
            <v>38180</v>
          </cell>
          <cell r="F521">
            <v>31</v>
          </cell>
          <cell r="G521">
            <v>669</v>
          </cell>
          <cell r="K521" t="str">
            <v>DR</v>
          </cell>
          <cell r="L521">
            <v>38149</v>
          </cell>
          <cell r="N521">
            <v>542</v>
          </cell>
          <cell r="P521">
            <v>127</v>
          </cell>
          <cell r="Q521">
            <v>0</v>
          </cell>
          <cell r="R521">
            <v>-6.380000114440918</v>
          </cell>
          <cell r="S521">
            <v>19.75</v>
          </cell>
          <cell r="T521">
            <v>0</v>
          </cell>
          <cell r="U521">
            <v>3.2899999618530273</v>
          </cell>
          <cell r="V521">
            <v>81.5</v>
          </cell>
          <cell r="W521" t="str">
            <v>CISCO_DAILY_BILL_DTL20040713.TXT</v>
          </cell>
          <cell r="X521">
            <v>38182</v>
          </cell>
          <cell r="Z521" t="str">
            <v>Print Summary</v>
          </cell>
        </row>
        <row r="522">
          <cell r="E522">
            <v>38209</v>
          </cell>
          <cell r="F522">
            <v>29</v>
          </cell>
          <cell r="G522">
            <v>1010</v>
          </cell>
          <cell r="K522" t="str">
            <v>DR</v>
          </cell>
          <cell r="L522">
            <v>38180</v>
          </cell>
          <cell r="N522">
            <v>783</v>
          </cell>
          <cell r="P522">
            <v>162</v>
          </cell>
          <cell r="Q522">
            <v>65</v>
          </cell>
          <cell r="R522">
            <v>-9.2200002670288086</v>
          </cell>
          <cell r="S522">
            <v>25.200000762939453</v>
          </cell>
          <cell r="T522">
            <v>42.130001068115234</v>
          </cell>
          <cell r="U522">
            <v>4.9899997711181641</v>
          </cell>
          <cell r="V522">
            <v>175.1199951171875</v>
          </cell>
          <cell r="W522" t="str">
            <v>CISCO_DAILY_BILL_DTL20040812.TXT</v>
          </cell>
          <cell r="X522">
            <v>38212</v>
          </cell>
          <cell r="Z522" t="str">
            <v>Print Summary</v>
          </cell>
        </row>
        <row r="523">
          <cell r="E523">
            <v>38242</v>
          </cell>
          <cell r="F523">
            <v>33</v>
          </cell>
          <cell r="G523">
            <v>1141</v>
          </cell>
          <cell r="K523" t="str">
            <v>DR</v>
          </cell>
          <cell r="L523">
            <v>38209</v>
          </cell>
          <cell r="N523">
            <v>880</v>
          </cell>
          <cell r="P523">
            <v>178</v>
          </cell>
          <cell r="Q523">
            <v>83</v>
          </cell>
          <cell r="R523">
            <v>-13.920000076293945</v>
          </cell>
          <cell r="S523">
            <v>27.270000457763672</v>
          </cell>
          <cell r="T523">
            <v>53.340000152587891</v>
          </cell>
          <cell r="U523">
            <v>5.619999885559082</v>
          </cell>
          <cell r="V523">
            <v>203.52000427246094</v>
          </cell>
          <cell r="W523" t="str">
            <v>CISCO_DAILY_BILL_DTL20040915.TXT</v>
          </cell>
          <cell r="X523">
            <v>38246</v>
          </cell>
          <cell r="Z523" t="str">
            <v>Print Summary</v>
          </cell>
          <cell r="AA523" t="str">
            <v>CPP Notification Failure. Move 16 kWh from super peak to on peak.</v>
          </cell>
        </row>
        <row r="524">
          <cell r="E524">
            <v>37812</v>
          </cell>
          <cell r="F524">
            <v>10</v>
          </cell>
          <cell r="G524">
            <v>261</v>
          </cell>
          <cell r="K524" t="str">
            <v>DR</v>
          </cell>
          <cell r="L524">
            <v>37802</v>
          </cell>
          <cell r="N524">
            <v>225</v>
          </cell>
          <cell r="P524">
            <v>34</v>
          </cell>
          <cell r="Q524">
            <v>2</v>
          </cell>
          <cell r="R524">
            <v>1.1000000238418579</v>
          </cell>
          <cell r="S524">
            <v>5.8499999046325684</v>
          </cell>
          <cell r="T524">
            <v>1.3300000429153442</v>
          </cell>
          <cell r="U524">
            <v>1.3300000429153442</v>
          </cell>
          <cell r="V524">
            <v>33.389999389648438</v>
          </cell>
          <cell r="W524" t="str">
            <v>CISCO_DAILY_BILL_DTL20030714.TXT</v>
          </cell>
          <cell r="X524">
            <v>37818</v>
          </cell>
          <cell r="Z524" t="str">
            <v>Print Summary</v>
          </cell>
        </row>
        <row r="525">
          <cell r="E525">
            <v>37843</v>
          </cell>
          <cell r="F525">
            <v>31</v>
          </cell>
          <cell r="G525">
            <v>741</v>
          </cell>
          <cell r="K525" t="str">
            <v>DR</v>
          </cell>
          <cell r="L525">
            <v>37812</v>
          </cell>
          <cell r="N525">
            <v>639</v>
          </cell>
          <cell r="P525">
            <v>94</v>
          </cell>
          <cell r="Q525">
            <v>8</v>
          </cell>
          <cell r="R525">
            <v>3.1099998950958252</v>
          </cell>
          <cell r="S525">
            <v>16.180000305175781</v>
          </cell>
          <cell r="T525">
            <v>5.320000171661377</v>
          </cell>
          <cell r="U525">
            <v>3.7999999523162842</v>
          </cell>
          <cell r="V525">
            <v>94.180000305175781</v>
          </cell>
          <cell r="W525" t="str">
            <v>CISCO_DAILY_BILL_DTL20030812.TXT</v>
          </cell>
          <cell r="X525">
            <v>37846</v>
          </cell>
          <cell r="Z525" t="str">
            <v>Print Summary</v>
          </cell>
        </row>
        <row r="526">
          <cell r="E526">
            <v>37873</v>
          </cell>
          <cell r="F526">
            <v>30</v>
          </cell>
          <cell r="G526">
            <v>714</v>
          </cell>
          <cell r="K526" t="str">
            <v>DR</v>
          </cell>
          <cell r="L526">
            <v>37843</v>
          </cell>
          <cell r="N526">
            <v>589</v>
          </cell>
          <cell r="P526">
            <v>114</v>
          </cell>
          <cell r="Q526">
            <v>11</v>
          </cell>
          <cell r="R526">
            <v>2.9900000095367432</v>
          </cell>
          <cell r="S526">
            <v>19.649999618530273</v>
          </cell>
          <cell r="T526">
            <v>7.309999942779541</v>
          </cell>
          <cell r="U526">
            <v>3.5299999713897705</v>
          </cell>
          <cell r="V526">
            <v>96.930000305175781</v>
          </cell>
          <cell r="W526" t="str">
            <v>CISCO_DAILY_BILL_DTL20030910.TXT</v>
          </cell>
          <cell r="X526">
            <v>37875</v>
          </cell>
          <cell r="Z526" t="str">
            <v>Print Summary</v>
          </cell>
        </row>
        <row r="527">
          <cell r="E527">
            <v>37902</v>
          </cell>
          <cell r="F527">
            <v>29</v>
          </cell>
          <cell r="G527">
            <v>653</v>
          </cell>
          <cell r="K527" t="str">
            <v>DR</v>
          </cell>
          <cell r="L527">
            <v>37873</v>
          </cell>
          <cell r="N527">
            <v>551</v>
          </cell>
          <cell r="P527">
            <v>88</v>
          </cell>
          <cell r="Q527">
            <v>14</v>
          </cell>
          <cell r="R527">
            <v>3.0699999332427979</v>
          </cell>
          <cell r="S527">
            <v>15.220000267028809</v>
          </cell>
          <cell r="T527">
            <v>9.3199996948242188</v>
          </cell>
          <cell r="U527">
            <v>2.9000000953674316</v>
          </cell>
          <cell r="V527">
            <v>87.989997863769531</v>
          </cell>
          <cell r="W527" t="str">
            <v>CISCO_DAILY_BILL_DTL20031010.TXT</v>
          </cell>
          <cell r="X527">
            <v>37907</v>
          </cell>
          <cell r="Z527" t="str">
            <v>Print Summary</v>
          </cell>
        </row>
        <row r="528">
          <cell r="E528">
            <v>37931</v>
          </cell>
          <cell r="F528">
            <v>29</v>
          </cell>
          <cell r="G528">
            <v>655</v>
          </cell>
          <cell r="K528" t="str">
            <v>DR</v>
          </cell>
          <cell r="L528">
            <v>37902</v>
          </cell>
          <cell r="N528">
            <v>516</v>
          </cell>
          <cell r="P528">
            <v>132</v>
          </cell>
          <cell r="Q528">
            <v>7</v>
          </cell>
          <cell r="R528">
            <v>6.1399998664855957</v>
          </cell>
          <cell r="S528">
            <v>26.090000152587891</v>
          </cell>
          <cell r="T528">
            <v>4.6599998474121094</v>
          </cell>
          <cell r="U528">
            <v>2.9000000953674316</v>
          </cell>
          <cell r="V528">
            <v>97.980003356933594</v>
          </cell>
          <cell r="W528" t="str">
            <v>CISCO_DAILY_BILL_DTL20031110.TXT</v>
          </cell>
          <cell r="X528">
            <v>37936</v>
          </cell>
          <cell r="Z528" t="str">
            <v>Print Summary</v>
          </cell>
        </row>
        <row r="529">
          <cell r="E529">
            <v>37964</v>
          </cell>
          <cell r="F529">
            <v>33</v>
          </cell>
          <cell r="G529">
            <v>860</v>
          </cell>
          <cell r="K529" t="str">
            <v>DR</v>
          </cell>
          <cell r="L529">
            <v>37931</v>
          </cell>
          <cell r="N529">
            <v>706</v>
          </cell>
          <cell r="P529">
            <v>154</v>
          </cell>
          <cell r="Q529">
            <v>0</v>
          </cell>
          <cell r="R529">
            <v>24.020000457763672</v>
          </cell>
          <cell r="S529">
            <v>40.659999847412109</v>
          </cell>
          <cell r="T529">
            <v>0</v>
          </cell>
          <cell r="U529">
            <v>3.8199999332427979</v>
          </cell>
          <cell r="V529">
            <v>145.13999938964844</v>
          </cell>
          <cell r="W529" t="str">
            <v>CISCO_DAILY_BILL_DTL20031210.TXT</v>
          </cell>
          <cell r="X529">
            <v>37966</v>
          </cell>
          <cell r="Z529" t="str">
            <v>Print Summary</v>
          </cell>
        </row>
        <row r="530">
          <cell r="E530">
            <v>37997</v>
          </cell>
          <cell r="F530">
            <v>33</v>
          </cell>
          <cell r="G530">
            <v>962</v>
          </cell>
          <cell r="K530" t="str">
            <v>DR</v>
          </cell>
          <cell r="L530">
            <v>37964</v>
          </cell>
          <cell r="N530">
            <v>781</v>
          </cell>
          <cell r="P530">
            <v>176</v>
          </cell>
          <cell r="Q530">
            <v>5</v>
          </cell>
          <cell r="R530">
            <v>26.559999465942383</v>
          </cell>
          <cell r="S530">
            <v>46.459999084472656</v>
          </cell>
          <cell r="T530">
            <v>2.4200000762939453</v>
          </cell>
          <cell r="U530">
            <v>4.2699999809265137</v>
          </cell>
          <cell r="V530">
            <v>167.05999755859375</v>
          </cell>
          <cell r="W530" t="str">
            <v>CISCO_DAILY_BILL_DTL20040113.TXT</v>
          </cell>
          <cell r="X530">
            <v>38000</v>
          </cell>
          <cell r="Z530" t="str">
            <v>Print Summary</v>
          </cell>
        </row>
        <row r="531">
          <cell r="E531">
            <v>38026</v>
          </cell>
          <cell r="F531">
            <v>29</v>
          </cell>
          <cell r="G531">
            <v>668</v>
          </cell>
          <cell r="K531" t="str">
            <v>DR</v>
          </cell>
          <cell r="L531">
            <v>37997</v>
          </cell>
          <cell r="N531">
            <v>533</v>
          </cell>
          <cell r="P531">
            <v>126</v>
          </cell>
          <cell r="Q531">
            <v>9</v>
          </cell>
          <cell r="R531">
            <v>17.959999084472656</v>
          </cell>
          <cell r="S531">
            <v>33.229999542236328</v>
          </cell>
          <cell r="T531">
            <v>4.3499999046325684</v>
          </cell>
          <cell r="U531">
            <v>3.1800000667572021</v>
          </cell>
          <cell r="V531">
            <v>115.27999877929688</v>
          </cell>
          <cell r="W531" t="str">
            <v>CISCO_DAILY_BILL_DTL20040210.TXT</v>
          </cell>
          <cell r="X531">
            <v>38028</v>
          </cell>
          <cell r="Z531" t="str">
            <v>Print Summary</v>
          </cell>
        </row>
        <row r="532">
          <cell r="E532">
            <v>38056</v>
          </cell>
          <cell r="F532">
            <v>30</v>
          </cell>
          <cell r="G532">
            <v>644</v>
          </cell>
          <cell r="K532" t="str">
            <v>DR</v>
          </cell>
          <cell r="L532">
            <v>38026</v>
          </cell>
          <cell r="N532">
            <v>532</v>
          </cell>
          <cell r="P532">
            <v>112</v>
          </cell>
          <cell r="Q532">
            <v>0</v>
          </cell>
          <cell r="R532">
            <v>17.840000152587891</v>
          </cell>
          <cell r="S532">
            <v>29.510000228881836</v>
          </cell>
          <cell r="T532">
            <v>0</v>
          </cell>
          <cell r="U532">
            <v>3.1700000762939453</v>
          </cell>
          <cell r="V532">
            <v>104.66999816894531</v>
          </cell>
          <cell r="W532" t="str">
            <v>CISCO_DAILY_BILL_DTL20040311.TXT</v>
          </cell>
          <cell r="X532">
            <v>38058</v>
          </cell>
          <cell r="Z532" t="str">
            <v>Print Summary</v>
          </cell>
        </row>
        <row r="533">
          <cell r="E533">
            <v>38085</v>
          </cell>
          <cell r="F533">
            <v>29</v>
          </cell>
          <cell r="G533">
            <v>577</v>
          </cell>
          <cell r="K533" t="str">
            <v>DR</v>
          </cell>
          <cell r="L533">
            <v>38056</v>
          </cell>
          <cell r="N533">
            <v>486</v>
          </cell>
          <cell r="P533">
            <v>91</v>
          </cell>
          <cell r="Q533">
            <v>0</v>
          </cell>
          <cell r="R533">
            <v>16.299999237060547</v>
          </cell>
          <cell r="S533">
            <v>23.979999542236328</v>
          </cell>
          <cell r="T533">
            <v>0</v>
          </cell>
          <cell r="U533">
            <v>2.8399999141693115</v>
          </cell>
          <cell r="V533">
            <v>91.550003051757813</v>
          </cell>
          <cell r="W533" t="str">
            <v>CISCO_DAILY_BILL_DTL20040409.TXT</v>
          </cell>
          <cell r="X533">
            <v>38089</v>
          </cell>
          <cell r="Z533" t="str">
            <v>Print Summary</v>
          </cell>
        </row>
        <row r="534">
          <cell r="E534">
            <v>38117</v>
          </cell>
          <cell r="F534">
            <v>32</v>
          </cell>
          <cell r="G534">
            <v>693</v>
          </cell>
          <cell r="K534" t="str">
            <v>DR</v>
          </cell>
          <cell r="L534">
            <v>38085</v>
          </cell>
          <cell r="N534">
            <v>588</v>
          </cell>
          <cell r="P534">
            <v>105</v>
          </cell>
          <cell r="Q534">
            <v>0</v>
          </cell>
          <cell r="R534">
            <v>5.4899997711181641</v>
          </cell>
          <cell r="S534">
            <v>21.950000762939453</v>
          </cell>
          <cell r="T534">
            <v>0</v>
          </cell>
          <cell r="U534">
            <v>3.4000000953674316</v>
          </cell>
          <cell r="V534">
            <v>96.800003051757813</v>
          </cell>
          <cell r="W534" t="str">
            <v>CISCO_DAILY_BILL_DTL20040511.TXT</v>
          </cell>
          <cell r="X534">
            <v>38119</v>
          </cell>
          <cell r="Z534" t="str">
            <v>Print Summary</v>
          </cell>
        </row>
        <row r="535">
          <cell r="E535">
            <v>38147</v>
          </cell>
          <cell r="F535">
            <v>30</v>
          </cell>
          <cell r="G535">
            <v>727</v>
          </cell>
          <cell r="K535" t="str">
            <v>DR</v>
          </cell>
          <cell r="L535">
            <v>38117</v>
          </cell>
          <cell r="N535">
            <v>634</v>
          </cell>
          <cell r="P535">
            <v>93</v>
          </cell>
          <cell r="Q535">
            <v>0</v>
          </cell>
          <cell r="R535">
            <v>-7.4600000381469727</v>
          </cell>
          <cell r="S535">
            <v>14.460000038146973</v>
          </cell>
          <cell r="T535">
            <v>0</v>
          </cell>
          <cell r="U535">
            <v>3.5899999141693115</v>
          </cell>
          <cell r="V535">
            <v>83.569999694824219</v>
          </cell>
          <cell r="W535" t="str">
            <v>CISCO_DAILY_BILL_DTL20040610.TXT</v>
          </cell>
          <cell r="X535">
            <v>38149</v>
          </cell>
          <cell r="Z535" t="str">
            <v>Print Summary</v>
          </cell>
        </row>
        <row r="536">
          <cell r="E536">
            <v>38179</v>
          </cell>
          <cell r="F536">
            <v>32</v>
          </cell>
          <cell r="G536">
            <v>720</v>
          </cell>
          <cell r="K536" t="str">
            <v>DR</v>
          </cell>
          <cell r="L536">
            <v>38147</v>
          </cell>
          <cell r="N536">
            <v>621</v>
          </cell>
          <cell r="P536">
            <v>99</v>
          </cell>
          <cell r="Q536">
            <v>0</v>
          </cell>
          <cell r="R536">
            <v>-7.309999942779541</v>
          </cell>
          <cell r="S536">
            <v>15.399999618530273</v>
          </cell>
          <cell r="T536">
            <v>0</v>
          </cell>
          <cell r="U536">
            <v>3.5499999523162842</v>
          </cell>
          <cell r="V536">
            <v>82.300003051757813</v>
          </cell>
          <cell r="W536" t="str">
            <v>CISCO_DAILY_BILL_DTL20040712.TXT</v>
          </cell>
          <cell r="X536">
            <v>38181</v>
          </cell>
          <cell r="Z536" t="str">
            <v>Print Summary</v>
          </cell>
        </row>
        <row r="537">
          <cell r="E537">
            <v>38208</v>
          </cell>
          <cell r="F537">
            <v>29</v>
          </cell>
          <cell r="G537">
            <v>577</v>
          </cell>
          <cell r="K537" t="str">
            <v>DR</v>
          </cell>
          <cell r="L537">
            <v>38179</v>
          </cell>
          <cell r="N537">
            <v>483</v>
          </cell>
          <cell r="P537">
            <v>79</v>
          </cell>
          <cell r="Q537">
            <v>15</v>
          </cell>
          <cell r="R537">
            <v>-5.679999828338623</v>
          </cell>
          <cell r="S537">
            <v>12.289999961853027</v>
          </cell>
          <cell r="T537">
            <v>9.7200002670288086</v>
          </cell>
          <cell r="U537">
            <v>2.8499999046325684</v>
          </cell>
          <cell r="V537">
            <v>73.699996948242188</v>
          </cell>
          <cell r="W537" t="str">
            <v>CISCO_DAILY_BILL_DTL20040810.TXT</v>
          </cell>
          <cell r="X537">
            <v>38210</v>
          </cell>
          <cell r="Z537" t="str">
            <v>Print Summary</v>
          </cell>
        </row>
        <row r="538">
          <cell r="E538">
            <v>38239</v>
          </cell>
          <cell r="F538">
            <v>31</v>
          </cell>
          <cell r="G538">
            <v>660</v>
          </cell>
          <cell r="K538" t="str">
            <v>DR</v>
          </cell>
          <cell r="L538">
            <v>38208</v>
          </cell>
          <cell r="N538">
            <v>564</v>
          </cell>
          <cell r="P538">
            <v>77</v>
          </cell>
          <cell r="Q538">
            <v>19</v>
          </cell>
          <cell r="R538">
            <v>-8.119999885559082</v>
          </cell>
          <cell r="S538">
            <v>11.789999961853027</v>
          </cell>
          <cell r="T538">
            <v>12.239999771118164</v>
          </cell>
          <cell r="U538">
            <v>3.2400000095367432</v>
          </cell>
          <cell r="V538">
            <v>83.470001220703125</v>
          </cell>
          <cell r="W538" t="str">
            <v>CISCO_DAILY_BILL_DTL20040913.TXT</v>
          </cell>
          <cell r="X538">
            <v>38244</v>
          </cell>
          <cell r="Z538" t="str">
            <v>Print Summary</v>
          </cell>
        </row>
        <row r="539">
          <cell r="E539">
            <v>37812</v>
          </cell>
          <cell r="F539">
            <v>10</v>
          </cell>
          <cell r="G539">
            <v>258</v>
          </cell>
          <cell r="K539" t="str">
            <v>DR</v>
          </cell>
          <cell r="L539">
            <v>37802</v>
          </cell>
          <cell r="N539">
            <v>229</v>
          </cell>
          <cell r="P539">
            <v>27</v>
          </cell>
          <cell r="Q539">
            <v>2</v>
          </cell>
          <cell r="R539">
            <v>10.050000190734863</v>
          </cell>
          <cell r="S539">
            <v>4.1500000953674316</v>
          </cell>
          <cell r="T539">
            <v>0.94999998807907104</v>
          </cell>
          <cell r="U539">
            <v>1.3200000524520874</v>
          </cell>
          <cell r="V539">
            <v>39.900001525878906</v>
          </cell>
          <cell r="W539" t="str">
            <v>CISCO_DAILY_BILL_DTL20030714.TXT</v>
          </cell>
          <cell r="X539">
            <v>37818</v>
          </cell>
          <cell r="Z539" t="str">
            <v>Print Summary</v>
          </cell>
        </row>
        <row r="540">
          <cell r="E540">
            <v>37843</v>
          </cell>
          <cell r="F540">
            <v>31</v>
          </cell>
          <cell r="G540">
            <v>986</v>
          </cell>
          <cell r="K540" t="str">
            <v>DR</v>
          </cell>
          <cell r="L540">
            <v>37812</v>
          </cell>
          <cell r="N540">
            <v>881</v>
          </cell>
          <cell r="P540">
            <v>95</v>
          </cell>
          <cell r="Q540">
            <v>10</v>
          </cell>
          <cell r="R540">
            <v>38.650001525878906</v>
          </cell>
          <cell r="S540">
            <v>14.619999885559082</v>
          </cell>
          <cell r="T540">
            <v>4.7399997711181641</v>
          </cell>
          <cell r="U540">
            <v>5.059999942779541</v>
          </cell>
          <cell r="V540">
            <v>157.33000183105469</v>
          </cell>
          <cell r="W540" t="str">
            <v>CISCO_DAILY_BILL_DTL20030811.TXT</v>
          </cell>
          <cell r="X540">
            <v>37845</v>
          </cell>
          <cell r="Z540" t="str">
            <v>Print Summary</v>
          </cell>
        </row>
        <row r="541">
          <cell r="E541">
            <v>37873</v>
          </cell>
          <cell r="F541">
            <v>30</v>
          </cell>
          <cell r="G541">
            <v>981</v>
          </cell>
          <cell r="K541" t="str">
            <v>DR</v>
          </cell>
          <cell r="L541">
            <v>37843</v>
          </cell>
          <cell r="N541">
            <v>868</v>
          </cell>
          <cell r="P541">
            <v>96</v>
          </cell>
          <cell r="Q541">
            <v>17</v>
          </cell>
          <cell r="R541">
            <v>38.259998321533203</v>
          </cell>
          <cell r="S541">
            <v>14.789999961853027</v>
          </cell>
          <cell r="T541">
            <v>8.0600004196166992</v>
          </cell>
          <cell r="U541">
            <v>4.820000171661377</v>
          </cell>
          <cell r="V541">
            <v>160.27999877929688</v>
          </cell>
          <cell r="W541" t="str">
            <v>CISCO_DAILY_BILL_DTL20030910.TXT</v>
          </cell>
          <cell r="X541">
            <v>37875</v>
          </cell>
          <cell r="Z541" t="str">
            <v>Print Summary</v>
          </cell>
        </row>
        <row r="542">
          <cell r="E542">
            <v>37902</v>
          </cell>
          <cell r="F542">
            <v>29</v>
          </cell>
          <cell r="G542">
            <v>669</v>
          </cell>
          <cell r="K542" t="str">
            <v>DR</v>
          </cell>
          <cell r="L542">
            <v>37873</v>
          </cell>
          <cell r="N542">
            <v>568</v>
          </cell>
          <cell r="P542">
            <v>92</v>
          </cell>
          <cell r="Q542">
            <v>9</v>
          </cell>
          <cell r="R542">
            <v>25.309999465942383</v>
          </cell>
          <cell r="S542">
            <v>14.220000267028809</v>
          </cell>
          <cell r="T542">
            <v>4.2699999809265137</v>
          </cell>
          <cell r="U542">
            <v>2.9700000286102295</v>
          </cell>
          <cell r="V542">
            <v>105.95999908447266</v>
          </cell>
          <cell r="W542" t="str">
            <v>CISCO_DAILY_BILL_DTL20031009.TXT</v>
          </cell>
          <cell r="X542">
            <v>37904</v>
          </cell>
          <cell r="Z542" t="str">
            <v>Print Summary</v>
          </cell>
        </row>
        <row r="543">
          <cell r="E543">
            <v>37931</v>
          </cell>
          <cell r="F543">
            <v>29</v>
          </cell>
          <cell r="G543">
            <v>638</v>
          </cell>
          <cell r="K543" t="str">
            <v>DR</v>
          </cell>
          <cell r="L543">
            <v>37902</v>
          </cell>
          <cell r="N543">
            <v>535</v>
          </cell>
          <cell r="P543">
            <v>96</v>
          </cell>
          <cell r="Q543">
            <v>7</v>
          </cell>
          <cell r="R543">
            <v>23.709999084472656</v>
          </cell>
          <cell r="S543">
            <v>13.130000114440918</v>
          </cell>
          <cell r="T543">
            <v>3.3199999332427979</v>
          </cell>
          <cell r="U543">
            <v>2.8299999237060547</v>
          </cell>
          <cell r="V543">
            <v>99.480003356933594</v>
          </cell>
          <cell r="W543" t="str">
            <v>CISCO_DAILY_BILL_DTL20031110.TXT</v>
          </cell>
          <cell r="X543">
            <v>37936</v>
          </cell>
          <cell r="Z543" t="str">
            <v>Print Summary</v>
          </cell>
        </row>
        <row r="544">
          <cell r="E544">
            <v>37964</v>
          </cell>
          <cell r="F544">
            <v>33</v>
          </cell>
          <cell r="G544">
            <v>547</v>
          </cell>
          <cell r="K544" t="str">
            <v>DR</v>
          </cell>
          <cell r="L544">
            <v>37931</v>
          </cell>
          <cell r="N544">
            <v>481</v>
          </cell>
          <cell r="P544">
            <v>66</v>
          </cell>
          <cell r="Q544">
            <v>0</v>
          </cell>
          <cell r="R544">
            <v>20.840000152587891</v>
          </cell>
          <cell r="S544">
            <v>3.190000057220459</v>
          </cell>
          <cell r="T544">
            <v>0</v>
          </cell>
          <cell r="U544">
            <v>2.4300000667572021</v>
          </cell>
          <cell r="V544">
            <v>70.610000610351563</v>
          </cell>
          <cell r="W544" t="str">
            <v>CISCO_DAILY_BILL_DTL20031210.TXT</v>
          </cell>
          <cell r="X544">
            <v>37966</v>
          </cell>
          <cell r="Z544" t="str">
            <v>Print Summary</v>
          </cell>
        </row>
        <row r="545">
          <cell r="E545">
            <v>37997</v>
          </cell>
          <cell r="F545">
            <v>33</v>
          </cell>
          <cell r="G545">
            <v>579</v>
          </cell>
          <cell r="K545" t="str">
            <v>DR</v>
          </cell>
          <cell r="L545">
            <v>37964</v>
          </cell>
          <cell r="N545">
            <v>498</v>
          </cell>
          <cell r="P545">
            <v>79</v>
          </cell>
          <cell r="Q545">
            <v>2</v>
          </cell>
          <cell r="R545">
            <v>21.579999923706055</v>
          </cell>
          <cell r="S545">
            <v>3.8199999332427979</v>
          </cell>
          <cell r="T545">
            <v>1.3200000524520874</v>
          </cell>
          <cell r="U545">
            <v>2.5699999332427979</v>
          </cell>
          <cell r="V545">
            <v>76.319999694824219</v>
          </cell>
          <cell r="W545" t="str">
            <v>CISCO_DAILY_BILL_DTL20040112.TXT</v>
          </cell>
          <cell r="X545">
            <v>37999</v>
          </cell>
          <cell r="Z545" t="str">
            <v>Print Summary</v>
          </cell>
        </row>
        <row r="546">
          <cell r="E546">
            <v>38026</v>
          </cell>
          <cell r="F546">
            <v>29</v>
          </cell>
          <cell r="G546">
            <v>535</v>
          </cell>
          <cell r="K546" t="str">
            <v>DR</v>
          </cell>
          <cell r="L546">
            <v>37997</v>
          </cell>
          <cell r="N546">
            <v>462</v>
          </cell>
          <cell r="P546">
            <v>66</v>
          </cell>
          <cell r="Q546">
            <v>7</v>
          </cell>
          <cell r="R546">
            <v>19.860000610351563</v>
          </cell>
          <cell r="S546">
            <v>3.1700000762939453</v>
          </cell>
          <cell r="T546">
            <v>4.5999999046325684</v>
          </cell>
          <cell r="U546">
            <v>2.559999942779541</v>
          </cell>
          <cell r="V546">
            <v>73.519996643066406</v>
          </cell>
          <cell r="W546" t="str">
            <v>CISCO_DAILY_BILL_DTL20040210.TXT</v>
          </cell>
          <cell r="X546">
            <v>38028</v>
          </cell>
          <cell r="Z546" t="str">
            <v>Print Summary</v>
          </cell>
        </row>
        <row r="547">
          <cell r="E547">
            <v>38056</v>
          </cell>
          <cell r="F547">
            <v>30</v>
          </cell>
          <cell r="G547">
            <v>583</v>
          </cell>
          <cell r="K547" t="str">
            <v>DR</v>
          </cell>
          <cell r="L547">
            <v>38026</v>
          </cell>
          <cell r="N547">
            <v>503</v>
          </cell>
          <cell r="P547">
            <v>80</v>
          </cell>
          <cell r="Q547">
            <v>0</v>
          </cell>
          <cell r="R547">
            <v>21.549999237060547</v>
          </cell>
          <cell r="S547">
            <v>3.8299999237060547</v>
          </cell>
          <cell r="T547">
            <v>0</v>
          </cell>
          <cell r="U547">
            <v>2.869999885559082</v>
          </cell>
          <cell r="V547">
            <v>76.330001831054688</v>
          </cell>
          <cell r="W547" t="str">
            <v>CISCO_DAILY_BILL_DTL20040311.TXT</v>
          </cell>
          <cell r="X547">
            <v>38058</v>
          </cell>
          <cell r="Z547" t="str">
            <v>Print Summary</v>
          </cell>
        </row>
        <row r="548">
          <cell r="E548">
            <v>38085</v>
          </cell>
          <cell r="F548">
            <v>29</v>
          </cell>
          <cell r="G548">
            <v>526</v>
          </cell>
          <cell r="K548" t="str">
            <v>DR</v>
          </cell>
          <cell r="L548">
            <v>38056</v>
          </cell>
          <cell r="N548">
            <v>450</v>
          </cell>
          <cell r="P548">
            <v>76</v>
          </cell>
          <cell r="Q548">
            <v>0</v>
          </cell>
          <cell r="R548">
            <v>19.280000686645508</v>
          </cell>
          <cell r="S548">
            <v>3.6400001049041748</v>
          </cell>
          <cell r="T548">
            <v>0</v>
          </cell>
          <cell r="U548">
            <v>2.5899999141693115</v>
          </cell>
          <cell r="V548">
            <v>68.790000915527344</v>
          </cell>
          <cell r="W548" t="str">
            <v>CISCO_DAILY_BILL_DTL20040409.TXT</v>
          </cell>
          <cell r="X548">
            <v>38089</v>
          </cell>
          <cell r="Z548" t="str">
            <v>Print Summary</v>
          </cell>
        </row>
        <row r="549">
          <cell r="E549">
            <v>38117</v>
          </cell>
          <cell r="F549">
            <v>32</v>
          </cell>
          <cell r="G549">
            <v>743</v>
          </cell>
          <cell r="K549" t="str">
            <v>DR</v>
          </cell>
          <cell r="L549">
            <v>38085</v>
          </cell>
          <cell r="N549">
            <v>637</v>
          </cell>
          <cell r="P549">
            <v>106</v>
          </cell>
          <cell r="Q549">
            <v>0</v>
          </cell>
          <cell r="R549">
            <v>17.670000076293945</v>
          </cell>
          <cell r="S549">
            <v>7.7300000190734863</v>
          </cell>
          <cell r="T549">
            <v>0</v>
          </cell>
          <cell r="U549">
            <v>3.6400001049041748</v>
          </cell>
          <cell r="V549">
            <v>101.66000366210938</v>
          </cell>
          <cell r="W549" t="str">
            <v>CISCO_DAILY_BILL_DTL20040512.TXT</v>
          </cell>
          <cell r="X549">
            <v>38120</v>
          </cell>
          <cell r="Z549" t="str">
            <v>Print Summary</v>
          </cell>
        </row>
        <row r="550">
          <cell r="E550">
            <v>38147</v>
          </cell>
          <cell r="F550">
            <v>30</v>
          </cell>
          <cell r="G550">
            <v>697</v>
          </cell>
          <cell r="K550" t="str">
            <v>DR</v>
          </cell>
          <cell r="L550">
            <v>38117</v>
          </cell>
          <cell r="N550">
            <v>608</v>
          </cell>
          <cell r="P550">
            <v>89</v>
          </cell>
          <cell r="Q550">
            <v>0</v>
          </cell>
          <cell r="R550">
            <v>16.559999465942383</v>
          </cell>
          <cell r="S550">
            <v>12.210000038146973</v>
          </cell>
          <cell r="T550">
            <v>0</v>
          </cell>
          <cell r="U550">
            <v>3.440000057220459</v>
          </cell>
          <cell r="V550">
            <v>101.23999786376953</v>
          </cell>
          <cell r="W550" t="str">
            <v>CISCO_DAILY_BILL_DTL20040611.TXT</v>
          </cell>
          <cell r="X550">
            <v>38152</v>
          </cell>
          <cell r="Z550" t="str">
            <v>Print Summary</v>
          </cell>
        </row>
        <row r="551">
          <cell r="E551">
            <v>38179</v>
          </cell>
          <cell r="F551">
            <v>32</v>
          </cell>
          <cell r="G551">
            <v>636</v>
          </cell>
          <cell r="K551" t="str">
            <v>DR</v>
          </cell>
          <cell r="L551">
            <v>38147</v>
          </cell>
          <cell r="N551">
            <v>566</v>
          </cell>
          <cell r="P551">
            <v>70</v>
          </cell>
          <cell r="Q551">
            <v>0</v>
          </cell>
          <cell r="R551">
            <v>15.409999847412109</v>
          </cell>
          <cell r="S551">
            <v>9.6099996566772461</v>
          </cell>
          <cell r="T551">
            <v>0</v>
          </cell>
          <cell r="U551">
            <v>3.130000114440918</v>
          </cell>
          <cell r="V551">
            <v>88.220001220703125</v>
          </cell>
          <cell r="W551" t="str">
            <v>CISCO_DAILY_BILL_DTL20040713.TXT</v>
          </cell>
          <cell r="X551">
            <v>38182</v>
          </cell>
          <cell r="Z551" t="str">
            <v>Print Summary</v>
          </cell>
        </row>
        <row r="552">
          <cell r="E552">
            <v>38208</v>
          </cell>
          <cell r="F552">
            <v>29</v>
          </cell>
          <cell r="G552">
            <v>1094</v>
          </cell>
          <cell r="K552" t="str">
            <v>DR</v>
          </cell>
          <cell r="L552">
            <v>38179</v>
          </cell>
          <cell r="N552">
            <v>884</v>
          </cell>
          <cell r="P552">
            <v>181</v>
          </cell>
          <cell r="Q552">
            <v>29</v>
          </cell>
          <cell r="R552">
            <v>24.069999694824219</v>
          </cell>
          <cell r="S552">
            <v>24.840000152587891</v>
          </cell>
          <cell r="T552">
            <v>13.260000228881836</v>
          </cell>
          <cell r="U552">
            <v>5.4000000953674316</v>
          </cell>
          <cell r="V552">
            <v>192.02000427246094</v>
          </cell>
          <cell r="W552" t="str">
            <v>CISCO_DAILY_BILL_DTL20040811.TXT</v>
          </cell>
          <cell r="X552">
            <v>38211</v>
          </cell>
          <cell r="Z552" t="str">
            <v>Print Summary</v>
          </cell>
        </row>
        <row r="553">
          <cell r="E553">
            <v>38239</v>
          </cell>
          <cell r="F553">
            <v>31</v>
          </cell>
          <cell r="G553">
            <v>1185</v>
          </cell>
          <cell r="K553" t="str">
            <v>DR</v>
          </cell>
          <cell r="L553">
            <v>38208</v>
          </cell>
          <cell r="N553">
            <v>940</v>
          </cell>
          <cell r="P553">
            <v>200</v>
          </cell>
          <cell r="Q553">
            <v>45</v>
          </cell>
          <cell r="R553">
            <v>22.680000305175781</v>
          </cell>
          <cell r="S553">
            <v>27</v>
          </cell>
          <cell r="T553">
            <v>20.350000381469727</v>
          </cell>
          <cell r="U553">
            <v>5.8299999237060547</v>
          </cell>
          <cell r="V553">
            <v>214.03999328613281</v>
          </cell>
          <cell r="W553" t="str">
            <v>CISCO_DAILY_BILL_DTL20040913.TXT</v>
          </cell>
          <cell r="X553">
            <v>38244</v>
          </cell>
          <cell r="Z553" t="str">
            <v>Print Summary</v>
          </cell>
        </row>
        <row r="554">
          <cell r="E554">
            <v>38181</v>
          </cell>
          <cell r="F554">
            <v>29</v>
          </cell>
          <cell r="G554">
            <v>678</v>
          </cell>
          <cell r="K554" t="str">
            <v>DR</v>
          </cell>
          <cell r="L554">
            <v>38152</v>
          </cell>
          <cell r="N554">
            <v>616</v>
          </cell>
          <cell r="P554">
            <v>62</v>
          </cell>
          <cell r="Q554">
            <v>0</v>
          </cell>
          <cell r="R554">
            <v>-7.25</v>
          </cell>
          <cell r="S554">
            <v>9.6400003433227539</v>
          </cell>
          <cell r="T554">
            <v>0</v>
          </cell>
          <cell r="U554">
            <v>3.3499999046325684</v>
          </cell>
          <cell r="V554">
            <v>72.989997863769531</v>
          </cell>
          <cell r="W554" t="str">
            <v>CISCO_DAILY_BILL_DTL20040714.TXT</v>
          </cell>
          <cell r="X554">
            <v>38183</v>
          </cell>
          <cell r="Z554" t="str">
            <v>Print Summary</v>
          </cell>
        </row>
        <row r="555">
          <cell r="E555">
            <v>38210</v>
          </cell>
          <cell r="F555">
            <v>29</v>
          </cell>
          <cell r="G555">
            <v>998</v>
          </cell>
          <cell r="K555" t="str">
            <v>DR</v>
          </cell>
          <cell r="L555">
            <v>38181</v>
          </cell>
          <cell r="N555">
            <v>906</v>
          </cell>
          <cell r="P555">
            <v>68</v>
          </cell>
          <cell r="Q555">
            <v>24</v>
          </cell>
          <cell r="R555">
            <v>-10.659999847412109</v>
          </cell>
          <cell r="S555">
            <v>10.579999923706055</v>
          </cell>
          <cell r="T555">
            <v>15.560000419616699</v>
          </cell>
          <cell r="U555">
            <v>4.929999828338623</v>
          </cell>
          <cell r="V555">
            <v>130.82000732421875</v>
          </cell>
          <cell r="W555" t="str">
            <v>CISCO_DAILY_BILL_DTL20040812.TXT</v>
          </cell>
          <cell r="X555">
            <v>38212</v>
          </cell>
          <cell r="Z555" t="str">
            <v>Print Summary</v>
          </cell>
        </row>
        <row r="556">
          <cell r="E556">
            <v>38243</v>
          </cell>
          <cell r="F556">
            <v>33</v>
          </cell>
          <cell r="G556">
            <v>1118</v>
          </cell>
          <cell r="K556" t="str">
            <v>DR</v>
          </cell>
          <cell r="L556">
            <v>38210</v>
          </cell>
          <cell r="N556">
            <v>998</v>
          </cell>
          <cell r="P556">
            <v>99</v>
          </cell>
          <cell r="Q556">
            <v>21</v>
          </cell>
          <cell r="R556">
            <v>-15.510000228881836</v>
          </cell>
          <cell r="S556">
            <v>15.090000152587891</v>
          </cell>
          <cell r="T556">
            <v>13.470000267028809</v>
          </cell>
          <cell r="U556">
            <v>5.5100002288818359</v>
          </cell>
          <cell r="V556">
            <v>145.21000671386719</v>
          </cell>
          <cell r="W556" t="str">
            <v>CISCO_DAILY_BILL_DTL20040914.TXT</v>
          </cell>
          <cell r="X556">
            <v>38245</v>
          </cell>
          <cell r="Z556" t="str">
            <v>Print Summary</v>
          </cell>
          <cell r="AA556" t="str">
            <v>CPP Notification Failure. Move 3 kWh from super peak to on peak.</v>
          </cell>
        </row>
        <row r="557">
          <cell r="E557">
            <v>37906</v>
          </cell>
          <cell r="F557">
            <v>30</v>
          </cell>
          <cell r="G557">
            <v>371</v>
          </cell>
          <cell r="K557" t="str">
            <v>DR</v>
          </cell>
          <cell r="L557">
            <v>37876</v>
          </cell>
          <cell r="N557">
            <v>319</v>
          </cell>
          <cell r="P557">
            <v>46</v>
          </cell>
          <cell r="Q557">
            <v>6</v>
          </cell>
          <cell r="R557">
            <v>14.210000038146973</v>
          </cell>
          <cell r="S557">
            <v>7.1100001335144043</v>
          </cell>
          <cell r="T557">
            <v>2.8399999141693115</v>
          </cell>
          <cell r="U557">
            <v>1.6499999761581421</v>
          </cell>
          <cell r="V557">
            <v>54.930000305175781</v>
          </cell>
          <cell r="W557" t="str">
            <v>CISCO_DAILY_BILL_DTL20031014.TXT</v>
          </cell>
          <cell r="X557">
            <v>37909</v>
          </cell>
          <cell r="Z557" t="str">
            <v>Print Summary</v>
          </cell>
        </row>
        <row r="558">
          <cell r="E558">
            <v>37936</v>
          </cell>
          <cell r="F558">
            <v>30</v>
          </cell>
          <cell r="G558">
            <v>395</v>
          </cell>
          <cell r="K558" t="str">
            <v>DR</v>
          </cell>
          <cell r="L558">
            <v>37906</v>
          </cell>
          <cell r="N558">
            <v>326</v>
          </cell>
          <cell r="P558">
            <v>65</v>
          </cell>
          <cell r="Q558">
            <v>4</v>
          </cell>
          <cell r="R558">
            <v>14.369999885559082</v>
          </cell>
          <cell r="S558">
            <v>7.929999828338623</v>
          </cell>
          <cell r="T558">
            <v>1.8999999761581421</v>
          </cell>
          <cell r="U558">
            <v>1.75</v>
          </cell>
          <cell r="V558">
            <v>56.979999542236328</v>
          </cell>
          <cell r="W558" t="str">
            <v>CISCO_DAILY_BILL_DTL20031112.TXT</v>
          </cell>
          <cell r="X558">
            <v>37938</v>
          </cell>
          <cell r="Z558" t="str">
            <v>Print Summary</v>
          </cell>
        </row>
        <row r="559">
          <cell r="E559">
            <v>37966</v>
          </cell>
          <cell r="F559">
            <v>30</v>
          </cell>
          <cell r="G559">
            <v>488</v>
          </cell>
          <cell r="K559" t="str">
            <v>DR</v>
          </cell>
          <cell r="L559">
            <v>37936</v>
          </cell>
          <cell r="N559">
            <v>426</v>
          </cell>
          <cell r="P559">
            <v>62</v>
          </cell>
          <cell r="Q559">
            <v>0</v>
          </cell>
          <cell r="R559">
            <v>18.459999084472656</v>
          </cell>
          <cell r="S559">
            <v>3</v>
          </cell>
          <cell r="T559">
            <v>0</v>
          </cell>
          <cell r="U559">
            <v>2.1700000762939453</v>
          </cell>
          <cell r="V559">
            <v>59.939998626708984</v>
          </cell>
          <cell r="W559" t="str">
            <v>CISCO_DAILY_BILL_DTL20031212.TXT</v>
          </cell>
          <cell r="X559">
            <v>37970</v>
          </cell>
          <cell r="Z559" t="str">
            <v>Print Summary</v>
          </cell>
        </row>
        <row r="560">
          <cell r="E560">
            <v>37999</v>
          </cell>
          <cell r="F560">
            <v>33</v>
          </cell>
          <cell r="G560">
            <v>653</v>
          </cell>
          <cell r="K560" t="str">
            <v>DR</v>
          </cell>
          <cell r="L560">
            <v>37966</v>
          </cell>
          <cell r="N560">
            <v>593</v>
          </cell>
          <cell r="P560">
            <v>58</v>
          </cell>
          <cell r="Q560">
            <v>2</v>
          </cell>
          <cell r="R560">
            <v>25.690000534057617</v>
          </cell>
          <cell r="S560">
            <v>2.7999999523162842</v>
          </cell>
          <cell r="T560">
            <v>1.3200000524520874</v>
          </cell>
          <cell r="U560">
            <v>2.9000000953674316</v>
          </cell>
          <cell r="V560">
            <v>82.769996643066406</v>
          </cell>
          <cell r="W560" t="str">
            <v>CISCO_DAILY_BILL_DTL20040115.TXT</v>
          </cell>
          <cell r="X560">
            <v>38002</v>
          </cell>
          <cell r="Z560" t="str">
            <v>Print Summary</v>
          </cell>
        </row>
        <row r="561">
          <cell r="E561">
            <v>38028</v>
          </cell>
          <cell r="F561">
            <v>29</v>
          </cell>
          <cell r="G561">
            <v>410</v>
          </cell>
          <cell r="K561" t="str">
            <v>DR</v>
          </cell>
          <cell r="L561">
            <v>37999</v>
          </cell>
          <cell r="N561">
            <v>340</v>
          </cell>
          <cell r="P561">
            <v>70</v>
          </cell>
          <cell r="Q561">
            <v>0</v>
          </cell>
          <cell r="R561">
            <v>14.609999656677246</v>
          </cell>
          <cell r="S561">
            <v>3.3599998950958252</v>
          </cell>
          <cell r="T561">
            <v>0</v>
          </cell>
          <cell r="U561">
            <v>1.9700000286102295</v>
          </cell>
          <cell r="V561">
            <v>49.729999542236328</v>
          </cell>
          <cell r="W561" t="str">
            <v>CISCO_DAILY_BILL_DTL20040213.TXT</v>
          </cell>
          <cell r="X561">
            <v>38034</v>
          </cell>
          <cell r="Z561" t="str">
            <v>Print Summary</v>
          </cell>
          <cell r="AA561" t="str">
            <v>CPP Notification Failure. Move 3 kWh from super peak to on peak.</v>
          </cell>
        </row>
        <row r="562">
          <cell r="E562">
            <v>38060</v>
          </cell>
          <cell r="F562">
            <v>32</v>
          </cell>
          <cell r="G562">
            <v>470</v>
          </cell>
          <cell r="K562" t="str">
            <v>DR</v>
          </cell>
          <cell r="L562">
            <v>38028</v>
          </cell>
          <cell r="N562">
            <v>387</v>
          </cell>
          <cell r="P562">
            <v>83</v>
          </cell>
          <cell r="Q562">
            <v>0</v>
          </cell>
          <cell r="R562">
            <v>16.579999923706055</v>
          </cell>
          <cell r="S562">
            <v>3.9700000286102295</v>
          </cell>
          <cell r="T562">
            <v>0</v>
          </cell>
          <cell r="U562">
            <v>2.3199999332427979</v>
          </cell>
          <cell r="V562">
            <v>57.330001831054688</v>
          </cell>
          <cell r="W562" t="str">
            <v>CISCO_DAILY_BILL_DTL20040316.TXT</v>
          </cell>
          <cell r="X562">
            <v>38063</v>
          </cell>
          <cell r="Z562" t="str">
            <v>Print Summary</v>
          </cell>
        </row>
        <row r="563">
          <cell r="E563">
            <v>38089</v>
          </cell>
          <cell r="F563">
            <v>29</v>
          </cell>
          <cell r="G563">
            <v>398</v>
          </cell>
          <cell r="K563" t="str">
            <v>DR</v>
          </cell>
          <cell r="L563">
            <v>38060</v>
          </cell>
          <cell r="N563">
            <v>330</v>
          </cell>
          <cell r="P563">
            <v>68</v>
          </cell>
          <cell r="Q563">
            <v>0</v>
          </cell>
          <cell r="R563">
            <v>13.699999809265137</v>
          </cell>
          <cell r="S563">
            <v>3.1700000762939453</v>
          </cell>
          <cell r="T563">
            <v>0</v>
          </cell>
          <cell r="U563">
            <v>1.9600000381469727</v>
          </cell>
          <cell r="V563">
            <v>48.569999694824219</v>
          </cell>
          <cell r="W563" t="str">
            <v>CISCO_DAILY_BILL_DTL20040414.TXT</v>
          </cell>
          <cell r="X563">
            <v>38092</v>
          </cell>
          <cell r="Z563" t="str">
            <v>Print Summary</v>
          </cell>
        </row>
        <row r="564">
          <cell r="E564">
            <v>38119</v>
          </cell>
          <cell r="F564">
            <v>30</v>
          </cell>
          <cell r="G564">
            <v>474</v>
          </cell>
          <cell r="K564" t="str">
            <v>DR</v>
          </cell>
          <cell r="L564">
            <v>38089</v>
          </cell>
          <cell r="N564">
            <v>379</v>
          </cell>
          <cell r="P564">
            <v>95</v>
          </cell>
          <cell r="Q564">
            <v>0</v>
          </cell>
          <cell r="R564">
            <v>10.050000190734863</v>
          </cell>
          <cell r="S564">
            <v>6.6599998474121094</v>
          </cell>
          <cell r="T564">
            <v>0</v>
          </cell>
          <cell r="U564">
            <v>2.3299999237060547</v>
          </cell>
          <cell r="V564">
            <v>59.770000457763672</v>
          </cell>
          <cell r="W564" t="str">
            <v>CISCO_DAILY_BILL_DTL20040514.TXT</v>
          </cell>
          <cell r="X564">
            <v>38124</v>
          </cell>
          <cell r="Z564" t="str">
            <v>Print Summary</v>
          </cell>
        </row>
        <row r="565">
          <cell r="E565">
            <v>38151</v>
          </cell>
          <cell r="F565">
            <v>32</v>
          </cell>
          <cell r="G565">
            <v>502</v>
          </cell>
          <cell r="K565" t="str">
            <v>DR</v>
          </cell>
          <cell r="L565">
            <v>38119</v>
          </cell>
          <cell r="N565">
            <v>416</v>
          </cell>
          <cell r="P565">
            <v>86</v>
          </cell>
          <cell r="Q565">
            <v>0</v>
          </cell>
          <cell r="R565">
            <v>11.329999923706055</v>
          </cell>
          <cell r="S565">
            <v>11.800000190734863</v>
          </cell>
          <cell r="T565">
            <v>0</v>
          </cell>
          <cell r="U565">
            <v>2.4700000286102295</v>
          </cell>
          <cell r="V565">
            <v>72.180000305175781</v>
          </cell>
          <cell r="W565" t="str">
            <v>CISCO_DAILY_BILL_DTL20040615.TXT</v>
          </cell>
          <cell r="X565">
            <v>38154</v>
          </cell>
          <cell r="Z565" t="str">
            <v>Print Summary</v>
          </cell>
        </row>
        <row r="566">
          <cell r="E566">
            <v>38181</v>
          </cell>
          <cell r="F566">
            <v>30</v>
          </cell>
          <cell r="G566">
            <v>433</v>
          </cell>
          <cell r="K566" t="str">
            <v>DR</v>
          </cell>
          <cell r="L566">
            <v>38151</v>
          </cell>
          <cell r="N566">
            <v>363</v>
          </cell>
          <cell r="P566">
            <v>70</v>
          </cell>
          <cell r="Q566">
            <v>0</v>
          </cell>
          <cell r="R566">
            <v>9.880000114440918</v>
          </cell>
          <cell r="S566">
            <v>9.6099996566772461</v>
          </cell>
          <cell r="T566">
            <v>0</v>
          </cell>
          <cell r="U566">
            <v>2.130000114440918</v>
          </cell>
          <cell r="V566">
            <v>60.580001831054688</v>
          </cell>
          <cell r="W566" t="str">
            <v>CISCO_DAILY_BILL_DTL20040719.TXT</v>
          </cell>
          <cell r="X566">
            <v>38188</v>
          </cell>
          <cell r="Z566" t="str">
            <v>Print Summary</v>
          </cell>
        </row>
        <row r="567">
          <cell r="E567">
            <v>38210</v>
          </cell>
          <cell r="F567">
            <v>29</v>
          </cell>
          <cell r="G567">
            <v>467</v>
          </cell>
          <cell r="K567" t="str">
            <v>DR</v>
          </cell>
          <cell r="L567">
            <v>38181</v>
          </cell>
          <cell r="N567">
            <v>390</v>
          </cell>
          <cell r="P567">
            <v>61</v>
          </cell>
          <cell r="Q567">
            <v>16</v>
          </cell>
          <cell r="R567">
            <v>10.619999885559082</v>
          </cell>
          <cell r="S567">
            <v>8.369999885559082</v>
          </cell>
          <cell r="T567">
            <v>7.320000171661377</v>
          </cell>
          <cell r="U567">
            <v>2.2999999523162842</v>
          </cell>
          <cell r="V567">
            <v>72.370002746582031</v>
          </cell>
          <cell r="W567" t="str">
            <v>CISCO_DAILY_BILL_DTL20040813.TXT</v>
          </cell>
          <cell r="X567">
            <v>38215</v>
          </cell>
          <cell r="Z567" t="str">
            <v>Print Summary</v>
          </cell>
          <cell r="AA567" t="str">
            <v>CPP Notification Failure. Move 10 kWh from super peak to on peak.</v>
          </cell>
        </row>
        <row r="568">
          <cell r="E568">
            <v>38231</v>
          </cell>
          <cell r="F568">
            <v>21</v>
          </cell>
          <cell r="G568">
            <v>360</v>
          </cell>
          <cell r="K568" t="str">
            <v>DR</v>
          </cell>
          <cell r="L568">
            <v>38210</v>
          </cell>
          <cell r="N568">
            <v>303</v>
          </cell>
          <cell r="P568">
            <v>52</v>
          </cell>
          <cell r="Q568">
            <v>5</v>
          </cell>
          <cell r="R568">
            <v>8.0699996948242188</v>
          </cell>
          <cell r="S568">
            <v>7.1100001335144043</v>
          </cell>
          <cell r="T568">
            <v>2.25</v>
          </cell>
          <cell r="U568">
            <v>1.7799999713897705</v>
          </cell>
          <cell r="V568">
            <v>53.659999847412109</v>
          </cell>
          <cell r="W568" t="str">
            <v>CISCO_DAILY_BILL_DTL20040903.TXT</v>
          </cell>
          <cell r="X568">
            <v>38237</v>
          </cell>
          <cell r="Z568" t="str">
            <v>Print Summary</v>
          </cell>
          <cell r="AA568" t="str">
            <v>CPP Notification Failure. Move 3 kWh from super peak to on peak.</v>
          </cell>
        </row>
        <row r="569">
          <cell r="E569">
            <v>37815</v>
          </cell>
          <cell r="F569">
            <v>3</v>
          </cell>
          <cell r="G569">
            <v>194</v>
          </cell>
          <cell r="K569" t="str">
            <v>DR</v>
          </cell>
          <cell r="L569">
            <v>37812</v>
          </cell>
          <cell r="N569">
            <v>178</v>
          </cell>
          <cell r="P569">
            <v>16</v>
          </cell>
          <cell r="Q569">
            <v>0</v>
          </cell>
          <cell r="R569">
            <v>0.87000000476837158</v>
          </cell>
          <cell r="S569">
            <v>2.75</v>
          </cell>
          <cell r="T569">
            <v>0</v>
          </cell>
          <cell r="U569">
            <v>1</v>
          </cell>
          <cell r="V569">
            <v>26.629999160766602</v>
          </cell>
          <cell r="W569" t="str">
            <v>CISCO_DAILY_BILL_DTL20030728.TXT</v>
          </cell>
          <cell r="X569">
            <v>37831</v>
          </cell>
          <cell r="Z569" t="str">
            <v>Print Summary</v>
          </cell>
        </row>
        <row r="570">
          <cell r="E570">
            <v>37844</v>
          </cell>
          <cell r="F570">
            <v>29</v>
          </cell>
          <cell r="G570">
            <v>1806</v>
          </cell>
          <cell r="K570" t="str">
            <v>DR</v>
          </cell>
          <cell r="L570">
            <v>37815</v>
          </cell>
          <cell r="N570">
            <v>1584</v>
          </cell>
          <cell r="P570">
            <v>207</v>
          </cell>
          <cell r="Q570">
            <v>15</v>
          </cell>
          <cell r="R570">
            <v>7.7100000381469727</v>
          </cell>
          <cell r="S570">
            <v>35.639999389648438</v>
          </cell>
          <cell r="T570">
            <v>9.9700002670288086</v>
          </cell>
          <cell r="U570">
            <v>9.2600002288818359</v>
          </cell>
          <cell r="V570">
            <v>265.85000610351563</v>
          </cell>
          <cell r="W570" t="str">
            <v>CISCO_DAILY_BILL_DTL20030812.TXT</v>
          </cell>
          <cell r="X570">
            <v>37846</v>
          </cell>
          <cell r="Z570" t="str">
            <v>Print Summary</v>
          </cell>
        </row>
        <row r="571">
          <cell r="E571">
            <v>37874</v>
          </cell>
          <cell r="F571">
            <v>30</v>
          </cell>
          <cell r="G571">
            <v>2246</v>
          </cell>
          <cell r="K571" t="str">
            <v>DR</v>
          </cell>
          <cell r="L571">
            <v>37844</v>
          </cell>
          <cell r="N571">
            <v>2018</v>
          </cell>
          <cell r="P571">
            <v>208</v>
          </cell>
          <cell r="Q571">
            <v>20</v>
          </cell>
          <cell r="R571">
            <v>10.279999732971191</v>
          </cell>
          <cell r="S571">
            <v>35.849998474121094</v>
          </cell>
          <cell r="T571">
            <v>13.300000190734863</v>
          </cell>
          <cell r="U571">
            <v>11.020000457763672</v>
          </cell>
          <cell r="V571">
            <v>330.60000610351563</v>
          </cell>
          <cell r="W571" t="str">
            <v>CISCO_DAILY_BILL_DTL20030915.TXT</v>
          </cell>
          <cell r="X571">
            <v>37880</v>
          </cell>
          <cell r="Z571" t="str">
            <v>Print Summary</v>
          </cell>
        </row>
        <row r="572">
          <cell r="E572">
            <v>37903</v>
          </cell>
          <cell r="F572">
            <v>29</v>
          </cell>
          <cell r="G572">
            <v>1671</v>
          </cell>
          <cell r="K572" t="str">
            <v>DR</v>
          </cell>
          <cell r="L572">
            <v>37874</v>
          </cell>
          <cell r="N572">
            <v>1475</v>
          </cell>
          <cell r="P572">
            <v>175</v>
          </cell>
          <cell r="Q572">
            <v>21</v>
          </cell>
          <cell r="R572">
            <v>8.1899995803833008</v>
          </cell>
          <cell r="S572">
            <v>30.239999771118164</v>
          </cell>
          <cell r="T572">
            <v>13.979999542236328</v>
          </cell>
          <cell r="U572">
            <v>7.4099998474121094</v>
          </cell>
          <cell r="V572">
            <v>246.21000671386719</v>
          </cell>
          <cell r="W572" t="str">
            <v>CISCO_DAILY_BILL_DTL20031010.TXT</v>
          </cell>
          <cell r="X572">
            <v>37907</v>
          </cell>
          <cell r="Z572" t="str">
            <v>Print Summary</v>
          </cell>
        </row>
        <row r="573">
          <cell r="E573">
            <v>37935</v>
          </cell>
          <cell r="F573">
            <v>32</v>
          </cell>
          <cell r="G573">
            <v>1904</v>
          </cell>
          <cell r="K573" t="str">
            <v>DR</v>
          </cell>
          <cell r="L573">
            <v>37903</v>
          </cell>
          <cell r="N573">
            <v>1681</v>
          </cell>
          <cell r="P573">
            <v>208</v>
          </cell>
          <cell r="Q573">
            <v>15</v>
          </cell>
          <cell r="R573">
            <v>24.600000381469727</v>
          </cell>
          <cell r="S573">
            <v>41.419998168945313</v>
          </cell>
          <cell r="T573">
            <v>9.9799995422363281</v>
          </cell>
          <cell r="U573">
            <v>8.4600000381469727</v>
          </cell>
          <cell r="V573">
            <v>297.52999877929688</v>
          </cell>
          <cell r="W573" t="str">
            <v>CISCO_DAILY_BILL_DTL20031112.TXT</v>
          </cell>
          <cell r="X573">
            <v>37938</v>
          </cell>
          <cell r="Z573" t="str">
            <v>Print Summary</v>
          </cell>
        </row>
        <row r="574">
          <cell r="E574">
            <v>37965</v>
          </cell>
          <cell r="F574">
            <v>30</v>
          </cell>
          <cell r="G574">
            <v>1845</v>
          </cell>
          <cell r="K574" t="str">
            <v>DR</v>
          </cell>
          <cell r="L574">
            <v>37935</v>
          </cell>
          <cell r="N574">
            <v>1601</v>
          </cell>
          <cell r="P574">
            <v>244</v>
          </cell>
          <cell r="Q574">
            <v>0</v>
          </cell>
          <cell r="R574">
            <v>54.470001220703125</v>
          </cell>
          <cell r="S574">
            <v>64.419998168945313</v>
          </cell>
          <cell r="T574">
            <v>0</v>
          </cell>
          <cell r="U574">
            <v>8.1899995803833008</v>
          </cell>
          <cell r="V574">
            <v>328.1400146484375</v>
          </cell>
          <cell r="W574" t="str">
            <v>CISCO_DAILY_BILL_DTL20031212.TXT</v>
          </cell>
          <cell r="X574">
            <v>37970</v>
          </cell>
          <cell r="Z574" t="str">
            <v>Print Summary</v>
          </cell>
        </row>
        <row r="575">
          <cell r="E575">
            <v>37998</v>
          </cell>
          <cell r="F575">
            <v>33</v>
          </cell>
          <cell r="G575">
            <v>2240</v>
          </cell>
          <cell r="K575" t="str">
            <v>DR</v>
          </cell>
          <cell r="L575">
            <v>37965</v>
          </cell>
          <cell r="N575">
            <v>1935</v>
          </cell>
          <cell r="P575">
            <v>296</v>
          </cell>
          <cell r="Q575">
            <v>9</v>
          </cell>
          <cell r="R575">
            <v>65.830001831054688</v>
          </cell>
          <cell r="S575">
            <v>78.150001525878906</v>
          </cell>
          <cell r="T575">
            <v>4.3600001335144043</v>
          </cell>
          <cell r="U575">
            <v>9.9399995803833008</v>
          </cell>
          <cell r="V575">
            <v>405.02999877929688</v>
          </cell>
          <cell r="W575" t="str">
            <v>CISCO_DAILY_BILL_DTL20040113.TXT</v>
          </cell>
          <cell r="X575">
            <v>38000</v>
          </cell>
          <cell r="Z575" t="str">
            <v>Print Summary</v>
          </cell>
        </row>
        <row r="576">
          <cell r="E576">
            <v>38027</v>
          </cell>
          <cell r="F576">
            <v>29</v>
          </cell>
          <cell r="G576">
            <v>1746</v>
          </cell>
          <cell r="K576" t="str">
            <v>DR</v>
          </cell>
          <cell r="L576">
            <v>37998</v>
          </cell>
          <cell r="N576">
            <v>1520</v>
          </cell>
          <cell r="P576">
            <v>201</v>
          </cell>
          <cell r="Q576">
            <v>25</v>
          </cell>
          <cell r="R576">
            <v>51.180000305175781</v>
          </cell>
          <cell r="S576">
            <v>53.009998321533203</v>
          </cell>
          <cell r="T576">
            <v>12.090000152587891</v>
          </cell>
          <cell r="U576">
            <v>8.3400001525878906</v>
          </cell>
          <cell r="V576">
            <v>311.17999267578125</v>
          </cell>
          <cell r="W576" t="str">
            <v>CISCO_DAILY_BILL_DTL20040211.TXT</v>
          </cell>
          <cell r="X576">
            <v>38029</v>
          </cell>
          <cell r="Z576" t="str">
            <v>Print Summary</v>
          </cell>
        </row>
        <row r="577">
          <cell r="E577">
            <v>38057</v>
          </cell>
          <cell r="F577">
            <v>30</v>
          </cell>
          <cell r="G577">
            <v>1800</v>
          </cell>
          <cell r="K577" t="str">
            <v>DR</v>
          </cell>
          <cell r="L577">
            <v>38027</v>
          </cell>
          <cell r="N577">
            <v>1587</v>
          </cell>
          <cell r="P577">
            <v>213</v>
          </cell>
          <cell r="Q577">
            <v>0</v>
          </cell>
          <cell r="R577">
            <v>53.209999084472656</v>
          </cell>
          <cell r="S577">
            <v>56.130001068115234</v>
          </cell>
          <cell r="T577">
            <v>0</v>
          </cell>
          <cell r="U577">
            <v>8.880000114440918</v>
          </cell>
          <cell r="V577">
            <v>311.3900146484375</v>
          </cell>
          <cell r="W577" t="str">
            <v>CISCO_DAILY_BILL_DTL20040312.TXT</v>
          </cell>
          <cell r="X577">
            <v>38061</v>
          </cell>
          <cell r="Z577" t="str">
            <v>Print Summary</v>
          </cell>
        </row>
        <row r="578">
          <cell r="E578">
            <v>38088</v>
          </cell>
          <cell r="F578">
            <v>31</v>
          </cell>
          <cell r="G578">
            <v>1840</v>
          </cell>
          <cell r="K578" t="str">
            <v>DR</v>
          </cell>
          <cell r="L578">
            <v>38057</v>
          </cell>
          <cell r="N578">
            <v>1628</v>
          </cell>
          <cell r="P578">
            <v>212</v>
          </cell>
          <cell r="Q578">
            <v>0</v>
          </cell>
          <cell r="R578">
            <v>53.459999084472656</v>
          </cell>
          <cell r="S578">
            <v>55.869998931884766</v>
          </cell>
          <cell r="T578">
            <v>0</v>
          </cell>
          <cell r="U578">
            <v>9.0699996948242188</v>
          </cell>
          <cell r="V578">
            <v>318.3599853515625</v>
          </cell>
          <cell r="W578" t="str">
            <v>CISCO_DAILY_BILL_DTL20040412.TXT</v>
          </cell>
          <cell r="X578">
            <v>38090</v>
          </cell>
          <cell r="Z578" t="str">
            <v>Print Summary</v>
          </cell>
        </row>
        <row r="579">
          <cell r="E579">
            <v>38118</v>
          </cell>
          <cell r="F579">
            <v>30</v>
          </cell>
          <cell r="G579">
            <v>1911</v>
          </cell>
          <cell r="K579" t="str">
            <v>DR</v>
          </cell>
          <cell r="L579">
            <v>38088</v>
          </cell>
          <cell r="N579">
            <v>1637</v>
          </cell>
          <cell r="P579">
            <v>274</v>
          </cell>
          <cell r="Q579">
            <v>0</v>
          </cell>
          <cell r="R579">
            <v>8.3900003433227539</v>
          </cell>
          <cell r="S579">
            <v>58.840000152587891</v>
          </cell>
          <cell r="T579">
            <v>0</v>
          </cell>
          <cell r="U579">
            <v>9.4200000762939453</v>
          </cell>
          <cell r="V579">
            <v>317.32998657226563</v>
          </cell>
          <cell r="W579" t="str">
            <v>CISCO_DAILY_BILL_DTL20040512.TXT</v>
          </cell>
          <cell r="X579">
            <v>38120</v>
          </cell>
          <cell r="Z579" t="str">
            <v>Print Summary</v>
          </cell>
        </row>
        <row r="580">
          <cell r="E580">
            <v>38148</v>
          </cell>
          <cell r="F580">
            <v>30</v>
          </cell>
          <cell r="G580">
            <v>1839</v>
          </cell>
          <cell r="K580" t="str">
            <v>DR</v>
          </cell>
          <cell r="L580">
            <v>38118</v>
          </cell>
          <cell r="N580">
            <v>1616</v>
          </cell>
          <cell r="P580">
            <v>223</v>
          </cell>
          <cell r="Q580">
            <v>0</v>
          </cell>
          <cell r="R580">
            <v>-19.020000457763672</v>
          </cell>
          <cell r="S580">
            <v>34.680000305175781</v>
          </cell>
          <cell r="T580">
            <v>0</v>
          </cell>
          <cell r="U580">
            <v>9.0699996948242188</v>
          </cell>
          <cell r="V580">
            <v>260.17999267578125</v>
          </cell>
          <cell r="W580" t="str">
            <v>CISCO_DAILY_BILL_DTL20040611.TXT</v>
          </cell>
          <cell r="X580">
            <v>38152</v>
          </cell>
          <cell r="Z580" t="str">
            <v>Print Summary</v>
          </cell>
        </row>
        <row r="581">
          <cell r="E581">
            <v>38180</v>
          </cell>
          <cell r="F581">
            <v>32</v>
          </cell>
          <cell r="G581">
            <v>2009</v>
          </cell>
          <cell r="K581" t="str">
            <v>DR</v>
          </cell>
          <cell r="L581">
            <v>38148</v>
          </cell>
          <cell r="N581">
            <v>1775</v>
          </cell>
          <cell r="P581">
            <v>234</v>
          </cell>
          <cell r="Q581">
            <v>0</v>
          </cell>
          <cell r="R581">
            <v>-20.889999389648438</v>
          </cell>
          <cell r="S581">
            <v>36.389999389648438</v>
          </cell>
          <cell r="T581">
            <v>0</v>
          </cell>
          <cell r="U581">
            <v>9.8999996185302734</v>
          </cell>
          <cell r="V581">
            <v>283.66000366210938</v>
          </cell>
          <cell r="W581" t="str">
            <v>CISCO_DAILY_BILL_DTL20040714.TXT</v>
          </cell>
          <cell r="X581">
            <v>38183</v>
          </cell>
          <cell r="Z581" t="str">
            <v>Print Summary</v>
          </cell>
        </row>
        <row r="582">
          <cell r="E582">
            <v>38209</v>
          </cell>
          <cell r="F582">
            <v>29</v>
          </cell>
          <cell r="G582">
            <v>2117</v>
          </cell>
          <cell r="K582" t="str">
            <v>DR</v>
          </cell>
          <cell r="L582">
            <v>38180</v>
          </cell>
          <cell r="N582">
            <v>1847</v>
          </cell>
          <cell r="P582">
            <v>215</v>
          </cell>
          <cell r="Q582">
            <v>55</v>
          </cell>
          <cell r="R582">
            <v>-21.739999771118164</v>
          </cell>
          <cell r="S582">
            <v>33.439998626708984</v>
          </cell>
          <cell r="T582">
            <v>35.650001525878906</v>
          </cell>
          <cell r="U582">
            <v>10.439999580383301</v>
          </cell>
          <cell r="V582">
            <v>336.58999633789063</v>
          </cell>
          <cell r="W582" t="str">
            <v>CISCO_DAILY_BILL_DTL20040811.TXT</v>
          </cell>
          <cell r="X582">
            <v>38211</v>
          </cell>
          <cell r="Z582" t="str">
            <v>Print Summary</v>
          </cell>
        </row>
        <row r="583">
          <cell r="E583">
            <v>38242</v>
          </cell>
          <cell r="F583">
            <v>33</v>
          </cell>
          <cell r="G583">
            <v>2286</v>
          </cell>
          <cell r="K583" t="str">
            <v>DR</v>
          </cell>
          <cell r="L583">
            <v>38209</v>
          </cell>
          <cell r="N583">
            <v>2061</v>
          </cell>
          <cell r="P583">
            <v>186</v>
          </cell>
          <cell r="Q583">
            <v>39</v>
          </cell>
          <cell r="R583">
            <v>-32.009998321533203</v>
          </cell>
          <cell r="S583">
            <v>28.600000381469727</v>
          </cell>
          <cell r="T583">
            <v>25.049999237060547</v>
          </cell>
          <cell r="U583">
            <v>11.260000228881836</v>
          </cell>
          <cell r="V583">
            <v>338.42999267578125</v>
          </cell>
          <cell r="W583" t="str">
            <v>CISCO_DAILY_BILL_DTL20040913.TXT</v>
          </cell>
          <cell r="X583">
            <v>38244</v>
          </cell>
          <cell r="Z583" t="str">
            <v>Print Summary</v>
          </cell>
        </row>
        <row r="584">
          <cell r="E584">
            <v>38182</v>
          </cell>
          <cell r="F584">
            <v>29</v>
          </cell>
          <cell r="G584">
            <v>225</v>
          </cell>
          <cell r="K584" t="str">
            <v>DR</v>
          </cell>
          <cell r="L584">
            <v>38153</v>
          </cell>
          <cell r="N584">
            <v>182</v>
          </cell>
          <cell r="P584">
            <v>26</v>
          </cell>
          <cell r="Q584">
            <v>17</v>
          </cell>
          <cell r="R584">
            <v>-2.1400001049041748</v>
          </cell>
          <cell r="S584">
            <v>4.0399999618530273</v>
          </cell>
          <cell r="T584">
            <v>11.020000457763672</v>
          </cell>
          <cell r="U584">
            <v>1.1100000143051147</v>
          </cell>
          <cell r="V584">
            <v>32.139999389648438</v>
          </cell>
          <cell r="W584" t="str">
            <v>CISCO_DAILY_BILL_DTL20040715.TXT</v>
          </cell>
          <cell r="X584">
            <v>38184</v>
          </cell>
          <cell r="Z584" t="str">
            <v>Print Summary</v>
          </cell>
        </row>
        <row r="585">
          <cell r="E585">
            <v>38211</v>
          </cell>
          <cell r="F585">
            <v>29</v>
          </cell>
          <cell r="G585">
            <v>783</v>
          </cell>
          <cell r="K585" t="str">
            <v>DR</v>
          </cell>
          <cell r="L585">
            <v>38182</v>
          </cell>
          <cell r="N585">
            <v>616</v>
          </cell>
          <cell r="P585">
            <v>134</v>
          </cell>
          <cell r="Q585">
            <v>33</v>
          </cell>
          <cell r="R585">
            <v>-7.25</v>
          </cell>
          <cell r="S585">
            <v>20.840000152587891</v>
          </cell>
          <cell r="T585">
            <v>21.389999389648438</v>
          </cell>
          <cell r="U585">
            <v>3.869999885559082</v>
          </cell>
          <cell r="V585">
            <v>120.22000122070313</v>
          </cell>
          <cell r="W585" t="str">
            <v>CISCO_DAILY_BILL_DTL20040813.TXT</v>
          </cell>
          <cell r="X585">
            <v>38215</v>
          </cell>
          <cell r="Z585" t="str">
            <v>Print Summary</v>
          </cell>
        </row>
        <row r="586">
          <cell r="E586">
            <v>38244</v>
          </cell>
          <cell r="F586">
            <v>33</v>
          </cell>
          <cell r="G586">
            <v>422</v>
          </cell>
          <cell r="K586" t="str">
            <v>DR</v>
          </cell>
          <cell r="L586">
            <v>38211</v>
          </cell>
          <cell r="N586">
            <v>371</v>
          </cell>
          <cell r="P586">
            <v>42</v>
          </cell>
          <cell r="Q586">
            <v>9</v>
          </cell>
          <cell r="R586">
            <v>-5.2600002288818359</v>
          </cell>
          <cell r="S586">
            <v>6.4200000762939453</v>
          </cell>
          <cell r="T586">
            <v>5.7699999809265137</v>
          </cell>
          <cell r="U586">
            <v>2.0899999141693115</v>
          </cell>
          <cell r="V586">
            <v>44.610000610351563</v>
          </cell>
          <cell r="W586" t="str">
            <v>CISCO_DAILY_BILL_DTL20040916.TXT</v>
          </cell>
          <cell r="X586">
            <v>38247</v>
          </cell>
          <cell r="Z586" t="str">
            <v>Print Summary</v>
          </cell>
          <cell r="AA586" t="str">
            <v>CPP Notification Failure. Move 2 kWh from super peak to on peak.</v>
          </cell>
        </row>
        <row r="587">
          <cell r="E587">
            <v>38182</v>
          </cell>
          <cell r="F587">
            <v>29</v>
          </cell>
          <cell r="G587">
            <v>1136</v>
          </cell>
          <cell r="K587" t="str">
            <v>DR</v>
          </cell>
          <cell r="L587">
            <v>38153</v>
          </cell>
          <cell r="N587">
            <v>1024</v>
          </cell>
          <cell r="P587">
            <v>99</v>
          </cell>
          <cell r="Q587">
            <v>13</v>
          </cell>
          <cell r="R587">
            <v>-12.050000190734863</v>
          </cell>
          <cell r="S587">
            <v>15.399999618530273</v>
          </cell>
          <cell r="T587">
            <v>8.4300003051757813</v>
          </cell>
          <cell r="U587">
            <v>5.5999999046325684</v>
          </cell>
          <cell r="V587">
            <v>153.63999938964844</v>
          </cell>
          <cell r="W587" t="str">
            <v>CISCO_DAILY_BILL_DTL20040715.TXT</v>
          </cell>
          <cell r="X587">
            <v>38184</v>
          </cell>
          <cell r="Z587" t="str">
            <v>Print Summary</v>
          </cell>
        </row>
        <row r="588">
          <cell r="E588">
            <v>38211</v>
          </cell>
          <cell r="F588">
            <v>29</v>
          </cell>
          <cell r="G588">
            <v>1374</v>
          </cell>
          <cell r="K588" t="str">
            <v>DR</v>
          </cell>
          <cell r="L588">
            <v>38182</v>
          </cell>
          <cell r="N588">
            <v>1175</v>
          </cell>
          <cell r="P588">
            <v>167</v>
          </cell>
          <cell r="Q588">
            <v>32</v>
          </cell>
          <cell r="R588">
            <v>-13.829999923706055</v>
          </cell>
          <cell r="S588">
            <v>25.969999313354492</v>
          </cell>
          <cell r="T588">
            <v>20.739999771118164</v>
          </cell>
          <cell r="U588">
            <v>6.7800002098083496</v>
          </cell>
          <cell r="V588">
            <v>211.83000183105469</v>
          </cell>
          <cell r="W588" t="str">
            <v>CISCO_DAILY_BILL_DTL20040813.TXT</v>
          </cell>
          <cell r="X588">
            <v>38215</v>
          </cell>
          <cell r="Z588" t="str">
            <v>Print Summary</v>
          </cell>
        </row>
        <row r="589">
          <cell r="E589">
            <v>38244</v>
          </cell>
          <cell r="F589">
            <v>33</v>
          </cell>
          <cell r="G589">
            <v>1445</v>
          </cell>
          <cell r="K589" t="str">
            <v>DR</v>
          </cell>
          <cell r="L589">
            <v>38211</v>
          </cell>
          <cell r="N589">
            <v>1315</v>
          </cell>
          <cell r="P589">
            <v>111</v>
          </cell>
          <cell r="Q589">
            <v>19</v>
          </cell>
          <cell r="R589">
            <v>-20.75</v>
          </cell>
          <cell r="S589">
            <v>16.840000152587891</v>
          </cell>
          <cell r="T589">
            <v>12.189999580383301</v>
          </cell>
          <cell r="U589">
            <v>7.119999885559082</v>
          </cell>
          <cell r="V589">
            <v>197.72000122070313</v>
          </cell>
          <cell r="W589" t="str">
            <v>CISCO_DAILY_BILL_DTL20040915.TXT</v>
          </cell>
          <cell r="X589">
            <v>38246</v>
          </cell>
          <cell r="Z589" t="str">
            <v>Print Summary</v>
          </cell>
        </row>
        <row r="590">
          <cell r="E590">
            <v>37908</v>
          </cell>
          <cell r="F590">
            <v>28</v>
          </cell>
          <cell r="G590">
            <v>459</v>
          </cell>
          <cell r="K590" t="str">
            <v>DR</v>
          </cell>
          <cell r="L590">
            <v>37880</v>
          </cell>
          <cell r="N590">
            <v>390</v>
          </cell>
          <cell r="P590">
            <v>65</v>
          </cell>
          <cell r="Q590">
            <v>4</v>
          </cell>
          <cell r="R590">
            <v>17.379999160766602</v>
          </cell>
          <cell r="S590">
            <v>10.050000190734863</v>
          </cell>
          <cell r="T590">
            <v>1.8999999761581421</v>
          </cell>
          <cell r="U590">
            <v>2.0399999618530273</v>
          </cell>
          <cell r="V590">
            <v>65.05999755859375</v>
          </cell>
          <cell r="W590" t="str">
            <v>CISCO_DAILY_BILL_DTL20031015.TXT</v>
          </cell>
          <cell r="X590">
            <v>37910</v>
          </cell>
          <cell r="Z590" t="str">
            <v>Print Summary</v>
          </cell>
        </row>
        <row r="591">
          <cell r="E591">
            <v>37938</v>
          </cell>
          <cell r="F591">
            <v>30</v>
          </cell>
          <cell r="G591">
            <v>530</v>
          </cell>
          <cell r="K591" t="str">
            <v>DR</v>
          </cell>
          <cell r="L591">
            <v>37908</v>
          </cell>
          <cell r="N591">
            <v>449</v>
          </cell>
          <cell r="P591">
            <v>80</v>
          </cell>
          <cell r="Q591">
            <v>1</v>
          </cell>
          <cell r="R591">
            <v>19.729999542236328</v>
          </cell>
          <cell r="S591">
            <v>8.9700002670288086</v>
          </cell>
          <cell r="T591">
            <v>0.4699999988079071</v>
          </cell>
          <cell r="U591">
            <v>2.3499999046325684</v>
          </cell>
          <cell r="V591">
            <v>70.959999084472656</v>
          </cell>
          <cell r="W591" t="str">
            <v>CISCO_DAILY_BILL_DTL20031114.TXT</v>
          </cell>
          <cell r="X591">
            <v>37942</v>
          </cell>
          <cell r="Z591" t="str">
            <v>Print Summary</v>
          </cell>
        </row>
        <row r="592">
          <cell r="E592">
            <v>37970</v>
          </cell>
          <cell r="F592">
            <v>32</v>
          </cell>
          <cell r="G592">
            <v>952</v>
          </cell>
          <cell r="K592" t="str">
            <v>DR</v>
          </cell>
          <cell r="L592">
            <v>37938</v>
          </cell>
          <cell r="N592">
            <v>789</v>
          </cell>
          <cell r="P592">
            <v>163</v>
          </cell>
          <cell r="Q592">
            <v>0</v>
          </cell>
          <cell r="R592">
            <v>34.189998626708984</v>
          </cell>
          <cell r="S592">
            <v>7.880000114440918</v>
          </cell>
          <cell r="T592">
            <v>0</v>
          </cell>
          <cell r="U592">
            <v>4.2300000190734863</v>
          </cell>
          <cell r="V592">
            <v>117.27999877929688</v>
          </cell>
          <cell r="W592" t="str">
            <v>CISCO_DAILY_BILL_DTL20031216.TXT</v>
          </cell>
          <cell r="X592">
            <v>37972</v>
          </cell>
          <cell r="Z592" t="str">
            <v>Print Summary</v>
          </cell>
        </row>
        <row r="593">
          <cell r="E593">
            <v>38001</v>
          </cell>
          <cell r="F593">
            <v>31</v>
          </cell>
          <cell r="G593">
            <v>1014</v>
          </cell>
          <cell r="K593" t="str">
            <v>DR</v>
          </cell>
          <cell r="L593">
            <v>37970</v>
          </cell>
          <cell r="N593">
            <v>864</v>
          </cell>
          <cell r="P593">
            <v>146</v>
          </cell>
          <cell r="Q593">
            <v>4</v>
          </cell>
          <cell r="R593">
            <v>37.439998626708984</v>
          </cell>
          <cell r="S593">
            <v>7.059999942779541</v>
          </cell>
          <cell r="T593">
            <v>2.630000114440918</v>
          </cell>
          <cell r="U593">
            <v>4.5100002288818359</v>
          </cell>
          <cell r="V593">
            <v>127.98000335693359</v>
          </cell>
          <cell r="W593" t="str">
            <v>CISCO_DAILY_BILL_DTL20040116.TXT</v>
          </cell>
          <cell r="X593">
            <v>38006</v>
          </cell>
          <cell r="Z593" t="str">
            <v>Print Summary</v>
          </cell>
        </row>
        <row r="594">
          <cell r="E594">
            <v>38033</v>
          </cell>
          <cell r="F594">
            <v>32</v>
          </cell>
          <cell r="G594">
            <v>1159</v>
          </cell>
          <cell r="K594" t="str">
            <v>DR</v>
          </cell>
          <cell r="L594">
            <v>38001</v>
          </cell>
          <cell r="N594">
            <v>987</v>
          </cell>
          <cell r="P594">
            <v>156</v>
          </cell>
          <cell r="Q594">
            <v>16</v>
          </cell>
          <cell r="R594">
            <v>42.369998931884766</v>
          </cell>
          <cell r="S594">
            <v>7.4899997711181641</v>
          </cell>
          <cell r="T594">
            <v>10.529999732971191</v>
          </cell>
          <cell r="U594">
            <v>5.5999999046325684</v>
          </cell>
          <cell r="V594">
            <v>154.10000610351563</v>
          </cell>
          <cell r="W594" t="str">
            <v>CISCO_DAILY_BILL_DTL20040217.TXT</v>
          </cell>
          <cell r="X594">
            <v>38035</v>
          </cell>
          <cell r="Z594" t="str">
            <v>Print Summary</v>
          </cell>
        </row>
        <row r="595">
          <cell r="E595">
            <v>38062</v>
          </cell>
          <cell r="F595">
            <v>29</v>
          </cell>
          <cell r="G595">
            <v>742</v>
          </cell>
          <cell r="K595" t="str">
            <v>DR</v>
          </cell>
          <cell r="L595">
            <v>38033</v>
          </cell>
          <cell r="N595">
            <v>619</v>
          </cell>
          <cell r="P595">
            <v>123</v>
          </cell>
          <cell r="Q595">
            <v>0</v>
          </cell>
          <cell r="R595">
            <v>26.520000457763672</v>
          </cell>
          <cell r="S595">
            <v>5.8899998664855957</v>
          </cell>
          <cell r="T595">
            <v>0</v>
          </cell>
          <cell r="U595">
            <v>3.6600000858306885</v>
          </cell>
          <cell r="V595">
            <v>90.819999694824219</v>
          </cell>
          <cell r="W595" t="str">
            <v>CISCO_DAILY_BILL_DTL20040317.TXT</v>
          </cell>
          <cell r="X595">
            <v>38064</v>
          </cell>
          <cell r="Z595" t="str">
            <v>Print Summary</v>
          </cell>
        </row>
        <row r="596">
          <cell r="E596">
            <v>38091</v>
          </cell>
          <cell r="F596">
            <v>29</v>
          </cell>
          <cell r="G596">
            <v>488</v>
          </cell>
          <cell r="K596" t="str">
            <v>DR</v>
          </cell>
          <cell r="L596">
            <v>38062</v>
          </cell>
          <cell r="N596">
            <v>390</v>
          </cell>
          <cell r="P596">
            <v>98</v>
          </cell>
          <cell r="Q596">
            <v>0</v>
          </cell>
          <cell r="R596">
            <v>15.880000114440918</v>
          </cell>
          <cell r="S596">
            <v>4.5199999809265137</v>
          </cell>
          <cell r="T596">
            <v>0</v>
          </cell>
          <cell r="U596">
            <v>2.4000000953674316</v>
          </cell>
          <cell r="V596">
            <v>59.389999389648438</v>
          </cell>
          <cell r="W596" t="str">
            <v>CISCO_DAILY_BILL_DTL20040415.TXT</v>
          </cell>
          <cell r="X596">
            <v>38093</v>
          </cell>
          <cell r="Z596" t="str">
            <v>Print Summary</v>
          </cell>
        </row>
        <row r="597">
          <cell r="E597">
            <v>38123</v>
          </cell>
          <cell r="F597">
            <v>32</v>
          </cell>
          <cell r="G597">
            <v>578</v>
          </cell>
          <cell r="K597" t="str">
            <v>DR</v>
          </cell>
          <cell r="L597">
            <v>38091</v>
          </cell>
          <cell r="N597">
            <v>476</v>
          </cell>
          <cell r="P597">
            <v>102</v>
          </cell>
          <cell r="Q597">
            <v>0</v>
          </cell>
          <cell r="R597">
            <v>12.689999580383301</v>
          </cell>
          <cell r="S597">
            <v>9.3199996948242188</v>
          </cell>
          <cell r="T597">
            <v>0</v>
          </cell>
          <cell r="U597">
            <v>2.8499999046325684</v>
          </cell>
          <cell r="V597">
            <v>71.680000305175781</v>
          </cell>
          <cell r="W597" t="str">
            <v>CISCO_DAILY_BILL_DTL20040517.TXT</v>
          </cell>
          <cell r="X597">
            <v>38125</v>
          </cell>
          <cell r="Z597" t="str">
            <v>Print Summary</v>
          </cell>
        </row>
        <row r="598">
          <cell r="E598">
            <v>38153</v>
          </cell>
          <cell r="F598">
            <v>30</v>
          </cell>
          <cell r="G598">
            <v>483</v>
          </cell>
          <cell r="K598" t="str">
            <v>DR</v>
          </cell>
          <cell r="L598">
            <v>38123</v>
          </cell>
          <cell r="N598">
            <v>378</v>
          </cell>
          <cell r="P598">
            <v>105</v>
          </cell>
          <cell r="Q598">
            <v>0</v>
          </cell>
          <cell r="R598">
            <v>10.289999961853027</v>
          </cell>
          <cell r="S598">
            <v>14.409999847412109</v>
          </cell>
          <cell r="T598">
            <v>0</v>
          </cell>
          <cell r="U598">
            <v>2.380000114440918</v>
          </cell>
          <cell r="V598">
            <v>65.959999084472656</v>
          </cell>
          <cell r="W598" t="str">
            <v>CISCO_DAILY_BILL_DTL20040616.TXT</v>
          </cell>
          <cell r="X598">
            <v>38155</v>
          </cell>
          <cell r="Z598" t="str">
            <v>Print Summary</v>
          </cell>
        </row>
        <row r="599">
          <cell r="E599">
            <v>38183</v>
          </cell>
          <cell r="F599">
            <v>30</v>
          </cell>
          <cell r="G599">
            <v>547</v>
          </cell>
          <cell r="K599" t="str">
            <v>DR</v>
          </cell>
          <cell r="L599">
            <v>38153</v>
          </cell>
          <cell r="N599">
            <v>456</v>
          </cell>
          <cell r="P599">
            <v>90</v>
          </cell>
          <cell r="Q599">
            <v>1</v>
          </cell>
          <cell r="R599">
            <v>12.420000076293945</v>
          </cell>
          <cell r="S599">
            <v>12.350000381469727</v>
          </cell>
          <cell r="T599">
            <v>0.46000000834465027</v>
          </cell>
          <cell r="U599">
            <v>2.7000000476837158</v>
          </cell>
          <cell r="V599">
            <v>71.959999084472656</v>
          </cell>
          <cell r="W599" t="str">
            <v>CISCO_DAILY_BILL_DTL20040716.TXT</v>
          </cell>
          <cell r="X599">
            <v>38187</v>
          </cell>
          <cell r="Z599" t="str">
            <v>Print Summary</v>
          </cell>
        </row>
        <row r="600">
          <cell r="E600">
            <v>38214</v>
          </cell>
          <cell r="F600">
            <v>31</v>
          </cell>
          <cell r="G600">
            <v>591</v>
          </cell>
          <cell r="K600" t="str">
            <v>DR</v>
          </cell>
          <cell r="L600">
            <v>38183</v>
          </cell>
          <cell r="N600">
            <v>532</v>
          </cell>
          <cell r="P600">
            <v>46</v>
          </cell>
          <cell r="Q600">
            <v>13</v>
          </cell>
          <cell r="R600">
            <v>14.489999771118164</v>
          </cell>
          <cell r="S600">
            <v>6.309999942779541</v>
          </cell>
          <cell r="T600">
            <v>5.940000057220459</v>
          </cell>
          <cell r="U600">
            <v>2.9100000858306885</v>
          </cell>
          <cell r="V600">
            <v>77.650001525878906</v>
          </cell>
          <cell r="W600" t="str">
            <v>CISCO_DAILY_BILL_DTL20040816.TXT</v>
          </cell>
          <cell r="X600">
            <v>38216</v>
          </cell>
          <cell r="Z600" t="str">
            <v>Print Summary</v>
          </cell>
        </row>
        <row r="601">
          <cell r="E601">
            <v>38245</v>
          </cell>
          <cell r="F601">
            <v>31</v>
          </cell>
          <cell r="G601">
            <v>802</v>
          </cell>
          <cell r="K601" t="str">
            <v>DR</v>
          </cell>
          <cell r="L601">
            <v>38214</v>
          </cell>
          <cell r="N601">
            <v>710</v>
          </cell>
          <cell r="P601">
            <v>84</v>
          </cell>
          <cell r="Q601">
            <v>8</v>
          </cell>
          <cell r="R601">
            <v>15.949999809265137</v>
          </cell>
          <cell r="S601">
            <v>11.140000343322754</v>
          </cell>
          <cell r="T601">
            <v>3.6099998950958252</v>
          </cell>
          <cell r="U601">
            <v>3.9500000476837158</v>
          </cell>
          <cell r="V601">
            <v>107.79000091552734</v>
          </cell>
          <cell r="W601" t="str">
            <v>CISCO_DAILY_BILL_DTL20040917.TXT</v>
          </cell>
          <cell r="X601">
            <v>38250</v>
          </cell>
          <cell r="Z601" t="str">
            <v>Print Summary</v>
          </cell>
        </row>
        <row r="602">
          <cell r="E602">
            <v>38033</v>
          </cell>
          <cell r="F602">
            <v>31</v>
          </cell>
          <cell r="G602">
            <v>602</v>
          </cell>
          <cell r="K602" t="str">
            <v>DR</v>
          </cell>
          <cell r="L602">
            <v>38002</v>
          </cell>
          <cell r="N602">
            <v>527</v>
          </cell>
          <cell r="P602">
            <v>68</v>
          </cell>
          <cell r="Q602">
            <v>7</v>
          </cell>
          <cell r="R602">
            <v>22.620000839233398</v>
          </cell>
          <cell r="S602">
            <v>3.2599999904632568</v>
          </cell>
          <cell r="T602">
            <v>4.5999999046325684</v>
          </cell>
          <cell r="U602">
            <v>2.9200000762939453</v>
          </cell>
          <cell r="V602">
            <v>79.919998168945313</v>
          </cell>
          <cell r="W602" t="str">
            <v>CISCO_DAILY_BILL_DTL20040301.TXT</v>
          </cell>
          <cell r="X602">
            <v>38048</v>
          </cell>
          <cell r="Z602" t="str">
            <v>Print Summary</v>
          </cell>
        </row>
        <row r="603">
          <cell r="E603">
            <v>38062</v>
          </cell>
          <cell r="F603">
            <v>29</v>
          </cell>
          <cell r="G603">
            <v>565</v>
          </cell>
          <cell r="K603" t="str">
            <v>DR</v>
          </cell>
          <cell r="L603">
            <v>38033</v>
          </cell>
          <cell r="N603">
            <v>494</v>
          </cell>
          <cell r="P603">
            <v>71</v>
          </cell>
          <cell r="Q603">
            <v>0</v>
          </cell>
          <cell r="R603">
            <v>21.170000076293945</v>
          </cell>
          <cell r="S603">
            <v>3.4000000953674316</v>
          </cell>
          <cell r="T603">
            <v>0</v>
          </cell>
          <cell r="U603">
            <v>2.7799999713897705</v>
          </cell>
          <cell r="V603">
            <v>71.599998474121094</v>
          </cell>
          <cell r="W603" t="str">
            <v>CISCO_DAILY_BILL_DTL20040317.TXT</v>
          </cell>
          <cell r="X603">
            <v>38064</v>
          </cell>
          <cell r="Z603" t="str">
            <v>Print Summary</v>
          </cell>
        </row>
        <row r="604">
          <cell r="E604">
            <v>38091</v>
          </cell>
          <cell r="F604">
            <v>29</v>
          </cell>
          <cell r="G604">
            <v>604</v>
          </cell>
          <cell r="K604" t="str">
            <v>DR</v>
          </cell>
          <cell r="L604">
            <v>38062</v>
          </cell>
          <cell r="N604">
            <v>530</v>
          </cell>
          <cell r="P604">
            <v>74</v>
          </cell>
          <cell r="Q604">
            <v>0</v>
          </cell>
          <cell r="R604">
            <v>21.319999694824219</v>
          </cell>
          <cell r="S604">
            <v>3.369999885559082</v>
          </cell>
          <cell r="T604">
            <v>0</v>
          </cell>
          <cell r="U604">
            <v>2.9700000286102295</v>
          </cell>
          <cell r="V604">
            <v>76.989997863769531</v>
          </cell>
          <cell r="W604" t="str">
            <v>CISCO_DAILY_BILL_DTL20040415.TXT</v>
          </cell>
          <cell r="X604">
            <v>38093</v>
          </cell>
          <cell r="Z604" t="str">
            <v>Print Summary</v>
          </cell>
        </row>
        <row r="605">
          <cell r="E605">
            <v>38123</v>
          </cell>
          <cell r="F605">
            <v>32</v>
          </cell>
          <cell r="G605">
            <v>723</v>
          </cell>
          <cell r="K605" t="str">
            <v>DR</v>
          </cell>
          <cell r="L605">
            <v>38091</v>
          </cell>
          <cell r="N605">
            <v>640</v>
          </cell>
          <cell r="P605">
            <v>83</v>
          </cell>
          <cell r="Q605">
            <v>0</v>
          </cell>
          <cell r="R605">
            <v>17.100000381469727</v>
          </cell>
          <cell r="S605">
            <v>7.0300002098083496</v>
          </cell>
          <cell r="T605">
            <v>0</v>
          </cell>
          <cell r="U605">
            <v>3.5499999523162842</v>
          </cell>
          <cell r="V605">
            <v>93.129997253417969</v>
          </cell>
          <cell r="W605" t="str">
            <v>CISCO_DAILY_BILL_DTL20040517.TXT</v>
          </cell>
          <cell r="X605">
            <v>38125</v>
          </cell>
          <cell r="Z605" t="str">
            <v>Print Summary</v>
          </cell>
        </row>
        <row r="606">
          <cell r="E606">
            <v>37847</v>
          </cell>
          <cell r="F606">
            <v>29</v>
          </cell>
          <cell r="G606">
            <v>1167</v>
          </cell>
          <cell r="K606" t="str">
            <v>DR</v>
          </cell>
          <cell r="L606">
            <v>37818</v>
          </cell>
          <cell r="N606">
            <v>996</v>
          </cell>
          <cell r="P606">
            <v>171</v>
          </cell>
          <cell r="Q606">
            <v>0</v>
          </cell>
          <cell r="R606">
            <v>43.689998626708984</v>
          </cell>
          <cell r="S606">
            <v>26.309999465942383</v>
          </cell>
          <cell r="T606">
            <v>0</v>
          </cell>
          <cell r="U606">
            <v>5.9899997711181641</v>
          </cell>
          <cell r="V606">
            <v>199.60000610351563</v>
          </cell>
          <cell r="W606" t="str">
            <v>CISCO_DAILY_BILL_DTL20030827.TXT</v>
          </cell>
          <cell r="X606">
            <v>37861</v>
          </cell>
          <cell r="Z606" t="str">
            <v>Print Summary</v>
          </cell>
          <cell r="AA606" t="str">
            <v>CPP Notification Failure. Move 12 kWh from super peak to on peak.</v>
          </cell>
        </row>
        <row r="607">
          <cell r="E607">
            <v>37847</v>
          </cell>
          <cell r="F607">
            <v>29</v>
          </cell>
          <cell r="G607">
            <v>1167</v>
          </cell>
          <cell r="K607" t="str">
            <v>DR</v>
          </cell>
          <cell r="L607">
            <v>37818</v>
          </cell>
          <cell r="N607">
            <v>996</v>
          </cell>
          <cell r="P607">
            <v>159</v>
          </cell>
          <cell r="Q607">
            <v>12</v>
          </cell>
          <cell r="R607">
            <v>43.689998626708984</v>
          </cell>
          <cell r="S607">
            <v>24.469999313354492</v>
          </cell>
          <cell r="T607">
            <v>5.690000057220459</v>
          </cell>
          <cell r="U607">
            <v>5.9899997711181641</v>
          </cell>
          <cell r="V607">
            <v>203.44999694824219</v>
          </cell>
          <cell r="W607" t="str">
            <v>CISCO_DAILY_BILL_DTL20030828.TXT</v>
          </cell>
          <cell r="X607">
            <v>37862</v>
          </cell>
          <cell r="Z607" t="str">
            <v>Print Summary</v>
          </cell>
          <cell r="AA607" t="str">
            <v>CPP Notification Failure. Move 12 kWh from super peak to on peak.</v>
          </cell>
        </row>
        <row r="608">
          <cell r="E608">
            <v>37847</v>
          </cell>
          <cell r="F608">
            <v>29</v>
          </cell>
          <cell r="G608">
            <v>1167</v>
          </cell>
          <cell r="K608" t="str">
            <v>DR</v>
          </cell>
          <cell r="L608">
            <v>37818</v>
          </cell>
          <cell r="N608">
            <v>996</v>
          </cell>
          <cell r="P608">
            <v>159</v>
          </cell>
          <cell r="Q608">
            <v>12</v>
          </cell>
          <cell r="R608">
            <v>43.689998626708984</v>
          </cell>
          <cell r="S608">
            <v>24.469999313354492</v>
          </cell>
          <cell r="T608">
            <v>5.690000057220459</v>
          </cell>
          <cell r="U608">
            <v>5.9899997711181641</v>
          </cell>
          <cell r="V608">
            <v>203.44999694824219</v>
          </cell>
          <cell r="W608" t="str">
            <v>CISCO_DAILY_BILL_DTL20030829.TXT</v>
          </cell>
          <cell r="X608">
            <v>37866</v>
          </cell>
          <cell r="Z608" t="str">
            <v>Print Summary</v>
          </cell>
          <cell r="AA608" t="str">
            <v>CPP Notification Failure. Move 12 kWh from super peak to on peak.</v>
          </cell>
        </row>
        <row r="609">
          <cell r="E609">
            <v>37847</v>
          </cell>
          <cell r="F609">
            <v>29</v>
          </cell>
          <cell r="G609">
            <v>1167</v>
          </cell>
          <cell r="K609" t="str">
            <v>DR</v>
          </cell>
          <cell r="L609">
            <v>37818</v>
          </cell>
          <cell r="N609">
            <v>996</v>
          </cell>
          <cell r="P609">
            <v>171</v>
          </cell>
          <cell r="Q609">
            <v>0</v>
          </cell>
          <cell r="R609">
            <v>43.689998626708984</v>
          </cell>
          <cell r="S609">
            <v>26.309999465942383</v>
          </cell>
          <cell r="T609">
            <v>0</v>
          </cell>
          <cell r="U609">
            <v>5.9899997711181641</v>
          </cell>
          <cell r="V609">
            <v>199.60000610351563</v>
          </cell>
          <cell r="W609" t="str">
            <v>CISCO_DAILY_BILL_DTL20030903.TXT</v>
          </cell>
          <cell r="X609">
            <v>37868</v>
          </cell>
          <cell r="Z609" t="str">
            <v>Print Summary</v>
          </cell>
          <cell r="AA609" t="str">
            <v>CPP Notification Failure. Move 12 kWh from super peak to on peak.</v>
          </cell>
        </row>
        <row r="610">
          <cell r="E610">
            <v>37879</v>
          </cell>
          <cell r="F610">
            <v>32</v>
          </cell>
          <cell r="G610">
            <v>1287</v>
          </cell>
          <cell r="K610" t="str">
            <v>DR</v>
          </cell>
          <cell r="L610">
            <v>37847</v>
          </cell>
          <cell r="N610">
            <v>1104</v>
          </cell>
          <cell r="P610">
            <v>183</v>
          </cell>
          <cell r="Q610">
            <v>0</v>
          </cell>
          <cell r="R610">
            <v>48.810001373291016</v>
          </cell>
          <cell r="S610">
            <v>28.219999313354492</v>
          </cell>
          <cell r="T610">
            <v>0</v>
          </cell>
          <cell r="U610">
            <v>6.1500000953674316</v>
          </cell>
          <cell r="V610">
            <v>219.55999755859375</v>
          </cell>
          <cell r="W610" t="str">
            <v>CISCO_DAILY_BILL_DTL20030918.TXT</v>
          </cell>
          <cell r="X610">
            <v>37883</v>
          </cell>
          <cell r="Z610" t="str">
            <v>Print Summary</v>
          </cell>
          <cell r="AA610" t="str">
            <v>CPP Notification Failure. Move 33 kWh from super peak to on peak.</v>
          </cell>
        </row>
        <row r="611">
          <cell r="E611">
            <v>37908</v>
          </cell>
          <cell r="F611">
            <v>29</v>
          </cell>
          <cell r="G611">
            <v>1112</v>
          </cell>
          <cell r="K611" t="str">
            <v>DR</v>
          </cell>
          <cell r="L611">
            <v>37879</v>
          </cell>
          <cell r="N611">
            <v>946</v>
          </cell>
          <cell r="P611">
            <v>166</v>
          </cell>
          <cell r="Q611">
            <v>0</v>
          </cell>
          <cell r="R611">
            <v>42.150001525878906</v>
          </cell>
          <cell r="S611">
            <v>25.659999847412109</v>
          </cell>
          <cell r="T611">
            <v>0</v>
          </cell>
          <cell r="U611">
            <v>4.940000057220459</v>
          </cell>
          <cell r="V611">
            <v>190.25</v>
          </cell>
          <cell r="W611" t="str">
            <v>CISCO_DAILY_BILL_DTL20031016.TXT</v>
          </cell>
          <cell r="X611">
            <v>37911</v>
          </cell>
          <cell r="Z611" t="str">
            <v>Print Summary</v>
          </cell>
          <cell r="AA611" t="str">
            <v>CPP Notification Failure. Move 18 kWh from super peak to on peak.</v>
          </cell>
        </row>
        <row r="612">
          <cell r="E612">
            <v>37938</v>
          </cell>
          <cell r="F612">
            <v>30</v>
          </cell>
          <cell r="G612">
            <v>1479</v>
          </cell>
          <cell r="K612" t="str">
            <v>DR</v>
          </cell>
          <cell r="L612">
            <v>37908</v>
          </cell>
          <cell r="N612">
            <v>1284</v>
          </cell>
          <cell r="P612">
            <v>195</v>
          </cell>
          <cell r="Q612">
            <v>0</v>
          </cell>
          <cell r="R612">
            <v>56.479999542236328</v>
          </cell>
          <cell r="S612">
            <v>21.010000228881836</v>
          </cell>
          <cell r="T612">
            <v>0</v>
          </cell>
          <cell r="U612">
            <v>6.570000171661377</v>
          </cell>
          <cell r="V612">
            <v>246.05000305175781</v>
          </cell>
          <cell r="W612" t="str">
            <v>CISCO_DAILY_BILL_DTL20031118.TXT</v>
          </cell>
          <cell r="X612">
            <v>37944</v>
          </cell>
          <cell r="Z612" t="str">
            <v>Print Summary</v>
          </cell>
          <cell r="AA612" t="str">
            <v>CPP Notification Failure. Move 2 kWh from super peak to on peak.</v>
          </cell>
        </row>
        <row r="613">
          <cell r="E613">
            <v>38183</v>
          </cell>
          <cell r="F613">
            <v>29</v>
          </cell>
          <cell r="G613">
            <v>519</v>
          </cell>
          <cell r="K613" t="str">
            <v>DR</v>
          </cell>
          <cell r="L613">
            <v>38154</v>
          </cell>
          <cell r="N613">
            <v>463</v>
          </cell>
          <cell r="P613">
            <v>54</v>
          </cell>
          <cell r="Q613">
            <v>2</v>
          </cell>
          <cell r="R613">
            <v>12.609999656677246</v>
          </cell>
          <cell r="S613">
            <v>7.4099998474121094</v>
          </cell>
          <cell r="T613">
            <v>0.9100000262260437</v>
          </cell>
          <cell r="U613">
            <v>2.559999942779541</v>
          </cell>
          <cell r="V613">
            <v>65.269996643066406</v>
          </cell>
          <cell r="W613" t="str">
            <v>CISCO_DAILY_BILL_DTL20040716.TXT</v>
          </cell>
          <cell r="X613">
            <v>38187</v>
          </cell>
          <cell r="Z613" t="str">
            <v>Print Summary</v>
          </cell>
        </row>
        <row r="614">
          <cell r="E614">
            <v>38214</v>
          </cell>
          <cell r="F614">
            <v>31</v>
          </cell>
          <cell r="G614">
            <v>533</v>
          </cell>
          <cell r="K614" t="str">
            <v>DR</v>
          </cell>
          <cell r="L614">
            <v>38183</v>
          </cell>
          <cell r="N614">
            <v>492</v>
          </cell>
          <cell r="P614">
            <v>33</v>
          </cell>
          <cell r="Q614">
            <v>8</v>
          </cell>
          <cell r="R614">
            <v>13.399999618530273</v>
          </cell>
          <cell r="S614">
            <v>4.5300002098083496</v>
          </cell>
          <cell r="T614">
            <v>3.6600000858306885</v>
          </cell>
          <cell r="U614">
            <v>2.630000114440918</v>
          </cell>
          <cell r="V614">
            <v>67.129997253417969</v>
          </cell>
          <cell r="W614" t="str">
            <v>CISCO_DAILY_BILL_DTL20040816.TXT</v>
          </cell>
          <cell r="X614">
            <v>38216</v>
          </cell>
          <cell r="Z614" t="str">
            <v>Print Summary</v>
          </cell>
        </row>
        <row r="615">
          <cell r="E615">
            <v>38245</v>
          </cell>
          <cell r="F615">
            <v>31</v>
          </cell>
          <cell r="G615">
            <v>524</v>
          </cell>
          <cell r="K615" t="str">
            <v>DR</v>
          </cell>
          <cell r="L615">
            <v>38214</v>
          </cell>
          <cell r="N615">
            <v>472</v>
          </cell>
          <cell r="P615">
            <v>46</v>
          </cell>
          <cell r="Q615">
            <v>6</v>
          </cell>
          <cell r="R615">
            <v>11.239999771118164</v>
          </cell>
          <cell r="S615">
            <v>6.1599998474121094</v>
          </cell>
          <cell r="T615">
            <v>2.7100000381469727</v>
          </cell>
          <cell r="U615">
            <v>2.5799999237060547</v>
          </cell>
          <cell r="V615">
            <v>65.139999389648438</v>
          </cell>
          <cell r="W615" t="str">
            <v>CISCO_DAILY_BILL_DTL20040916.TXT</v>
          </cell>
          <cell r="X615">
            <v>38247</v>
          </cell>
          <cell r="Z615" t="str">
            <v>Print Summary</v>
          </cell>
        </row>
        <row r="616">
          <cell r="E616">
            <v>37822</v>
          </cell>
          <cell r="F616">
            <v>20</v>
          </cell>
          <cell r="G616">
            <v>418</v>
          </cell>
          <cell r="K616" t="str">
            <v>DR</v>
          </cell>
          <cell r="L616">
            <v>37802</v>
          </cell>
          <cell r="N616">
            <v>399</v>
          </cell>
          <cell r="P616">
            <v>17</v>
          </cell>
          <cell r="Q616">
            <v>2</v>
          </cell>
          <cell r="R616">
            <v>1.940000057220459</v>
          </cell>
          <cell r="S616">
            <v>2.9300000667572021</v>
          </cell>
          <cell r="T616">
            <v>1.3300000429153442</v>
          </cell>
          <cell r="U616">
            <v>2.1400001049041748</v>
          </cell>
          <cell r="V616">
            <v>45.580001831054688</v>
          </cell>
          <cell r="W616" t="str">
            <v>CISCO_DAILY_BILL_DTL20030723.TXT</v>
          </cell>
          <cell r="X616">
            <v>37826</v>
          </cell>
          <cell r="Z616" t="str">
            <v>Print Summary</v>
          </cell>
          <cell r="AA616" t="str">
            <v xml:space="preserve"> CPP Notification Failure. The customer was billed for CPP events for which they were not notified.</v>
          </cell>
        </row>
        <row r="617">
          <cell r="E617">
            <v>37822</v>
          </cell>
          <cell r="F617">
            <v>20</v>
          </cell>
          <cell r="G617">
            <v>418</v>
          </cell>
          <cell r="K617" t="str">
            <v>DR</v>
          </cell>
          <cell r="L617">
            <v>37802</v>
          </cell>
          <cell r="N617">
            <v>399</v>
          </cell>
          <cell r="P617">
            <v>17</v>
          </cell>
          <cell r="Q617">
            <v>2</v>
          </cell>
          <cell r="R617">
            <v>1.940000057220459</v>
          </cell>
          <cell r="S617">
            <v>2.9300000667572021</v>
          </cell>
          <cell r="T617">
            <v>1.3300000429153442</v>
          </cell>
          <cell r="U617">
            <v>2.1400001049041748</v>
          </cell>
          <cell r="V617">
            <v>45.580001831054688</v>
          </cell>
          <cell r="W617" t="str">
            <v>CISCO_DAILY_BILL_DTL20030806.TXT</v>
          </cell>
          <cell r="X617">
            <v>37840</v>
          </cell>
          <cell r="Z617" t="str">
            <v>Print Summary</v>
          </cell>
          <cell r="AA617" t="str">
            <v>CPP Notification Failure. Move 1 kWh from super peak to on peak.</v>
          </cell>
        </row>
        <row r="618">
          <cell r="E618">
            <v>37851</v>
          </cell>
          <cell r="F618">
            <v>29</v>
          </cell>
          <cell r="G618">
            <v>659</v>
          </cell>
          <cell r="K618" t="str">
            <v>DR</v>
          </cell>
          <cell r="L618">
            <v>37822</v>
          </cell>
          <cell r="N618">
            <v>617</v>
          </cell>
          <cell r="P618">
            <v>35</v>
          </cell>
          <cell r="Q618">
            <v>7</v>
          </cell>
          <cell r="R618">
            <v>3</v>
          </cell>
          <cell r="S618">
            <v>6.0300002098083496</v>
          </cell>
          <cell r="T618">
            <v>4.6500000953674316</v>
          </cell>
          <cell r="U618">
            <v>3.3900001049041748</v>
          </cell>
          <cell r="V618">
            <v>77.209999084472656</v>
          </cell>
          <cell r="W618" t="str">
            <v>CISCO_DAILY_BILL_DTL20030821.TXT</v>
          </cell>
          <cell r="X618">
            <v>37855</v>
          </cell>
          <cell r="Z618" t="str">
            <v>Print Summary</v>
          </cell>
        </row>
        <row r="619">
          <cell r="E619">
            <v>37881</v>
          </cell>
          <cell r="F619">
            <v>30</v>
          </cell>
          <cell r="G619">
            <v>683</v>
          </cell>
          <cell r="K619" t="str">
            <v>DR</v>
          </cell>
          <cell r="L619">
            <v>37851</v>
          </cell>
          <cell r="N619">
            <v>644</v>
          </cell>
          <cell r="P619">
            <v>35</v>
          </cell>
          <cell r="Q619">
            <v>4</v>
          </cell>
          <cell r="R619">
            <v>3.3900001049041748</v>
          </cell>
          <cell r="S619">
            <v>6.0500001907348633</v>
          </cell>
          <cell r="T619">
            <v>2.6600000858306885</v>
          </cell>
          <cell r="U619">
            <v>3.2400000095367432</v>
          </cell>
          <cell r="V619">
            <v>77.720001220703125</v>
          </cell>
          <cell r="W619" t="str">
            <v>CISCO_DAILY_BILL_DTL20030919.TXT</v>
          </cell>
          <cell r="X619">
            <v>37886</v>
          </cell>
          <cell r="Z619" t="str">
            <v>Print Summary</v>
          </cell>
        </row>
        <row r="620">
          <cell r="E620">
            <v>37910</v>
          </cell>
          <cell r="F620">
            <v>29</v>
          </cell>
          <cell r="G620">
            <v>661</v>
          </cell>
          <cell r="K620" t="str">
            <v>DR</v>
          </cell>
          <cell r="L620">
            <v>37881</v>
          </cell>
          <cell r="N620">
            <v>620</v>
          </cell>
          <cell r="P620">
            <v>36</v>
          </cell>
          <cell r="Q620">
            <v>5</v>
          </cell>
          <cell r="R620">
            <v>3.440000057220459</v>
          </cell>
          <cell r="S620">
            <v>6.2199997901916504</v>
          </cell>
          <cell r="T620">
            <v>3.3299999237060547</v>
          </cell>
          <cell r="U620">
            <v>2.940000057220459</v>
          </cell>
          <cell r="V620">
            <v>76.970001220703125</v>
          </cell>
          <cell r="W620" t="str">
            <v>CISCO_DAILY_BILL_DTL20031020.TXT</v>
          </cell>
          <cell r="X620">
            <v>37915</v>
          </cell>
          <cell r="Z620" t="str">
            <v>Print Summary</v>
          </cell>
        </row>
        <row r="621">
          <cell r="E621">
            <v>37942</v>
          </cell>
          <cell r="F621">
            <v>32</v>
          </cell>
          <cell r="G621">
            <v>643</v>
          </cell>
          <cell r="K621" t="str">
            <v>DR</v>
          </cell>
          <cell r="L621">
            <v>37910</v>
          </cell>
          <cell r="N621">
            <v>619</v>
          </cell>
          <cell r="P621">
            <v>23</v>
          </cell>
          <cell r="Q621">
            <v>1</v>
          </cell>
          <cell r="R621">
            <v>12.720000267028809</v>
          </cell>
          <cell r="S621">
            <v>4.8899998664855957</v>
          </cell>
          <cell r="T621">
            <v>0.67000001668930054</v>
          </cell>
          <cell r="U621">
            <v>2.8499999046325684</v>
          </cell>
          <cell r="V621">
            <v>77.449996948242188</v>
          </cell>
          <cell r="W621" t="str">
            <v>CISCO_DAILY_BILL_DTL20031118.TXT</v>
          </cell>
          <cell r="X621">
            <v>37944</v>
          </cell>
          <cell r="Z621" t="str">
            <v>Print Summary</v>
          </cell>
        </row>
        <row r="622">
          <cell r="E622">
            <v>37972</v>
          </cell>
          <cell r="F622">
            <v>30</v>
          </cell>
          <cell r="G622">
            <v>585</v>
          </cell>
          <cell r="K622" t="str">
            <v>DR</v>
          </cell>
          <cell r="L622">
            <v>37942</v>
          </cell>
          <cell r="N622">
            <v>559</v>
          </cell>
          <cell r="P622">
            <v>26</v>
          </cell>
          <cell r="Q622">
            <v>0</v>
          </cell>
          <cell r="R622">
            <v>19.020000457763672</v>
          </cell>
          <cell r="S622">
            <v>6.8600001335144043</v>
          </cell>
          <cell r="T622">
            <v>0</v>
          </cell>
          <cell r="U622">
            <v>2.5999999046325684</v>
          </cell>
          <cell r="V622">
            <v>78.089996337890625</v>
          </cell>
          <cell r="W622" t="str">
            <v>CISCO_DAILY_BILL_DTL20031218.TXT</v>
          </cell>
          <cell r="X622">
            <v>37974</v>
          </cell>
          <cell r="Z622" t="str">
            <v>Print Summary</v>
          </cell>
        </row>
        <row r="623">
          <cell r="E623">
            <v>38005</v>
          </cell>
          <cell r="F623">
            <v>33</v>
          </cell>
          <cell r="G623">
            <v>696</v>
          </cell>
          <cell r="K623" t="str">
            <v>DR</v>
          </cell>
          <cell r="L623">
            <v>37972</v>
          </cell>
          <cell r="N623">
            <v>665</v>
          </cell>
          <cell r="P623">
            <v>30</v>
          </cell>
          <cell r="Q623">
            <v>1</v>
          </cell>
          <cell r="R623">
            <v>22.629999160766602</v>
          </cell>
          <cell r="S623">
            <v>7.9200000762939453</v>
          </cell>
          <cell r="T623">
            <v>0.47999998927116394</v>
          </cell>
          <cell r="U623">
            <v>3.0999999046325684</v>
          </cell>
          <cell r="V623">
            <v>93.389999389648438</v>
          </cell>
          <cell r="W623" t="str">
            <v>CISCO_DAILY_BILL_DTL20040121.TXT</v>
          </cell>
          <cell r="X623">
            <v>38008</v>
          </cell>
          <cell r="Z623" t="str">
            <v>Print Summary</v>
          </cell>
        </row>
        <row r="624">
          <cell r="E624">
            <v>38035</v>
          </cell>
          <cell r="F624">
            <v>30</v>
          </cell>
          <cell r="G624">
            <v>656</v>
          </cell>
          <cell r="K624" t="str">
            <v>DR</v>
          </cell>
          <cell r="L624">
            <v>38005</v>
          </cell>
          <cell r="N624">
            <v>628</v>
          </cell>
          <cell r="P624">
            <v>23</v>
          </cell>
          <cell r="Q624">
            <v>5</v>
          </cell>
          <cell r="R624">
            <v>21.069999694824219</v>
          </cell>
          <cell r="S624">
            <v>6.059999942779541</v>
          </cell>
          <cell r="T624">
            <v>2.4200000762939453</v>
          </cell>
          <cell r="U624">
            <v>3.2200000286102295</v>
          </cell>
          <cell r="V624">
            <v>88.480003356933594</v>
          </cell>
          <cell r="W624" t="str">
            <v>CISCO_DAILY_BILL_DTL20040220.TXT</v>
          </cell>
          <cell r="X624">
            <v>38040</v>
          </cell>
          <cell r="Z624" t="str">
            <v>Print Summary</v>
          </cell>
        </row>
        <row r="625">
          <cell r="E625">
            <v>38064</v>
          </cell>
          <cell r="F625">
            <v>29</v>
          </cell>
          <cell r="G625">
            <v>610</v>
          </cell>
          <cell r="K625" t="str">
            <v>DR</v>
          </cell>
          <cell r="L625">
            <v>38035</v>
          </cell>
          <cell r="N625">
            <v>582</v>
          </cell>
          <cell r="P625">
            <v>28</v>
          </cell>
          <cell r="Q625">
            <v>0</v>
          </cell>
          <cell r="R625">
            <v>19.520000457763672</v>
          </cell>
          <cell r="S625">
            <v>7.380000114440918</v>
          </cell>
          <cell r="T625">
            <v>0</v>
          </cell>
          <cell r="U625">
            <v>3</v>
          </cell>
          <cell r="V625">
            <v>81.989997863769531</v>
          </cell>
          <cell r="W625" t="str">
            <v>CISCO_DAILY_BILL_DTL20040322.TXT</v>
          </cell>
          <cell r="X625">
            <v>38070</v>
          </cell>
          <cell r="Z625" t="str">
            <v>Print Summary</v>
          </cell>
        </row>
        <row r="626">
          <cell r="E626">
            <v>38095</v>
          </cell>
          <cell r="F626">
            <v>31</v>
          </cell>
          <cell r="G626">
            <v>731</v>
          </cell>
          <cell r="K626" t="str">
            <v>DR</v>
          </cell>
          <cell r="L626">
            <v>38064</v>
          </cell>
          <cell r="N626">
            <v>690</v>
          </cell>
          <cell r="P626">
            <v>41</v>
          </cell>
          <cell r="Q626">
            <v>0</v>
          </cell>
          <cell r="R626">
            <v>20.280000686645508</v>
          </cell>
          <cell r="S626">
            <v>10.640000343322754</v>
          </cell>
          <cell r="T626">
            <v>0</v>
          </cell>
          <cell r="U626">
            <v>3.5999999046325684</v>
          </cell>
          <cell r="V626">
            <v>100.95999908447266</v>
          </cell>
          <cell r="W626" t="str">
            <v>CISCO_DAILY_BILL_DTL20040421.TXT</v>
          </cell>
          <cell r="X626">
            <v>38099</v>
          </cell>
          <cell r="Z626" t="str">
            <v>Print Summary</v>
          </cell>
        </row>
        <row r="627">
          <cell r="E627">
            <v>38125</v>
          </cell>
          <cell r="F627">
            <v>30</v>
          </cell>
          <cell r="G627">
            <v>655</v>
          </cell>
          <cell r="K627" t="str">
            <v>DR</v>
          </cell>
          <cell r="L627">
            <v>38095</v>
          </cell>
          <cell r="N627">
            <v>618</v>
          </cell>
          <cell r="P627">
            <v>37</v>
          </cell>
          <cell r="Q627">
            <v>0</v>
          </cell>
          <cell r="R627">
            <v>-0.25</v>
          </cell>
          <cell r="S627">
            <v>7.3000001907348633</v>
          </cell>
          <cell r="T627">
            <v>0</v>
          </cell>
          <cell r="U627">
            <v>3.2300000190734863</v>
          </cell>
          <cell r="V627">
            <v>75.599998474121094</v>
          </cell>
          <cell r="W627" t="str">
            <v>CISCO_DAILY_BILL_DTL20040521.TXT</v>
          </cell>
          <cell r="X627">
            <v>38131</v>
          </cell>
          <cell r="Z627" t="str">
            <v>Print Summary</v>
          </cell>
        </row>
        <row r="628">
          <cell r="E628">
            <v>38155</v>
          </cell>
          <cell r="F628">
            <v>30</v>
          </cell>
          <cell r="G628">
            <v>663</v>
          </cell>
          <cell r="K628" t="str">
            <v>DR</v>
          </cell>
          <cell r="L628">
            <v>38125</v>
          </cell>
          <cell r="N628">
            <v>624</v>
          </cell>
          <cell r="P628">
            <v>39</v>
          </cell>
          <cell r="Q628">
            <v>0</v>
          </cell>
          <cell r="R628">
            <v>-7.3400001525878906</v>
          </cell>
          <cell r="S628">
            <v>6.070000171661377</v>
          </cell>
          <cell r="T628">
            <v>0</v>
          </cell>
          <cell r="U628">
            <v>3.2699999809265137</v>
          </cell>
          <cell r="V628">
            <v>69.730003356933594</v>
          </cell>
          <cell r="W628" t="str">
            <v>CISCO_DAILY_BILL_DTL20040621.TXT</v>
          </cell>
          <cell r="X628">
            <v>38160</v>
          </cell>
          <cell r="Z628" t="str">
            <v>Print Summary</v>
          </cell>
        </row>
        <row r="629">
          <cell r="E629">
            <v>38187</v>
          </cell>
          <cell r="F629">
            <v>32</v>
          </cell>
          <cell r="G629">
            <v>695</v>
          </cell>
          <cell r="K629" t="str">
            <v>DR</v>
          </cell>
          <cell r="L629">
            <v>38155</v>
          </cell>
          <cell r="N629">
            <v>645</v>
          </cell>
          <cell r="P629">
            <v>46</v>
          </cell>
          <cell r="Q629">
            <v>4</v>
          </cell>
          <cell r="R629">
            <v>-7.5900001525878906</v>
          </cell>
          <cell r="S629">
            <v>7.1500000953674316</v>
          </cell>
          <cell r="T629">
            <v>2.5899999141693115</v>
          </cell>
          <cell r="U629">
            <v>3.4300000667572021</v>
          </cell>
          <cell r="V629">
            <v>76.220001220703125</v>
          </cell>
          <cell r="W629" t="str">
            <v>CISCO_DAILY_BILL_DTL20040721.TXT</v>
          </cell>
          <cell r="X629">
            <v>38190</v>
          </cell>
          <cell r="Z629" t="str">
            <v>Print Summary</v>
          </cell>
        </row>
        <row r="630">
          <cell r="E630">
            <v>38216</v>
          </cell>
          <cell r="F630">
            <v>29</v>
          </cell>
          <cell r="G630">
            <v>663</v>
          </cell>
          <cell r="K630" t="str">
            <v>DR</v>
          </cell>
          <cell r="L630">
            <v>38187</v>
          </cell>
          <cell r="N630">
            <v>592</v>
          </cell>
          <cell r="P630">
            <v>50</v>
          </cell>
          <cell r="Q630">
            <v>21</v>
          </cell>
          <cell r="R630">
            <v>-6.9699997901916504</v>
          </cell>
          <cell r="S630">
            <v>7.7800002098083496</v>
          </cell>
          <cell r="T630">
            <v>13.609999656677246</v>
          </cell>
          <cell r="U630">
            <v>3.2699999809265137</v>
          </cell>
          <cell r="V630">
            <v>86.139999389648438</v>
          </cell>
          <cell r="W630" t="str">
            <v>CISCO_DAILY_BILL_DTL20040903.TXT</v>
          </cell>
          <cell r="X630">
            <v>38237</v>
          </cell>
          <cell r="Z630" t="str">
            <v>Print Summary</v>
          </cell>
        </row>
        <row r="631">
          <cell r="E631">
            <v>37853</v>
          </cell>
          <cell r="F631">
            <v>28</v>
          </cell>
          <cell r="G631">
            <v>1405</v>
          </cell>
          <cell r="K631" t="str">
            <v>DR</v>
          </cell>
          <cell r="L631">
            <v>37825</v>
          </cell>
          <cell r="N631">
            <v>1224</v>
          </cell>
          <cell r="P631">
            <v>181</v>
          </cell>
          <cell r="Q631">
            <v>0</v>
          </cell>
          <cell r="R631">
            <v>53.700000762939453</v>
          </cell>
          <cell r="S631">
            <v>27.850000381469727</v>
          </cell>
          <cell r="T631">
            <v>0</v>
          </cell>
          <cell r="U631">
            <v>7.2100000381469727</v>
          </cell>
          <cell r="V631">
            <v>240.80000305175781</v>
          </cell>
          <cell r="W631" t="str">
            <v>CISCO_DAILY_BILL_DTL20030908.TXT</v>
          </cell>
          <cell r="X631">
            <v>37873</v>
          </cell>
          <cell r="Z631" t="str">
            <v>Print Summary</v>
          </cell>
          <cell r="AA631" t="str">
            <v>CPP Notification Failure. Move 10 kWh from super peak to on peak.</v>
          </cell>
        </row>
        <row r="632">
          <cell r="E632">
            <v>37885</v>
          </cell>
          <cell r="F632">
            <v>32</v>
          </cell>
          <cell r="G632">
            <v>1635</v>
          </cell>
          <cell r="K632" t="str">
            <v>DR</v>
          </cell>
          <cell r="L632">
            <v>37853</v>
          </cell>
          <cell r="N632">
            <v>1456</v>
          </cell>
          <cell r="P632">
            <v>161</v>
          </cell>
          <cell r="Q632">
            <v>18</v>
          </cell>
          <cell r="R632">
            <v>64.480003356933594</v>
          </cell>
          <cell r="S632">
            <v>24.850000381469727</v>
          </cell>
          <cell r="T632">
            <v>8.5399999618530273</v>
          </cell>
          <cell r="U632">
            <v>7.7100000381469727</v>
          </cell>
          <cell r="V632">
            <v>283.17001342773438</v>
          </cell>
          <cell r="W632" t="str">
            <v>CISCO_DAILY_BILL_DTL20030924.TXT</v>
          </cell>
          <cell r="X632">
            <v>37889</v>
          </cell>
          <cell r="Z632" t="str">
            <v>Print Summary</v>
          </cell>
        </row>
        <row r="633">
          <cell r="E633">
            <v>37914</v>
          </cell>
          <cell r="F633">
            <v>29</v>
          </cell>
          <cell r="G633">
            <v>1013</v>
          </cell>
          <cell r="K633" t="str">
            <v>DR</v>
          </cell>
          <cell r="L633">
            <v>37885</v>
          </cell>
          <cell r="N633">
            <v>878</v>
          </cell>
          <cell r="P633">
            <v>122</v>
          </cell>
          <cell r="Q633">
            <v>13</v>
          </cell>
          <cell r="R633">
            <v>39.130001068115234</v>
          </cell>
          <cell r="S633">
            <v>18.860000610351563</v>
          </cell>
          <cell r="T633">
            <v>6.1700000762939453</v>
          </cell>
          <cell r="U633">
            <v>4.5</v>
          </cell>
          <cell r="V633">
            <v>170.1199951171875</v>
          </cell>
          <cell r="W633" t="str">
            <v>CISCO_DAILY_BILL_DTL20031021.TXT</v>
          </cell>
          <cell r="X633">
            <v>37916</v>
          </cell>
          <cell r="Z633" t="str">
            <v>Print Summary</v>
          </cell>
        </row>
        <row r="634">
          <cell r="E634">
            <v>37944</v>
          </cell>
          <cell r="F634">
            <v>30</v>
          </cell>
          <cell r="G634">
            <v>999</v>
          </cell>
          <cell r="K634" t="str">
            <v>DR</v>
          </cell>
          <cell r="L634">
            <v>37914</v>
          </cell>
          <cell r="N634">
            <v>856</v>
          </cell>
          <cell r="P634">
            <v>143</v>
          </cell>
          <cell r="Q634">
            <v>0</v>
          </cell>
          <cell r="R634">
            <v>37.450000762939453</v>
          </cell>
          <cell r="S634">
            <v>12.539999961853027</v>
          </cell>
          <cell r="T634">
            <v>0</v>
          </cell>
          <cell r="U634">
            <v>4.440000057220459</v>
          </cell>
          <cell r="V634">
            <v>143.52000427246094</v>
          </cell>
          <cell r="W634" t="str">
            <v>CISCO_DAILY_BILL_DTL20031120.TXT</v>
          </cell>
          <cell r="X634">
            <v>37946</v>
          </cell>
          <cell r="Z634" t="str">
            <v>Print Summary</v>
          </cell>
        </row>
        <row r="635">
          <cell r="E635">
            <v>37976</v>
          </cell>
          <cell r="F635">
            <v>32</v>
          </cell>
          <cell r="G635">
            <v>1125</v>
          </cell>
          <cell r="K635" t="str">
            <v>DR</v>
          </cell>
          <cell r="L635">
            <v>37944</v>
          </cell>
          <cell r="N635">
            <v>981</v>
          </cell>
          <cell r="P635">
            <v>144</v>
          </cell>
          <cell r="Q635">
            <v>0</v>
          </cell>
          <cell r="R635">
            <v>42.509998321533203</v>
          </cell>
          <cell r="S635">
            <v>6.9600000381469727</v>
          </cell>
          <cell r="T635">
            <v>0</v>
          </cell>
          <cell r="U635">
            <v>5</v>
          </cell>
          <cell r="V635">
            <v>150.22999572753906</v>
          </cell>
          <cell r="W635" t="str">
            <v>CISCO_DAILY_BILL_DTL20031222.TXT</v>
          </cell>
          <cell r="X635">
            <v>37978</v>
          </cell>
          <cell r="Z635" t="str">
            <v>Print Summary</v>
          </cell>
        </row>
        <row r="636">
          <cell r="E636">
            <v>38007</v>
          </cell>
          <cell r="F636">
            <v>31</v>
          </cell>
          <cell r="G636">
            <v>1247</v>
          </cell>
          <cell r="K636" t="str">
            <v>DR</v>
          </cell>
          <cell r="L636">
            <v>37976</v>
          </cell>
          <cell r="N636">
            <v>1055</v>
          </cell>
          <cell r="P636">
            <v>183</v>
          </cell>
          <cell r="Q636">
            <v>9</v>
          </cell>
          <cell r="R636">
            <v>45.709999084472656</v>
          </cell>
          <cell r="S636">
            <v>8.8400001525878906</v>
          </cell>
          <cell r="T636">
            <v>5.9200000762939453</v>
          </cell>
          <cell r="U636">
            <v>5.5300002098083496</v>
          </cell>
          <cell r="V636">
            <v>173.78999328613281</v>
          </cell>
          <cell r="W636" t="str">
            <v>CISCO_DAILY_BILL_DTL20040122.TXT</v>
          </cell>
          <cell r="X636">
            <v>38009</v>
          </cell>
          <cell r="Z636" t="str">
            <v>Print Summary</v>
          </cell>
        </row>
        <row r="637">
          <cell r="E637">
            <v>38039</v>
          </cell>
          <cell r="F637">
            <v>32</v>
          </cell>
          <cell r="G637">
            <v>1211</v>
          </cell>
          <cell r="K637" t="str">
            <v>DR</v>
          </cell>
          <cell r="L637">
            <v>38007</v>
          </cell>
          <cell r="N637">
            <v>1048</v>
          </cell>
          <cell r="P637">
            <v>147</v>
          </cell>
          <cell r="Q637">
            <v>16</v>
          </cell>
          <cell r="R637">
            <v>44.900001525878906</v>
          </cell>
          <cell r="S637">
            <v>7.0300002098083496</v>
          </cell>
          <cell r="T637">
            <v>10.529999732971191</v>
          </cell>
          <cell r="U637">
            <v>5.9699997901916504</v>
          </cell>
          <cell r="V637">
            <v>170.78999328613281</v>
          </cell>
          <cell r="W637" t="str">
            <v>CISCO_DAILY_BILL_DTL20040223.TXT</v>
          </cell>
          <cell r="X637">
            <v>38041</v>
          </cell>
          <cell r="Z637" t="str">
            <v>Print Summary</v>
          </cell>
        </row>
        <row r="638">
          <cell r="E638">
            <v>38068</v>
          </cell>
          <cell r="F638">
            <v>29</v>
          </cell>
          <cell r="G638">
            <v>1053</v>
          </cell>
          <cell r="K638" t="str">
            <v>DR</v>
          </cell>
          <cell r="L638">
            <v>38039</v>
          </cell>
          <cell r="N638">
            <v>886</v>
          </cell>
          <cell r="P638">
            <v>167</v>
          </cell>
          <cell r="Q638">
            <v>0</v>
          </cell>
          <cell r="R638">
            <v>37.959999084472656</v>
          </cell>
          <cell r="S638">
            <v>7.9899997711181641</v>
          </cell>
          <cell r="T638">
            <v>0</v>
          </cell>
          <cell r="U638">
            <v>5.190000057220459</v>
          </cell>
          <cell r="V638">
            <v>140.8699951171875</v>
          </cell>
          <cell r="W638" t="str">
            <v>CISCO_DAILY_BILL_DTL20040323.TXT</v>
          </cell>
          <cell r="X638">
            <v>38070</v>
          </cell>
          <cell r="Z638" t="str">
            <v>Print Summary</v>
          </cell>
        </row>
        <row r="639">
          <cell r="E639">
            <v>38097</v>
          </cell>
          <cell r="F639">
            <v>29</v>
          </cell>
          <cell r="G639">
            <v>1076</v>
          </cell>
          <cell r="K639" t="str">
            <v>DR</v>
          </cell>
          <cell r="L639">
            <v>38068</v>
          </cell>
          <cell r="N639">
            <v>912</v>
          </cell>
          <cell r="P639">
            <v>164</v>
          </cell>
          <cell r="Q639">
            <v>0</v>
          </cell>
          <cell r="R639">
            <v>33.610000610351563</v>
          </cell>
          <cell r="S639">
            <v>6.9099998474121094</v>
          </cell>
          <cell r="T639">
            <v>0</v>
          </cell>
          <cell r="U639">
            <v>5.3000001907348633</v>
          </cell>
          <cell r="V639">
            <v>142.05999755859375</v>
          </cell>
          <cell r="W639" t="str">
            <v>CISCO_DAILY_BILL_DTL20040421.TXT</v>
          </cell>
          <cell r="X639">
            <v>38099</v>
          </cell>
          <cell r="Z639" t="str">
            <v>Print Summary</v>
          </cell>
        </row>
        <row r="640">
          <cell r="E640">
            <v>38127</v>
          </cell>
          <cell r="F640">
            <v>30</v>
          </cell>
          <cell r="G640">
            <v>1324</v>
          </cell>
          <cell r="K640" t="str">
            <v>DR</v>
          </cell>
          <cell r="L640">
            <v>38097</v>
          </cell>
          <cell r="N640">
            <v>1122</v>
          </cell>
          <cell r="P640">
            <v>202</v>
          </cell>
          <cell r="Q640">
            <v>0</v>
          </cell>
          <cell r="R640">
            <v>30.059999465942383</v>
          </cell>
          <cell r="S640">
            <v>19.440000534057617</v>
          </cell>
          <cell r="T640">
            <v>0</v>
          </cell>
          <cell r="U640">
            <v>6.5199999809265137</v>
          </cell>
          <cell r="V640">
            <v>205.21000671386719</v>
          </cell>
          <cell r="W640" t="str">
            <v>CISCO_DAILY_BILL_DTL20040521.TXT</v>
          </cell>
          <cell r="X640">
            <v>38131</v>
          </cell>
          <cell r="Z640" t="str">
            <v>Print Summary</v>
          </cell>
        </row>
        <row r="641">
          <cell r="E641">
            <v>38159</v>
          </cell>
          <cell r="F641">
            <v>32</v>
          </cell>
          <cell r="G641">
            <v>1398</v>
          </cell>
          <cell r="K641" t="str">
            <v>DR</v>
          </cell>
          <cell r="L641">
            <v>38127</v>
          </cell>
          <cell r="N641">
            <v>1182</v>
          </cell>
          <cell r="P641">
            <v>216</v>
          </cell>
          <cell r="Q641">
            <v>0</v>
          </cell>
          <cell r="R641">
            <v>32.189998626708984</v>
          </cell>
          <cell r="S641">
            <v>29.639999389648438</v>
          </cell>
          <cell r="T641">
            <v>0</v>
          </cell>
          <cell r="U641">
            <v>6.9000000953674316</v>
          </cell>
          <cell r="V641">
            <v>235.6300048828125</v>
          </cell>
          <cell r="W641" t="str">
            <v>CISCO_DAILY_BILL_DTL20040622.TXT</v>
          </cell>
          <cell r="X641">
            <v>38161</v>
          </cell>
          <cell r="Z641" t="str">
            <v>Print Summary</v>
          </cell>
        </row>
        <row r="642">
          <cell r="E642">
            <v>38189</v>
          </cell>
          <cell r="F642">
            <v>30</v>
          </cell>
          <cell r="G642">
            <v>1312</v>
          </cell>
          <cell r="K642" t="str">
            <v>DR</v>
          </cell>
          <cell r="L642">
            <v>38159</v>
          </cell>
          <cell r="N642">
            <v>1035</v>
          </cell>
          <cell r="P642">
            <v>257</v>
          </cell>
          <cell r="Q642">
            <v>20</v>
          </cell>
          <cell r="R642">
            <v>28.180000305175781</v>
          </cell>
          <cell r="S642">
            <v>35.270000457763672</v>
          </cell>
          <cell r="T642">
            <v>9.1400003433227539</v>
          </cell>
          <cell r="U642">
            <v>6.4699997901916504</v>
          </cell>
          <cell r="V642">
            <v>235.71000671386719</v>
          </cell>
          <cell r="W642" t="str">
            <v>CISCO_DAILY_BILL_DTL20040722.TXT</v>
          </cell>
          <cell r="X642">
            <v>38191</v>
          </cell>
          <cell r="Z642" t="str">
            <v>Print Summary</v>
          </cell>
        </row>
        <row r="643">
          <cell r="E643">
            <v>38190</v>
          </cell>
          <cell r="F643">
            <v>29</v>
          </cell>
          <cell r="G643">
            <v>824</v>
          </cell>
          <cell r="K643" t="str">
            <v>DR</v>
          </cell>
          <cell r="L643">
            <v>38161</v>
          </cell>
          <cell r="N643">
            <v>741</v>
          </cell>
          <cell r="P643">
            <v>76</v>
          </cell>
          <cell r="Q643">
            <v>7</v>
          </cell>
          <cell r="R643">
            <v>-8.7200002670288086</v>
          </cell>
          <cell r="S643">
            <v>11.819999694824219</v>
          </cell>
          <cell r="T643">
            <v>4.5399999618530273</v>
          </cell>
          <cell r="U643">
            <v>4.070000171661377</v>
          </cell>
          <cell r="V643">
            <v>98.610000610351563</v>
          </cell>
          <cell r="W643" t="str">
            <v>CISCO_DAILY_BILL_DTL20040723.TXT</v>
          </cell>
          <cell r="X643">
            <v>38194</v>
          </cell>
          <cell r="Z643" t="str">
            <v>Print Summary</v>
          </cell>
        </row>
        <row r="644">
          <cell r="E644">
            <v>38221</v>
          </cell>
          <cell r="F644">
            <v>31</v>
          </cell>
          <cell r="G644">
            <v>1101</v>
          </cell>
          <cell r="K644" t="str">
            <v>DR</v>
          </cell>
          <cell r="L644">
            <v>38190</v>
          </cell>
          <cell r="N644">
            <v>995</v>
          </cell>
          <cell r="P644">
            <v>95</v>
          </cell>
          <cell r="Q644">
            <v>11</v>
          </cell>
          <cell r="R644">
            <v>-11.710000038146973</v>
          </cell>
          <cell r="S644">
            <v>14.779999732971191</v>
          </cell>
          <cell r="T644">
            <v>7.130000114440918</v>
          </cell>
          <cell r="U644">
            <v>5.4200000762939453</v>
          </cell>
          <cell r="V644">
            <v>138.27000427246094</v>
          </cell>
          <cell r="W644" t="str">
            <v>CISCO_DAILY_BILL_DTL20040824.TXT</v>
          </cell>
          <cell r="X644">
            <v>38224</v>
          </cell>
          <cell r="Z644" t="str">
            <v>Print Summary</v>
          </cell>
        </row>
        <row r="645">
          <cell r="E645">
            <v>38252</v>
          </cell>
          <cell r="F645">
            <v>31</v>
          </cell>
          <cell r="G645">
            <v>980</v>
          </cell>
          <cell r="K645" t="str">
            <v>DR</v>
          </cell>
          <cell r="L645">
            <v>38221</v>
          </cell>
          <cell r="N645">
            <v>883</v>
          </cell>
          <cell r="P645">
            <v>86</v>
          </cell>
          <cell r="Q645">
            <v>11</v>
          </cell>
          <cell r="R645">
            <v>-15.430000305175781</v>
          </cell>
          <cell r="S645">
            <v>12.899999618530273</v>
          </cell>
          <cell r="T645">
            <v>7.059999942779541</v>
          </cell>
          <cell r="U645">
            <v>4.8299999237060547</v>
          </cell>
          <cell r="V645">
            <v>118.62999725341797</v>
          </cell>
          <cell r="W645" t="str">
            <v>CISCO_DAILY_BILL_DTL20040923.TXT</v>
          </cell>
          <cell r="X645">
            <v>38254</v>
          </cell>
          <cell r="Z645" t="str">
            <v>Print Summary</v>
          </cell>
        </row>
        <row r="646">
          <cell r="E646">
            <v>37825</v>
          </cell>
          <cell r="F646">
            <v>23</v>
          </cell>
          <cell r="G646">
            <v>671</v>
          </cell>
          <cell r="K646" t="str">
            <v>DR</v>
          </cell>
          <cell r="L646">
            <v>37802</v>
          </cell>
          <cell r="N646">
            <v>589</v>
          </cell>
          <cell r="P646">
            <v>78</v>
          </cell>
          <cell r="Q646">
            <v>4</v>
          </cell>
          <cell r="R646">
            <v>2.869999885559082</v>
          </cell>
          <cell r="S646">
            <v>13.430000305175781</v>
          </cell>
          <cell r="T646">
            <v>2.6600000858306885</v>
          </cell>
          <cell r="U646">
            <v>3.4500000476837158</v>
          </cell>
          <cell r="V646">
            <v>85.339996337890625</v>
          </cell>
          <cell r="W646" t="str">
            <v>CISCO_DAILY_BILL_DTL20030724.TXT</v>
          </cell>
          <cell r="X646">
            <v>37827</v>
          </cell>
          <cell r="Z646" t="str">
            <v>Print Summary</v>
          </cell>
          <cell r="AA646" t="str">
            <v xml:space="preserve"> CPP Notification Failure. The customer was billed for CPP events for which they were not notified.</v>
          </cell>
        </row>
        <row r="647">
          <cell r="E647">
            <v>37854</v>
          </cell>
          <cell r="F647">
            <v>29</v>
          </cell>
          <cell r="G647">
            <v>860</v>
          </cell>
          <cell r="K647" t="str">
            <v>DR</v>
          </cell>
          <cell r="L647">
            <v>37825</v>
          </cell>
          <cell r="N647">
            <v>762</v>
          </cell>
          <cell r="P647">
            <v>88</v>
          </cell>
          <cell r="Q647">
            <v>10</v>
          </cell>
          <cell r="R647">
            <v>3.7100000381469727</v>
          </cell>
          <cell r="S647">
            <v>15.149999618530273</v>
          </cell>
          <cell r="T647">
            <v>6.6500000953674316</v>
          </cell>
          <cell r="U647">
            <v>4.4099998474121094</v>
          </cell>
          <cell r="V647">
            <v>110.86000061035156</v>
          </cell>
          <cell r="W647" t="str">
            <v>CISCO_DAILY_BILL_DTL20030822.TXT</v>
          </cell>
          <cell r="X647">
            <v>37858</v>
          </cell>
          <cell r="Z647" t="str">
            <v>Print Summary</v>
          </cell>
        </row>
        <row r="648">
          <cell r="E648">
            <v>37886</v>
          </cell>
          <cell r="F648">
            <v>32</v>
          </cell>
          <cell r="G648">
            <v>913</v>
          </cell>
          <cell r="K648" t="str">
            <v>DR</v>
          </cell>
          <cell r="L648">
            <v>37854</v>
          </cell>
          <cell r="N648">
            <v>807</v>
          </cell>
          <cell r="P648">
            <v>94</v>
          </cell>
          <cell r="Q648">
            <v>12</v>
          </cell>
          <cell r="R648">
            <v>4.2899999618530273</v>
          </cell>
          <cell r="S648">
            <v>16.229999542236328</v>
          </cell>
          <cell r="T648">
            <v>7.9899997711181641</v>
          </cell>
          <cell r="U648">
            <v>4.2600002288818359</v>
          </cell>
          <cell r="V648">
            <v>117.87000274658203</v>
          </cell>
          <cell r="W648" t="str">
            <v>CISCO_DAILY_BILL_DTL20030924.TXT</v>
          </cell>
          <cell r="X648">
            <v>37889</v>
          </cell>
          <cell r="Z648" t="str">
            <v>Print Summary</v>
          </cell>
        </row>
        <row r="649">
          <cell r="E649">
            <v>37915</v>
          </cell>
          <cell r="F649">
            <v>29</v>
          </cell>
          <cell r="G649">
            <v>705</v>
          </cell>
          <cell r="K649" t="str">
            <v>DR</v>
          </cell>
          <cell r="L649">
            <v>37886</v>
          </cell>
          <cell r="N649">
            <v>599</v>
          </cell>
          <cell r="P649">
            <v>92</v>
          </cell>
          <cell r="Q649">
            <v>14</v>
          </cell>
          <cell r="R649">
            <v>3.3299999237060547</v>
          </cell>
          <cell r="S649">
            <v>15.909999847412109</v>
          </cell>
          <cell r="T649">
            <v>9.3100004196166992</v>
          </cell>
          <cell r="U649">
            <v>3.130000114440918</v>
          </cell>
          <cell r="V649">
            <v>95.589996337890625</v>
          </cell>
          <cell r="W649" t="str">
            <v>CISCO_DAILY_BILL_DTL20031023.TXT</v>
          </cell>
          <cell r="X649">
            <v>37918</v>
          </cell>
          <cell r="Z649" t="str">
            <v>Print Summary</v>
          </cell>
        </row>
        <row r="650">
          <cell r="E650">
            <v>37945</v>
          </cell>
          <cell r="F650">
            <v>30</v>
          </cell>
          <cell r="G650">
            <v>674</v>
          </cell>
          <cell r="K650" t="str">
            <v>DR</v>
          </cell>
          <cell r="L650">
            <v>37915</v>
          </cell>
          <cell r="N650">
            <v>565</v>
          </cell>
          <cell r="P650">
            <v>109</v>
          </cell>
          <cell r="Q650">
            <v>0</v>
          </cell>
          <cell r="R650">
            <v>13.560000419616699</v>
          </cell>
          <cell r="S650">
            <v>24.579999923706055</v>
          </cell>
          <cell r="T650">
            <v>0</v>
          </cell>
          <cell r="U650">
            <v>3</v>
          </cell>
          <cell r="V650">
            <v>100.12999725341797</v>
          </cell>
          <cell r="W650" t="str">
            <v>CISCO_DAILY_BILL_DTL20031124.TXT</v>
          </cell>
          <cell r="X650">
            <v>37950</v>
          </cell>
          <cell r="Z650" t="str">
            <v>Print Summary</v>
          </cell>
        </row>
        <row r="651">
          <cell r="E651">
            <v>37977</v>
          </cell>
          <cell r="F651">
            <v>32</v>
          </cell>
          <cell r="G651">
            <v>598</v>
          </cell>
          <cell r="K651" t="str">
            <v>DR</v>
          </cell>
          <cell r="L651">
            <v>37945</v>
          </cell>
          <cell r="N651">
            <v>510</v>
          </cell>
          <cell r="P651">
            <v>88</v>
          </cell>
          <cell r="Q651">
            <v>0</v>
          </cell>
          <cell r="R651">
            <v>17.350000381469727</v>
          </cell>
          <cell r="S651">
            <v>23.229999542236328</v>
          </cell>
          <cell r="T651">
            <v>0</v>
          </cell>
          <cell r="U651">
            <v>2.6500000953674316</v>
          </cell>
          <cell r="V651">
            <v>92.870002746582031</v>
          </cell>
          <cell r="W651" t="str">
            <v>CISCO_DAILY_BILL_DTL20031224.TXT</v>
          </cell>
          <cell r="X651">
            <v>37981</v>
          </cell>
          <cell r="Z651" t="str">
            <v>Print Summary</v>
          </cell>
        </row>
        <row r="652">
          <cell r="E652">
            <v>38008</v>
          </cell>
          <cell r="F652">
            <v>31</v>
          </cell>
          <cell r="G652">
            <v>628</v>
          </cell>
          <cell r="K652" t="str">
            <v>DR</v>
          </cell>
          <cell r="L652">
            <v>37977</v>
          </cell>
          <cell r="N652">
            <v>525</v>
          </cell>
          <cell r="P652">
            <v>97</v>
          </cell>
          <cell r="Q652">
            <v>6</v>
          </cell>
          <cell r="R652">
            <v>17.860000610351563</v>
          </cell>
          <cell r="S652">
            <v>25.600000381469727</v>
          </cell>
          <cell r="T652">
            <v>2.9000000953674316</v>
          </cell>
          <cell r="U652">
            <v>2.7999999523162842</v>
          </cell>
          <cell r="V652">
            <v>101.34999847412109</v>
          </cell>
          <cell r="W652" t="str">
            <v>CISCO_DAILY_BILL_DTL20040126.TXT</v>
          </cell>
          <cell r="X652">
            <v>38013</v>
          </cell>
          <cell r="Z652" t="str">
            <v>Print Summary</v>
          </cell>
        </row>
        <row r="653">
          <cell r="E653">
            <v>38040</v>
          </cell>
          <cell r="F653">
            <v>32</v>
          </cell>
          <cell r="G653">
            <v>611</v>
          </cell>
          <cell r="K653" t="str">
            <v>DR</v>
          </cell>
          <cell r="L653">
            <v>38008</v>
          </cell>
          <cell r="N653">
            <v>521</v>
          </cell>
          <cell r="P653">
            <v>81</v>
          </cell>
          <cell r="Q653">
            <v>9</v>
          </cell>
          <cell r="R653">
            <v>17.469999313354492</v>
          </cell>
          <cell r="S653">
            <v>21.350000381469727</v>
          </cell>
          <cell r="T653">
            <v>4.3499999046325684</v>
          </cell>
          <cell r="U653">
            <v>3.0199999809265137</v>
          </cell>
          <cell r="V653">
            <v>96.099998474121094</v>
          </cell>
          <cell r="W653" t="str">
            <v>CISCO_DAILY_BILL_DTL20040226.TXT</v>
          </cell>
          <cell r="X653">
            <v>38044</v>
          </cell>
          <cell r="Z653" t="str">
            <v>Print Summary</v>
          </cell>
        </row>
        <row r="654">
          <cell r="E654">
            <v>38069</v>
          </cell>
          <cell r="F654">
            <v>29</v>
          </cell>
          <cell r="G654">
            <v>490</v>
          </cell>
          <cell r="K654" t="str">
            <v>DR</v>
          </cell>
          <cell r="L654">
            <v>38040</v>
          </cell>
          <cell r="N654">
            <v>420</v>
          </cell>
          <cell r="P654">
            <v>70</v>
          </cell>
          <cell r="Q654">
            <v>0</v>
          </cell>
          <cell r="R654">
            <v>14.079999923706055</v>
          </cell>
          <cell r="S654">
            <v>18.450000762939453</v>
          </cell>
          <cell r="T654">
            <v>0</v>
          </cell>
          <cell r="U654">
            <v>2.4100000858306885</v>
          </cell>
          <cell r="V654">
            <v>74.410003662109375</v>
          </cell>
          <cell r="W654" t="str">
            <v>CISCO_DAILY_BILL_DTL20040324.TXT</v>
          </cell>
          <cell r="X654">
            <v>38071</v>
          </cell>
          <cell r="Z654" t="str">
            <v>Print Summary</v>
          </cell>
        </row>
        <row r="655">
          <cell r="E655">
            <v>38098</v>
          </cell>
          <cell r="F655">
            <v>29</v>
          </cell>
          <cell r="G655">
            <v>495</v>
          </cell>
          <cell r="K655" t="str">
            <v>DR</v>
          </cell>
          <cell r="L655">
            <v>38069</v>
          </cell>
          <cell r="N655">
            <v>427</v>
          </cell>
          <cell r="P655">
            <v>68</v>
          </cell>
          <cell r="Q655">
            <v>0</v>
          </cell>
          <cell r="R655">
            <v>11.640000343322754</v>
          </cell>
          <cell r="S655">
            <v>17.479999542236328</v>
          </cell>
          <cell r="T655">
            <v>0</v>
          </cell>
          <cell r="U655">
            <v>2.4500000476837158</v>
          </cell>
          <cell r="V655">
            <v>73.199996948242188</v>
          </cell>
          <cell r="W655" t="str">
            <v>CISCO_DAILY_BILL_DTL20040422.TXT</v>
          </cell>
          <cell r="X655">
            <v>38100</v>
          </cell>
          <cell r="Z655" t="str">
            <v>Print Summary</v>
          </cell>
        </row>
        <row r="656">
          <cell r="E656">
            <v>38130</v>
          </cell>
          <cell r="F656">
            <v>32</v>
          </cell>
          <cell r="G656">
            <v>542</v>
          </cell>
          <cell r="K656" t="str">
            <v>DR</v>
          </cell>
          <cell r="L656">
            <v>38098</v>
          </cell>
          <cell r="N656">
            <v>472</v>
          </cell>
          <cell r="P656">
            <v>70</v>
          </cell>
          <cell r="Q656">
            <v>0</v>
          </cell>
          <cell r="R656">
            <v>-2.2000000476837158</v>
          </cell>
          <cell r="S656">
            <v>12.979999542236328</v>
          </cell>
          <cell r="T656">
            <v>0</v>
          </cell>
          <cell r="U656">
            <v>2.6700000762939453</v>
          </cell>
          <cell r="V656">
            <v>61.790000915527344</v>
          </cell>
          <cell r="W656" t="str">
            <v>CISCO_DAILY_BILL_DTL20040525.TXT</v>
          </cell>
          <cell r="X656">
            <v>38133</v>
          </cell>
          <cell r="Z656" t="str">
            <v>Print Summary</v>
          </cell>
        </row>
        <row r="657">
          <cell r="E657">
            <v>38160</v>
          </cell>
          <cell r="F657">
            <v>30</v>
          </cell>
          <cell r="G657">
            <v>454</v>
          </cell>
          <cell r="K657" t="str">
            <v>DR</v>
          </cell>
          <cell r="L657">
            <v>38130</v>
          </cell>
          <cell r="N657">
            <v>392</v>
          </cell>
          <cell r="P657">
            <v>62</v>
          </cell>
          <cell r="Q657">
            <v>0</v>
          </cell>
          <cell r="R657">
            <v>-4.6100001335144043</v>
          </cell>
          <cell r="S657">
            <v>9.6400003433227539</v>
          </cell>
          <cell r="T657">
            <v>0</v>
          </cell>
          <cell r="U657">
            <v>2.2400000095367432</v>
          </cell>
          <cell r="V657">
            <v>45.840000152587891</v>
          </cell>
          <cell r="W657" t="str">
            <v>CISCO_DAILY_BILL_DTL20040623.TXT</v>
          </cell>
          <cell r="X657">
            <v>38162</v>
          </cell>
          <cell r="Z657" t="str">
            <v>Print Summary</v>
          </cell>
        </row>
        <row r="658">
          <cell r="E658">
            <v>38190</v>
          </cell>
          <cell r="F658">
            <v>30</v>
          </cell>
          <cell r="G658">
            <v>682</v>
          </cell>
          <cell r="K658" t="str">
            <v>DR</v>
          </cell>
          <cell r="L658">
            <v>38160</v>
          </cell>
          <cell r="N658">
            <v>594</v>
          </cell>
          <cell r="P658">
            <v>69</v>
          </cell>
          <cell r="Q658">
            <v>19</v>
          </cell>
          <cell r="R658">
            <v>-6.9899997711181641</v>
          </cell>
          <cell r="S658">
            <v>10.729999542236328</v>
          </cell>
          <cell r="T658">
            <v>12.319999694824219</v>
          </cell>
          <cell r="U658">
            <v>3.3599998950958252</v>
          </cell>
          <cell r="V658">
            <v>86.55999755859375</v>
          </cell>
          <cell r="W658" t="str">
            <v>CISCO_DAILY_BILL_DTL20040723.TXT</v>
          </cell>
          <cell r="X658">
            <v>38194</v>
          </cell>
          <cell r="Z658" t="str">
            <v>Print Summary</v>
          </cell>
        </row>
        <row r="659">
          <cell r="E659">
            <v>38221</v>
          </cell>
          <cell r="F659">
            <v>31</v>
          </cell>
          <cell r="G659">
            <v>885</v>
          </cell>
          <cell r="K659" t="str">
            <v>DR</v>
          </cell>
          <cell r="L659">
            <v>38190</v>
          </cell>
          <cell r="N659">
            <v>780</v>
          </cell>
          <cell r="P659">
            <v>86</v>
          </cell>
          <cell r="Q659">
            <v>19</v>
          </cell>
          <cell r="R659">
            <v>-9.1800003051757813</v>
          </cell>
          <cell r="S659">
            <v>13.380000114440918</v>
          </cell>
          <cell r="T659">
            <v>12.319999694824219</v>
          </cell>
          <cell r="U659">
            <v>4.3600001335144043</v>
          </cell>
          <cell r="V659">
            <v>114.31999969482422</v>
          </cell>
          <cell r="W659" t="str">
            <v>CISCO_DAILY_BILL_DTL20040824.TXT</v>
          </cell>
          <cell r="X659">
            <v>38224</v>
          </cell>
          <cell r="Z659" t="str">
            <v>Print Summary</v>
          </cell>
        </row>
        <row r="660">
          <cell r="E660">
            <v>38252</v>
          </cell>
          <cell r="F660">
            <v>31</v>
          </cell>
          <cell r="G660">
            <v>782</v>
          </cell>
          <cell r="K660" t="str">
            <v>DR</v>
          </cell>
          <cell r="L660">
            <v>38221</v>
          </cell>
          <cell r="N660">
            <v>688</v>
          </cell>
          <cell r="P660">
            <v>83</v>
          </cell>
          <cell r="Q660">
            <v>11</v>
          </cell>
          <cell r="R660">
            <v>-12.569999694824219</v>
          </cell>
          <cell r="S660">
            <v>12.439999580383301</v>
          </cell>
          <cell r="T660">
            <v>7.059999942779541</v>
          </cell>
          <cell r="U660">
            <v>3.8599998950958252</v>
          </cell>
          <cell r="V660">
            <v>93.330001831054688</v>
          </cell>
          <cell r="W660" t="str">
            <v>CISCO_DAILY_BILL_DTL20040924.TXT</v>
          </cell>
          <cell r="X660">
            <v>38257</v>
          </cell>
          <cell r="Z660" t="str">
            <v>Print Summary</v>
          </cell>
        </row>
        <row r="661">
          <cell r="E661">
            <v>37825</v>
          </cell>
          <cell r="F661">
            <v>23</v>
          </cell>
          <cell r="G661">
            <v>288</v>
          </cell>
          <cell r="K661" t="str">
            <v>DR</v>
          </cell>
          <cell r="L661">
            <v>37802</v>
          </cell>
          <cell r="N661">
            <v>250</v>
          </cell>
          <cell r="P661">
            <v>38</v>
          </cell>
          <cell r="Q661">
            <v>0</v>
          </cell>
          <cell r="R661">
            <v>10.970000267028809</v>
          </cell>
          <cell r="S661">
            <v>5.8499999046325684</v>
          </cell>
          <cell r="T661">
            <v>0</v>
          </cell>
          <cell r="U661">
            <v>1.4800000190734863</v>
          </cell>
          <cell r="V661">
            <v>39.599998474121094</v>
          </cell>
          <cell r="W661" t="str">
            <v>CISCO_DAILY_BILL_DTL20030728.TXT</v>
          </cell>
          <cell r="X661">
            <v>37831</v>
          </cell>
          <cell r="Z661" t="str">
            <v>Print Summary</v>
          </cell>
          <cell r="AA661" t="str">
            <v xml:space="preserve"> CPP Notification Failure. The customer was billed for CPP events for which they were not notified.</v>
          </cell>
        </row>
        <row r="662">
          <cell r="E662">
            <v>37854</v>
          </cell>
          <cell r="F662">
            <v>29</v>
          </cell>
          <cell r="G662">
            <v>432</v>
          </cell>
          <cell r="K662" t="str">
            <v>DR</v>
          </cell>
          <cell r="L662">
            <v>37825</v>
          </cell>
          <cell r="N662">
            <v>373</v>
          </cell>
          <cell r="P662">
            <v>53</v>
          </cell>
          <cell r="Q662">
            <v>6</v>
          </cell>
          <cell r="R662">
            <v>16.360000610351563</v>
          </cell>
          <cell r="S662">
            <v>8.1599998474121094</v>
          </cell>
          <cell r="T662">
            <v>2.8399999141693115</v>
          </cell>
          <cell r="U662">
            <v>2.2200000286102295</v>
          </cell>
          <cell r="V662">
            <v>63.169998168945313</v>
          </cell>
          <cell r="W662" t="str">
            <v>CISCO_DAILY_BILL_DTL20030822.TXT</v>
          </cell>
          <cell r="X662">
            <v>37858</v>
          </cell>
          <cell r="Z662" t="str">
            <v>Print Summary</v>
          </cell>
        </row>
        <row r="663">
          <cell r="E663">
            <v>37867</v>
          </cell>
          <cell r="F663">
            <v>13</v>
          </cell>
          <cell r="G663">
            <v>190</v>
          </cell>
          <cell r="K663" t="str">
            <v>DR</v>
          </cell>
          <cell r="L663">
            <v>37854</v>
          </cell>
          <cell r="N663">
            <v>165</v>
          </cell>
          <cell r="P663">
            <v>20</v>
          </cell>
          <cell r="Q663">
            <v>5</v>
          </cell>
          <cell r="R663">
            <v>7.2600002288818359</v>
          </cell>
          <cell r="S663">
            <v>3.0799999237060547</v>
          </cell>
          <cell r="T663">
            <v>2.369999885559082</v>
          </cell>
          <cell r="U663">
            <v>0.94999998807907104</v>
          </cell>
          <cell r="V663">
            <v>28.389999389648438</v>
          </cell>
          <cell r="W663" t="str">
            <v>CISCO_DAILY_BILL_DTL20030904.TXT</v>
          </cell>
          <cell r="X663">
            <v>37869</v>
          </cell>
          <cell r="Z663" t="str">
            <v>Print Summary</v>
          </cell>
        </row>
        <row r="664">
          <cell r="E664">
            <v>38190</v>
          </cell>
          <cell r="F664">
            <v>29</v>
          </cell>
          <cell r="G664">
            <v>378</v>
          </cell>
          <cell r="K664" t="str">
            <v>DR</v>
          </cell>
          <cell r="L664">
            <v>38161</v>
          </cell>
          <cell r="N664">
            <v>327</v>
          </cell>
          <cell r="P664">
            <v>46</v>
          </cell>
          <cell r="Q664">
            <v>5</v>
          </cell>
          <cell r="R664">
            <v>8.8999996185302734</v>
          </cell>
          <cell r="S664">
            <v>6.309999942779541</v>
          </cell>
          <cell r="T664">
            <v>2.2899999618530273</v>
          </cell>
          <cell r="U664">
            <v>1.8700000047683716</v>
          </cell>
          <cell r="V664">
            <v>50.520000457763672</v>
          </cell>
          <cell r="W664" t="str">
            <v>CISCO_DAILY_BILL_DTL20040726.TXT</v>
          </cell>
          <cell r="X664">
            <v>38195</v>
          </cell>
          <cell r="Z664" t="str">
            <v>Print Summary</v>
          </cell>
        </row>
        <row r="665">
          <cell r="E665">
            <v>38221</v>
          </cell>
          <cell r="F665">
            <v>31</v>
          </cell>
          <cell r="G665">
            <v>496</v>
          </cell>
          <cell r="K665" t="str">
            <v>DR</v>
          </cell>
          <cell r="L665">
            <v>38190</v>
          </cell>
          <cell r="N665">
            <v>427</v>
          </cell>
          <cell r="P665">
            <v>48</v>
          </cell>
          <cell r="Q665">
            <v>21</v>
          </cell>
          <cell r="R665">
            <v>11.630000114440918</v>
          </cell>
          <cell r="S665">
            <v>6.5900001525878906</v>
          </cell>
          <cell r="T665">
            <v>9.6000003814697266</v>
          </cell>
          <cell r="U665">
            <v>2.440000057220459</v>
          </cell>
          <cell r="V665">
            <v>73.30999755859375</v>
          </cell>
          <cell r="W665" t="str">
            <v>CISCO_DAILY_BILL_DTL20040823.TXT</v>
          </cell>
          <cell r="X665">
            <v>38223</v>
          </cell>
          <cell r="Z665" t="str">
            <v>Print Summary</v>
          </cell>
        </row>
        <row r="666">
          <cell r="E666">
            <v>38250</v>
          </cell>
          <cell r="F666">
            <v>29</v>
          </cell>
          <cell r="G666">
            <v>509</v>
          </cell>
          <cell r="K666" t="str">
            <v>DR</v>
          </cell>
          <cell r="L666">
            <v>38221</v>
          </cell>
          <cell r="N666">
            <v>442</v>
          </cell>
          <cell r="P666">
            <v>52</v>
          </cell>
          <cell r="Q666">
            <v>15</v>
          </cell>
          <cell r="R666">
            <v>9.5699996948242188</v>
          </cell>
          <cell r="S666">
            <v>6.880000114440918</v>
          </cell>
          <cell r="T666">
            <v>6.7600002288818359</v>
          </cell>
          <cell r="U666">
            <v>2.5</v>
          </cell>
          <cell r="V666">
            <v>72.050003051757813</v>
          </cell>
          <cell r="W666" t="str">
            <v>CISCO_DAILY_BILL_DTL20040923.TXT</v>
          </cell>
          <cell r="X666">
            <v>38254</v>
          </cell>
          <cell r="Z666" t="str">
            <v>Print Summary</v>
          </cell>
          <cell r="AA666" t="str">
            <v>CPP Notification Failure. Move 3 kWh from super peak to on peak.</v>
          </cell>
        </row>
        <row r="667">
          <cell r="E667">
            <v>38190</v>
          </cell>
          <cell r="F667">
            <v>29</v>
          </cell>
          <cell r="G667">
            <v>2475</v>
          </cell>
          <cell r="K667" t="str">
            <v>DR</v>
          </cell>
          <cell r="L667">
            <v>38161</v>
          </cell>
          <cell r="N667">
            <v>2043</v>
          </cell>
          <cell r="P667">
            <v>386</v>
          </cell>
          <cell r="Q667">
            <v>46</v>
          </cell>
          <cell r="R667">
            <v>-24.049999237060547</v>
          </cell>
          <cell r="S667">
            <v>60.029998779296875</v>
          </cell>
          <cell r="T667">
            <v>29.819999694824219</v>
          </cell>
          <cell r="U667">
            <v>12.199999809265137</v>
          </cell>
          <cell r="V667">
            <v>416.27999877929688</v>
          </cell>
          <cell r="W667" t="str">
            <v>CISCO_DAILY_BILL_DTL20040723.TXT</v>
          </cell>
          <cell r="X667">
            <v>38194</v>
          </cell>
          <cell r="Z667" t="str">
            <v>Print Summary</v>
          </cell>
        </row>
        <row r="668">
          <cell r="E668">
            <v>38221</v>
          </cell>
          <cell r="F668">
            <v>31</v>
          </cell>
          <cell r="G668">
            <v>2144</v>
          </cell>
          <cell r="K668" t="str">
            <v>DR</v>
          </cell>
          <cell r="L668">
            <v>38190</v>
          </cell>
          <cell r="N668">
            <v>1794</v>
          </cell>
          <cell r="P668">
            <v>280</v>
          </cell>
          <cell r="Q668">
            <v>70</v>
          </cell>
          <cell r="R668">
            <v>-21.120000839233398</v>
          </cell>
          <cell r="S668">
            <v>43.549999237060547</v>
          </cell>
          <cell r="T668">
            <v>45.380001068115234</v>
          </cell>
          <cell r="U668">
            <v>10.569999694824219</v>
          </cell>
          <cell r="V668">
            <v>364.3599853515625</v>
          </cell>
          <cell r="W668" t="str">
            <v>CISCO_DAILY_BILL_DTL20040823.TXT</v>
          </cell>
          <cell r="X668">
            <v>38223</v>
          </cell>
          <cell r="Z668" t="str">
            <v>Print Summary</v>
          </cell>
        </row>
        <row r="669">
          <cell r="E669">
            <v>38252</v>
          </cell>
          <cell r="F669">
            <v>31</v>
          </cell>
          <cell r="G669">
            <v>1979</v>
          </cell>
          <cell r="K669" t="str">
            <v>DR</v>
          </cell>
          <cell r="L669">
            <v>38221</v>
          </cell>
          <cell r="N669">
            <v>1648</v>
          </cell>
          <cell r="P669">
            <v>283</v>
          </cell>
          <cell r="Q669">
            <v>48</v>
          </cell>
          <cell r="R669">
            <v>-28.600000381469727</v>
          </cell>
          <cell r="S669">
            <v>42.409999847412109</v>
          </cell>
          <cell r="T669">
            <v>30.799999237060547</v>
          </cell>
          <cell r="U669">
            <v>9.75</v>
          </cell>
          <cell r="V669">
            <v>324.07998657226563</v>
          </cell>
          <cell r="W669" t="str">
            <v>CISCO_DAILY_BILL_DTL20040927.TXT</v>
          </cell>
          <cell r="X669">
            <v>38258</v>
          </cell>
          <cell r="Z669" t="str">
            <v>Print Summary</v>
          </cell>
        </row>
        <row r="670">
          <cell r="E670">
            <v>37830</v>
          </cell>
          <cell r="F670">
            <v>19</v>
          </cell>
          <cell r="G670">
            <v>608</v>
          </cell>
          <cell r="K670" t="str">
            <v>DR</v>
          </cell>
          <cell r="L670">
            <v>37811</v>
          </cell>
          <cell r="N670">
            <v>505</v>
          </cell>
          <cell r="P670">
            <v>89</v>
          </cell>
          <cell r="Q670">
            <v>14</v>
          </cell>
          <cell r="R670">
            <v>22.149999618530273</v>
          </cell>
          <cell r="S670">
            <v>13.689999580383301</v>
          </cell>
          <cell r="T670">
            <v>6.630000114440918</v>
          </cell>
          <cell r="U670">
            <v>3.119999885559082</v>
          </cell>
          <cell r="V670">
            <v>103.80999755859375</v>
          </cell>
          <cell r="W670" t="str">
            <v>CISCO_DAILY_BILL_DTL20030820.TXT</v>
          </cell>
          <cell r="X670">
            <v>37854</v>
          </cell>
          <cell r="Z670" t="str">
            <v>Print Summary</v>
          </cell>
        </row>
        <row r="671">
          <cell r="E671">
            <v>37859</v>
          </cell>
          <cell r="F671">
            <v>29</v>
          </cell>
          <cell r="G671">
            <v>1029</v>
          </cell>
          <cell r="K671" t="str">
            <v>DR</v>
          </cell>
          <cell r="L671">
            <v>37830</v>
          </cell>
          <cell r="N671">
            <v>845</v>
          </cell>
          <cell r="P671">
            <v>159</v>
          </cell>
          <cell r="Q671">
            <v>25</v>
          </cell>
          <cell r="R671">
            <v>37.069999694824219</v>
          </cell>
          <cell r="S671">
            <v>24.469999313354492</v>
          </cell>
          <cell r="T671">
            <v>11.850000381469727</v>
          </cell>
          <cell r="U671">
            <v>5.2800002098083496</v>
          </cell>
          <cell r="V671">
            <v>179.30999755859375</v>
          </cell>
          <cell r="W671" t="str">
            <v>CISCO_DAILY_BILL_DTL20030827.TXT</v>
          </cell>
          <cell r="X671">
            <v>37861</v>
          </cell>
          <cell r="Z671" t="str">
            <v>Print Summary</v>
          </cell>
        </row>
        <row r="672">
          <cell r="E672">
            <v>37889</v>
          </cell>
          <cell r="F672">
            <v>30</v>
          </cell>
          <cell r="G672">
            <v>938</v>
          </cell>
          <cell r="K672" t="str">
            <v>DR</v>
          </cell>
          <cell r="L672">
            <v>37859</v>
          </cell>
          <cell r="N672">
            <v>783</v>
          </cell>
          <cell r="P672">
            <v>138</v>
          </cell>
          <cell r="Q672">
            <v>17</v>
          </cell>
          <cell r="R672">
            <v>34.799999237060547</v>
          </cell>
          <cell r="S672">
            <v>21.319999694824219</v>
          </cell>
          <cell r="T672">
            <v>8.0600004196166992</v>
          </cell>
          <cell r="U672">
            <v>4.2699999809265137</v>
          </cell>
          <cell r="V672">
            <v>157.80999755859375</v>
          </cell>
          <cell r="W672" t="str">
            <v>CISCO_DAILY_BILL_DTL20030926.TXT</v>
          </cell>
          <cell r="X672">
            <v>37893</v>
          </cell>
          <cell r="Z672" t="str">
            <v>Print Summary</v>
          </cell>
        </row>
        <row r="673">
          <cell r="E673">
            <v>37920</v>
          </cell>
          <cell r="F673">
            <v>31</v>
          </cell>
          <cell r="G673">
            <v>1167</v>
          </cell>
          <cell r="K673" t="str">
            <v>DR</v>
          </cell>
          <cell r="L673">
            <v>37889</v>
          </cell>
          <cell r="N673">
            <v>990</v>
          </cell>
          <cell r="P673">
            <v>153</v>
          </cell>
          <cell r="Q673">
            <v>24</v>
          </cell>
          <cell r="R673">
            <v>44.119998931884766</v>
          </cell>
          <cell r="S673">
            <v>23.649999618530273</v>
          </cell>
          <cell r="T673">
            <v>11.390000343322754</v>
          </cell>
          <cell r="U673">
            <v>5.179999828338623</v>
          </cell>
          <cell r="V673">
            <v>203.30999755859375</v>
          </cell>
          <cell r="W673" t="str">
            <v>CISCO_DAILY_BILL_DTL20031031.TXT</v>
          </cell>
          <cell r="X673">
            <v>37928</v>
          </cell>
          <cell r="Z673" t="str">
            <v>Print Summary</v>
          </cell>
        </row>
        <row r="674">
          <cell r="E674">
            <v>37950</v>
          </cell>
          <cell r="F674">
            <v>30</v>
          </cell>
          <cell r="G674">
            <v>961</v>
          </cell>
          <cell r="K674" t="str">
            <v>DR</v>
          </cell>
          <cell r="L674">
            <v>37920</v>
          </cell>
          <cell r="N674">
            <v>797</v>
          </cell>
          <cell r="P674">
            <v>164</v>
          </cell>
          <cell r="Q674">
            <v>0</v>
          </cell>
          <cell r="R674">
            <v>34.700000762939453</v>
          </cell>
          <cell r="S674">
            <v>13.130000114440918</v>
          </cell>
          <cell r="T674">
            <v>0</v>
          </cell>
          <cell r="U674">
            <v>4.2600002288818359</v>
          </cell>
          <cell r="V674">
            <v>142.52999877929688</v>
          </cell>
          <cell r="W674" t="str">
            <v>CISCO_DAILY_BILL_DTL20031126.TXT</v>
          </cell>
          <cell r="X674">
            <v>37956</v>
          </cell>
          <cell r="Z674" t="str">
            <v>Print Summary</v>
          </cell>
        </row>
        <row r="675">
          <cell r="E675">
            <v>37983</v>
          </cell>
          <cell r="F675">
            <v>33</v>
          </cell>
          <cell r="G675">
            <v>1605</v>
          </cell>
          <cell r="K675" t="str">
            <v>DR</v>
          </cell>
          <cell r="L675">
            <v>37950</v>
          </cell>
          <cell r="N675">
            <v>1357</v>
          </cell>
          <cell r="P675">
            <v>248</v>
          </cell>
          <cell r="Q675">
            <v>0</v>
          </cell>
          <cell r="R675">
            <v>58.799999237060547</v>
          </cell>
          <cell r="S675">
            <v>11.989999771118164</v>
          </cell>
          <cell r="T675">
            <v>0</v>
          </cell>
          <cell r="U675">
            <v>7.119999885559082</v>
          </cell>
          <cell r="V675">
            <v>244.75999450683594</v>
          </cell>
          <cell r="W675" t="str">
            <v>CISCO_DAILY_BILL_DTL20031229.TXT</v>
          </cell>
          <cell r="X675">
            <v>37985</v>
          </cell>
          <cell r="Z675" t="str">
            <v>Print Summary</v>
          </cell>
        </row>
        <row r="676">
          <cell r="E676">
            <v>38013</v>
          </cell>
          <cell r="F676">
            <v>30</v>
          </cell>
          <cell r="G676">
            <v>990</v>
          </cell>
          <cell r="K676" t="str">
            <v>DR</v>
          </cell>
          <cell r="L676">
            <v>37983</v>
          </cell>
          <cell r="N676">
            <v>820</v>
          </cell>
          <cell r="P676">
            <v>159</v>
          </cell>
          <cell r="Q676">
            <v>11</v>
          </cell>
          <cell r="R676">
            <v>35.450000762939453</v>
          </cell>
          <cell r="S676">
            <v>7.679999828338623</v>
          </cell>
          <cell r="T676">
            <v>7.2399997711181641</v>
          </cell>
          <cell r="U676">
            <v>4.4800000190734863</v>
          </cell>
          <cell r="V676">
            <v>146.57000732421875</v>
          </cell>
          <cell r="W676" t="str">
            <v>CISCO_DAILY_BILL_DTL20040128.TXT</v>
          </cell>
          <cell r="X676">
            <v>38015</v>
          </cell>
          <cell r="Z676" t="str">
            <v>Print Summary</v>
          </cell>
        </row>
        <row r="677">
          <cell r="E677">
            <v>38043</v>
          </cell>
          <cell r="F677">
            <v>30</v>
          </cell>
          <cell r="G677">
            <v>739</v>
          </cell>
          <cell r="K677" t="str">
            <v>DR</v>
          </cell>
          <cell r="L677">
            <v>38013</v>
          </cell>
          <cell r="N677">
            <v>631</v>
          </cell>
          <cell r="P677">
            <v>100</v>
          </cell>
          <cell r="Q677">
            <v>8</v>
          </cell>
          <cell r="R677">
            <v>27.030000686645508</v>
          </cell>
          <cell r="S677">
            <v>4.7800002098083496</v>
          </cell>
          <cell r="T677">
            <v>5.2600002288818359</v>
          </cell>
          <cell r="U677">
            <v>3.6400001049041748</v>
          </cell>
          <cell r="V677">
            <v>104.41000366210938</v>
          </cell>
          <cell r="W677" t="str">
            <v>CISCO_DAILY_BILL_DTL20040301.TXT</v>
          </cell>
          <cell r="X677">
            <v>38048</v>
          </cell>
          <cell r="Z677" t="str">
            <v>Print Summary</v>
          </cell>
        </row>
        <row r="678">
          <cell r="E678">
            <v>38074</v>
          </cell>
          <cell r="F678">
            <v>31</v>
          </cell>
          <cell r="G678">
            <v>774</v>
          </cell>
          <cell r="K678" t="str">
            <v>DR</v>
          </cell>
          <cell r="L678">
            <v>38043</v>
          </cell>
          <cell r="N678">
            <v>649</v>
          </cell>
          <cell r="P678">
            <v>125</v>
          </cell>
          <cell r="Q678">
            <v>0</v>
          </cell>
          <cell r="R678">
            <v>27.799999237060547</v>
          </cell>
          <cell r="S678">
            <v>5.9800000190734863</v>
          </cell>
          <cell r="T678">
            <v>0</v>
          </cell>
          <cell r="U678">
            <v>3.8299999237060547</v>
          </cell>
          <cell r="V678">
            <v>105.63999938964844</v>
          </cell>
          <cell r="W678" t="str">
            <v>CISCO_DAILY_BILL_DTL20040330.TXT</v>
          </cell>
          <cell r="X678">
            <v>38077</v>
          </cell>
          <cell r="Z678" t="str">
            <v>Print Summary</v>
          </cell>
        </row>
        <row r="679">
          <cell r="E679">
            <v>38103</v>
          </cell>
          <cell r="F679">
            <v>29</v>
          </cell>
          <cell r="G679">
            <v>787</v>
          </cell>
          <cell r="K679" t="str">
            <v>DR</v>
          </cell>
          <cell r="L679">
            <v>38074</v>
          </cell>
          <cell r="N679">
            <v>668</v>
          </cell>
          <cell r="P679">
            <v>119</v>
          </cell>
          <cell r="Q679">
            <v>0</v>
          </cell>
          <cell r="R679">
            <v>23.139999389648438</v>
          </cell>
          <cell r="S679">
            <v>4.7800002098083496</v>
          </cell>
          <cell r="T679">
            <v>0</v>
          </cell>
          <cell r="U679">
            <v>3.880000114440918</v>
          </cell>
          <cell r="V679">
            <v>106.43000030517578</v>
          </cell>
          <cell r="W679" t="str">
            <v>CISCO_DAILY_BILL_DTL20040428.TXT</v>
          </cell>
          <cell r="X679">
            <v>38106</v>
          </cell>
          <cell r="Z679" t="str">
            <v>Print Summary</v>
          </cell>
        </row>
        <row r="680">
          <cell r="E680">
            <v>38133</v>
          </cell>
          <cell r="F680">
            <v>30</v>
          </cell>
          <cell r="G680">
            <v>930</v>
          </cell>
          <cell r="K680" t="str">
            <v>DR</v>
          </cell>
          <cell r="L680">
            <v>38103</v>
          </cell>
          <cell r="N680">
            <v>774</v>
          </cell>
          <cell r="P680">
            <v>156</v>
          </cell>
          <cell r="Q680">
            <v>0</v>
          </cell>
          <cell r="R680">
            <v>20.979999542236328</v>
          </cell>
          <cell r="S680">
            <v>19.280000686645508</v>
          </cell>
          <cell r="T680">
            <v>0</v>
          </cell>
          <cell r="U680">
            <v>4.5799999237060547</v>
          </cell>
          <cell r="V680">
            <v>145</v>
          </cell>
          <cell r="W680" t="str">
            <v>CISCO_DAILY_BILL_DTL20040527.TXT</v>
          </cell>
          <cell r="X680">
            <v>38135</v>
          </cell>
          <cell r="Z680" t="str">
            <v>Print Summary</v>
          </cell>
        </row>
        <row r="681">
          <cell r="E681">
            <v>38165</v>
          </cell>
          <cell r="F681">
            <v>32</v>
          </cell>
          <cell r="G681">
            <v>898</v>
          </cell>
          <cell r="K681" t="str">
            <v>DR</v>
          </cell>
          <cell r="L681">
            <v>38133</v>
          </cell>
          <cell r="N681">
            <v>766</v>
          </cell>
          <cell r="P681">
            <v>132</v>
          </cell>
          <cell r="Q681">
            <v>0</v>
          </cell>
          <cell r="R681">
            <v>20.860000610351563</v>
          </cell>
          <cell r="S681">
            <v>18.110000610351563</v>
          </cell>
          <cell r="T681">
            <v>0</v>
          </cell>
          <cell r="U681">
            <v>4.429999828338623</v>
          </cell>
          <cell r="V681">
            <v>137.77000427246094</v>
          </cell>
          <cell r="W681" t="str">
            <v>CISCO_DAILY_BILL_DTL20040629.TXT</v>
          </cell>
          <cell r="X681">
            <v>38168</v>
          </cell>
          <cell r="Z681" t="str">
            <v>Print Summary</v>
          </cell>
        </row>
        <row r="682">
          <cell r="E682">
            <v>38195</v>
          </cell>
          <cell r="F682">
            <v>30</v>
          </cell>
          <cell r="G682">
            <v>864</v>
          </cell>
          <cell r="K682" t="str">
            <v>DR</v>
          </cell>
          <cell r="L682">
            <v>38165</v>
          </cell>
          <cell r="N682">
            <v>734</v>
          </cell>
          <cell r="P682">
            <v>113</v>
          </cell>
          <cell r="Q682">
            <v>17</v>
          </cell>
          <cell r="R682">
            <v>19.989999771118164</v>
          </cell>
          <cell r="S682">
            <v>15.510000228881836</v>
          </cell>
          <cell r="T682">
            <v>7.7699999809265137</v>
          </cell>
          <cell r="U682">
            <v>4.2600002288818359</v>
          </cell>
          <cell r="V682">
            <v>139.02000427246094</v>
          </cell>
          <cell r="W682" t="str">
            <v>CISCO_DAILY_BILL_DTL20040729.TXT</v>
          </cell>
          <cell r="X682">
            <v>38198</v>
          </cell>
          <cell r="Z682" t="str">
            <v>Print Summary</v>
          </cell>
        </row>
        <row r="683">
          <cell r="E683">
            <v>38224</v>
          </cell>
          <cell r="F683">
            <v>29</v>
          </cell>
          <cell r="G683">
            <v>781</v>
          </cell>
          <cell r="K683" t="str">
            <v>DR</v>
          </cell>
          <cell r="L683">
            <v>38195</v>
          </cell>
          <cell r="N683">
            <v>655</v>
          </cell>
          <cell r="P683">
            <v>112</v>
          </cell>
          <cell r="Q683">
            <v>14</v>
          </cell>
          <cell r="R683">
            <v>17.840000152587891</v>
          </cell>
          <cell r="S683">
            <v>15.369999885559082</v>
          </cell>
          <cell r="T683">
            <v>6.4000000953674316</v>
          </cell>
          <cell r="U683">
            <v>3.8599998950958252</v>
          </cell>
          <cell r="V683">
            <v>124.56999969482422</v>
          </cell>
          <cell r="W683" t="str">
            <v>CISCO_DAILY_BILL_DTL20040826.TXT</v>
          </cell>
          <cell r="X683">
            <v>38226</v>
          </cell>
          <cell r="Z683" t="str">
            <v>Print Summary</v>
          </cell>
        </row>
        <row r="684">
          <cell r="E684">
            <v>38257</v>
          </cell>
          <cell r="F684">
            <v>33</v>
          </cell>
          <cell r="G684">
            <v>1136</v>
          </cell>
          <cell r="K684" t="str">
            <v>DR</v>
          </cell>
          <cell r="L684">
            <v>38224</v>
          </cell>
          <cell r="N684">
            <v>975</v>
          </cell>
          <cell r="P684">
            <v>129</v>
          </cell>
          <cell r="Q684">
            <v>32</v>
          </cell>
          <cell r="R684">
            <v>20.110000610351563</v>
          </cell>
          <cell r="S684">
            <v>16.840000152587891</v>
          </cell>
          <cell r="T684">
            <v>14.399999618530273</v>
          </cell>
          <cell r="U684">
            <v>5.6100001335144043</v>
          </cell>
          <cell r="V684">
            <v>186.91999816894531</v>
          </cell>
          <cell r="W684" t="str">
            <v>CISCO_DAILY_BILL_DTL20040929.TXT</v>
          </cell>
          <cell r="X684">
            <v>38260</v>
          </cell>
          <cell r="Z684" t="str">
            <v>Print Summary</v>
          </cell>
        </row>
        <row r="685">
          <cell r="E685">
            <v>37829</v>
          </cell>
          <cell r="F685">
            <v>27</v>
          </cell>
          <cell r="G685">
            <v>634</v>
          </cell>
          <cell r="K685" t="str">
            <v>DR</v>
          </cell>
          <cell r="L685">
            <v>37802</v>
          </cell>
          <cell r="N685">
            <v>538</v>
          </cell>
          <cell r="P685">
            <v>93</v>
          </cell>
          <cell r="Q685">
            <v>3</v>
          </cell>
          <cell r="R685">
            <v>23.600000381469727</v>
          </cell>
          <cell r="S685">
            <v>14.310000419616699</v>
          </cell>
          <cell r="T685">
            <v>1.4199999570846558</v>
          </cell>
          <cell r="U685">
            <v>3.25</v>
          </cell>
          <cell r="V685">
            <v>98.580001831054688</v>
          </cell>
          <cell r="W685" t="str">
            <v>CISCO_DAILY_BILL_DTL20030728.TXT</v>
          </cell>
          <cell r="X685">
            <v>37831</v>
          </cell>
          <cell r="Z685" t="str">
            <v>Print Summary</v>
          </cell>
        </row>
        <row r="686">
          <cell r="E686">
            <v>37858</v>
          </cell>
          <cell r="F686">
            <v>29</v>
          </cell>
          <cell r="G686">
            <v>679</v>
          </cell>
          <cell r="K686" t="str">
            <v>DR</v>
          </cell>
          <cell r="L686">
            <v>37829</v>
          </cell>
          <cell r="N686">
            <v>554</v>
          </cell>
          <cell r="P686">
            <v>115</v>
          </cell>
          <cell r="Q686">
            <v>10</v>
          </cell>
          <cell r="R686">
            <v>24.299999237060547</v>
          </cell>
          <cell r="S686">
            <v>17.700000762939453</v>
          </cell>
          <cell r="T686">
            <v>4.7399997711181641</v>
          </cell>
          <cell r="U686">
            <v>3.4800000190734863</v>
          </cell>
          <cell r="V686">
            <v>110.16000366210938</v>
          </cell>
          <cell r="W686" t="str">
            <v>CISCO_DAILY_BILL_DTL20030826.TXT</v>
          </cell>
          <cell r="X686">
            <v>37860</v>
          </cell>
          <cell r="Z686" t="str">
            <v>Print Summary</v>
          </cell>
        </row>
        <row r="687">
          <cell r="E687">
            <v>37888</v>
          </cell>
          <cell r="F687">
            <v>30</v>
          </cell>
          <cell r="G687">
            <v>835</v>
          </cell>
          <cell r="K687" t="str">
            <v>DR</v>
          </cell>
          <cell r="L687">
            <v>37858</v>
          </cell>
          <cell r="N687">
            <v>629</v>
          </cell>
          <cell r="P687">
            <v>197</v>
          </cell>
          <cell r="Q687">
            <v>9</v>
          </cell>
          <cell r="R687">
            <v>27.959999084472656</v>
          </cell>
          <cell r="S687">
            <v>30.409999847412109</v>
          </cell>
          <cell r="T687">
            <v>4.2699999809265137</v>
          </cell>
          <cell r="U687">
            <v>3.809999942779541</v>
          </cell>
          <cell r="V687">
            <v>143.83999633789063</v>
          </cell>
          <cell r="W687" t="str">
            <v>CISCO_DAILY_BILL_DTL20030925.TXT</v>
          </cell>
          <cell r="X687">
            <v>37890</v>
          </cell>
          <cell r="Z687" t="str">
            <v>Print Summary</v>
          </cell>
        </row>
        <row r="688">
          <cell r="E688">
            <v>37917</v>
          </cell>
          <cell r="F688">
            <v>29</v>
          </cell>
          <cell r="G688">
            <v>666</v>
          </cell>
          <cell r="K688" t="str">
            <v>DR</v>
          </cell>
          <cell r="L688">
            <v>37888</v>
          </cell>
          <cell r="N688">
            <v>508</v>
          </cell>
          <cell r="P688">
            <v>147</v>
          </cell>
          <cell r="Q688">
            <v>11</v>
          </cell>
          <cell r="R688">
            <v>22.629999160766602</v>
          </cell>
          <cell r="S688">
            <v>22.719999313354492</v>
          </cell>
          <cell r="T688">
            <v>5.2199997901916504</v>
          </cell>
          <cell r="U688">
            <v>2.9500000476837158</v>
          </cell>
          <cell r="V688">
            <v>113.34999847412109</v>
          </cell>
          <cell r="W688" t="str">
            <v>CISCO_DAILY_BILL_DTL20031028.TXT</v>
          </cell>
          <cell r="X688">
            <v>37923</v>
          </cell>
          <cell r="Z688" t="str">
            <v>Print Summary</v>
          </cell>
        </row>
        <row r="689">
          <cell r="E689">
            <v>37949</v>
          </cell>
          <cell r="F689">
            <v>32</v>
          </cell>
          <cell r="G689">
            <v>704</v>
          </cell>
          <cell r="K689" t="str">
            <v>DR</v>
          </cell>
          <cell r="L689">
            <v>37917</v>
          </cell>
          <cell r="N689">
            <v>589</v>
          </cell>
          <cell r="P689">
            <v>115</v>
          </cell>
          <cell r="Q689">
            <v>0</v>
          </cell>
          <cell r="R689">
            <v>25.690000534057617</v>
          </cell>
          <cell r="S689">
            <v>9.380000114440918</v>
          </cell>
          <cell r="T689">
            <v>0</v>
          </cell>
          <cell r="U689">
            <v>3.119999885559082</v>
          </cell>
          <cell r="V689">
            <v>99.110000610351563</v>
          </cell>
          <cell r="W689" t="str">
            <v>CISCO_DAILY_BILL_DTL20031125.TXT</v>
          </cell>
          <cell r="X689">
            <v>37951</v>
          </cell>
          <cell r="Z689" t="str">
            <v>Print Summary</v>
          </cell>
        </row>
        <row r="690">
          <cell r="E690">
            <v>37980</v>
          </cell>
          <cell r="F690">
            <v>31</v>
          </cell>
          <cell r="G690">
            <v>701</v>
          </cell>
          <cell r="K690" t="str">
            <v>DR</v>
          </cell>
          <cell r="L690">
            <v>37949</v>
          </cell>
          <cell r="N690">
            <v>578</v>
          </cell>
          <cell r="P690">
            <v>123</v>
          </cell>
          <cell r="Q690">
            <v>0</v>
          </cell>
          <cell r="R690">
            <v>25.040000915527344</v>
          </cell>
          <cell r="S690">
            <v>5.940000057220459</v>
          </cell>
          <cell r="T690">
            <v>0</v>
          </cell>
          <cell r="U690">
            <v>3.1099998950958252</v>
          </cell>
          <cell r="V690">
            <v>94.449996948242188</v>
          </cell>
          <cell r="W690" t="str">
            <v>CISCO_DAILY_BILL_DTL20031226.TXT</v>
          </cell>
          <cell r="X690">
            <v>37984</v>
          </cell>
          <cell r="Z690" t="str">
            <v>Print Summary</v>
          </cell>
        </row>
        <row r="691">
          <cell r="E691">
            <v>38012</v>
          </cell>
          <cell r="F691">
            <v>32</v>
          </cell>
          <cell r="G691">
            <v>740</v>
          </cell>
          <cell r="K691" t="str">
            <v>DR</v>
          </cell>
          <cell r="L691">
            <v>37980</v>
          </cell>
          <cell r="N691">
            <v>613</v>
          </cell>
          <cell r="P691">
            <v>119</v>
          </cell>
          <cell r="Q691">
            <v>8</v>
          </cell>
          <cell r="R691">
            <v>26.520000457763672</v>
          </cell>
          <cell r="S691">
            <v>5.75</v>
          </cell>
          <cell r="T691">
            <v>5.2699999809265137</v>
          </cell>
          <cell r="U691">
            <v>3.3499999046325684</v>
          </cell>
          <cell r="V691">
            <v>104.20999908447266</v>
          </cell>
          <cell r="W691" t="str">
            <v>CISCO_DAILY_BILL_DTL20040128.TXT</v>
          </cell>
          <cell r="X691">
            <v>38015</v>
          </cell>
          <cell r="Z691" t="str">
            <v>Print Summary</v>
          </cell>
        </row>
        <row r="692">
          <cell r="E692">
            <v>38042</v>
          </cell>
          <cell r="F692">
            <v>30</v>
          </cell>
          <cell r="G692">
            <v>668</v>
          </cell>
          <cell r="K692" t="str">
            <v>DR</v>
          </cell>
          <cell r="L692">
            <v>38012</v>
          </cell>
          <cell r="N692">
            <v>548</v>
          </cell>
          <cell r="P692">
            <v>115</v>
          </cell>
          <cell r="Q692">
            <v>5</v>
          </cell>
          <cell r="R692">
            <v>23.479999542236328</v>
          </cell>
          <cell r="S692">
            <v>5.5</v>
          </cell>
          <cell r="T692">
            <v>3.2899999618530273</v>
          </cell>
          <cell r="U692">
            <v>3.2899999618530273</v>
          </cell>
          <cell r="V692">
            <v>91.779998779296875</v>
          </cell>
          <cell r="W692" t="str">
            <v>CISCO_DAILY_BILL_DTL20040226.TXT</v>
          </cell>
          <cell r="X692">
            <v>38044</v>
          </cell>
          <cell r="Z692" t="str">
            <v>Print Summary</v>
          </cell>
        </row>
        <row r="693">
          <cell r="E693">
            <v>38071</v>
          </cell>
          <cell r="F693">
            <v>29</v>
          </cell>
          <cell r="G693">
            <v>617</v>
          </cell>
          <cell r="K693" t="str">
            <v>DR</v>
          </cell>
          <cell r="L693">
            <v>38042</v>
          </cell>
          <cell r="N693">
            <v>501</v>
          </cell>
          <cell r="P693">
            <v>116</v>
          </cell>
          <cell r="Q693">
            <v>0</v>
          </cell>
          <cell r="R693">
            <v>21.459999084472656</v>
          </cell>
          <cell r="S693">
            <v>5.5500001907348633</v>
          </cell>
          <cell r="T693">
            <v>0</v>
          </cell>
          <cell r="U693">
            <v>3.0399999618530273</v>
          </cell>
          <cell r="V693">
            <v>82.410003662109375</v>
          </cell>
          <cell r="W693" t="str">
            <v>CISCO_DAILY_BILL_DTL20040326.TXT</v>
          </cell>
          <cell r="X693">
            <v>38075</v>
          </cell>
          <cell r="Z693" t="str">
            <v>Print Summary</v>
          </cell>
        </row>
        <row r="694">
          <cell r="E694">
            <v>38102</v>
          </cell>
          <cell r="F694">
            <v>31</v>
          </cell>
          <cell r="G694">
            <v>603</v>
          </cell>
          <cell r="K694" t="str">
            <v>DR</v>
          </cell>
          <cell r="L694">
            <v>38071</v>
          </cell>
          <cell r="N694">
            <v>508</v>
          </cell>
          <cell r="P694">
            <v>95</v>
          </cell>
          <cell r="Q694">
            <v>0</v>
          </cell>
          <cell r="R694">
            <v>17.420000076293945</v>
          </cell>
          <cell r="S694">
            <v>3.8499999046325684</v>
          </cell>
          <cell r="T694">
            <v>0</v>
          </cell>
          <cell r="U694">
            <v>2.9700000286102295</v>
          </cell>
          <cell r="V694">
            <v>77.389999389648438</v>
          </cell>
          <cell r="W694" t="str">
            <v>CISCO_DAILY_BILL_DTL20040426.TXT</v>
          </cell>
          <cell r="X694">
            <v>38104</v>
          </cell>
          <cell r="Z694" t="str">
            <v>Print Summary</v>
          </cell>
        </row>
        <row r="695">
          <cell r="E695">
            <v>38132</v>
          </cell>
          <cell r="F695">
            <v>30</v>
          </cell>
          <cell r="G695">
            <v>762</v>
          </cell>
          <cell r="K695" t="str">
            <v>DR</v>
          </cell>
          <cell r="L695">
            <v>38102</v>
          </cell>
          <cell r="N695">
            <v>579</v>
          </cell>
          <cell r="P695">
            <v>183</v>
          </cell>
          <cell r="Q695">
            <v>0</v>
          </cell>
          <cell r="R695">
            <v>15.670000076293945</v>
          </cell>
          <cell r="S695">
            <v>19.690000534057617</v>
          </cell>
          <cell r="T695">
            <v>0</v>
          </cell>
          <cell r="U695">
            <v>3.75</v>
          </cell>
          <cell r="V695">
            <v>116.38999938964844</v>
          </cell>
          <cell r="W695" t="str">
            <v>CISCO_DAILY_BILL_DTL20040526.TXT</v>
          </cell>
          <cell r="X695">
            <v>38134</v>
          </cell>
          <cell r="Z695" t="str">
            <v>Print Summary</v>
          </cell>
        </row>
        <row r="696">
          <cell r="E696">
            <v>38162</v>
          </cell>
          <cell r="F696">
            <v>30</v>
          </cell>
          <cell r="G696">
            <v>545</v>
          </cell>
          <cell r="K696" t="str">
            <v>DR</v>
          </cell>
          <cell r="L696">
            <v>38132</v>
          </cell>
          <cell r="N696">
            <v>452</v>
          </cell>
          <cell r="P696">
            <v>93</v>
          </cell>
          <cell r="Q696">
            <v>0</v>
          </cell>
          <cell r="R696">
            <v>12.310000419616699</v>
          </cell>
          <cell r="S696">
            <v>12.760000228881836</v>
          </cell>
          <cell r="T696">
            <v>0</v>
          </cell>
          <cell r="U696">
            <v>2.690000057220459</v>
          </cell>
          <cell r="V696">
            <v>77.639999389648438</v>
          </cell>
          <cell r="W696" t="str">
            <v>CISCO_DAILY_BILL_DTL20040629.TXT</v>
          </cell>
          <cell r="X696">
            <v>38168</v>
          </cell>
          <cell r="Z696" t="str">
            <v>Print Summary</v>
          </cell>
        </row>
        <row r="697">
          <cell r="E697">
            <v>38194</v>
          </cell>
          <cell r="F697">
            <v>32</v>
          </cell>
          <cell r="G697">
            <v>914</v>
          </cell>
          <cell r="K697" t="str">
            <v>DR</v>
          </cell>
          <cell r="L697">
            <v>38162</v>
          </cell>
          <cell r="N697">
            <v>721</v>
          </cell>
          <cell r="P697">
            <v>170</v>
          </cell>
          <cell r="Q697">
            <v>23</v>
          </cell>
          <cell r="R697">
            <v>19.629999160766602</v>
          </cell>
          <cell r="S697">
            <v>23.329999923706055</v>
          </cell>
          <cell r="T697">
            <v>10.520000457763672</v>
          </cell>
          <cell r="U697">
            <v>4.5100002288818359</v>
          </cell>
          <cell r="V697">
            <v>154.52000427246094</v>
          </cell>
          <cell r="W697" t="str">
            <v>CISCO_DAILY_BILL_DTL20040727.TXT</v>
          </cell>
          <cell r="X697">
            <v>38196</v>
          </cell>
          <cell r="Z697" t="str">
            <v>Print Summary</v>
          </cell>
        </row>
        <row r="698">
          <cell r="E698">
            <v>38223</v>
          </cell>
          <cell r="F698">
            <v>29</v>
          </cell>
          <cell r="G698">
            <v>693</v>
          </cell>
          <cell r="K698" t="str">
            <v>DR</v>
          </cell>
          <cell r="L698">
            <v>38194</v>
          </cell>
          <cell r="N698">
            <v>531</v>
          </cell>
          <cell r="P698">
            <v>121</v>
          </cell>
          <cell r="Q698">
            <v>41</v>
          </cell>
          <cell r="R698">
            <v>14.460000038146973</v>
          </cell>
          <cell r="S698">
            <v>16.600000381469727</v>
          </cell>
          <cell r="T698">
            <v>18.75</v>
          </cell>
          <cell r="U698">
            <v>3.4200000762939453</v>
          </cell>
          <cell r="V698">
            <v>122.44999694824219</v>
          </cell>
          <cell r="W698" t="str">
            <v>CISCO_DAILY_BILL_DTL20040826.TXT</v>
          </cell>
          <cell r="X698">
            <v>38226</v>
          </cell>
          <cell r="Z698" t="str">
            <v>Print Summary</v>
          </cell>
        </row>
        <row r="699">
          <cell r="E699">
            <v>38256</v>
          </cell>
          <cell r="F699">
            <v>33</v>
          </cell>
          <cell r="G699">
            <v>1063</v>
          </cell>
          <cell r="K699" t="str">
            <v>DR</v>
          </cell>
          <cell r="L699">
            <v>38223</v>
          </cell>
          <cell r="N699">
            <v>793</v>
          </cell>
          <cell r="P699">
            <v>215</v>
          </cell>
          <cell r="Q699">
            <v>55</v>
          </cell>
          <cell r="R699">
            <v>16.530000686645508</v>
          </cell>
          <cell r="S699">
            <v>28.090000152587891</v>
          </cell>
          <cell r="T699">
            <v>24.739999771118164</v>
          </cell>
          <cell r="U699">
            <v>5.2300000190734863</v>
          </cell>
          <cell r="V699">
            <v>194.07000732421875</v>
          </cell>
          <cell r="W699" t="str">
            <v>CISCO_DAILY_BILL_DTL20040927.TXT</v>
          </cell>
          <cell r="X699">
            <v>38258</v>
          </cell>
          <cell r="Z699" t="str">
            <v>Print Summary</v>
          </cell>
        </row>
        <row r="700">
          <cell r="E700">
            <v>37829</v>
          </cell>
          <cell r="F700">
            <v>27</v>
          </cell>
          <cell r="G700">
            <v>587</v>
          </cell>
          <cell r="K700" t="str">
            <v>DR</v>
          </cell>
          <cell r="L700">
            <v>37802</v>
          </cell>
          <cell r="N700">
            <v>533</v>
          </cell>
          <cell r="P700">
            <v>52</v>
          </cell>
          <cell r="Q700">
            <v>2</v>
          </cell>
          <cell r="R700">
            <v>2.5999999046325684</v>
          </cell>
          <cell r="S700">
            <v>8.9499998092651367</v>
          </cell>
          <cell r="T700">
            <v>1.3300000429153442</v>
          </cell>
          <cell r="U700">
            <v>3.0099999904632568</v>
          </cell>
          <cell r="V700">
            <v>66.849998474121094</v>
          </cell>
          <cell r="W700" t="str">
            <v>CISCO_DAILY_BILL_DTL20030729.TXT</v>
          </cell>
          <cell r="X700">
            <v>37832</v>
          </cell>
          <cell r="Z700" t="str">
            <v>Print Summary</v>
          </cell>
        </row>
        <row r="701">
          <cell r="E701">
            <v>37858</v>
          </cell>
          <cell r="F701">
            <v>29</v>
          </cell>
          <cell r="G701">
            <v>809</v>
          </cell>
          <cell r="K701" t="str">
            <v>DR</v>
          </cell>
          <cell r="L701">
            <v>37829</v>
          </cell>
          <cell r="N701">
            <v>674</v>
          </cell>
          <cell r="P701">
            <v>120</v>
          </cell>
          <cell r="Q701">
            <v>15</v>
          </cell>
          <cell r="R701">
            <v>3.2799999713897705</v>
          </cell>
          <cell r="S701">
            <v>20.659999847412109</v>
          </cell>
          <cell r="T701">
            <v>9.9700002670288086</v>
          </cell>
          <cell r="U701">
            <v>4.1500000953674316</v>
          </cell>
          <cell r="V701">
            <v>113.06999969482422</v>
          </cell>
          <cell r="W701" t="str">
            <v>CISCO_DAILY_BILL_DTL20030826.TXT</v>
          </cell>
          <cell r="X701">
            <v>37860</v>
          </cell>
          <cell r="Z701" t="str">
            <v>Print Summary</v>
          </cell>
        </row>
        <row r="702">
          <cell r="E702">
            <v>37888</v>
          </cell>
          <cell r="F702">
            <v>30</v>
          </cell>
          <cell r="G702">
            <v>649</v>
          </cell>
          <cell r="K702" t="str">
            <v>DR</v>
          </cell>
          <cell r="L702">
            <v>37858</v>
          </cell>
          <cell r="N702">
            <v>584</v>
          </cell>
          <cell r="P702">
            <v>60</v>
          </cell>
          <cell r="Q702">
            <v>5</v>
          </cell>
          <cell r="R702">
            <v>3.1600000858306885</v>
          </cell>
          <cell r="S702">
            <v>10.369999885559082</v>
          </cell>
          <cell r="T702">
            <v>3.3199999332427979</v>
          </cell>
          <cell r="U702">
            <v>2.9700000286102295</v>
          </cell>
          <cell r="V702">
            <v>76.120002746582031</v>
          </cell>
          <cell r="W702" t="str">
            <v>CISCO_DAILY_BILL_DTL20030925.TXT</v>
          </cell>
          <cell r="X702">
            <v>37890</v>
          </cell>
          <cell r="Z702" t="str">
            <v>Print Summary</v>
          </cell>
        </row>
        <row r="703">
          <cell r="E703">
            <v>37917</v>
          </cell>
          <cell r="F703">
            <v>29</v>
          </cell>
          <cell r="G703">
            <v>592</v>
          </cell>
          <cell r="K703" t="str">
            <v>DR</v>
          </cell>
          <cell r="L703">
            <v>37888</v>
          </cell>
          <cell r="N703">
            <v>531</v>
          </cell>
          <cell r="P703">
            <v>56</v>
          </cell>
          <cell r="Q703">
            <v>5</v>
          </cell>
          <cell r="R703">
            <v>2.9500000476837158</v>
          </cell>
          <cell r="S703">
            <v>9.6800003051757813</v>
          </cell>
          <cell r="T703">
            <v>3.3299999237060547</v>
          </cell>
          <cell r="U703">
            <v>2.630000114440918</v>
          </cell>
          <cell r="V703">
            <v>70.089996337890625</v>
          </cell>
          <cell r="W703" t="str">
            <v>CISCO_DAILY_BILL_DTL20031024.TXT</v>
          </cell>
          <cell r="X703">
            <v>37922</v>
          </cell>
          <cell r="Z703" t="str">
            <v>Print Summary</v>
          </cell>
        </row>
        <row r="704">
          <cell r="E704">
            <v>37949</v>
          </cell>
          <cell r="F704">
            <v>32</v>
          </cell>
          <cell r="G704">
            <v>627</v>
          </cell>
          <cell r="K704" t="str">
            <v>DR</v>
          </cell>
          <cell r="L704">
            <v>37917</v>
          </cell>
          <cell r="N704">
            <v>576</v>
          </cell>
          <cell r="P704">
            <v>51</v>
          </cell>
          <cell r="Q704">
            <v>0</v>
          </cell>
          <cell r="R704">
            <v>15.640000343322754</v>
          </cell>
          <cell r="S704">
            <v>11.819999694824219</v>
          </cell>
          <cell r="T704">
            <v>0</v>
          </cell>
          <cell r="U704">
            <v>2.7799999713897705</v>
          </cell>
          <cell r="V704">
            <v>83.239997863769531</v>
          </cell>
          <cell r="W704" t="str">
            <v>CISCO_DAILY_BILL_DTL20031125.TXT</v>
          </cell>
          <cell r="X704">
            <v>37951</v>
          </cell>
          <cell r="Z704" t="str">
            <v>Print Summary</v>
          </cell>
        </row>
        <row r="705">
          <cell r="E705">
            <v>37980</v>
          </cell>
          <cell r="F705">
            <v>31</v>
          </cell>
          <cell r="G705">
            <v>748</v>
          </cell>
          <cell r="K705" t="str">
            <v>DR</v>
          </cell>
          <cell r="L705">
            <v>37949</v>
          </cell>
          <cell r="N705">
            <v>675</v>
          </cell>
          <cell r="P705">
            <v>73</v>
          </cell>
          <cell r="Q705">
            <v>0</v>
          </cell>
          <cell r="R705">
            <v>22.959999084472656</v>
          </cell>
          <cell r="S705">
            <v>19.270000457763672</v>
          </cell>
          <cell r="T705">
            <v>0</v>
          </cell>
          <cell r="U705">
            <v>3.3199999332427979</v>
          </cell>
          <cell r="V705">
            <v>110.95999908447266</v>
          </cell>
          <cell r="W705" t="str">
            <v>CISCO_DAILY_BILL_DTL20031226.TXT</v>
          </cell>
          <cell r="X705">
            <v>37984</v>
          </cell>
          <cell r="Z705" t="str">
            <v>Print Summary</v>
          </cell>
        </row>
        <row r="706">
          <cell r="E706">
            <v>38012</v>
          </cell>
          <cell r="F706">
            <v>32</v>
          </cell>
          <cell r="G706">
            <v>765</v>
          </cell>
          <cell r="K706" t="str">
            <v>DR</v>
          </cell>
          <cell r="L706">
            <v>37980</v>
          </cell>
          <cell r="N706">
            <v>704</v>
          </cell>
          <cell r="P706">
            <v>56</v>
          </cell>
          <cell r="Q706">
            <v>5</v>
          </cell>
          <cell r="R706">
            <v>23.889999389648438</v>
          </cell>
          <cell r="S706">
            <v>14.779999732971191</v>
          </cell>
          <cell r="T706">
            <v>2.4200000762939453</v>
          </cell>
          <cell r="U706">
            <v>3.4500000476837158</v>
          </cell>
          <cell r="V706">
            <v>110.29000091552734</v>
          </cell>
          <cell r="W706" t="str">
            <v>CISCO_DAILY_BILL_DTL20040128.TXT</v>
          </cell>
          <cell r="X706">
            <v>38015</v>
          </cell>
          <cell r="Z706" t="str">
            <v>Print Summary</v>
          </cell>
        </row>
        <row r="707">
          <cell r="E707">
            <v>38042</v>
          </cell>
          <cell r="F707">
            <v>30</v>
          </cell>
          <cell r="G707">
            <v>638</v>
          </cell>
          <cell r="K707" t="str">
            <v>DR</v>
          </cell>
          <cell r="L707">
            <v>38012</v>
          </cell>
          <cell r="N707">
            <v>589</v>
          </cell>
          <cell r="P707">
            <v>45</v>
          </cell>
          <cell r="Q707">
            <v>4</v>
          </cell>
          <cell r="R707">
            <v>19.75</v>
          </cell>
          <cell r="S707">
            <v>11.859999656677246</v>
          </cell>
          <cell r="T707">
            <v>1.9299999475479126</v>
          </cell>
          <cell r="U707">
            <v>3.1400001049041748</v>
          </cell>
          <cell r="V707">
            <v>89.919998168945313</v>
          </cell>
          <cell r="W707" t="str">
            <v>CISCO_DAILY_BILL_DTL20040226.TXT</v>
          </cell>
          <cell r="X707">
            <v>38044</v>
          </cell>
          <cell r="Z707" t="str">
            <v>Print Summary</v>
          </cell>
        </row>
        <row r="708">
          <cell r="E708">
            <v>38071</v>
          </cell>
          <cell r="F708">
            <v>29</v>
          </cell>
          <cell r="G708">
            <v>620</v>
          </cell>
          <cell r="K708" t="str">
            <v>DR</v>
          </cell>
          <cell r="L708">
            <v>38042</v>
          </cell>
          <cell r="N708">
            <v>568</v>
          </cell>
          <cell r="P708">
            <v>52</v>
          </cell>
          <cell r="Q708">
            <v>0</v>
          </cell>
          <cell r="R708">
            <v>19.049999237060547</v>
          </cell>
          <cell r="S708">
            <v>13.699999809265137</v>
          </cell>
          <cell r="T708">
            <v>0</v>
          </cell>
          <cell r="U708">
            <v>3.059999942779541</v>
          </cell>
          <cell r="V708">
            <v>88.449996948242188</v>
          </cell>
          <cell r="W708" t="str">
            <v>CISCO_DAILY_BILL_DTL20040326.TXT</v>
          </cell>
          <cell r="X708">
            <v>38075</v>
          </cell>
          <cell r="Z708" t="str">
            <v>Print Summary</v>
          </cell>
        </row>
        <row r="709">
          <cell r="E709">
            <v>38102</v>
          </cell>
          <cell r="F709">
            <v>31</v>
          </cell>
          <cell r="G709">
            <v>601</v>
          </cell>
          <cell r="K709" t="str">
            <v>DR</v>
          </cell>
          <cell r="L709">
            <v>38071</v>
          </cell>
          <cell r="N709">
            <v>559</v>
          </cell>
          <cell r="P709">
            <v>42</v>
          </cell>
          <cell r="Q709">
            <v>0</v>
          </cell>
          <cell r="R709">
            <v>14.329999923706055</v>
          </cell>
          <cell r="S709">
            <v>10.760000228881836</v>
          </cell>
          <cell r="T709">
            <v>0</v>
          </cell>
          <cell r="U709">
            <v>2.9600000381469727</v>
          </cell>
          <cell r="V709">
            <v>80.69000244140625</v>
          </cell>
          <cell r="W709" t="str">
            <v>CISCO_DAILY_BILL_DTL20040426.TXT</v>
          </cell>
          <cell r="X709">
            <v>38104</v>
          </cell>
          <cell r="Z709" t="str">
            <v>Print Summary</v>
          </cell>
        </row>
        <row r="710">
          <cell r="E710">
            <v>38132</v>
          </cell>
          <cell r="F710">
            <v>30</v>
          </cell>
          <cell r="G710">
            <v>515</v>
          </cell>
          <cell r="K710" t="str">
            <v>DR</v>
          </cell>
          <cell r="L710">
            <v>38102</v>
          </cell>
          <cell r="N710">
            <v>469</v>
          </cell>
          <cell r="P710">
            <v>46</v>
          </cell>
          <cell r="Q710">
            <v>0</v>
          </cell>
          <cell r="R710">
            <v>-3.4100000858306885</v>
          </cell>
          <cell r="S710">
            <v>8.25</v>
          </cell>
          <cell r="T710">
            <v>0</v>
          </cell>
          <cell r="U710">
            <v>2.5299999713897705</v>
          </cell>
          <cell r="V710">
            <v>53.419998168945313</v>
          </cell>
          <cell r="W710" t="str">
            <v>CISCO_DAILY_BILL_DTL20040526.TXT</v>
          </cell>
          <cell r="X710">
            <v>38134</v>
          </cell>
          <cell r="Z710" t="str">
            <v>Print Summary</v>
          </cell>
        </row>
        <row r="711">
          <cell r="E711">
            <v>38162</v>
          </cell>
          <cell r="F711">
            <v>30</v>
          </cell>
          <cell r="G711">
            <v>577</v>
          </cell>
          <cell r="K711" t="str">
            <v>DR</v>
          </cell>
          <cell r="L711">
            <v>38132</v>
          </cell>
          <cell r="N711">
            <v>519</v>
          </cell>
          <cell r="P711">
            <v>58</v>
          </cell>
          <cell r="Q711">
            <v>0</v>
          </cell>
          <cell r="R711">
            <v>-6.1100001335144043</v>
          </cell>
          <cell r="S711">
            <v>9.0200004577636719</v>
          </cell>
          <cell r="T711">
            <v>0</v>
          </cell>
          <cell r="U711">
            <v>2.8499999046325684</v>
          </cell>
          <cell r="V711">
            <v>59.680000305175781</v>
          </cell>
          <cell r="W711" t="str">
            <v>CISCO_DAILY_BILL_DTL20040625.TXT</v>
          </cell>
          <cell r="X711">
            <v>38166</v>
          </cell>
          <cell r="Z711" t="str">
            <v>Print Summary</v>
          </cell>
        </row>
        <row r="712">
          <cell r="E712">
            <v>38194</v>
          </cell>
          <cell r="F712">
            <v>32</v>
          </cell>
          <cell r="G712">
            <v>697</v>
          </cell>
          <cell r="K712" t="str">
            <v>DR</v>
          </cell>
          <cell r="L712">
            <v>38162</v>
          </cell>
          <cell r="N712">
            <v>617</v>
          </cell>
          <cell r="P712">
            <v>74</v>
          </cell>
          <cell r="Q712">
            <v>6</v>
          </cell>
          <cell r="R712">
            <v>-7.2600002288818359</v>
          </cell>
          <cell r="S712">
            <v>11.510000228881836</v>
          </cell>
          <cell r="T712">
            <v>3.8900001049041748</v>
          </cell>
          <cell r="U712">
            <v>3.440000057220459</v>
          </cell>
          <cell r="V712">
            <v>79.339996337890625</v>
          </cell>
          <cell r="W712" t="str">
            <v>CISCO_DAILY_BILL_DTL20040727.TXT</v>
          </cell>
          <cell r="X712">
            <v>38196</v>
          </cell>
          <cell r="Z712" t="str">
            <v>Print Summary</v>
          </cell>
        </row>
        <row r="713">
          <cell r="E713">
            <v>38223</v>
          </cell>
          <cell r="F713">
            <v>29</v>
          </cell>
          <cell r="G713">
            <v>548</v>
          </cell>
          <cell r="K713" t="str">
            <v>DR</v>
          </cell>
          <cell r="L713">
            <v>38194</v>
          </cell>
          <cell r="N713">
            <v>486</v>
          </cell>
          <cell r="P713">
            <v>56</v>
          </cell>
          <cell r="Q713">
            <v>6</v>
          </cell>
          <cell r="R713">
            <v>-5.7199997901916504</v>
          </cell>
          <cell r="S713">
            <v>8.7100000381469727</v>
          </cell>
          <cell r="T713">
            <v>3.8900001049041748</v>
          </cell>
          <cell r="U713">
            <v>2.7100000381469727</v>
          </cell>
          <cell r="V713">
            <v>60.459999084472656</v>
          </cell>
          <cell r="W713" t="str">
            <v>CISCO_DAILY_BILL_DTL20040826.TXT</v>
          </cell>
          <cell r="X713">
            <v>38226</v>
          </cell>
          <cell r="Z713" t="str">
            <v>Print Summary</v>
          </cell>
        </row>
        <row r="714">
          <cell r="E714">
            <v>38256</v>
          </cell>
          <cell r="F714">
            <v>33</v>
          </cell>
          <cell r="G714">
            <v>691</v>
          </cell>
          <cell r="K714" t="str">
            <v>DR</v>
          </cell>
          <cell r="L714">
            <v>38223</v>
          </cell>
          <cell r="N714">
            <v>622</v>
          </cell>
          <cell r="P714">
            <v>55</v>
          </cell>
          <cell r="Q714">
            <v>14</v>
          </cell>
          <cell r="R714">
            <v>-11.319999694824219</v>
          </cell>
          <cell r="S714">
            <v>8.1800003051757813</v>
          </cell>
          <cell r="T714">
            <v>8.9899997711181641</v>
          </cell>
          <cell r="U714">
            <v>3.3900001049041748</v>
          </cell>
          <cell r="V714">
            <v>76.870002746582031</v>
          </cell>
          <cell r="W714" t="str">
            <v>CISCO_DAILY_BILL_DTL20040927.TXT</v>
          </cell>
          <cell r="X714">
            <v>38258</v>
          </cell>
          <cell r="Z714" t="str">
            <v>Print Summary</v>
          </cell>
        </row>
        <row r="715">
          <cell r="E715">
            <v>37915</v>
          </cell>
          <cell r="F715">
            <v>28</v>
          </cell>
          <cell r="G715">
            <v>1254</v>
          </cell>
          <cell r="K715" t="str">
            <v>DR</v>
          </cell>
          <cell r="L715">
            <v>37887</v>
          </cell>
          <cell r="N715">
            <v>1013</v>
          </cell>
          <cell r="P715">
            <v>241</v>
          </cell>
          <cell r="Q715">
            <v>0</v>
          </cell>
          <cell r="R715">
            <v>5.619999885559082</v>
          </cell>
          <cell r="S715">
            <v>41.650001525878906</v>
          </cell>
          <cell r="T715">
            <v>0</v>
          </cell>
          <cell r="U715">
            <v>5.570000171661377</v>
          </cell>
          <cell r="V715">
            <v>190.94000244140625</v>
          </cell>
          <cell r="W715" t="str">
            <v>CISCO_DAILY_BILL_DTL20031030.TXT</v>
          </cell>
          <cell r="X715">
            <v>37925</v>
          </cell>
          <cell r="Z715" t="str">
            <v>Print Summary</v>
          </cell>
          <cell r="AA715" t="str">
            <v>CPP Notification Failure. Move 27 kWh from super peak to on peak.</v>
          </cell>
        </row>
        <row r="716">
          <cell r="E716">
            <v>37915</v>
          </cell>
          <cell r="F716">
            <v>28</v>
          </cell>
          <cell r="G716">
            <v>1254</v>
          </cell>
          <cell r="K716" t="str">
            <v>DR</v>
          </cell>
          <cell r="L716">
            <v>37887</v>
          </cell>
          <cell r="N716">
            <v>1013</v>
          </cell>
          <cell r="P716">
            <v>241</v>
          </cell>
          <cell r="Q716">
            <v>0</v>
          </cell>
          <cell r="R716">
            <v>5.619999885559082</v>
          </cell>
          <cell r="S716">
            <v>41.650001525878906</v>
          </cell>
          <cell r="T716">
            <v>0</v>
          </cell>
          <cell r="U716">
            <v>5.570000171661377</v>
          </cell>
          <cell r="V716">
            <v>190.94000244140625</v>
          </cell>
          <cell r="W716" t="str">
            <v>CISCO_DAILY_BILL_DTL20031104.TXT</v>
          </cell>
          <cell r="X716">
            <v>37930</v>
          </cell>
          <cell r="Z716" t="str">
            <v>Print Summary</v>
          </cell>
          <cell r="AA716" t="str">
            <v>CPP Notification Failure. Move 27 kWh from super peak to on peak.</v>
          </cell>
        </row>
        <row r="717">
          <cell r="E717">
            <v>37945</v>
          </cell>
          <cell r="F717">
            <v>30</v>
          </cell>
          <cell r="G717">
            <v>1171</v>
          </cell>
          <cell r="K717" t="str">
            <v>DR</v>
          </cell>
          <cell r="L717">
            <v>37915</v>
          </cell>
          <cell r="N717">
            <v>957</v>
          </cell>
          <cell r="P717">
            <v>214</v>
          </cell>
          <cell r="Q717">
            <v>0</v>
          </cell>
          <cell r="R717">
            <v>21.149999618530273</v>
          </cell>
          <cell r="S717">
            <v>47.659999847412109</v>
          </cell>
          <cell r="T717">
            <v>0</v>
          </cell>
          <cell r="U717">
            <v>5.1999998092651367</v>
          </cell>
          <cell r="V717">
            <v>194.47000122070313</v>
          </cell>
          <cell r="W717" t="str">
            <v>CISCO_DAILY_BILL_DTL20031124.TXT</v>
          </cell>
          <cell r="X717">
            <v>37950</v>
          </cell>
          <cell r="Z717" t="str">
            <v>Print Summary</v>
          </cell>
        </row>
        <row r="718">
          <cell r="E718">
            <v>37977</v>
          </cell>
          <cell r="F718">
            <v>32</v>
          </cell>
          <cell r="G718">
            <v>1231</v>
          </cell>
          <cell r="K718" t="str">
            <v>DR</v>
          </cell>
          <cell r="L718">
            <v>37945</v>
          </cell>
          <cell r="N718">
            <v>1004</v>
          </cell>
          <cell r="P718">
            <v>227</v>
          </cell>
          <cell r="Q718">
            <v>0</v>
          </cell>
          <cell r="R718">
            <v>34.159999847412109</v>
          </cell>
          <cell r="S718">
            <v>59.930000305175781</v>
          </cell>
          <cell r="T718">
            <v>0</v>
          </cell>
          <cell r="U718">
            <v>5.4699997901916504</v>
          </cell>
          <cell r="V718">
            <v>222.00999450683594</v>
          </cell>
          <cell r="W718" t="str">
            <v>CISCO_DAILY_BILL_DTL20031230.TXT</v>
          </cell>
          <cell r="X718">
            <v>37986</v>
          </cell>
          <cell r="Z718" t="str">
            <v>Print Summary</v>
          </cell>
        </row>
        <row r="719">
          <cell r="E719">
            <v>38008</v>
          </cell>
          <cell r="F719">
            <v>31</v>
          </cell>
          <cell r="G719">
            <v>963</v>
          </cell>
          <cell r="K719" t="str">
            <v>DR</v>
          </cell>
          <cell r="L719">
            <v>37977</v>
          </cell>
          <cell r="N719">
            <v>795</v>
          </cell>
          <cell r="P719">
            <v>158</v>
          </cell>
          <cell r="Q719">
            <v>10</v>
          </cell>
          <cell r="R719">
            <v>27.040000915527344</v>
          </cell>
          <cell r="S719">
            <v>41.720001220703125</v>
          </cell>
          <cell r="T719">
            <v>4.8400001525878906</v>
          </cell>
          <cell r="U719">
            <v>4.2899999618530273</v>
          </cell>
          <cell r="V719">
            <v>166.80000305175781</v>
          </cell>
          <cell r="W719" t="str">
            <v>CISCO_DAILY_BILL_DTL20040123.TXT</v>
          </cell>
          <cell r="X719">
            <v>38012</v>
          </cell>
          <cell r="Z719" t="str">
            <v>Print Summary</v>
          </cell>
        </row>
        <row r="720">
          <cell r="E720">
            <v>38040</v>
          </cell>
          <cell r="F720">
            <v>32</v>
          </cell>
          <cell r="G720">
            <v>975</v>
          </cell>
          <cell r="K720" t="str">
            <v>DR</v>
          </cell>
          <cell r="L720">
            <v>38008</v>
          </cell>
          <cell r="N720">
            <v>829</v>
          </cell>
          <cell r="P720">
            <v>133</v>
          </cell>
          <cell r="Q720">
            <v>13</v>
          </cell>
          <cell r="R720">
            <v>27.799999237060547</v>
          </cell>
          <cell r="S720">
            <v>35.049999237060547</v>
          </cell>
          <cell r="T720">
            <v>6.2899999618530273</v>
          </cell>
          <cell r="U720">
            <v>4.809999942779541</v>
          </cell>
          <cell r="V720">
            <v>163.1300048828125</v>
          </cell>
          <cell r="W720" t="str">
            <v>CISCO_DAILY_BILL_DTL20040224.TXT</v>
          </cell>
          <cell r="X720">
            <v>38042</v>
          </cell>
          <cell r="Z720" t="str">
            <v>Print Summary</v>
          </cell>
        </row>
        <row r="721">
          <cell r="E721">
            <v>38069</v>
          </cell>
          <cell r="F721">
            <v>29</v>
          </cell>
          <cell r="G721">
            <v>866</v>
          </cell>
          <cell r="K721" t="str">
            <v>DR</v>
          </cell>
          <cell r="L721">
            <v>38040</v>
          </cell>
          <cell r="N721">
            <v>716</v>
          </cell>
          <cell r="P721">
            <v>150</v>
          </cell>
          <cell r="Q721">
            <v>0</v>
          </cell>
          <cell r="R721">
            <v>24.010000228881836</v>
          </cell>
          <cell r="S721">
            <v>39.529998779296875</v>
          </cell>
          <cell r="T721">
            <v>0</v>
          </cell>
          <cell r="U721">
            <v>4.2699999809265137</v>
          </cell>
          <cell r="V721">
            <v>147.8699951171875</v>
          </cell>
          <cell r="W721" t="str">
            <v>CISCO_DAILY_BILL_DTL20040324.TXT</v>
          </cell>
          <cell r="X721">
            <v>38071</v>
          </cell>
          <cell r="Z721" t="str">
            <v>Print Summary</v>
          </cell>
        </row>
        <row r="722">
          <cell r="E722">
            <v>38098</v>
          </cell>
          <cell r="F722">
            <v>29</v>
          </cell>
          <cell r="G722">
            <v>943</v>
          </cell>
          <cell r="K722" t="str">
            <v>DR</v>
          </cell>
          <cell r="L722">
            <v>38069</v>
          </cell>
          <cell r="N722">
            <v>801</v>
          </cell>
          <cell r="P722">
            <v>142</v>
          </cell>
          <cell r="Q722">
            <v>0</v>
          </cell>
          <cell r="R722">
            <v>21.610000610351563</v>
          </cell>
          <cell r="S722">
            <v>36.630001068115234</v>
          </cell>
          <cell r="T722">
            <v>0</v>
          </cell>
          <cell r="U722">
            <v>4.6700000762939453</v>
          </cell>
          <cell r="V722">
            <v>156.22000122070313</v>
          </cell>
          <cell r="W722" t="str">
            <v>CISCO_DAILY_BILL_DTL20040422.TXT</v>
          </cell>
          <cell r="X722">
            <v>38100</v>
          </cell>
          <cell r="Z722" t="str">
            <v>Print Summary</v>
          </cell>
        </row>
        <row r="723">
          <cell r="E723">
            <v>38130</v>
          </cell>
          <cell r="F723">
            <v>32</v>
          </cell>
          <cell r="G723">
            <v>1473</v>
          </cell>
          <cell r="K723" t="str">
            <v>DR</v>
          </cell>
          <cell r="L723">
            <v>38098</v>
          </cell>
          <cell r="N723">
            <v>1189</v>
          </cell>
          <cell r="P723">
            <v>284</v>
          </cell>
          <cell r="Q723">
            <v>0</v>
          </cell>
          <cell r="R723">
            <v>-5.059999942779541</v>
          </cell>
          <cell r="S723">
            <v>52.009998321533203</v>
          </cell>
          <cell r="T723">
            <v>0</v>
          </cell>
          <cell r="U723">
            <v>7.2600002288818359</v>
          </cell>
          <cell r="V723">
            <v>234.97999572753906</v>
          </cell>
          <cell r="W723" t="str">
            <v>CISCO_DAILY_BILL_DTL20040524.TXT</v>
          </cell>
          <cell r="X723">
            <v>38132</v>
          </cell>
          <cell r="Z723" t="str">
            <v>Print Summary</v>
          </cell>
        </row>
        <row r="724">
          <cell r="E724">
            <v>38160</v>
          </cell>
          <cell r="F724">
            <v>30</v>
          </cell>
          <cell r="G724">
            <v>1173</v>
          </cell>
          <cell r="K724" t="str">
            <v>DR</v>
          </cell>
          <cell r="L724">
            <v>38130</v>
          </cell>
          <cell r="N724">
            <v>997</v>
          </cell>
          <cell r="P724">
            <v>176</v>
          </cell>
          <cell r="Q724">
            <v>0</v>
          </cell>
          <cell r="R724">
            <v>-11.729999542236328</v>
          </cell>
          <cell r="S724">
            <v>27.370000839233398</v>
          </cell>
          <cell r="T724">
            <v>0</v>
          </cell>
          <cell r="U724">
            <v>5.7800002098083496</v>
          </cell>
          <cell r="V724">
            <v>162.07000732421875</v>
          </cell>
          <cell r="W724" t="str">
            <v>CISCO_DAILY_BILL_DTL20040623.TXT</v>
          </cell>
          <cell r="X724">
            <v>38162</v>
          </cell>
          <cell r="Z724" t="str">
            <v>Print Summary</v>
          </cell>
        </row>
        <row r="725">
          <cell r="E725">
            <v>38190</v>
          </cell>
          <cell r="F725">
            <v>30</v>
          </cell>
          <cell r="G725">
            <v>1692</v>
          </cell>
          <cell r="K725" t="str">
            <v>DR</v>
          </cell>
          <cell r="L725">
            <v>38160</v>
          </cell>
          <cell r="N725">
            <v>1457</v>
          </cell>
          <cell r="P725">
            <v>220</v>
          </cell>
          <cell r="Q725">
            <v>15</v>
          </cell>
          <cell r="R725">
            <v>-17.149999618530273</v>
          </cell>
          <cell r="S725">
            <v>34.220001220703125</v>
          </cell>
          <cell r="T725">
            <v>9.7200002670288086</v>
          </cell>
          <cell r="U725">
            <v>8.3400001525878906</v>
          </cell>
          <cell r="V725">
            <v>254.08999633789063</v>
          </cell>
          <cell r="W725" t="str">
            <v>CISCO_DAILY_BILL_DTL20040723.TXT</v>
          </cell>
          <cell r="X725">
            <v>38194</v>
          </cell>
          <cell r="Z725" t="str">
            <v>Print Summary</v>
          </cell>
        </row>
        <row r="726">
          <cell r="E726">
            <v>38221</v>
          </cell>
          <cell r="F726">
            <v>31</v>
          </cell>
          <cell r="G726">
            <v>1926</v>
          </cell>
          <cell r="K726" t="str">
            <v>DR</v>
          </cell>
          <cell r="L726">
            <v>38190</v>
          </cell>
          <cell r="N726">
            <v>1651</v>
          </cell>
          <cell r="P726">
            <v>256</v>
          </cell>
          <cell r="Q726">
            <v>19</v>
          </cell>
          <cell r="R726">
            <v>-19.430000305175781</v>
          </cell>
          <cell r="S726">
            <v>39.819999694824219</v>
          </cell>
          <cell r="T726">
            <v>12.319999694824219</v>
          </cell>
          <cell r="U726">
            <v>9.5</v>
          </cell>
          <cell r="V726">
            <v>295.29998779296875</v>
          </cell>
          <cell r="W726" t="str">
            <v>CISCO_DAILY_BILL_DTL20040823.TXT</v>
          </cell>
          <cell r="X726">
            <v>38223</v>
          </cell>
          <cell r="Z726" t="str">
            <v>Print Summary</v>
          </cell>
        </row>
        <row r="727">
          <cell r="E727">
            <v>38252</v>
          </cell>
          <cell r="F727">
            <v>31</v>
          </cell>
          <cell r="G727">
            <v>2077</v>
          </cell>
          <cell r="K727" t="str">
            <v>DR</v>
          </cell>
          <cell r="L727">
            <v>38221</v>
          </cell>
          <cell r="N727">
            <v>1811</v>
          </cell>
          <cell r="P727">
            <v>217</v>
          </cell>
          <cell r="Q727">
            <v>49</v>
          </cell>
          <cell r="R727">
            <v>-31.760000228881836</v>
          </cell>
          <cell r="S727">
            <v>32.560001373291016</v>
          </cell>
          <cell r="T727">
            <v>31.409999847412109</v>
          </cell>
          <cell r="U727">
            <v>10.239999771118164</v>
          </cell>
          <cell r="V727">
            <v>327.82000732421875</v>
          </cell>
          <cell r="W727" t="str">
            <v>CISCO_DAILY_BILL_DTL20040924.TXT</v>
          </cell>
          <cell r="X727">
            <v>38257</v>
          </cell>
          <cell r="Z727" t="str">
            <v>Print Summary</v>
          </cell>
        </row>
        <row r="728">
          <cell r="E728">
            <v>37829</v>
          </cell>
          <cell r="F728">
            <v>27</v>
          </cell>
          <cell r="G728">
            <v>337</v>
          </cell>
          <cell r="K728" t="str">
            <v>DR</v>
          </cell>
          <cell r="L728">
            <v>37802</v>
          </cell>
          <cell r="N728">
            <v>295</v>
          </cell>
          <cell r="P728">
            <v>37</v>
          </cell>
          <cell r="Q728">
            <v>5</v>
          </cell>
          <cell r="R728">
            <v>12.939999580383301</v>
          </cell>
          <cell r="S728">
            <v>5.690000057220459</v>
          </cell>
          <cell r="T728">
            <v>2.369999885559082</v>
          </cell>
          <cell r="U728">
            <v>1.7300000190734863</v>
          </cell>
          <cell r="V728">
            <v>48.729999542236328</v>
          </cell>
          <cell r="W728" t="str">
            <v>CISCO_DAILY_BILL_DTL20030729.TXT</v>
          </cell>
          <cell r="X728">
            <v>37832</v>
          </cell>
          <cell r="Z728" t="str">
            <v>Print Summary</v>
          </cell>
          <cell r="AA728" t="str">
            <v xml:space="preserve"> CPP Notification Failure. The customer was billed for CPP events for which they were not notified.</v>
          </cell>
        </row>
        <row r="729">
          <cell r="E729">
            <v>37829</v>
          </cell>
          <cell r="F729">
            <v>27</v>
          </cell>
          <cell r="G729">
            <v>337</v>
          </cell>
          <cell r="K729" t="str">
            <v>DR</v>
          </cell>
          <cell r="L729">
            <v>37802</v>
          </cell>
          <cell r="N729">
            <v>296</v>
          </cell>
          <cell r="P729">
            <v>37</v>
          </cell>
          <cell r="Q729">
            <v>4</v>
          </cell>
          <cell r="R729">
            <v>12.989999771118164</v>
          </cell>
          <cell r="S729">
            <v>5.690000057220459</v>
          </cell>
          <cell r="T729">
            <v>1.8999999761581421</v>
          </cell>
          <cell r="U729">
            <v>1.7300000190734863</v>
          </cell>
          <cell r="V729">
            <v>48.310001373291016</v>
          </cell>
          <cell r="W729" t="str">
            <v>CISCO_DAILY_BILL_DTL20030806.TXT</v>
          </cell>
          <cell r="X729">
            <v>37840</v>
          </cell>
          <cell r="Z729" t="str">
            <v>Print Summary</v>
          </cell>
          <cell r="AA729" t="str">
            <v>CPP Notification Failure. Move 1 kWh from super peak to on peak.</v>
          </cell>
        </row>
        <row r="730">
          <cell r="E730">
            <v>37858</v>
          </cell>
          <cell r="F730">
            <v>29</v>
          </cell>
          <cell r="G730">
            <v>359</v>
          </cell>
          <cell r="K730" t="str">
            <v>DR</v>
          </cell>
          <cell r="L730">
            <v>37829</v>
          </cell>
          <cell r="N730">
            <v>306</v>
          </cell>
          <cell r="P730">
            <v>47</v>
          </cell>
          <cell r="Q730">
            <v>6</v>
          </cell>
          <cell r="R730">
            <v>13.420000076293945</v>
          </cell>
          <cell r="S730">
            <v>7.2300000190734863</v>
          </cell>
          <cell r="T730">
            <v>2.8399999141693115</v>
          </cell>
          <cell r="U730">
            <v>1.8400000333786011</v>
          </cell>
          <cell r="V730">
            <v>52.950000762939453</v>
          </cell>
          <cell r="W730" t="str">
            <v>CISCO_DAILY_BILL_DTL20030826.TXT</v>
          </cell>
          <cell r="X730">
            <v>37860</v>
          </cell>
          <cell r="Z730" t="str">
            <v>Print Summary</v>
          </cell>
        </row>
        <row r="731">
          <cell r="E731">
            <v>37888</v>
          </cell>
          <cell r="F731">
            <v>30</v>
          </cell>
          <cell r="G731">
            <v>398</v>
          </cell>
          <cell r="K731" t="str">
            <v>DR</v>
          </cell>
          <cell r="L731">
            <v>37858</v>
          </cell>
          <cell r="N731">
            <v>349</v>
          </cell>
          <cell r="P731">
            <v>43</v>
          </cell>
          <cell r="Q731">
            <v>6</v>
          </cell>
          <cell r="R731">
            <v>15.510000228881836</v>
          </cell>
          <cell r="S731">
            <v>6.6399998664855957</v>
          </cell>
          <cell r="T731">
            <v>2.8499999046325684</v>
          </cell>
          <cell r="U731">
            <v>1.8200000524520874</v>
          </cell>
          <cell r="V731">
            <v>58.009998321533203</v>
          </cell>
          <cell r="W731" t="str">
            <v>CISCO_DAILY_BILL_DTL20030925.TXT</v>
          </cell>
          <cell r="X731">
            <v>37890</v>
          </cell>
          <cell r="Z731" t="str">
            <v>Print Summary</v>
          </cell>
        </row>
        <row r="732">
          <cell r="E732">
            <v>37917</v>
          </cell>
          <cell r="F732">
            <v>29</v>
          </cell>
          <cell r="G732">
            <v>400</v>
          </cell>
          <cell r="K732" t="str">
            <v>DR</v>
          </cell>
          <cell r="L732">
            <v>37888</v>
          </cell>
          <cell r="N732">
            <v>347</v>
          </cell>
          <cell r="P732">
            <v>45</v>
          </cell>
          <cell r="Q732">
            <v>8</v>
          </cell>
          <cell r="R732">
            <v>15.460000038146973</v>
          </cell>
          <cell r="S732">
            <v>6.9600000381469727</v>
          </cell>
          <cell r="T732">
            <v>3.7999999523162842</v>
          </cell>
          <cell r="U732">
            <v>1.7799999713897705</v>
          </cell>
          <cell r="V732">
            <v>60.430000305175781</v>
          </cell>
          <cell r="W732" t="str">
            <v>CISCO_DAILY_BILL_DTL20031024.TXT</v>
          </cell>
          <cell r="X732">
            <v>37922</v>
          </cell>
          <cell r="Z732" t="str">
            <v>Print Summary</v>
          </cell>
        </row>
        <row r="733">
          <cell r="E733">
            <v>37949</v>
          </cell>
          <cell r="F733">
            <v>32</v>
          </cell>
          <cell r="G733">
            <v>509</v>
          </cell>
          <cell r="K733" t="str">
            <v>DR</v>
          </cell>
          <cell r="L733">
            <v>37917</v>
          </cell>
          <cell r="N733">
            <v>445</v>
          </cell>
          <cell r="P733">
            <v>64</v>
          </cell>
          <cell r="Q733">
            <v>0</v>
          </cell>
          <cell r="R733">
            <v>19.420000076293945</v>
          </cell>
          <cell r="S733">
            <v>5.1100001335144043</v>
          </cell>
          <cell r="T733">
            <v>0</v>
          </cell>
          <cell r="U733">
            <v>2.2699999809265137</v>
          </cell>
          <cell r="V733">
            <v>68.629997253417969</v>
          </cell>
          <cell r="W733" t="str">
            <v>CISCO_DAILY_BILL_DTL20031126.TXT</v>
          </cell>
          <cell r="X733">
            <v>37956</v>
          </cell>
          <cell r="Z733" t="str">
            <v>Print Summary</v>
          </cell>
        </row>
        <row r="734">
          <cell r="E734">
            <v>37980</v>
          </cell>
          <cell r="F734">
            <v>31</v>
          </cell>
          <cell r="G734">
            <v>639</v>
          </cell>
          <cell r="K734" t="str">
            <v>DR</v>
          </cell>
          <cell r="L734">
            <v>37949</v>
          </cell>
          <cell r="N734">
            <v>539</v>
          </cell>
          <cell r="P734">
            <v>100</v>
          </cell>
          <cell r="Q734">
            <v>0</v>
          </cell>
          <cell r="R734">
            <v>23.350000381469727</v>
          </cell>
          <cell r="S734">
            <v>4.8299999237060547</v>
          </cell>
          <cell r="T734">
            <v>0</v>
          </cell>
          <cell r="U734">
            <v>2.8399999141693115</v>
          </cell>
          <cell r="V734">
            <v>85.760002136230469</v>
          </cell>
          <cell r="W734" t="str">
            <v>CISCO_DAILY_BILL_DTL20031226.TXT</v>
          </cell>
          <cell r="X734">
            <v>37984</v>
          </cell>
          <cell r="Z734" t="str">
            <v>Print Summary</v>
          </cell>
        </row>
        <row r="735">
          <cell r="E735">
            <v>38012</v>
          </cell>
          <cell r="F735">
            <v>32</v>
          </cell>
          <cell r="G735">
            <v>458</v>
          </cell>
          <cell r="K735" t="str">
            <v>DR</v>
          </cell>
          <cell r="L735">
            <v>37980</v>
          </cell>
          <cell r="N735">
            <v>399</v>
          </cell>
          <cell r="P735">
            <v>54</v>
          </cell>
          <cell r="Q735">
            <v>5</v>
          </cell>
          <cell r="R735">
            <v>17.25</v>
          </cell>
          <cell r="S735">
            <v>2.5999999046325684</v>
          </cell>
          <cell r="T735">
            <v>3.2899999618530273</v>
          </cell>
          <cell r="U735">
            <v>2.0799999237060547</v>
          </cell>
          <cell r="V735">
            <v>60.840000152587891</v>
          </cell>
          <cell r="W735" t="str">
            <v>CISCO_DAILY_BILL_DTL20040128.TXT</v>
          </cell>
          <cell r="X735">
            <v>38015</v>
          </cell>
          <cell r="Z735" t="str">
            <v>Print Summary</v>
          </cell>
        </row>
        <row r="736">
          <cell r="E736">
            <v>38042</v>
          </cell>
          <cell r="F736">
            <v>30</v>
          </cell>
          <cell r="G736">
            <v>491</v>
          </cell>
          <cell r="K736" t="str">
            <v>DR</v>
          </cell>
          <cell r="L736">
            <v>38012</v>
          </cell>
          <cell r="N736">
            <v>420</v>
          </cell>
          <cell r="P736">
            <v>69</v>
          </cell>
          <cell r="Q736">
            <v>2</v>
          </cell>
          <cell r="R736">
            <v>17.989999771118164</v>
          </cell>
          <cell r="S736">
            <v>3.2999999523162842</v>
          </cell>
          <cell r="T736">
            <v>1.3200000524520874</v>
          </cell>
          <cell r="U736">
            <v>2.4300000667572021</v>
          </cell>
          <cell r="V736">
            <v>64.30999755859375</v>
          </cell>
          <cell r="W736" t="str">
            <v>CISCO_DAILY_BILL_DTL20040226.TXT</v>
          </cell>
          <cell r="X736">
            <v>38044</v>
          </cell>
          <cell r="Z736" t="str">
            <v>Print Summary</v>
          </cell>
        </row>
        <row r="737">
          <cell r="E737">
            <v>38071</v>
          </cell>
          <cell r="F737">
            <v>29</v>
          </cell>
          <cell r="G737">
            <v>507</v>
          </cell>
          <cell r="K737" t="str">
            <v>DR</v>
          </cell>
          <cell r="L737">
            <v>38042</v>
          </cell>
          <cell r="N737">
            <v>420</v>
          </cell>
          <cell r="P737">
            <v>87</v>
          </cell>
          <cell r="Q737">
            <v>0</v>
          </cell>
          <cell r="R737">
            <v>18</v>
          </cell>
          <cell r="S737">
            <v>4.1599998474121094</v>
          </cell>
          <cell r="T737">
            <v>0</v>
          </cell>
          <cell r="U737">
            <v>2.5</v>
          </cell>
          <cell r="V737">
            <v>66.519996643066406</v>
          </cell>
          <cell r="W737" t="str">
            <v>CISCO_DAILY_BILL_DTL20040326.TXT</v>
          </cell>
          <cell r="X737">
            <v>38075</v>
          </cell>
          <cell r="Z737" t="str">
            <v>Print Summary</v>
          </cell>
        </row>
        <row r="738">
          <cell r="E738">
            <v>38102</v>
          </cell>
          <cell r="F738">
            <v>31</v>
          </cell>
          <cell r="G738">
            <v>506</v>
          </cell>
          <cell r="K738" t="str">
            <v>DR</v>
          </cell>
          <cell r="L738">
            <v>38071</v>
          </cell>
          <cell r="N738">
            <v>436</v>
          </cell>
          <cell r="P738">
            <v>70</v>
          </cell>
          <cell r="Q738">
            <v>0</v>
          </cell>
          <cell r="R738">
            <v>15.300000190734863</v>
          </cell>
          <cell r="S738">
            <v>2.809999942779541</v>
          </cell>
          <cell r="T738">
            <v>0</v>
          </cell>
          <cell r="U738">
            <v>2.5</v>
          </cell>
          <cell r="V738">
            <v>63.639999389648438</v>
          </cell>
          <cell r="W738" t="str">
            <v>CISCO_DAILY_BILL_DTL20040426.TXT</v>
          </cell>
          <cell r="X738">
            <v>38104</v>
          </cell>
          <cell r="Z738" t="str">
            <v>Print Summary</v>
          </cell>
        </row>
        <row r="739">
          <cell r="E739">
            <v>38132</v>
          </cell>
          <cell r="F739">
            <v>30</v>
          </cell>
          <cell r="G739">
            <v>438</v>
          </cell>
          <cell r="K739" t="str">
            <v>DR</v>
          </cell>
          <cell r="L739">
            <v>38102</v>
          </cell>
          <cell r="N739">
            <v>382</v>
          </cell>
          <cell r="P739">
            <v>56</v>
          </cell>
          <cell r="Q739">
            <v>0</v>
          </cell>
          <cell r="R739">
            <v>10.340000152587891</v>
          </cell>
          <cell r="S739">
            <v>6.0999999046325684</v>
          </cell>
          <cell r="T739">
            <v>0</v>
          </cell>
          <cell r="U739">
            <v>2.1600000858306885</v>
          </cell>
          <cell r="V739">
            <v>57.369998931884766</v>
          </cell>
          <cell r="W739" t="str">
            <v>CISCO_DAILY_BILL_DTL20040707.TXT</v>
          </cell>
          <cell r="X739">
            <v>38176</v>
          </cell>
          <cell r="Z739" t="str">
            <v>Print Summary</v>
          </cell>
        </row>
        <row r="740">
          <cell r="E740">
            <v>38132</v>
          </cell>
          <cell r="F740">
            <v>30</v>
          </cell>
          <cell r="G740">
            <v>438</v>
          </cell>
          <cell r="K740" t="str">
            <v>DR</v>
          </cell>
          <cell r="L740">
            <v>38102</v>
          </cell>
          <cell r="N740">
            <v>382</v>
          </cell>
          <cell r="P740">
            <v>56</v>
          </cell>
          <cell r="Q740">
            <v>0</v>
          </cell>
          <cell r="R740">
            <v>10.340000152587891</v>
          </cell>
          <cell r="S740">
            <v>6.0999999046325684</v>
          </cell>
          <cell r="T740">
            <v>0</v>
          </cell>
          <cell r="U740">
            <v>2.1600000858306885</v>
          </cell>
          <cell r="V740">
            <v>57.369998931884766</v>
          </cell>
          <cell r="W740" t="str">
            <v>CISCO_DAILY_BILL_DTL20040526.TXT</v>
          </cell>
          <cell r="X740">
            <v>38134</v>
          </cell>
          <cell r="Z740" t="str">
            <v>Print Summary</v>
          </cell>
        </row>
        <row r="741">
          <cell r="E741">
            <v>38159</v>
          </cell>
          <cell r="F741">
            <v>27</v>
          </cell>
          <cell r="G741">
            <v>388</v>
          </cell>
          <cell r="K741" t="str">
            <v>DR</v>
          </cell>
          <cell r="L741">
            <v>38132</v>
          </cell>
          <cell r="N741">
            <v>324</v>
          </cell>
          <cell r="P741">
            <v>64</v>
          </cell>
          <cell r="Q741">
            <v>0</v>
          </cell>
          <cell r="R741">
            <v>8.8199996948242188</v>
          </cell>
          <cell r="S741">
            <v>8.7799997329711914</v>
          </cell>
          <cell r="T741">
            <v>0</v>
          </cell>
          <cell r="U741">
            <v>1.9199999570846558</v>
          </cell>
          <cell r="V741">
            <v>53.790000915527344</v>
          </cell>
          <cell r="W741" t="str">
            <v>CISCO_DAILY_BILL_DTL20040712.TXT</v>
          </cell>
          <cell r="X741">
            <v>38181</v>
          </cell>
          <cell r="Z741" t="str">
            <v>Print Summary</v>
          </cell>
        </row>
        <row r="742">
          <cell r="E742">
            <v>38194</v>
          </cell>
          <cell r="F742">
            <v>31</v>
          </cell>
          <cell r="G742">
            <v>1231</v>
          </cell>
          <cell r="K742" t="str">
            <v>DR</v>
          </cell>
          <cell r="L742">
            <v>38163</v>
          </cell>
          <cell r="N742">
            <v>991</v>
          </cell>
          <cell r="P742">
            <v>221</v>
          </cell>
          <cell r="Q742">
            <v>19</v>
          </cell>
          <cell r="R742">
            <v>26.979999542236328</v>
          </cell>
          <cell r="S742">
            <v>30.329999923706055</v>
          </cell>
          <cell r="T742">
            <v>8.6899995803833008</v>
          </cell>
          <cell r="U742">
            <v>6.059999942779541</v>
          </cell>
          <cell r="V742">
            <v>215.05999755859375</v>
          </cell>
          <cell r="W742" t="str">
            <v>CISCO_DAILY_BILL_DTL20040728.TXT</v>
          </cell>
          <cell r="X742">
            <v>38197</v>
          </cell>
          <cell r="Z742" t="str">
            <v>Print Summary</v>
          </cell>
          <cell r="AA742" t="str">
            <v>CPP Notification Failure. Move 10 kWh from super peak to on peak.</v>
          </cell>
        </row>
        <row r="743">
          <cell r="E743">
            <v>38223</v>
          </cell>
          <cell r="F743">
            <v>29</v>
          </cell>
          <cell r="G743">
            <v>1429</v>
          </cell>
          <cell r="K743" t="str">
            <v>DR</v>
          </cell>
          <cell r="L743">
            <v>38194</v>
          </cell>
          <cell r="N743">
            <v>1201</v>
          </cell>
          <cell r="P743">
            <v>199</v>
          </cell>
          <cell r="Q743">
            <v>29</v>
          </cell>
          <cell r="R743">
            <v>32.700000762939453</v>
          </cell>
          <cell r="S743">
            <v>27.309999465942383</v>
          </cell>
          <cell r="T743">
            <v>13.260000228881836</v>
          </cell>
          <cell r="U743">
            <v>7.0500001907348633</v>
          </cell>
          <cell r="V743">
            <v>256.02999877929688</v>
          </cell>
          <cell r="W743" t="str">
            <v>CISCO_DAILY_BILL_DTL20040827.TXT</v>
          </cell>
          <cell r="X743">
            <v>38229</v>
          </cell>
          <cell r="Z743" t="str">
            <v>Print Summary</v>
          </cell>
        </row>
        <row r="744">
          <cell r="E744">
            <v>38256</v>
          </cell>
          <cell r="F744">
            <v>33</v>
          </cell>
          <cell r="G744">
            <v>1854</v>
          </cell>
          <cell r="K744" t="str">
            <v>DR</v>
          </cell>
          <cell r="L744">
            <v>38223</v>
          </cell>
          <cell r="N744">
            <v>1556</v>
          </cell>
          <cell r="P744">
            <v>256</v>
          </cell>
          <cell r="Q744">
            <v>42</v>
          </cell>
          <cell r="R744">
            <v>32.409999847412109</v>
          </cell>
          <cell r="S744">
            <v>33.490001678466797</v>
          </cell>
          <cell r="T744">
            <v>18.920000076293945</v>
          </cell>
          <cell r="U744">
            <v>9.130000114440918</v>
          </cell>
          <cell r="V744">
            <v>336.97000122070313</v>
          </cell>
          <cell r="W744" t="str">
            <v>CISCO_DAILY_BILL_DTL20040927.TXT</v>
          </cell>
          <cell r="X744">
            <v>38258</v>
          </cell>
          <cell r="Z744" t="str">
            <v>Print Summary</v>
          </cell>
        </row>
        <row r="745">
          <cell r="E745">
            <v>37889</v>
          </cell>
          <cell r="F745">
            <v>29</v>
          </cell>
          <cell r="G745">
            <v>551</v>
          </cell>
          <cell r="K745" t="str">
            <v>DR</v>
          </cell>
          <cell r="L745">
            <v>37860</v>
          </cell>
          <cell r="N745">
            <v>448</v>
          </cell>
          <cell r="P745">
            <v>97</v>
          </cell>
          <cell r="Q745">
            <v>6</v>
          </cell>
          <cell r="R745">
            <v>19.920000076293945</v>
          </cell>
          <cell r="S745">
            <v>14.989999771118164</v>
          </cell>
          <cell r="T745">
            <v>2.8499999046325684</v>
          </cell>
          <cell r="U745">
            <v>2.4900000095367432</v>
          </cell>
          <cell r="V745">
            <v>88.209999084472656</v>
          </cell>
          <cell r="W745" t="str">
            <v>CISCO_DAILY_BILL_DTL20030926.TXT</v>
          </cell>
          <cell r="X745">
            <v>37893</v>
          </cell>
          <cell r="Z745" t="str">
            <v>Print Summary</v>
          </cell>
        </row>
        <row r="746">
          <cell r="E746">
            <v>37920</v>
          </cell>
          <cell r="F746">
            <v>31</v>
          </cell>
          <cell r="G746">
            <v>379</v>
          </cell>
          <cell r="K746" t="str">
            <v>DR</v>
          </cell>
          <cell r="L746">
            <v>37889</v>
          </cell>
          <cell r="N746">
            <v>313</v>
          </cell>
          <cell r="P746">
            <v>59</v>
          </cell>
          <cell r="Q746">
            <v>7</v>
          </cell>
          <cell r="R746">
            <v>13.949999809265137</v>
          </cell>
          <cell r="S746">
            <v>9.1099996566772461</v>
          </cell>
          <cell r="T746">
            <v>3.3199999332427979</v>
          </cell>
          <cell r="U746">
            <v>1.6799999475479126</v>
          </cell>
          <cell r="V746">
            <v>57.75</v>
          </cell>
          <cell r="W746" t="str">
            <v>CISCO_DAILY_BILL_DTL20031029.TXT</v>
          </cell>
          <cell r="X746">
            <v>37924</v>
          </cell>
          <cell r="Z746" t="str">
            <v>Print Summary</v>
          </cell>
        </row>
        <row r="747">
          <cell r="E747">
            <v>37950</v>
          </cell>
          <cell r="F747">
            <v>30</v>
          </cell>
          <cell r="G747">
            <v>463</v>
          </cell>
          <cell r="K747" t="str">
            <v>DR</v>
          </cell>
          <cell r="L747">
            <v>37920</v>
          </cell>
          <cell r="N747">
            <v>376</v>
          </cell>
          <cell r="P747">
            <v>87</v>
          </cell>
          <cell r="Q747">
            <v>0</v>
          </cell>
          <cell r="R747">
            <v>16.350000381469727</v>
          </cell>
          <cell r="S747">
            <v>6.1100001335144043</v>
          </cell>
          <cell r="T747">
            <v>0</v>
          </cell>
          <cell r="U747">
            <v>2.0499999523162842</v>
          </cell>
          <cell r="V747">
            <v>62.020000457763672</v>
          </cell>
          <cell r="W747" t="str">
            <v>CISCO_DAILY_BILL_DTL20031126.TXT</v>
          </cell>
          <cell r="X747">
            <v>37956</v>
          </cell>
          <cell r="Z747" t="str">
            <v>Print Summary</v>
          </cell>
        </row>
        <row r="748">
          <cell r="E748">
            <v>37983</v>
          </cell>
          <cell r="F748">
            <v>33</v>
          </cell>
          <cell r="G748">
            <v>721</v>
          </cell>
          <cell r="K748" t="str">
            <v>DR</v>
          </cell>
          <cell r="L748">
            <v>37950</v>
          </cell>
          <cell r="N748">
            <v>608</v>
          </cell>
          <cell r="P748">
            <v>113</v>
          </cell>
          <cell r="Q748">
            <v>0</v>
          </cell>
          <cell r="R748">
            <v>26.340000152587891</v>
          </cell>
          <cell r="S748">
            <v>5.4600000381469727</v>
          </cell>
          <cell r="T748">
            <v>0</v>
          </cell>
          <cell r="U748">
            <v>3.2100000381469727</v>
          </cell>
          <cell r="V748">
            <v>97.5</v>
          </cell>
          <cell r="W748" t="str">
            <v>CISCO_DAILY_BILL_DTL20031229.TXT</v>
          </cell>
          <cell r="X748">
            <v>37985</v>
          </cell>
          <cell r="Z748" t="str">
            <v>Print Summary</v>
          </cell>
        </row>
        <row r="749">
          <cell r="E749">
            <v>38013</v>
          </cell>
          <cell r="F749">
            <v>30</v>
          </cell>
          <cell r="G749">
            <v>533</v>
          </cell>
          <cell r="K749" t="str">
            <v>DR</v>
          </cell>
          <cell r="L749">
            <v>37983</v>
          </cell>
          <cell r="N749">
            <v>437</v>
          </cell>
          <cell r="P749">
            <v>88</v>
          </cell>
          <cell r="Q749">
            <v>8</v>
          </cell>
          <cell r="R749">
            <v>18.889999389648438</v>
          </cell>
          <cell r="S749">
            <v>4.2399997711181641</v>
          </cell>
          <cell r="T749">
            <v>5.2600002288818359</v>
          </cell>
          <cell r="U749">
            <v>2.4200000762939453</v>
          </cell>
          <cell r="V749">
            <v>74.379997253417969</v>
          </cell>
          <cell r="W749" t="str">
            <v>CISCO_DAILY_BILL_DTL20040128.TXT</v>
          </cell>
          <cell r="X749">
            <v>38015</v>
          </cell>
          <cell r="Z749" t="str">
            <v>Print Summary</v>
          </cell>
        </row>
        <row r="750">
          <cell r="E750">
            <v>38043</v>
          </cell>
          <cell r="F750">
            <v>30</v>
          </cell>
          <cell r="G750">
            <v>505</v>
          </cell>
          <cell r="K750" t="str">
            <v>DR</v>
          </cell>
          <cell r="L750">
            <v>38013</v>
          </cell>
          <cell r="N750">
            <v>421</v>
          </cell>
          <cell r="P750">
            <v>80</v>
          </cell>
          <cell r="Q750">
            <v>4</v>
          </cell>
          <cell r="R750">
            <v>18.040000915527344</v>
          </cell>
          <cell r="S750">
            <v>3.8299999237060547</v>
          </cell>
          <cell r="T750">
            <v>2.630000114440918</v>
          </cell>
          <cell r="U750">
            <v>2.4900000095367432</v>
          </cell>
          <cell r="V750">
            <v>67.650001525878906</v>
          </cell>
          <cell r="W750" t="str">
            <v>CISCO_DAILY_BILL_DTL20040227.TXT</v>
          </cell>
          <cell r="X750">
            <v>38047</v>
          </cell>
          <cell r="Z750" t="str">
            <v>Print Summary</v>
          </cell>
        </row>
        <row r="751">
          <cell r="E751">
            <v>38074</v>
          </cell>
          <cell r="F751">
            <v>31</v>
          </cell>
          <cell r="G751">
            <v>429</v>
          </cell>
          <cell r="K751" t="str">
            <v>DR</v>
          </cell>
          <cell r="L751">
            <v>38043</v>
          </cell>
          <cell r="N751">
            <v>363</v>
          </cell>
          <cell r="P751">
            <v>66</v>
          </cell>
          <cell r="Q751">
            <v>0</v>
          </cell>
          <cell r="R751">
            <v>15.550000190734863</v>
          </cell>
          <cell r="S751">
            <v>3.1500000953674316</v>
          </cell>
          <cell r="T751">
            <v>0</v>
          </cell>
          <cell r="U751">
            <v>2.1099998950958252</v>
          </cell>
          <cell r="V751">
            <v>54.310001373291016</v>
          </cell>
          <cell r="W751" t="str">
            <v>CISCO_DAILY_BILL_DTL20040329.TXT</v>
          </cell>
          <cell r="X751">
            <v>38076</v>
          </cell>
          <cell r="Z751" t="str">
            <v>Print Summary</v>
          </cell>
        </row>
        <row r="752">
          <cell r="E752">
            <v>38103</v>
          </cell>
          <cell r="F752">
            <v>29</v>
          </cell>
          <cell r="G752">
            <v>377</v>
          </cell>
          <cell r="K752" t="str">
            <v>DR</v>
          </cell>
          <cell r="L752">
            <v>38074</v>
          </cell>
          <cell r="N752">
            <v>317</v>
          </cell>
          <cell r="P752">
            <v>60</v>
          </cell>
          <cell r="Q752">
            <v>0</v>
          </cell>
          <cell r="R752">
            <v>10.720000267028809</v>
          </cell>
          <cell r="S752">
            <v>2.369999885559082</v>
          </cell>
          <cell r="T752">
            <v>0</v>
          </cell>
          <cell r="U752">
            <v>1.8500000238418579</v>
          </cell>
          <cell r="V752">
            <v>45.389999389648438</v>
          </cell>
          <cell r="W752" t="str">
            <v>CISCO_DAILY_BILL_DTL20040428.TXT</v>
          </cell>
          <cell r="X752">
            <v>38106</v>
          </cell>
          <cell r="Z752" t="str">
            <v>Print Summary</v>
          </cell>
        </row>
        <row r="753">
          <cell r="E753">
            <v>38133</v>
          </cell>
          <cell r="F753">
            <v>30</v>
          </cell>
          <cell r="G753">
            <v>411</v>
          </cell>
          <cell r="K753" t="str">
            <v>DR</v>
          </cell>
          <cell r="L753">
            <v>38103</v>
          </cell>
          <cell r="N753">
            <v>327</v>
          </cell>
          <cell r="P753">
            <v>84</v>
          </cell>
          <cell r="Q753">
            <v>0</v>
          </cell>
          <cell r="R753">
            <v>8.8500003814697266</v>
          </cell>
          <cell r="S753">
            <v>10.359999656677246</v>
          </cell>
          <cell r="T753">
            <v>0</v>
          </cell>
          <cell r="U753">
            <v>2.0199999809265137</v>
          </cell>
          <cell r="V753">
            <v>56.709999084472656</v>
          </cell>
          <cell r="W753" t="str">
            <v>CISCO_DAILY_BILL_DTL20040527.TXT</v>
          </cell>
          <cell r="X753">
            <v>38135</v>
          </cell>
          <cell r="Z753" t="str">
            <v>Print Summary</v>
          </cell>
        </row>
        <row r="754">
          <cell r="E754">
            <v>38165</v>
          </cell>
          <cell r="F754">
            <v>32</v>
          </cell>
          <cell r="G754">
            <v>417</v>
          </cell>
          <cell r="K754" t="str">
            <v>DR</v>
          </cell>
          <cell r="L754">
            <v>38133</v>
          </cell>
          <cell r="N754">
            <v>349</v>
          </cell>
          <cell r="P754">
            <v>68</v>
          </cell>
          <cell r="Q754">
            <v>0</v>
          </cell>
          <cell r="R754">
            <v>9.5</v>
          </cell>
          <cell r="S754">
            <v>9.3299999237060547</v>
          </cell>
          <cell r="T754">
            <v>0</v>
          </cell>
          <cell r="U754">
            <v>2.059999942779541</v>
          </cell>
          <cell r="V754">
            <v>56.290000915527344</v>
          </cell>
          <cell r="W754" t="str">
            <v>CISCO_DAILY_BILL_DTL20040628.TXT</v>
          </cell>
          <cell r="X754">
            <v>38167</v>
          </cell>
          <cell r="Z754" t="str">
            <v>Print Summary</v>
          </cell>
        </row>
        <row r="755">
          <cell r="E755">
            <v>38195</v>
          </cell>
          <cell r="F755">
            <v>30</v>
          </cell>
          <cell r="G755">
            <v>266</v>
          </cell>
          <cell r="K755" t="str">
            <v>DR</v>
          </cell>
          <cell r="L755">
            <v>38165</v>
          </cell>
          <cell r="N755">
            <v>230</v>
          </cell>
          <cell r="P755">
            <v>31</v>
          </cell>
          <cell r="Q755">
            <v>5</v>
          </cell>
          <cell r="R755">
            <v>6.2600002288818359</v>
          </cell>
          <cell r="S755">
            <v>4.25</v>
          </cell>
          <cell r="T755">
            <v>2.2899999618530273</v>
          </cell>
          <cell r="U755">
            <v>1.309999942779541</v>
          </cell>
          <cell r="V755">
            <v>35.520000457763672</v>
          </cell>
          <cell r="W755" t="str">
            <v>CISCO_DAILY_BILL_DTL20040729.TXT</v>
          </cell>
          <cell r="X755">
            <v>38198</v>
          </cell>
          <cell r="Z755" t="str">
            <v>Print Summary</v>
          </cell>
        </row>
        <row r="756">
          <cell r="E756">
            <v>38224</v>
          </cell>
          <cell r="F756">
            <v>29</v>
          </cell>
          <cell r="G756">
            <v>458</v>
          </cell>
          <cell r="K756" t="str">
            <v>DR</v>
          </cell>
          <cell r="L756">
            <v>38195</v>
          </cell>
          <cell r="N756">
            <v>359</v>
          </cell>
          <cell r="P756">
            <v>84</v>
          </cell>
          <cell r="Q756">
            <v>15</v>
          </cell>
          <cell r="R756">
            <v>9.7799997329711914</v>
          </cell>
          <cell r="S756">
            <v>11.529999732971191</v>
          </cell>
          <cell r="T756">
            <v>6.8600001335144043</v>
          </cell>
          <cell r="U756">
            <v>2.2599999904632568</v>
          </cell>
          <cell r="V756">
            <v>72.419998168945313</v>
          </cell>
          <cell r="W756" t="str">
            <v>CISCO_DAILY_BILL_DTL20040827.TXT</v>
          </cell>
          <cell r="X756">
            <v>38229</v>
          </cell>
          <cell r="Z756" t="str">
            <v>Print Summary</v>
          </cell>
        </row>
        <row r="757">
          <cell r="E757">
            <v>38257</v>
          </cell>
          <cell r="F757">
            <v>33</v>
          </cell>
          <cell r="G757">
            <v>734</v>
          </cell>
          <cell r="K757" t="str">
            <v>DR</v>
          </cell>
          <cell r="L757">
            <v>38224</v>
          </cell>
          <cell r="N757">
            <v>590</v>
          </cell>
          <cell r="P757">
            <v>120</v>
          </cell>
          <cell r="Q757">
            <v>24</v>
          </cell>
          <cell r="R757">
            <v>12.170000076293945</v>
          </cell>
          <cell r="S757">
            <v>15.659999847412109</v>
          </cell>
          <cell r="T757">
            <v>10.800000190734863</v>
          </cell>
          <cell r="U757">
            <v>3.6099998950958252</v>
          </cell>
          <cell r="V757">
            <v>119.44000244140625</v>
          </cell>
          <cell r="W757" t="str">
            <v>CISCO_DAILY_BILL_DTL20040928.TXT</v>
          </cell>
          <cell r="X757">
            <v>38259</v>
          </cell>
          <cell r="Z757" t="str">
            <v>Print Summary</v>
          </cell>
        </row>
        <row r="758">
          <cell r="E758">
            <v>37832</v>
          </cell>
          <cell r="F758">
            <v>22</v>
          </cell>
          <cell r="G758">
            <v>703</v>
          </cell>
          <cell r="K758" t="str">
            <v>DR</v>
          </cell>
          <cell r="L758">
            <v>37810</v>
          </cell>
          <cell r="N758">
            <v>613</v>
          </cell>
          <cell r="P758">
            <v>90</v>
          </cell>
          <cell r="Q758">
            <v>0</v>
          </cell>
          <cell r="R758">
            <v>2.9900000095367432</v>
          </cell>
          <cell r="S758">
            <v>15.5</v>
          </cell>
          <cell r="T758">
            <v>0</v>
          </cell>
          <cell r="U758">
            <v>3.5999999046325684</v>
          </cell>
          <cell r="V758">
            <v>89.339996337890625</v>
          </cell>
          <cell r="W758" t="str">
            <v>CISCO_DAILY_BILL_DTL20030820.TXT</v>
          </cell>
          <cell r="X758">
            <v>37854</v>
          </cell>
          <cell r="Z758" t="str">
            <v>Print Summary</v>
          </cell>
          <cell r="AA758" t="str">
            <v>CPP Notification Failure. Move 7 kWh from super peak to on peak.</v>
          </cell>
        </row>
        <row r="759">
          <cell r="E759">
            <v>37861</v>
          </cell>
          <cell r="F759">
            <v>29</v>
          </cell>
          <cell r="G759">
            <v>1664</v>
          </cell>
          <cell r="K759" t="str">
            <v>DR</v>
          </cell>
          <cell r="L759">
            <v>37832</v>
          </cell>
          <cell r="N759">
            <v>1300</v>
          </cell>
          <cell r="P759">
            <v>364</v>
          </cell>
          <cell r="Q759">
            <v>0</v>
          </cell>
          <cell r="R759">
            <v>6.3299999237060547</v>
          </cell>
          <cell r="S759">
            <v>62.669998168945313</v>
          </cell>
          <cell r="T759">
            <v>0</v>
          </cell>
          <cell r="U759">
            <v>8.5299997329711914</v>
          </cell>
          <cell r="V759">
            <v>262.04000854492188</v>
          </cell>
          <cell r="W759" t="str">
            <v>CISCO_DAILY_BILL_DTL20030902.TXT</v>
          </cell>
          <cell r="X759">
            <v>37867</v>
          </cell>
          <cell r="Z759" t="str">
            <v>Print Summary</v>
          </cell>
          <cell r="AA759" t="str">
            <v>CPP Notification Failure. Move 37 kWh from super peak to on peak.</v>
          </cell>
        </row>
        <row r="760">
          <cell r="E760">
            <v>37893</v>
          </cell>
          <cell r="F760">
            <v>32</v>
          </cell>
          <cell r="G760">
            <v>1205</v>
          </cell>
          <cell r="K760" t="str">
            <v>DR</v>
          </cell>
          <cell r="L760">
            <v>37861</v>
          </cell>
          <cell r="N760">
            <v>1005</v>
          </cell>
          <cell r="P760">
            <v>200</v>
          </cell>
          <cell r="Q760">
            <v>0</v>
          </cell>
          <cell r="R760">
            <v>5.4899997711181641</v>
          </cell>
          <cell r="S760">
            <v>34.549999237060547</v>
          </cell>
          <cell r="T760">
            <v>0</v>
          </cell>
          <cell r="U760">
            <v>5.4800000190734863</v>
          </cell>
          <cell r="V760">
            <v>165.78999328613281</v>
          </cell>
          <cell r="W760" t="str">
            <v>CISCO_DAILY_BILL_DTL20031002.TXT</v>
          </cell>
          <cell r="X760">
            <v>37897</v>
          </cell>
          <cell r="Z760" t="str">
            <v>Print Summary</v>
          </cell>
          <cell r="AA760" t="str">
            <v>CPP Notification Failure. Move 29 kWh from super peak to on peak.</v>
          </cell>
        </row>
        <row r="761">
          <cell r="E761">
            <v>37922</v>
          </cell>
          <cell r="F761">
            <v>29</v>
          </cell>
          <cell r="G761">
            <v>914</v>
          </cell>
          <cell r="K761" t="str">
            <v>DR</v>
          </cell>
          <cell r="L761">
            <v>37893</v>
          </cell>
          <cell r="N761">
            <v>733</v>
          </cell>
          <cell r="P761">
            <v>181</v>
          </cell>
          <cell r="Q761">
            <v>0</v>
          </cell>
          <cell r="R761">
            <v>4.070000171661377</v>
          </cell>
          <cell r="S761">
            <v>31.290000915527344</v>
          </cell>
          <cell r="T761">
            <v>0</v>
          </cell>
          <cell r="U761">
            <v>4.059999942779541</v>
          </cell>
          <cell r="V761">
            <v>128.30000305175781</v>
          </cell>
          <cell r="W761" t="str">
            <v>CISCO_DAILY_BILL_DTL20031103.TXT</v>
          </cell>
          <cell r="X761">
            <v>37929</v>
          </cell>
          <cell r="Z761" t="str">
            <v>Print Summary</v>
          </cell>
          <cell r="AA761" t="str">
            <v>CPP Notification Failure. Move 15 kWh from super peak to on peak.</v>
          </cell>
        </row>
        <row r="762">
          <cell r="E762">
            <v>37955</v>
          </cell>
          <cell r="F762">
            <v>33</v>
          </cell>
          <cell r="G762">
            <v>972</v>
          </cell>
          <cell r="K762" t="str">
            <v>DR</v>
          </cell>
          <cell r="L762">
            <v>37922</v>
          </cell>
          <cell r="N762">
            <v>821</v>
          </cell>
          <cell r="P762">
            <v>151</v>
          </cell>
          <cell r="Q762">
            <v>0</v>
          </cell>
          <cell r="R762">
            <v>26.280000686645508</v>
          </cell>
          <cell r="S762">
            <v>37.590000152587891</v>
          </cell>
          <cell r="T762">
            <v>0</v>
          </cell>
          <cell r="U762">
            <v>4.3000001907348633</v>
          </cell>
          <cell r="V762">
            <v>157.47000122070313</v>
          </cell>
          <cell r="W762" t="str">
            <v>CISCO_DAILY_BILL_DTL20031205.TXT</v>
          </cell>
          <cell r="X762">
            <v>37963</v>
          </cell>
          <cell r="Z762" t="str">
            <v>Print Summary</v>
          </cell>
        </row>
        <row r="763">
          <cell r="E763">
            <v>38167</v>
          </cell>
          <cell r="F763">
            <v>28</v>
          </cell>
          <cell r="G763">
            <v>331</v>
          </cell>
          <cell r="K763" t="str">
            <v>DR</v>
          </cell>
          <cell r="L763">
            <v>38139</v>
          </cell>
          <cell r="N763">
            <v>289</v>
          </cell>
          <cell r="P763">
            <v>42</v>
          </cell>
          <cell r="Q763">
            <v>0</v>
          </cell>
          <cell r="R763">
            <v>-3.4000000953674316</v>
          </cell>
          <cell r="S763">
            <v>6.5300002098083496</v>
          </cell>
          <cell r="T763">
            <v>0</v>
          </cell>
          <cell r="U763">
            <v>1.6299999952316284</v>
          </cell>
          <cell r="V763">
            <v>31.430000305175781</v>
          </cell>
          <cell r="W763" t="str">
            <v>CISCO_DAILY_BILL_DTL20040702.TXT</v>
          </cell>
          <cell r="X763">
            <v>38174</v>
          </cell>
          <cell r="Z763" t="str">
            <v>Print Summary</v>
          </cell>
        </row>
        <row r="764">
          <cell r="E764">
            <v>38197</v>
          </cell>
          <cell r="F764">
            <v>30</v>
          </cell>
          <cell r="G764">
            <v>361</v>
          </cell>
          <cell r="K764" t="str">
            <v>DR</v>
          </cell>
          <cell r="L764">
            <v>38167</v>
          </cell>
          <cell r="N764">
            <v>321</v>
          </cell>
          <cell r="P764">
            <v>34</v>
          </cell>
          <cell r="Q764">
            <v>6</v>
          </cell>
          <cell r="R764">
            <v>-3.7799999713897705</v>
          </cell>
          <cell r="S764">
            <v>5.2899999618530273</v>
          </cell>
          <cell r="T764">
            <v>3.8900001049041748</v>
          </cell>
          <cell r="U764">
            <v>1.7799999713897705</v>
          </cell>
          <cell r="V764">
            <v>36.380001068115234</v>
          </cell>
          <cell r="W764" t="str">
            <v>CISCO_DAILY_BILL_DTL20040802.TXT</v>
          </cell>
          <cell r="X764">
            <v>38202</v>
          </cell>
          <cell r="Z764" t="str">
            <v>Print Summary</v>
          </cell>
        </row>
        <row r="765">
          <cell r="E765">
            <v>38216</v>
          </cell>
          <cell r="F765">
            <v>19</v>
          </cell>
          <cell r="G765">
            <v>99</v>
          </cell>
          <cell r="K765" t="str">
            <v>DR</v>
          </cell>
          <cell r="L765">
            <v>38197</v>
          </cell>
          <cell r="N765">
            <v>83</v>
          </cell>
          <cell r="P765">
            <v>13</v>
          </cell>
          <cell r="Q765">
            <v>3</v>
          </cell>
          <cell r="R765">
            <v>-0.98000001907348633</v>
          </cell>
          <cell r="S765">
            <v>2.0199999809265137</v>
          </cell>
          <cell r="T765">
            <v>1.940000057220459</v>
          </cell>
          <cell r="U765">
            <v>0.49000000953674316</v>
          </cell>
          <cell r="V765">
            <v>11.439999580383301</v>
          </cell>
          <cell r="W765" t="str">
            <v>CISCO_DAILY_BILL_DTL20040903.TXT</v>
          </cell>
          <cell r="X765">
            <v>38237</v>
          </cell>
          <cell r="Z765" t="str">
            <v>Print Summary</v>
          </cell>
        </row>
        <row r="766">
          <cell r="E766">
            <v>37893</v>
          </cell>
          <cell r="F766">
            <v>31</v>
          </cell>
          <cell r="G766">
            <v>360</v>
          </cell>
          <cell r="K766" t="str">
            <v>DR</v>
          </cell>
          <cell r="L766">
            <v>37862</v>
          </cell>
          <cell r="N766">
            <v>312</v>
          </cell>
          <cell r="P766">
            <v>41</v>
          </cell>
          <cell r="Q766">
            <v>7</v>
          </cell>
          <cell r="R766">
            <v>1.7200000286102295</v>
          </cell>
          <cell r="S766">
            <v>7.0900001525878906</v>
          </cell>
          <cell r="T766">
            <v>4.6599998474121094</v>
          </cell>
          <cell r="U766">
            <v>1.6200000047683716</v>
          </cell>
          <cell r="V766">
            <v>41.240001678466797</v>
          </cell>
          <cell r="W766" t="str">
            <v>CISCO_DAILY_BILL_DTL20031001.TXT</v>
          </cell>
          <cell r="X766">
            <v>37896</v>
          </cell>
          <cell r="Z766" t="str">
            <v>Print Summary</v>
          </cell>
        </row>
        <row r="767">
          <cell r="E767">
            <v>37922</v>
          </cell>
          <cell r="F767">
            <v>29</v>
          </cell>
          <cell r="G767">
            <v>344</v>
          </cell>
          <cell r="K767" t="str">
            <v>DR</v>
          </cell>
          <cell r="L767">
            <v>37893</v>
          </cell>
          <cell r="N767">
            <v>289</v>
          </cell>
          <cell r="P767">
            <v>48</v>
          </cell>
          <cell r="Q767">
            <v>7</v>
          </cell>
          <cell r="R767">
            <v>1.6000000238418579</v>
          </cell>
          <cell r="S767">
            <v>8.3000001907348633</v>
          </cell>
          <cell r="T767">
            <v>4.6599998474121094</v>
          </cell>
          <cell r="U767">
            <v>1.5299999713897705</v>
          </cell>
          <cell r="V767">
            <v>42.270000457763672</v>
          </cell>
          <cell r="W767" t="str">
            <v>CISCO_DAILY_BILL_DTL20031031.TXT</v>
          </cell>
          <cell r="X767">
            <v>37928</v>
          </cell>
          <cell r="Z767" t="str">
            <v>Print Summary</v>
          </cell>
        </row>
        <row r="768">
          <cell r="E768">
            <v>37955</v>
          </cell>
          <cell r="F768">
            <v>33</v>
          </cell>
          <cell r="G768">
            <v>338</v>
          </cell>
          <cell r="K768" t="str">
            <v>DR</v>
          </cell>
          <cell r="L768">
            <v>37922</v>
          </cell>
          <cell r="N768">
            <v>279</v>
          </cell>
          <cell r="P768">
            <v>59</v>
          </cell>
          <cell r="Q768">
            <v>0</v>
          </cell>
          <cell r="R768">
            <v>8.9799995422363281</v>
          </cell>
          <cell r="S768">
            <v>14.939999580383301</v>
          </cell>
          <cell r="T768">
            <v>0</v>
          </cell>
          <cell r="U768">
            <v>1.5</v>
          </cell>
          <cell r="V768">
            <v>50.569999694824219</v>
          </cell>
          <cell r="W768" t="str">
            <v>CISCO_DAILY_BILL_DTL20031203.TXT</v>
          </cell>
          <cell r="X768">
            <v>37959</v>
          </cell>
          <cell r="Z768" t="str">
            <v>Print Summary</v>
          </cell>
        </row>
        <row r="769">
          <cell r="E769">
            <v>37985</v>
          </cell>
          <cell r="F769">
            <v>30</v>
          </cell>
          <cell r="G769">
            <v>317</v>
          </cell>
          <cell r="K769" t="str">
            <v>DR</v>
          </cell>
          <cell r="L769">
            <v>37955</v>
          </cell>
          <cell r="N769">
            <v>252</v>
          </cell>
          <cell r="P769">
            <v>65</v>
          </cell>
          <cell r="Q769">
            <v>0</v>
          </cell>
          <cell r="R769">
            <v>8.5699996948242188</v>
          </cell>
          <cell r="S769">
            <v>17.159999847412109</v>
          </cell>
          <cell r="T769">
            <v>0</v>
          </cell>
          <cell r="U769">
            <v>1.4099999666213989</v>
          </cell>
          <cell r="V769">
            <v>50.729999542236328</v>
          </cell>
          <cell r="W769" t="str">
            <v>CISCO_DAILY_BILL_DTL20031231.TXT</v>
          </cell>
          <cell r="X769">
            <v>37988</v>
          </cell>
          <cell r="Z769" t="str">
            <v>Print Summary</v>
          </cell>
        </row>
        <row r="770">
          <cell r="E770">
            <v>38015</v>
          </cell>
          <cell r="F770">
            <v>30</v>
          </cell>
          <cell r="G770">
            <v>311</v>
          </cell>
          <cell r="K770" t="str">
            <v>DR</v>
          </cell>
          <cell r="L770">
            <v>37985</v>
          </cell>
          <cell r="N770">
            <v>253</v>
          </cell>
          <cell r="P770">
            <v>52</v>
          </cell>
          <cell r="Q770">
            <v>6</v>
          </cell>
          <cell r="R770">
            <v>8.5699996948242188</v>
          </cell>
          <cell r="S770">
            <v>13.720000267028809</v>
          </cell>
          <cell r="T770">
            <v>2.9000000953674316</v>
          </cell>
          <cell r="U770">
            <v>1.4199999570846558</v>
          </cell>
          <cell r="V770">
            <v>49.229999542236328</v>
          </cell>
          <cell r="W770" t="str">
            <v>CISCO_DAILY_BILL_DTL20040130.TXT</v>
          </cell>
          <cell r="X770">
            <v>38019</v>
          </cell>
          <cell r="Z770" t="str">
            <v>Print Summary</v>
          </cell>
        </row>
        <row r="771">
          <cell r="E771">
            <v>38047</v>
          </cell>
          <cell r="F771">
            <v>32</v>
          </cell>
          <cell r="G771">
            <v>354</v>
          </cell>
          <cell r="K771" t="str">
            <v>DR</v>
          </cell>
          <cell r="L771">
            <v>38015</v>
          </cell>
          <cell r="N771">
            <v>292</v>
          </cell>
          <cell r="P771">
            <v>59</v>
          </cell>
          <cell r="Q771">
            <v>3</v>
          </cell>
          <cell r="R771">
            <v>9.7899999618530273</v>
          </cell>
          <cell r="S771">
            <v>15.550000190734863</v>
          </cell>
          <cell r="T771">
            <v>1.4500000476837158</v>
          </cell>
          <cell r="U771">
            <v>1.75</v>
          </cell>
          <cell r="V771">
            <v>54.270000457763672</v>
          </cell>
          <cell r="W771" t="str">
            <v>CISCO_DAILY_BILL_DTL20040303.TXT</v>
          </cell>
          <cell r="X771">
            <v>38050</v>
          </cell>
          <cell r="Z771" t="str">
            <v>Print Summary</v>
          </cell>
        </row>
        <row r="772">
          <cell r="E772">
            <v>38076</v>
          </cell>
          <cell r="F772">
            <v>29</v>
          </cell>
          <cell r="G772">
            <v>290</v>
          </cell>
          <cell r="K772" t="str">
            <v>DR</v>
          </cell>
          <cell r="L772">
            <v>38047</v>
          </cell>
          <cell r="N772">
            <v>224</v>
          </cell>
          <cell r="P772">
            <v>66</v>
          </cell>
          <cell r="Q772">
            <v>0</v>
          </cell>
          <cell r="R772">
            <v>7.5100002288818359</v>
          </cell>
          <cell r="S772">
            <v>17.389999389648438</v>
          </cell>
          <cell r="T772">
            <v>0</v>
          </cell>
          <cell r="U772">
            <v>1.4299999475479126</v>
          </cell>
          <cell r="V772">
            <v>47.860000610351563</v>
          </cell>
          <cell r="W772" t="str">
            <v>CISCO_DAILY_BILL_DTL20040406.TXT</v>
          </cell>
          <cell r="X772">
            <v>38084</v>
          </cell>
          <cell r="Z772" t="str">
            <v>Print Summary</v>
          </cell>
        </row>
        <row r="773">
          <cell r="E773">
            <v>38105</v>
          </cell>
          <cell r="F773">
            <v>29</v>
          </cell>
          <cell r="G773">
            <v>281</v>
          </cell>
          <cell r="K773" t="str">
            <v>DR</v>
          </cell>
          <cell r="L773">
            <v>38076</v>
          </cell>
          <cell r="N773">
            <v>227</v>
          </cell>
          <cell r="P773">
            <v>54</v>
          </cell>
          <cell r="Q773">
            <v>0</v>
          </cell>
          <cell r="R773">
            <v>5.2199997901916504</v>
          </cell>
          <cell r="S773">
            <v>13.670000076293945</v>
          </cell>
          <cell r="T773">
            <v>0</v>
          </cell>
          <cell r="U773">
            <v>1.3799999952316284</v>
          </cell>
          <cell r="V773">
            <v>42.229999542236328</v>
          </cell>
          <cell r="W773" t="str">
            <v>CISCO_DAILY_BILL_DTL20040429.TXT</v>
          </cell>
          <cell r="X773">
            <v>38107</v>
          </cell>
          <cell r="Z773" t="str">
            <v>Print Summary</v>
          </cell>
        </row>
        <row r="774">
          <cell r="E774">
            <v>38138</v>
          </cell>
          <cell r="F774">
            <v>33</v>
          </cell>
          <cell r="G774">
            <v>399</v>
          </cell>
          <cell r="K774" t="str">
            <v>DR</v>
          </cell>
          <cell r="L774">
            <v>38105</v>
          </cell>
          <cell r="N774">
            <v>334</v>
          </cell>
          <cell r="P774">
            <v>65</v>
          </cell>
          <cell r="Q774">
            <v>0</v>
          </cell>
          <cell r="R774">
            <v>-3.5899999141693115</v>
          </cell>
          <cell r="S774">
            <v>10.479999542236328</v>
          </cell>
          <cell r="T774">
            <v>0</v>
          </cell>
          <cell r="U774">
            <v>1.9600000381469727</v>
          </cell>
          <cell r="V774">
            <v>41.430000305175781</v>
          </cell>
          <cell r="W774" t="str">
            <v>CISCO_DAILY_BILL_DTL20040601.TXT</v>
          </cell>
          <cell r="X774">
            <v>38140</v>
          </cell>
          <cell r="Z774" t="str">
            <v>Print Summary</v>
          </cell>
        </row>
        <row r="775">
          <cell r="E775">
            <v>38167</v>
          </cell>
          <cell r="F775">
            <v>29</v>
          </cell>
          <cell r="G775">
            <v>512</v>
          </cell>
          <cell r="K775" t="str">
            <v>DR</v>
          </cell>
          <cell r="L775">
            <v>38138</v>
          </cell>
          <cell r="N775">
            <v>432</v>
          </cell>
          <cell r="P775">
            <v>80</v>
          </cell>
          <cell r="Q775">
            <v>0</v>
          </cell>
          <cell r="R775">
            <v>-5.0799999237060547</v>
          </cell>
          <cell r="S775">
            <v>12.439999580383301</v>
          </cell>
          <cell r="T775">
            <v>0</v>
          </cell>
          <cell r="U775">
            <v>2.5299999713897705</v>
          </cell>
          <cell r="V775">
            <v>56.560001373291016</v>
          </cell>
          <cell r="W775" t="str">
            <v>CISCO_DAILY_BILL_DTL20040630.TXT</v>
          </cell>
          <cell r="X775">
            <v>38169</v>
          </cell>
          <cell r="Z775" t="str">
            <v>Print Summary</v>
          </cell>
        </row>
        <row r="776">
          <cell r="E776">
            <v>38197</v>
          </cell>
          <cell r="F776">
            <v>30</v>
          </cell>
          <cell r="G776">
            <v>519</v>
          </cell>
          <cell r="K776" t="str">
            <v>DR</v>
          </cell>
          <cell r="L776">
            <v>38167</v>
          </cell>
          <cell r="N776">
            <v>433</v>
          </cell>
          <cell r="P776">
            <v>73</v>
          </cell>
          <cell r="Q776">
            <v>13</v>
          </cell>
          <cell r="R776">
            <v>-5.0999999046325684</v>
          </cell>
          <cell r="S776">
            <v>11.350000381469727</v>
          </cell>
          <cell r="T776">
            <v>8.4300003051757813</v>
          </cell>
          <cell r="U776">
            <v>2.559999942779541</v>
          </cell>
          <cell r="V776">
            <v>64.169998168945313</v>
          </cell>
          <cell r="W776" t="str">
            <v>CISCO_DAILY_BILL_DTL20040730.TXT</v>
          </cell>
          <cell r="X776">
            <v>38201</v>
          </cell>
          <cell r="Z776" t="str">
            <v>Print Summary</v>
          </cell>
        </row>
        <row r="777">
          <cell r="E777">
            <v>38228</v>
          </cell>
          <cell r="F777">
            <v>31</v>
          </cell>
          <cell r="G777">
            <v>514</v>
          </cell>
          <cell r="K777" t="str">
            <v>DR</v>
          </cell>
          <cell r="L777">
            <v>38197</v>
          </cell>
          <cell r="N777">
            <v>439</v>
          </cell>
          <cell r="P777">
            <v>60</v>
          </cell>
          <cell r="Q777">
            <v>15</v>
          </cell>
          <cell r="R777">
            <v>-5.1700000762939453</v>
          </cell>
          <cell r="S777">
            <v>9.3299999237060547</v>
          </cell>
          <cell r="T777">
            <v>9.7200002670288086</v>
          </cell>
          <cell r="U777">
            <v>2.5299999713897705</v>
          </cell>
          <cell r="V777">
            <v>62.060001373291016</v>
          </cell>
          <cell r="W777" t="str">
            <v>CISCO_DAILY_BILL_DTL20040830.TXT</v>
          </cell>
          <cell r="X777">
            <v>38230</v>
          </cell>
          <cell r="Z777" t="str">
            <v>Print Summary</v>
          </cell>
        </row>
        <row r="778">
          <cell r="E778">
            <v>37832</v>
          </cell>
          <cell r="F778">
            <v>29</v>
          </cell>
          <cell r="G778">
            <v>1234</v>
          </cell>
          <cell r="K778" t="str">
            <v>DR</v>
          </cell>
          <cell r="L778">
            <v>37803</v>
          </cell>
          <cell r="N778">
            <v>1031</v>
          </cell>
          <cell r="P778">
            <v>203</v>
          </cell>
          <cell r="Q778">
            <v>0</v>
          </cell>
          <cell r="R778">
            <v>45.229999542236328</v>
          </cell>
          <cell r="S778">
            <v>31.239999771118164</v>
          </cell>
          <cell r="T778">
            <v>0</v>
          </cell>
          <cell r="U778">
            <v>6.3299999237060547</v>
          </cell>
          <cell r="V778">
            <v>210.50999450683594</v>
          </cell>
          <cell r="W778" t="str">
            <v>CISCO_DAILY_BILL_DTL20030804.TXT</v>
          </cell>
          <cell r="X778">
            <v>37838</v>
          </cell>
          <cell r="Z778" t="str">
            <v>Print Summary</v>
          </cell>
          <cell r="AA778" t="str">
            <v xml:space="preserve"> CPP Notification Failure. The customer was billed for CPP events for which they were not notified.</v>
          </cell>
        </row>
        <row r="779">
          <cell r="E779">
            <v>37861</v>
          </cell>
          <cell r="F779">
            <v>29</v>
          </cell>
          <cell r="G779">
            <v>1241</v>
          </cell>
          <cell r="K779" t="str">
            <v>DR</v>
          </cell>
          <cell r="L779">
            <v>37832</v>
          </cell>
          <cell r="N779">
            <v>993</v>
          </cell>
          <cell r="P779">
            <v>248</v>
          </cell>
          <cell r="Q779">
            <v>0</v>
          </cell>
          <cell r="R779">
            <v>43.560001373291016</v>
          </cell>
          <cell r="S779">
            <v>38.159999847412109</v>
          </cell>
          <cell r="T779">
            <v>0</v>
          </cell>
          <cell r="U779">
            <v>6.3600001335144043</v>
          </cell>
          <cell r="V779">
            <v>216.72000122070313</v>
          </cell>
          <cell r="W779" t="str">
            <v>CISCO_DAILY_BILL_DTL20030902.TXT</v>
          </cell>
          <cell r="X779">
            <v>37867</v>
          </cell>
          <cell r="Z779" t="str">
            <v>Print Summary</v>
          </cell>
          <cell r="AA779" t="str">
            <v>CPP Notification Failure. Move 19 kWh from super peak to on peak.</v>
          </cell>
        </row>
        <row r="780">
          <cell r="E780">
            <v>37893</v>
          </cell>
          <cell r="F780">
            <v>32</v>
          </cell>
          <cell r="G780">
            <v>1159</v>
          </cell>
          <cell r="K780" t="str">
            <v>DR</v>
          </cell>
          <cell r="L780">
            <v>37861</v>
          </cell>
          <cell r="N780">
            <v>969</v>
          </cell>
          <cell r="P780">
            <v>190</v>
          </cell>
          <cell r="Q780">
            <v>0</v>
          </cell>
          <cell r="R780">
            <v>43.099998474121094</v>
          </cell>
          <cell r="S780">
            <v>29.360000610351563</v>
          </cell>
          <cell r="T780">
            <v>0</v>
          </cell>
          <cell r="U780">
            <v>5.25</v>
          </cell>
          <cell r="V780">
            <v>191.91999816894531</v>
          </cell>
          <cell r="W780" t="str">
            <v>CISCO_DAILY_BILL_DTL20031002.TXT</v>
          </cell>
          <cell r="X780">
            <v>37897</v>
          </cell>
          <cell r="Z780" t="str">
            <v>Print Summary</v>
          </cell>
          <cell r="AA780" t="str">
            <v>CPP Notification Failure. Move 24 kWh from super peak to on peak.</v>
          </cell>
        </row>
        <row r="781">
          <cell r="E781">
            <v>37922</v>
          </cell>
          <cell r="F781">
            <v>29</v>
          </cell>
          <cell r="G781">
            <v>1007</v>
          </cell>
          <cell r="K781" t="str">
            <v>DR</v>
          </cell>
          <cell r="L781">
            <v>37893</v>
          </cell>
          <cell r="N781">
            <v>861</v>
          </cell>
          <cell r="P781">
            <v>146</v>
          </cell>
          <cell r="Q781">
            <v>0</v>
          </cell>
          <cell r="R781">
            <v>38.369998931884766</v>
          </cell>
          <cell r="S781">
            <v>22.559999465942383</v>
          </cell>
          <cell r="T781">
            <v>0</v>
          </cell>
          <cell r="U781">
            <v>4.4699997901916504</v>
          </cell>
          <cell r="V781">
            <v>165.61000061035156</v>
          </cell>
          <cell r="W781" t="str">
            <v>CISCO_DAILY_BILL_DTL20031203.TXT</v>
          </cell>
          <cell r="X781">
            <v>37959</v>
          </cell>
          <cell r="Z781" t="str">
            <v>Print Summary</v>
          </cell>
          <cell r="AA781" t="str">
            <v>CPP Notification Failure. Move 14 kWh from super peak to on peak.</v>
          </cell>
        </row>
        <row r="782">
          <cell r="E782">
            <v>37955</v>
          </cell>
          <cell r="F782">
            <v>33</v>
          </cell>
          <cell r="G782">
            <v>1280</v>
          </cell>
          <cell r="K782" t="str">
            <v>DR</v>
          </cell>
          <cell r="L782">
            <v>37922</v>
          </cell>
          <cell r="N782">
            <v>1097</v>
          </cell>
          <cell r="P782">
            <v>183</v>
          </cell>
          <cell r="Q782">
            <v>0</v>
          </cell>
          <cell r="R782">
            <v>47.619998931884766</v>
          </cell>
          <cell r="S782">
            <v>10.970000267028809</v>
          </cell>
          <cell r="T782">
            <v>0</v>
          </cell>
          <cell r="U782">
            <v>5.679999828338623</v>
          </cell>
          <cell r="V782">
            <v>190.22999572753906</v>
          </cell>
          <cell r="W782" t="str">
            <v>CISCO_DAILY_BILL_DTL20031204.TXT</v>
          </cell>
          <cell r="X782">
            <v>37960</v>
          </cell>
          <cell r="Z782" t="str">
            <v>Print Summary</v>
          </cell>
        </row>
        <row r="783">
          <cell r="E783">
            <v>37833</v>
          </cell>
          <cell r="F783">
            <v>30</v>
          </cell>
          <cell r="G783">
            <v>690</v>
          </cell>
          <cell r="K783" t="str">
            <v>DR</v>
          </cell>
          <cell r="L783">
            <v>37803</v>
          </cell>
          <cell r="N783">
            <v>605</v>
          </cell>
          <cell r="P783">
            <v>85</v>
          </cell>
          <cell r="Q783">
            <v>0</v>
          </cell>
          <cell r="R783">
            <v>2.9500000476837158</v>
          </cell>
          <cell r="S783">
            <v>14.630000114440918</v>
          </cell>
          <cell r="T783">
            <v>0</v>
          </cell>
          <cell r="U783">
            <v>3.5399999618530273</v>
          </cell>
          <cell r="V783">
            <v>84.319999694824219</v>
          </cell>
          <cell r="W783" t="str">
            <v>CISCO_DAILY_BILL_DTL20030806.TXT</v>
          </cell>
          <cell r="X783">
            <v>37840</v>
          </cell>
          <cell r="Z783" t="str">
            <v>Print Summary</v>
          </cell>
          <cell r="AA783" t="str">
            <v>CPP Notification Failure. Move 8 kWh from super peak to on peak.</v>
          </cell>
        </row>
        <row r="784">
          <cell r="E784">
            <v>37865</v>
          </cell>
          <cell r="F784">
            <v>32</v>
          </cell>
          <cell r="G784">
            <v>764</v>
          </cell>
          <cell r="K784" t="str">
            <v>DR</v>
          </cell>
          <cell r="L784">
            <v>37833</v>
          </cell>
          <cell r="N784">
            <v>675</v>
          </cell>
          <cell r="P784">
            <v>89</v>
          </cell>
          <cell r="Q784">
            <v>0</v>
          </cell>
          <cell r="R784">
            <v>3.2999999523162842</v>
          </cell>
          <cell r="S784">
            <v>15.319999694824219</v>
          </cell>
          <cell r="T784">
            <v>0</v>
          </cell>
          <cell r="U784">
            <v>3.9100000858306885</v>
          </cell>
          <cell r="V784">
            <v>93.209999084472656</v>
          </cell>
          <cell r="W784" t="str">
            <v>CISCO_DAILY_BILL_DTL20030903.TXT</v>
          </cell>
          <cell r="X784">
            <v>37868</v>
          </cell>
          <cell r="Z784" t="str">
            <v>Print Summary</v>
          </cell>
          <cell r="AA784" t="str">
            <v>CPP Notification Failure. Move 8 kWh from super peak to on peak.</v>
          </cell>
        </row>
        <row r="785">
          <cell r="E785">
            <v>37894</v>
          </cell>
          <cell r="F785">
            <v>29</v>
          </cell>
          <cell r="G785">
            <v>545</v>
          </cell>
          <cell r="K785" t="str">
            <v>DR</v>
          </cell>
          <cell r="L785">
            <v>37865</v>
          </cell>
          <cell r="N785">
            <v>476</v>
          </cell>
          <cell r="P785">
            <v>60</v>
          </cell>
          <cell r="Q785">
            <v>9</v>
          </cell>
          <cell r="R785">
            <v>2.6500000953674316</v>
          </cell>
          <cell r="S785">
            <v>10.369999885559082</v>
          </cell>
          <cell r="T785">
            <v>5.9899997711181641</v>
          </cell>
          <cell r="U785">
            <v>2.4200000762939453</v>
          </cell>
          <cell r="V785">
            <v>68.739997863769531</v>
          </cell>
          <cell r="W785" t="str">
            <v>CISCO_DAILY_BILL_DTL20031002.TXT</v>
          </cell>
          <cell r="X785">
            <v>37897</v>
          </cell>
          <cell r="Z785" t="str">
            <v>Print Summary</v>
          </cell>
        </row>
        <row r="786">
          <cell r="E786">
            <v>37923</v>
          </cell>
          <cell r="F786">
            <v>29</v>
          </cell>
          <cell r="G786">
            <v>692</v>
          </cell>
          <cell r="K786" t="str">
            <v>DR</v>
          </cell>
          <cell r="L786">
            <v>37894</v>
          </cell>
          <cell r="N786">
            <v>603</v>
          </cell>
          <cell r="P786">
            <v>82</v>
          </cell>
          <cell r="Q786">
            <v>7</v>
          </cell>
          <cell r="R786">
            <v>3.3499999046325684</v>
          </cell>
          <cell r="S786">
            <v>14.170000076293945</v>
          </cell>
          <cell r="T786">
            <v>4.6599998474121094</v>
          </cell>
          <cell r="U786">
            <v>3.0699999332427979</v>
          </cell>
          <cell r="V786">
            <v>90.55999755859375</v>
          </cell>
          <cell r="W786" t="str">
            <v>CISCO_DAILY_BILL_DTL20031103.TXT</v>
          </cell>
          <cell r="X786">
            <v>37929</v>
          </cell>
          <cell r="Z786" t="str">
            <v>Print Summary</v>
          </cell>
        </row>
        <row r="787">
          <cell r="E787">
            <v>37956</v>
          </cell>
          <cell r="F787">
            <v>33</v>
          </cell>
          <cell r="G787">
            <v>878</v>
          </cell>
          <cell r="K787" t="str">
            <v>DR</v>
          </cell>
          <cell r="L787">
            <v>37923</v>
          </cell>
          <cell r="N787">
            <v>775</v>
          </cell>
          <cell r="P787">
            <v>103</v>
          </cell>
          <cell r="Q787">
            <v>0</v>
          </cell>
          <cell r="R787">
            <v>25.219999313354492</v>
          </cell>
          <cell r="S787">
            <v>26.190000534057617</v>
          </cell>
          <cell r="T787">
            <v>0</v>
          </cell>
          <cell r="U787">
            <v>3.9100000858306885</v>
          </cell>
          <cell r="V787">
            <v>135.33999633789063</v>
          </cell>
          <cell r="W787" t="str">
            <v>CISCO_DAILY_BILL_DTL20031202.TXT</v>
          </cell>
          <cell r="X787">
            <v>37958</v>
          </cell>
          <cell r="Z787" t="str">
            <v>Print Summary</v>
          </cell>
        </row>
        <row r="788">
          <cell r="E788">
            <v>37987</v>
          </cell>
          <cell r="F788">
            <v>31</v>
          </cell>
          <cell r="G788">
            <v>725</v>
          </cell>
          <cell r="K788" t="str">
            <v>DR</v>
          </cell>
          <cell r="L788">
            <v>37956</v>
          </cell>
          <cell r="N788">
            <v>617</v>
          </cell>
          <cell r="P788">
            <v>108</v>
          </cell>
          <cell r="Q788">
            <v>0</v>
          </cell>
          <cell r="R788">
            <v>20.989999771118164</v>
          </cell>
          <cell r="S788">
            <v>28.510000228881836</v>
          </cell>
          <cell r="T788">
            <v>0</v>
          </cell>
          <cell r="U788">
            <v>3.2200000286102295</v>
          </cell>
          <cell r="V788">
            <v>116.58000183105469</v>
          </cell>
          <cell r="W788" t="str">
            <v>CISCO_DAILY_BILL_DTL20040102.TXT</v>
          </cell>
          <cell r="X788">
            <v>37991</v>
          </cell>
          <cell r="Z788" t="str">
            <v>Print Summary</v>
          </cell>
        </row>
        <row r="789">
          <cell r="E789">
            <v>38018</v>
          </cell>
          <cell r="F789">
            <v>31</v>
          </cell>
          <cell r="G789">
            <v>781</v>
          </cell>
          <cell r="K789" t="str">
            <v>DR</v>
          </cell>
          <cell r="L789">
            <v>37987</v>
          </cell>
          <cell r="N789">
            <v>681</v>
          </cell>
          <cell r="P789">
            <v>89</v>
          </cell>
          <cell r="Q789">
            <v>11</v>
          </cell>
          <cell r="R789">
            <v>23.030000686645508</v>
          </cell>
          <cell r="S789">
            <v>23.479999542236328</v>
          </cell>
          <cell r="T789">
            <v>5.320000171661377</v>
          </cell>
          <cell r="U789">
            <v>3.6099998950958252</v>
          </cell>
          <cell r="V789">
            <v>124.16000366210938</v>
          </cell>
          <cell r="W789" t="str">
            <v>CISCO_DAILY_BILL_DTL20040202.TXT</v>
          </cell>
          <cell r="X789">
            <v>38020</v>
          </cell>
          <cell r="Z789" t="str">
            <v>Print Summary</v>
          </cell>
        </row>
        <row r="790">
          <cell r="E790">
            <v>38048</v>
          </cell>
          <cell r="F790">
            <v>30</v>
          </cell>
          <cell r="G790">
            <v>919</v>
          </cell>
          <cell r="K790" t="str">
            <v>DR</v>
          </cell>
          <cell r="L790">
            <v>38018</v>
          </cell>
          <cell r="N790">
            <v>787</v>
          </cell>
          <cell r="P790">
            <v>125</v>
          </cell>
          <cell r="Q790">
            <v>7</v>
          </cell>
          <cell r="R790">
            <v>26.389999389648438</v>
          </cell>
          <cell r="S790">
            <v>32.939998626708984</v>
          </cell>
          <cell r="T790">
            <v>3.380000114440918</v>
          </cell>
          <cell r="U790">
            <v>4.5300002098083496</v>
          </cell>
          <cell r="V790">
            <v>151.47999572753906</v>
          </cell>
          <cell r="W790" t="str">
            <v>CISCO_DAILY_BILL_DTL20040303.TXT</v>
          </cell>
          <cell r="X790">
            <v>38050</v>
          </cell>
          <cell r="Z790" t="str">
            <v>Print Summary</v>
          </cell>
        </row>
        <row r="791">
          <cell r="E791">
            <v>38077</v>
          </cell>
          <cell r="F791">
            <v>29</v>
          </cell>
          <cell r="G791">
            <v>798</v>
          </cell>
          <cell r="K791" t="str">
            <v>DR</v>
          </cell>
          <cell r="L791">
            <v>38048</v>
          </cell>
          <cell r="N791">
            <v>685</v>
          </cell>
          <cell r="P791">
            <v>113</v>
          </cell>
          <cell r="Q791">
            <v>0</v>
          </cell>
          <cell r="R791">
            <v>22.969999313354492</v>
          </cell>
          <cell r="S791">
            <v>29.780000686645508</v>
          </cell>
          <cell r="T791">
            <v>0</v>
          </cell>
          <cell r="U791">
            <v>3.940000057220459</v>
          </cell>
          <cell r="V791">
            <v>129.53999328613281</v>
          </cell>
          <cell r="W791" t="str">
            <v>CISCO_DAILY_BILL_DTL20040402.TXT</v>
          </cell>
          <cell r="X791">
            <v>38082</v>
          </cell>
          <cell r="Z791" t="str">
            <v>Print Summary</v>
          </cell>
        </row>
        <row r="792">
          <cell r="E792">
            <v>38106</v>
          </cell>
          <cell r="F792">
            <v>29</v>
          </cell>
          <cell r="G792">
            <v>769</v>
          </cell>
          <cell r="K792" t="str">
            <v>DR</v>
          </cell>
          <cell r="L792">
            <v>38077</v>
          </cell>
          <cell r="N792">
            <v>633</v>
          </cell>
          <cell r="P792">
            <v>136</v>
          </cell>
          <cell r="Q792">
            <v>0</v>
          </cell>
          <cell r="R792">
            <v>14.399999618530273</v>
          </cell>
          <cell r="S792">
            <v>34.319999694824219</v>
          </cell>
          <cell r="T792">
            <v>0</v>
          </cell>
          <cell r="U792">
            <v>3.7899999618530273</v>
          </cell>
          <cell r="V792">
            <v>127.83999633789063</v>
          </cell>
          <cell r="W792" t="str">
            <v>CISCO_DAILY_BILL_DTL20040430.TXT</v>
          </cell>
          <cell r="X792">
            <v>38110</v>
          </cell>
          <cell r="Z792" t="str">
            <v>Print Summary</v>
          </cell>
        </row>
        <row r="793">
          <cell r="E793">
            <v>38139</v>
          </cell>
          <cell r="F793">
            <v>33</v>
          </cell>
          <cell r="G793">
            <v>847</v>
          </cell>
          <cell r="K793" t="str">
            <v>DR</v>
          </cell>
          <cell r="L793">
            <v>38106</v>
          </cell>
          <cell r="N793">
            <v>717</v>
          </cell>
          <cell r="P793">
            <v>130</v>
          </cell>
          <cell r="Q793">
            <v>0</v>
          </cell>
          <cell r="R793">
            <v>-7.929999828338623</v>
          </cell>
          <cell r="S793">
            <v>20.860000610351563</v>
          </cell>
          <cell r="T793">
            <v>0</v>
          </cell>
          <cell r="U793">
            <v>4.1599998474121094</v>
          </cell>
          <cell r="V793">
            <v>107.38999938964844</v>
          </cell>
          <cell r="W793" t="str">
            <v>CISCO_DAILY_BILL_DTL20040602.TXT</v>
          </cell>
          <cell r="X793">
            <v>38141</v>
          </cell>
          <cell r="Z793" t="str">
            <v>Print Summary</v>
          </cell>
        </row>
        <row r="794">
          <cell r="E794">
            <v>38168</v>
          </cell>
          <cell r="F794">
            <v>29</v>
          </cell>
          <cell r="G794">
            <v>690</v>
          </cell>
          <cell r="K794" t="str">
            <v>DR</v>
          </cell>
          <cell r="L794">
            <v>38139</v>
          </cell>
          <cell r="N794">
            <v>586</v>
          </cell>
          <cell r="P794">
            <v>104</v>
          </cell>
          <cell r="Q794">
            <v>0</v>
          </cell>
          <cell r="R794">
            <v>-6.9000000953674316</v>
          </cell>
          <cell r="S794">
            <v>16.180000305175781</v>
          </cell>
          <cell r="T794">
            <v>0</v>
          </cell>
          <cell r="U794">
            <v>3.4000000953674316</v>
          </cell>
          <cell r="V794">
            <v>84.779998779296875</v>
          </cell>
          <cell r="W794" t="str">
            <v>CISCO_DAILY_BILL_DTL20040701.TXT</v>
          </cell>
          <cell r="X794">
            <v>38170</v>
          </cell>
          <cell r="Z794" t="str">
            <v>Print Summary</v>
          </cell>
        </row>
        <row r="795">
          <cell r="E795">
            <v>38200</v>
          </cell>
          <cell r="F795">
            <v>32</v>
          </cell>
          <cell r="G795">
            <v>833</v>
          </cell>
          <cell r="K795" t="str">
            <v>DR</v>
          </cell>
          <cell r="L795">
            <v>38168</v>
          </cell>
          <cell r="N795">
            <v>716</v>
          </cell>
          <cell r="P795">
            <v>109</v>
          </cell>
          <cell r="Q795">
            <v>8</v>
          </cell>
          <cell r="R795">
            <v>-8.4300003051757813</v>
          </cell>
          <cell r="S795">
            <v>16.950000762939453</v>
          </cell>
          <cell r="T795">
            <v>5.190000057220459</v>
          </cell>
          <cell r="U795">
            <v>4.1100001335144043</v>
          </cell>
          <cell r="V795">
            <v>107.09999847412109</v>
          </cell>
          <cell r="W795" t="str">
            <v>CISCO_DAILY_BILL_DTL20040803.TXT</v>
          </cell>
          <cell r="X795">
            <v>38203</v>
          </cell>
          <cell r="Z795" t="str">
            <v>Print Summary</v>
          </cell>
          <cell r="AA795" t="str">
            <v>CPP Notification Failure. Move 8 kWh from super peak to on peak.</v>
          </cell>
        </row>
        <row r="796">
          <cell r="E796">
            <v>38229</v>
          </cell>
          <cell r="F796">
            <v>29</v>
          </cell>
          <cell r="G796">
            <v>678</v>
          </cell>
          <cell r="K796" t="str">
            <v>DR</v>
          </cell>
          <cell r="L796">
            <v>38200</v>
          </cell>
          <cell r="N796">
            <v>587</v>
          </cell>
          <cell r="P796">
            <v>83</v>
          </cell>
          <cell r="Q796">
            <v>8</v>
          </cell>
          <cell r="R796">
            <v>-6.9099998474121094</v>
          </cell>
          <cell r="S796">
            <v>12.909999847412109</v>
          </cell>
          <cell r="T796">
            <v>5.190000057220459</v>
          </cell>
          <cell r="U796">
            <v>3.3399999141693115</v>
          </cell>
          <cell r="V796">
            <v>85.010002136230469</v>
          </cell>
          <cell r="W796" t="str">
            <v>CISCO_DAILY_BILL_DTL20040831.TXT</v>
          </cell>
          <cell r="X796">
            <v>38231</v>
          </cell>
          <cell r="Z796" t="str">
            <v>Print Summary</v>
          </cell>
        </row>
        <row r="797">
          <cell r="E797">
            <v>38168</v>
          </cell>
          <cell r="F797">
            <v>28</v>
          </cell>
          <cell r="G797">
            <v>1885</v>
          </cell>
          <cell r="K797" t="str">
            <v>DR</v>
          </cell>
          <cell r="L797">
            <v>38140</v>
          </cell>
          <cell r="N797">
            <v>1600</v>
          </cell>
          <cell r="P797">
            <v>285</v>
          </cell>
          <cell r="Q797">
            <v>0</v>
          </cell>
          <cell r="R797">
            <v>-18.829999923706055</v>
          </cell>
          <cell r="S797">
            <v>44.330001831054688</v>
          </cell>
          <cell r="T797">
            <v>0</v>
          </cell>
          <cell r="U797">
            <v>9.2899999618530273</v>
          </cell>
          <cell r="V797">
            <v>285.25</v>
          </cell>
          <cell r="W797" t="str">
            <v>CISCO_DAILY_BILL_DTL20040707.TXT</v>
          </cell>
          <cell r="X797">
            <v>38176</v>
          </cell>
          <cell r="Z797" t="str">
            <v>Print Summary</v>
          </cell>
        </row>
        <row r="798">
          <cell r="E798">
            <v>38200</v>
          </cell>
          <cell r="F798">
            <v>32</v>
          </cell>
          <cell r="G798">
            <v>3177</v>
          </cell>
          <cell r="K798" t="str">
            <v>DR</v>
          </cell>
          <cell r="L798">
            <v>38168</v>
          </cell>
          <cell r="N798">
            <v>2597</v>
          </cell>
          <cell r="P798">
            <v>488</v>
          </cell>
          <cell r="Q798">
            <v>92</v>
          </cell>
          <cell r="R798">
            <v>-30.569999694824219</v>
          </cell>
          <cell r="S798">
            <v>75.900001525878906</v>
          </cell>
          <cell r="T798">
            <v>59.639999389648438</v>
          </cell>
          <cell r="U798">
            <v>15.659999847412109</v>
          </cell>
          <cell r="V798">
            <v>561.27001953125</v>
          </cell>
          <cell r="W798" t="str">
            <v>CISCO_DAILY_BILL_DTL20040802.TXT</v>
          </cell>
          <cell r="X798">
            <v>38202</v>
          </cell>
          <cell r="Z798" t="str">
            <v>Print Summary</v>
          </cell>
        </row>
        <row r="799">
          <cell r="E799">
            <v>38229</v>
          </cell>
          <cell r="F799">
            <v>29</v>
          </cell>
          <cell r="G799">
            <v>2891</v>
          </cell>
          <cell r="K799" t="str">
            <v>DR</v>
          </cell>
          <cell r="L799">
            <v>38200</v>
          </cell>
          <cell r="N799">
            <v>2341</v>
          </cell>
          <cell r="P799">
            <v>488</v>
          </cell>
          <cell r="Q799">
            <v>62</v>
          </cell>
          <cell r="R799">
            <v>-27.549999237060547</v>
          </cell>
          <cell r="S799">
            <v>75.900001525878906</v>
          </cell>
          <cell r="T799">
            <v>40.189998626708984</v>
          </cell>
          <cell r="U799">
            <v>14.25</v>
          </cell>
          <cell r="V799">
            <v>503.83999633789063</v>
          </cell>
          <cell r="W799" t="str">
            <v>CISCO_DAILY_BILL_DTL20040831.TXT</v>
          </cell>
          <cell r="X799">
            <v>38231</v>
          </cell>
          <cell r="Z799" t="str">
            <v>Print Summary</v>
          </cell>
        </row>
        <row r="800">
          <cell r="E800">
            <v>37956</v>
          </cell>
          <cell r="F800">
            <v>31</v>
          </cell>
          <cell r="G800">
            <v>887</v>
          </cell>
          <cell r="K800" t="str">
            <v>DR</v>
          </cell>
          <cell r="L800">
            <v>37925</v>
          </cell>
          <cell r="N800">
            <v>787</v>
          </cell>
          <cell r="P800">
            <v>100</v>
          </cell>
          <cell r="Q800">
            <v>0</v>
          </cell>
          <cell r="R800">
            <v>34.099998474121094</v>
          </cell>
          <cell r="S800">
            <v>4.8299999237060547</v>
          </cell>
          <cell r="T800">
            <v>0</v>
          </cell>
          <cell r="U800">
            <v>3.940000057220459</v>
          </cell>
          <cell r="V800">
            <v>123.54000091552734</v>
          </cell>
          <cell r="W800" t="str">
            <v>CISCO_DAILY_BILL_DTL20031203.TXT</v>
          </cell>
          <cell r="X800">
            <v>37959</v>
          </cell>
          <cell r="Z800" t="str">
            <v>Print Summary</v>
          </cell>
        </row>
        <row r="801">
          <cell r="E801">
            <v>37987</v>
          </cell>
          <cell r="F801">
            <v>31</v>
          </cell>
          <cell r="G801">
            <v>924</v>
          </cell>
          <cell r="K801" t="str">
            <v>DR</v>
          </cell>
          <cell r="L801">
            <v>37956</v>
          </cell>
          <cell r="N801">
            <v>799</v>
          </cell>
          <cell r="P801">
            <v>125</v>
          </cell>
          <cell r="Q801">
            <v>0</v>
          </cell>
          <cell r="R801">
            <v>34.619998931884766</v>
          </cell>
          <cell r="S801">
            <v>6.0399999618530273</v>
          </cell>
          <cell r="T801">
            <v>0</v>
          </cell>
          <cell r="U801">
            <v>4.0999999046325684</v>
          </cell>
          <cell r="V801">
            <v>129.47000122070313</v>
          </cell>
          <cell r="W801" t="str">
            <v>CISCO_DAILY_BILL_DTL20040102.TXT</v>
          </cell>
          <cell r="X801">
            <v>37991</v>
          </cell>
          <cell r="Z801" t="str">
            <v>Print Summary</v>
          </cell>
        </row>
        <row r="802">
          <cell r="E802">
            <v>38018</v>
          </cell>
          <cell r="F802">
            <v>31</v>
          </cell>
          <cell r="G802">
            <v>914</v>
          </cell>
          <cell r="K802" t="str">
            <v>DR</v>
          </cell>
          <cell r="L802">
            <v>37987</v>
          </cell>
          <cell r="N802">
            <v>799</v>
          </cell>
          <cell r="P802">
            <v>104</v>
          </cell>
          <cell r="Q802">
            <v>11</v>
          </cell>
          <cell r="R802">
            <v>34.470001220703125</v>
          </cell>
          <cell r="S802">
            <v>5.0100002288818359</v>
          </cell>
          <cell r="T802">
            <v>7.2399997711181641</v>
          </cell>
          <cell r="U802">
            <v>4.2199997901916504</v>
          </cell>
          <cell r="V802">
            <v>133.00999450683594</v>
          </cell>
          <cell r="W802" t="str">
            <v>CISCO_DAILY_BILL_DTL20040202.TXT</v>
          </cell>
          <cell r="X802">
            <v>38020</v>
          </cell>
          <cell r="Z802" t="str">
            <v>Print Summary</v>
          </cell>
        </row>
        <row r="803">
          <cell r="E803">
            <v>38048</v>
          </cell>
          <cell r="F803">
            <v>30</v>
          </cell>
          <cell r="G803">
            <v>883</v>
          </cell>
          <cell r="K803" t="str">
            <v>DR</v>
          </cell>
          <cell r="L803">
            <v>38018</v>
          </cell>
          <cell r="N803">
            <v>791</v>
          </cell>
          <cell r="P803">
            <v>89</v>
          </cell>
          <cell r="Q803">
            <v>3</v>
          </cell>
          <cell r="R803">
            <v>33.880001068115234</v>
          </cell>
          <cell r="S803">
            <v>4.2600002288818359</v>
          </cell>
          <cell r="T803">
            <v>1.9700000286102295</v>
          </cell>
          <cell r="U803">
            <v>4.3600001335144043</v>
          </cell>
          <cell r="V803">
            <v>123.83999633789063</v>
          </cell>
          <cell r="W803" t="str">
            <v>CISCO_DAILY_BILL_DTL20040303.TXT</v>
          </cell>
          <cell r="X803">
            <v>38050</v>
          </cell>
          <cell r="Z803" t="str">
            <v>Print Summary</v>
          </cell>
        </row>
        <row r="804">
          <cell r="E804">
            <v>38077</v>
          </cell>
          <cell r="F804">
            <v>29</v>
          </cell>
          <cell r="G804">
            <v>776</v>
          </cell>
          <cell r="K804" t="str">
            <v>DR</v>
          </cell>
          <cell r="L804">
            <v>38048</v>
          </cell>
          <cell r="N804">
            <v>672</v>
          </cell>
          <cell r="P804">
            <v>104</v>
          </cell>
          <cell r="Q804">
            <v>0</v>
          </cell>
          <cell r="R804">
            <v>28.790000915527344</v>
          </cell>
          <cell r="S804">
            <v>4.9800000190734863</v>
          </cell>
          <cell r="T804">
            <v>0</v>
          </cell>
          <cell r="U804">
            <v>3.8299999237060547</v>
          </cell>
          <cell r="V804">
            <v>107.05000305175781</v>
          </cell>
          <cell r="W804" t="str">
            <v>CISCO_DAILY_BILL_DTL20040401.TXT</v>
          </cell>
          <cell r="X804">
            <v>38079</v>
          </cell>
          <cell r="Z804" t="str">
            <v>Print Summary</v>
          </cell>
        </row>
        <row r="805">
          <cell r="E805">
            <v>38106</v>
          </cell>
          <cell r="F805">
            <v>29</v>
          </cell>
          <cell r="G805">
            <v>772</v>
          </cell>
          <cell r="K805" t="str">
            <v>DR</v>
          </cell>
          <cell r="L805">
            <v>38077</v>
          </cell>
          <cell r="N805">
            <v>678</v>
          </cell>
          <cell r="P805">
            <v>94</v>
          </cell>
          <cell r="Q805">
            <v>0</v>
          </cell>
          <cell r="R805">
            <v>21.5</v>
          </cell>
          <cell r="S805">
            <v>3.3900001049041748</v>
          </cell>
          <cell r="T805">
            <v>0</v>
          </cell>
          <cell r="U805">
            <v>3.809999942779541</v>
          </cell>
          <cell r="V805">
            <v>103.5</v>
          </cell>
          <cell r="W805" t="str">
            <v>CISCO_DAILY_BILL_DTL20040430.TXT</v>
          </cell>
          <cell r="X805">
            <v>38110</v>
          </cell>
          <cell r="Z805" t="str">
            <v>Print Summary</v>
          </cell>
        </row>
        <row r="806">
          <cell r="E806">
            <v>38139</v>
          </cell>
          <cell r="F806">
            <v>33</v>
          </cell>
          <cell r="G806">
            <v>925</v>
          </cell>
          <cell r="K806" t="str">
            <v>DR</v>
          </cell>
          <cell r="L806">
            <v>38106</v>
          </cell>
          <cell r="N806">
            <v>806</v>
          </cell>
          <cell r="P806">
            <v>119</v>
          </cell>
          <cell r="Q806">
            <v>0</v>
          </cell>
          <cell r="R806">
            <v>21.920000076293945</v>
          </cell>
          <cell r="S806">
            <v>15.380000114440918</v>
          </cell>
          <cell r="T806">
            <v>0</v>
          </cell>
          <cell r="U806">
            <v>4.559999942779541</v>
          </cell>
          <cell r="V806">
            <v>138.85000610351563</v>
          </cell>
          <cell r="W806" t="str">
            <v>CISCO_DAILY_BILL_DTL20040602.TXT</v>
          </cell>
          <cell r="X806">
            <v>38141</v>
          </cell>
          <cell r="Z806" t="str">
            <v>Print Summary</v>
          </cell>
        </row>
        <row r="807">
          <cell r="E807">
            <v>38168</v>
          </cell>
          <cell r="F807">
            <v>29</v>
          </cell>
          <cell r="G807">
            <v>796</v>
          </cell>
          <cell r="K807" t="str">
            <v>DR</v>
          </cell>
          <cell r="L807">
            <v>38139</v>
          </cell>
          <cell r="N807">
            <v>718</v>
          </cell>
          <cell r="P807">
            <v>78</v>
          </cell>
          <cell r="Q807">
            <v>0</v>
          </cell>
          <cell r="R807">
            <v>19.549999237060547</v>
          </cell>
          <cell r="S807">
            <v>10.699999809265137</v>
          </cell>
          <cell r="T807">
            <v>0</v>
          </cell>
          <cell r="U807">
            <v>3.9300000667572021</v>
          </cell>
          <cell r="V807">
            <v>117.30000305175781</v>
          </cell>
          <cell r="W807" t="str">
            <v>CISCO_DAILY_BILL_DTL20040701.TXT</v>
          </cell>
          <cell r="X807">
            <v>38170</v>
          </cell>
          <cell r="Z807" t="str">
            <v>Print Summary</v>
          </cell>
        </row>
        <row r="808">
          <cell r="E808">
            <v>38200</v>
          </cell>
          <cell r="F808">
            <v>32</v>
          </cell>
          <cell r="G808">
            <v>1318</v>
          </cell>
          <cell r="K808" t="str">
            <v>DR</v>
          </cell>
          <cell r="L808">
            <v>38168</v>
          </cell>
          <cell r="N808">
            <v>1126</v>
          </cell>
          <cell r="P808">
            <v>165</v>
          </cell>
          <cell r="Q808">
            <v>27</v>
          </cell>
          <cell r="R808">
            <v>30.659999847412109</v>
          </cell>
          <cell r="S808">
            <v>22.639999389648438</v>
          </cell>
          <cell r="T808">
            <v>12.350000381469727</v>
          </cell>
          <cell r="U808">
            <v>6.5</v>
          </cell>
          <cell r="V808">
            <v>226.16000366210938</v>
          </cell>
          <cell r="W808" t="str">
            <v>CISCO_DAILY_BILL_DTL20040802.TXT</v>
          </cell>
          <cell r="X808">
            <v>38202</v>
          </cell>
          <cell r="Z808" t="str">
            <v>Print Summary</v>
          </cell>
        </row>
        <row r="809">
          <cell r="E809">
            <v>38229</v>
          </cell>
          <cell r="F809">
            <v>29</v>
          </cell>
          <cell r="G809">
            <v>1063</v>
          </cell>
          <cell r="K809" t="str">
            <v>DR</v>
          </cell>
          <cell r="L809">
            <v>38200</v>
          </cell>
          <cell r="N809">
            <v>884</v>
          </cell>
          <cell r="P809">
            <v>134</v>
          </cell>
          <cell r="Q809">
            <v>45</v>
          </cell>
          <cell r="R809">
            <v>24.069999694824219</v>
          </cell>
          <cell r="S809">
            <v>18.389999389648438</v>
          </cell>
          <cell r="T809">
            <v>20.579999923706055</v>
          </cell>
          <cell r="U809">
            <v>5.25</v>
          </cell>
          <cell r="V809">
            <v>188.05999755859375</v>
          </cell>
          <cell r="W809" t="str">
            <v>CISCO_DAILY_BILL_DTL20040831.TXT</v>
          </cell>
          <cell r="X809">
            <v>38231</v>
          </cell>
          <cell r="Z809" t="str">
            <v>Print Summary</v>
          </cell>
        </row>
        <row r="810">
          <cell r="E810">
            <v>37833</v>
          </cell>
          <cell r="F810">
            <v>30</v>
          </cell>
          <cell r="G810">
            <v>379</v>
          </cell>
          <cell r="K810" t="str">
            <v>DR</v>
          </cell>
          <cell r="L810">
            <v>37803</v>
          </cell>
          <cell r="N810">
            <v>296</v>
          </cell>
          <cell r="P810">
            <v>80</v>
          </cell>
          <cell r="Q810">
            <v>3</v>
          </cell>
          <cell r="R810">
            <v>1.440000057220459</v>
          </cell>
          <cell r="S810">
            <v>13.770000457763672</v>
          </cell>
          <cell r="T810">
            <v>1.9900000095367432</v>
          </cell>
          <cell r="U810">
            <v>1.940000057220459</v>
          </cell>
          <cell r="V810">
            <v>47.240001678466797</v>
          </cell>
          <cell r="W810" t="str">
            <v>CISCO_DAILY_BILL_DTL20030804.TXT</v>
          </cell>
          <cell r="X810">
            <v>37840</v>
          </cell>
          <cell r="Z810" t="str">
            <v>Print Summary</v>
          </cell>
        </row>
        <row r="811">
          <cell r="E811">
            <v>37833</v>
          </cell>
          <cell r="F811">
            <v>30</v>
          </cell>
          <cell r="G811">
            <v>379</v>
          </cell>
          <cell r="K811" t="str">
            <v>DR</v>
          </cell>
          <cell r="L811">
            <v>37803</v>
          </cell>
          <cell r="N811">
            <v>296</v>
          </cell>
          <cell r="P811">
            <v>80</v>
          </cell>
          <cell r="Q811">
            <v>3</v>
          </cell>
          <cell r="R811">
            <v>1.440000057220459</v>
          </cell>
          <cell r="S811">
            <v>13.770000457763672</v>
          </cell>
          <cell r="T811">
            <v>1.9900000095367432</v>
          </cell>
          <cell r="U811">
            <v>1.940000057220459</v>
          </cell>
          <cell r="V811">
            <v>47.240001678466797</v>
          </cell>
          <cell r="W811" t="str">
            <v>CISCO_DAILY_BILL_DTL20030805.TXT</v>
          </cell>
          <cell r="X811">
            <v>37840</v>
          </cell>
          <cell r="Z811" t="str">
            <v>Print Summary</v>
          </cell>
        </row>
        <row r="812">
          <cell r="E812">
            <v>37865</v>
          </cell>
          <cell r="F812">
            <v>32</v>
          </cell>
          <cell r="G812">
            <v>664</v>
          </cell>
          <cell r="K812" t="str">
            <v>DR</v>
          </cell>
          <cell r="L812">
            <v>37833</v>
          </cell>
          <cell r="N812">
            <v>503</v>
          </cell>
          <cell r="P812">
            <v>158</v>
          </cell>
          <cell r="Q812">
            <v>3</v>
          </cell>
          <cell r="R812">
            <v>2.4600000381469727</v>
          </cell>
          <cell r="S812">
            <v>27.200000762939453</v>
          </cell>
          <cell r="T812">
            <v>1.9900000095367432</v>
          </cell>
          <cell r="U812">
            <v>3.3900001049041748</v>
          </cell>
          <cell r="V812">
            <v>92.029998779296875</v>
          </cell>
          <cell r="W812" t="str">
            <v>CISCO_DAILY_BILL_DTL20030904.TXT</v>
          </cell>
          <cell r="X812">
            <v>37869</v>
          </cell>
          <cell r="Z812" t="str">
            <v>Print Summary</v>
          </cell>
        </row>
        <row r="813">
          <cell r="E813">
            <v>37894</v>
          </cell>
          <cell r="F813">
            <v>29</v>
          </cell>
          <cell r="G813">
            <v>409</v>
          </cell>
          <cell r="K813" t="str">
            <v>DR</v>
          </cell>
          <cell r="L813">
            <v>37865</v>
          </cell>
          <cell r="N813">
            <v>315</v>
          </cell>
          <cell r="P813">
            <v>88</v>
          </cell>
          <cell r="Q813">
            <v>6</v>
          </cell>
          <cell r="R813">
            <v>1.75</v>
          </cell>
          <cell r="S813">
            <v>15.210000038146973</v>
          </cell>
          <cell r="T813">
            <v>3.9900000095367432</v>
          </cell>
          <cell r="U813">
            <v>1.8200000524520874</v>
          </cell>
          <cell r="V813">
            <v>54.110000610351563</v>
          </cell>
          <cell r="W813" t="str">
            <v>CISCO_DAILY_BILL_DTL20031001.TXT</v>
          </cell>
          <cell r="X813">
            <v>37896</v>
          </cell>
          <cell r="Z813" t="str">
            <v>Print Summary</v>
          </cell>
        </row>
        <row r="814">
          <cell r="E814">
            <v>37923</v>
          </cell>
          <cell r="F814">
            <v>29</v>
          </cell>
          <cell r="G814">
            <v>271</v>
          </cell>
          <cell r="K814" t="str">
            <v>DR</v>
          </cell>
          <cell r="L814">
            <v>37894</v>
          </cell>
          <cell r="N814">
            <v>234</v>
          </cell>
          <cell r="P814">
            <v>34</v>
          </cell>
          <cell r="Q814">
            <v>3</v>
          </cell>
          <cell r="R814">
            <v>1.2999999523162842</v>
          </cell>
          <cell r="S814">
            <v>5.869999885559082</v>
          </cell>
          <cell r="T814">
            <v>2</v>
          </cell>
          <cell r="U814">
            <v>1.2000000476837158</v>
          </cell>
          <cell r="V814">
            <v>30.530000686645508</v>
          </cell>
          <cell r="W814" t="str">
            <v>CISCO_DAILY_BILL_DTL20031103.TXT</v>
          </cell>
          <cell r="X814">
            <v>37929</v>
          </cell>
          <cell r="Z814" t="str">
            <v>Print Summary</v>
          </cell>
        </row>
        <row r="815">
          <cell r="E815">
            <v>37956</v>
          </cell>
          <cell r="F815">
            <v>33</v>
          </cell>
          <cell r="G815">
            <v>304</v>
          </cell>
          <cell r="K815" t="str">
            <v>DR</v>
          </cell>
          <cell r="L815">
            <v>37923</v>
          </cell>
          <cell r="N815">
            <v>267</v>
          </cell>
          <cell r="P815">
            <v>37</v>
          </cell>
          <cell r="Q815">
            <v>0</v>
          </cell>
          <cell r="R815">
            <v>8.6899995803833008</v>
          </cell>
          <cell r="S815">
            <v>9.5</v>
          </cell>
          <cell r="T815">
            <v>0</v>
          </cell>
          <cell r="U815">
            <v>1.3500000238418579</v>
          </cell>
          <cell r="V815">
            <v>42.159999847412109</v>
          </cell>
          <cell r="W815" t="str">
            <v>CISCO_DAILY_BILL_DTL20031202.TXT</v>
          </cell>
          <cell r="X815">
            <v>37958</v>
          </cell>
          <cell r="Z815" t="str">
            <v>Print Summary</v>
          </cell>
        </row>
        <row r="816">
          <cell r="E816">
            <v>37987</v>
          </cell>
          <cell r="F816">
            <v>31</v>
          </cell>
          <cell r="G816">
            <v>395</v>
          </cell>
          <cell r="K816" t="str">
            <v>DR</v>
          </cell>
          <cell r="L816">
            <v>37956</v>
          </cell>
          <cell r="N816">
            <v>333</v>
          </cell>
          <cell r="P816">
            <v>62</v>
          </cell>
          <cell r="Q816">
            <v>0</v>
          </cell>
          <cell r="R816">
            <v>11.319999694824219</v>
          </cell>
          <cell r="S816">
            <v>16.370000839233398</v>
          </cell>
          <cell r="T816">
            <v>0</v>
          </cell>
          <cell r="U816">
            <v>1.75</v>
          </cell>
          <cell r="V816">
            <v>59.470001220703125</v>
          </cell>
          <cell r="W816" t="str">
            <v>CISCO_DAILY_BILL_DTL20040105.TXT</v>
          </cell>
          <cell r="X816">
            <v>37992</v>
          </cell>
          <cell r="Z816" t="str">
            <v>Print Summary</v>
          </cell>
        </row>
        <row r="817">
          <cell r="E817">
            <v>38018</v>
          </cell>
          <cell r="F817">
            <v>31</v>
          </cell>
          <cell r="G817">
            <v>318</v>
          </cell>
          <cell r="K817" t="str">
            <v>DR</v>
          </cell>
          <cell r="L817">
            <v>37987</v>
          </cell>
          <cell r="N817">
            <v>274</v>
          </cell>
          <cell r="P817">
            <v>40</v>
          </cell>
          <cell r="Q817">
            <v>4</v>
          </cell>
          <cell r="R817">
            <v>9.2700004577636719</v>
          </cell>
          <cell r="S817">
            <v>10.550000190734863</v>
          </cell>
          <cell r="T817">
            <v>1.9299999475479126</v>
          </cell>
          <cell r="U817">
            <v>1.4700000286102295</v>
          </cell>
          <cell r="V817">
            <v>46.319999694824219</v>
          </cell>
          <cell r="W817" t="str">
            <v>CISCO_DAILY_BILL_DTL20040202.TXT</v>
          </cell>
          <cell r="X817">
            <v>38020</v>
          </cell>
          <cell r="Z817" t="str">
            <v>Print Summary</v>
          </cell>
        </row>
        <row r="818">
          <cell r="E818">
            <v>38048</v>
          </cell>
          <cell r="F818">
            <v>30</v>
          </cell>
          <cell r="G818">
            <v>358</v>
          </cell>
          <cell r="K818" t="str">
            <v>DR</v>
          </cell>
          <cell r="L818">
            <v>38018</v>
          </cell>
          <cell r="N818">
            <v>307</v>
          </cell>
          <cell r="P818">
            <v>49</v>
          </cell>
          <cell r="Q818">
            <v>2</v>
          </cell>
          <cell r="R818">
            <v>10.289999961853027</v>
          </cell>
          <cell r="S818">
            <v>12.920000076293945</v>
          </cell>
          <cell r="T818">
            <v>0.97000002861022949</v>
          </cell>
          <cell r="U818">
            <v>1.7599999904632568</v>
          </cell>
          <cell r="V818">
            <v>52.220001220703125</v>
          </cell>
          <cell r="W818" t="str">
            <v>CISCO_DAILY_BILL_DTL20040303.TXT</v>
          </cell>
          <cell r="X818">
            <v>38050</v>
          </cell>
          <cell r="Z818" t="str">
            <v>Print Summary</v>
          </cell>
        </row>
        <row r="819">
          <cell r="E819">
            <v>38077</v>
          </cell>
          <cell r="F819">
            <v>29</v>
          </cell>
          <cell r="G819">
            <v>315</v>
          </cell>
          <cell r="K819" t="str">
            <v>DR</v>
          </cell>
          <cell r="L819">
            <v>38048</v>
          </cell>
          <cell r="N819">
            <v>268</v>
          </cell>
          <cell r="P819">
            <v>47</v>
          </cell>
          <cell r="Q819">
            <v>0</v>
          </cell>
          <cell r="R819">
            <v>8.9899997711181641</v>
          </cell>
          <cell r="S819">
            <v>12.390000343322754</v>
          </cell>
          <cell r="T819">
            <v>0</v>
          </cell>
          <cell r="U819">
            <v>1.5499999523162842</v>
          </cell>
          <cell r="V819">
            <v>46.310001373291016</v>
          </cell>
          <cell r="W819" t="str">
            <v>CISCO_DAILY_BILL_DTL20040401.TXT</v>
          </cell>
          <cell r="X819">
            <v>38079</v>
          </cell>
          <cell r="Z819" t="str">
            <v>Print Summary</v>
          </cell>
        </row>
        <row r="820">
          <cell r="E820">
            <v>38106</v>
          </cell>
          <cell r="F820">
            <v>29</v>
          </cell>
          <cell r="G820">
            <v>316</v>
          </cell>
          <cell r="K820" t="str">
            <v>DR</v>
          </cell>
          <cell r="L820">
            <v>38077</v>
          </cell>
          <cell r="N820">
            <v>269</v>
          </cell>
          <cell r="P820">
            <v>47</v>
          </cell>
          <cell r="Q820">
            <v>0</v>
          </cell>
          <cell r="R820">
            <v>6.0100002288818359</v>
          </cell>
          <cell r="S820">
            <v>11.840000152587891</v>
          </cell>
          <cell r="T820">
            <v>0</v>
          </cell>
          <cell r="U820">
            <v>1.559999942779541</v>
          </cell>
          <cell r="V820">
            <v>44.189998626708984</v>
          </cell>
          <cell r="W820" t="str">
            <v>CISCO_DAILY_BILL_DTL20040430.TXT</v>
          </cell>
          <cell r="X820">
            <v>38110</v>
          </cell>
          <cell r="Z820" t="str">
            <v>Print Summary</v>
          </cell>
        </row>
        <row r="821">
          <cell r="E821">
            <v>38139</v>
          </cell>
          <cell r="F821">
            <v>33</v>
          </cell>
          <cell r="G821">
            <v>466</v>
          </cell>
          <cell r="K821" t="str">
            <v>DR</v>
          </cell>
          <cell r="L821">
            <v>38106</v>
          </cell>
          <cell r="N821">
            <v>362</v>
          </cell>
          <cell r="P821">
            <v>104</v>
          </cell>
          <cell r="Q821">
            <v>0</v>
          </cell>
          <cell r="R821">
            <v>-4.0399999618530273</v>
          </cell>
          <cell r="S821">
            <v>16.350000381469727</v>
          </cell>
          <cell r="T821">
            <v>0</v>
          </cell>
          <cell r="U821">
            <v>2.2899999618530273</v>
          </cell>
          <cell r="V821">
            <v>53.689998626708984</v>
          </cell>
          <cell r="W821" t="str">
            <v>CISCO_DAILY_BILL_DTL20040602.TXT</v>
          </cell>
          <cell r="X821">
            <v>38141</v>
          </cell>
          <cell r="Z821" t="str">
            <v>Print Summary</v>
          </cell>
        </row>
        <row r="822">
          <cell r="E822">
            <v>38168</v>
          </cell>
          <cell r="F822">
            <v>29</v>
          </cell>
          <cell r="G822">
            <v>388</v>
          </cell>
          <cell r="K822" t="str">
            <v>DR</v>
          </cell>
          <cell r="L822">
            <v>38139</v>
          </cell>
          <cell r="N822">
            <v>313</v>
          </cell>
          <cell r="P822">
            <v>75</v>
          </cell>
          <cell r="Q822">
            <v>0</v>
          </cell>
          <cell r="R822">
            <v>-3.6800000667572021</v>
          </cell>
          <cell r="S822">
            <v>11.659999847412109</v>
          </cell>
          <cell r="T822">
            <v>0</v>
          </cell>
          <cell r="U822">
            <v>1.9199999570846558</v>
          </cell>
          <cell r="V822">
            <v>42.060001373291016</v>
          </cell>
          <cell r="W822" t="str">
            <v>CISCO_DAILY_BILL_DTL20040701.TXT</v>
          </cell>
          <cell r="X822">
            <v>38170</v>
          </cell>
          <cell r="Z822" t="str">
            <v>Print Summary</v>
          </cell>
        </row>
        <row r="823">
          <cell r="E823">
            <v>38200</v>
          </cell>
          <cell r="F823">
            <v>32</v>
          </cell>
          <cell r="G823">
            <v>667</v>
          </cell>
          <cell r="K823" t="str">
            <v>DR</v>
          </cell>
          <cell r="L823">
            <v>38168</v>
          </cell>
          <cell r="N823">
            <v>485</v>
          </cell>
          <cell r="P823">
            <v>165</v>
          </cell>
          <cell r="Q823">
            <v>17</v>
          </cell>
          <cell r="R823">
            <v>-5.7100000381469727</v>
          </cell>
          <cell r="S823">
            <v>25.659999847412109</v>
          </cell>
          <cell r="T823">
            <v>11.020000457763672</v>
          </cell>
          <cell r="U823">
            <v>3.2899999618530273</v>
          </cell>
          <cell r="V823">
            <v>98.239997863769531</v>
          </cell>
          <cell r="W823" t="str">
            <v>CISCO_DAILY_BILL_DTL20040802.TXT</v>
          </cell>
          <cell r="X823">
            <v>38202</v>
          </cell>
          <cell r="Z823" t="str">
            <v>Print Summary</v>
          </cell>
        </row>
        <row r="824">
          <cell r="E824">
            <v>38229</v>
          </cell>
          <cell r="F824">
            <v>29</v>
          </cell>
          <cell r="G824">
            <v>524</v>
          </cell>
          <cell r="K824" t="str">
            <v>DR</v>
          </cell>
          <cell r="L824">
            <v>38200</v>
          </cell>
          <cell r="N824">
            <v>379</v>
          </cell>
          <cell r="P824">
            <v>126</v>
          </cell>
          <cell r="Q824">
            <v>19</v>
          </cell>
          <cell r="R824">
            <v>-4.4600000381469727</v>
          </cell>
          <cell r="S824">
            <v>19.600000381469727</v>
          </cell>
          <cell r="T824">
            <v>12.319999694824219</v>
          </cell>
          <cell r="U824">
            <v>2.5899999141693115</v>
          </cell>
          <cell r="V824">
            <v>77.889999389648438</v>
          </cell>
          <cell r="W824" t="str">
            <v>CISCO_DAILY_BILL_DTL20040901.TXT</v>
          </cell>
          <cell r="X824">
            <v>38232</v>
          </cell>
          <cell r="Z824" t="str">
            <v>Print Summary</v>
          </cell>
        </row>
        <row r="825">
          <cell r="E825">
            <v>38168</v>
          </cell>
          <cell r="F825">
            <v>28</v>
          </cell>
          <cell r="G825">
            <v>1055</v>
          </cell>
          <cell r="K825" t="str">
            <v>DR</v>
          </cell>
          <cell r="L825">
            <v>38140</v>
          </cell>
          <cell r="N825">
            <v>911</v>
          </cell>
          <cell r="P825">
            <v>144</v>
          </cell>
          <cell r="Q825">
            <v>0</v>
          </cell>
          <cell r="R825">
            <v>-10.720000267028809</v>
          </cell>
          <cell r="S825">
            <v>22.399999618530273</v>
          </cell>
          <cell r="T825">
            <v>0</v>
          </cell>
          <cell r="U825">
            <v>5.1999998092651367</v>
          </cell>
          <cell r="V825">
            <v>137.47000122070313</v>
          </cell>
          <cell r="W825" t="str">
            <v>CISCO_DAILY_BILL_DTL20040701.TXT</v>
          </cell>
          <cell r="X825">
            <v>38170</v>
          </cell>
          <cell r="Z825" t="str">
            <v>Print Summary</v>
          </cell>
        </row>
        <row r="826">
          <cell r="E826">
            <v>38200</v>
          </cell>
          <cell r="F826">
            <v>32</v>
          </cell>
          <cell r="G826">
            <v>1225</v>
          </cell>
          <cell r="K826" t="str">
            <v>DR</v>
          </cell>
          <cell r="L826">
            <v>38168</v>
          </cell>
          <cell r="N826">
            <v>1081</v>
          </cell>
          <cell r="P826">
            <v>127</v>
          </cell>
          <cell r="Q826">
            <v>17</v>
          </cell>
          <cell r="R826">
            <v>-12.720000267028809</v>
          </cell>
          <cell r="S826">
            <v>19.75</v>
          </cell>
          <cell r="T826">
            <v>11.020000457763672</v>
          </cell>
          <cell r="U826">
            <v>6.0399999618530273</v>
          </cell>
          <cell r="V826">
            <v>164.88999938964844</v>
          </cell>
          <cell r="W826" t="str">
            <v>CISCO_DAILY_BILL_DTL20040802.TXT</v>
          </cell>
          <cell r="X826">
            <v>38202</v>
          </cell>
          <cell r="Z826" t="str">
            <v>Print Summary</v>
          </cell>
        </row>
        <row r="827">
          <cell r="E827">
            <v>38229</v>
          </cell>
          <cell r="F827">
            <v>29</v>
          </cell>
          <cell r="G827">
            <v>1135</v>
          </cell>
          <cell r="K827" t="str">
            <v>DR</v>
          </cell>
          <cell r="L827">
            <v>38200</v>
          </cell>
          <cell r="N827">
            <v>986</v>
          </cell>
          <cell r="P827">
            <v>125</v>
          </cell>
          <cell r="Q827">
            <v>24</v>
          </cell>
          <cell r="R827">
            <v>-11.609999656677246</v>
          </cell>
          <cell r="S827">
            <v>19.440000534057617</v>
          </cell>
          <cell r="T827">
            <v>15.560000419616699</v>
          </cell>
          <cell r="U827">
            <v>5.5999999046325684</v>
          </cell>
          <cell r="V827">
            <v>160.35000610351563</v>
          </cell>
          <cell r="W827" t="str">
            <v>CISCO_DAILY_BILL_DTL20040831.TXT</v>
          </cell>
          <cell r="X827">
            <v>38231</v>
          </cell>
          <cell r="Z827" t="str">
            <v>Print Summary</v>
          </cell>
        </row>
        <row r="828">
          <cell r="E828">
            <v>38168</v>
          </cell>
          <cell r="F828">
            <v>28</v>
          </cell>
          <cell r="G828">
            <v>949</v>
          </cell>
          <cell r="K828" t="str">
            <v>DR</v>
          </cell>
          <cell r="L828">
            <v>38140</v>
          </cell>
          <cell r="N828">
            <v>863</v>
          </cell>
          <cell r="P828">
            <v>86</v>
          </cell>
          <cell r="Q828">
            <v>0</v>
          </cell>
          <cell r="R828">
            <v>-10.159999847412109</v>
          </cell>
          <cell r="S828">
            <v>13.380000114440918</v>
          </cell>
          <cell r="T828">
            <v>0</v>
          </cell>
          <cell r="U828">
            <v>4.679999828338623</v>
          </cell>
          <cell r="V828">
            <v>112.58000183105469</v>
          </cell>
          <cell r="W828" t="str">
            <v>CISCO_DAILY_BILL_DTL20040701.TXT</v>
          </cell>
          <cell r="X828">
            <v>38170</v>
          </cell>
          <cell r="Z828" t="str">
            <v>Print Summary</v>
          </cell>
        </row>
        <row r="829">
          <cell r="E829">
            <v>38200</v>
          </cell>
          <cell r="F829">
            <v>32</v>
          </cell>
          <cell r="G829">
            <v>1335</v>
          </cell>
          <cell r="K829" t="str">
            <v>DR</v>
          </cell>
          <cell r="L829">
            <v>38168</v>
          </cell>
          <cell r="N829">
            <v>1200</v>
          </cell>
          <cell r="P829">
            <v>116</v>
          </cell>
          <cell r="Q829">
            <v>19</v>
          </cell>
          <cell r="R829">
            <v>-14.119999885559082</v>
          </cell>
          <cell r="S829">
            <v>18.040000915527344</v>
          </cell>
          <cell r="T829">
            <v>12.319999694824219</v>
          </cell>
          <cell r="U829">
            <v>6.5799999237060547</v>
          </cell>
          <cell r="V829">
            <v>179.38999938964844</v>
          </cell>
          <cell r="W829" t="str">
            <v>CISCO_DAILY_BILL_DTL20040802.TXT</v>
          </cell>
          <cell r="X829">
            <v>38202</v>
          </cell>
          <cell r="Z829" t="str">
            <v>Print Summary</v>
          </cell>
        </row>
        <row r="830">
          <cell r="E830">
            <v>38229</v>
          </cell>
          <cell r="F830">
            <v>29</v>
          </cell>
          <cell r="G830">
            <v>1128</v>
          </cell>
          <cell r="K830" t="str">
            <v>DR</v>
          </cell>
          <cell r="L830">
            <v>38200</v>
          </cell>
          <cell r="N830">
            <v>1048</v>
          </cell>
          <cell r="P830">
            <v>69</v>
          </cell>
          <cell r="Q830">
            <v>11</v>
          </cell>
          <cell r="R830">
            <v>-12.329999923706055</v>
          </cell>
          <cell r="S830">
            <v>10.729999542236328</v>
          </cell>
          <cell r="T830">
            <v>7.130000114440918</v>
          </cell>
          <cell r="U830">
            <v>5.570000171661377</v>
          </cell>
          <cell r="V830">
            <v>140.67999267578125</v>
          </cell>
          <cell r="W830" t="str">
            <v>CISCO_DAILY_BILL_DTL20040831.TXT</v>
          </cell>
          <cell r="X830">
            <v>38231</v>
          </cell>
          <cell r="Z830" t="str">
            <v>Print Summary</v>
          </cell>
        </row>
        <row r="831">
          <cell r="E831">
            <v>37836</v>
          </cell>
          <cell r="F831">
            <v>31</v>
          </cell>
          <cell r="G831">
            <v>1246</v>
          </cell>
          <cell r="K831" t="str">
            <v>DR</v>
          </cell>
          <cell r="L831">
            <v>37805</v>
          </cell>
          <cell r="N831">
            <v>928</v>
          </cell>
          <cell r="P831">
            <v>306</v>
          </cell>
          <cell r="Q831">
            <v>12</v>
          </cell>
          <cell r="R831">
            <v>4.5199999809265137</v>
          </cell>
          <cell r="S831">
            <v>52.680000305175781</v>
          </cell>
          <cell r="T831">
            <v>7.9800000190734863</v>
          </cell>
          <cell r="U831">
            <v>6.3899998664855957</v>
          </cell>
          <cell r="V831">
            <v>198.39999389648438</v>
          </cell>
          <cell r="W831" t="str">
            <v>CISCO_DAILY_BILL_DTL20030815A.TXT</v>
          </cell>
          <cell r="X831">
            <v>37851</v>
          </cell>
          <cell r="Z831" t="str">
            <v>Print Summary</v>
          </cell>
          <cell r="AA831" t="str">
            <v>CPP Notification Failure. Move 8 kWh from super peak to on peak.</v>
          </cell>
        </row>
        <row r="832">
          <cell r="E832">
            <v>37866</v>
          </cell>
          <cell r="F832">
            <v>30</v>
          </cell>
          <cell r="G832">
            <v>1554</v>
          </cell>
          <cell r="K832" t="str">
            <v>DR</v>
          </cell>
          <cell r="L832">
            <v>37836</v>
          </cell>
          <cell r="N832">
            <v>1164</v>
          </cell>
          <cell r="P832">
            <v>358</v>
          </cell>
          <cell r="Q832">
            <v>32</v>
          </cell>
          <cell r="R832">
            <v>5.7199997901916504</v>
          </cell>
          <cell r="S832">
            <v>61.650001525878906</v>
          </cell>
          <cell r="T832">
            <v>21.280000686645508</v>
          </cell>
          <cell r="U832">
            <v>7.9099998474121094</v>
          </cell>
          <cell r="V832">
            <v>265.32998657226563</v>
          </cell>
          <cell r="W832" t="str">
            <v>CISCO_DAILY_BILL_DTL20030903.TXT</v>
          </cell>
          <cell r="X832">
            <v>37868</v>
          </cell>
          <cell r="Z832" t="str">
            <v>Print Summary</v>
          </cell>
        </row>
        <row r="833">
          <cell r="E833">
            <v>37895</v>
          </cell>
          <cell r="F833">
            <v>29</v>
          </cell>
          <cell r="G833">
            <v>1148</v>
          </cell>
          <cell r="K833" t="str">
            <v>DR</v>
          </cell>
          <cell r="L833">
            <v>37866</v>
          </cell>
          <cell r="N833">
            <v>849</v>
          </cell>
          <cell r="P833">
            <v>263</v>
          </cell>
          <cell r="Q833">
            <v>36</v>
          </cell>
          <cell r="R833">
            <v>4.7199997901916504</v>
          </cell>
          <cell r="S833">
            <v>45.459999084472656</v>
          </cell>
          <cell r="T833">
            <v>23.959999084472656</v>
          </cell>
          <cell r="U833">
            <v>5.0900001525878906</v>
          </cell>
          <cell r="V833">
            <v>195.66999816894531</v>
          </cell>
          <cell r="W833" t="str">
            <v>CISCO_DAILY_BILL_DTL20031003.TXT</v>
          </cell>
          <cell r="X833">
            <v>37900</v>
          </cell>
          <cell r="Z833" t="str">
            <v>Print Summary</v>
          </cell>
        </row>
        <row r="834">
          <cell r="E834">
            <v>37924</v>
          </cell>
          <cell r="F834">
            <v>29</v>
          </cell>
          <cell r="G834">
            <v>825</v>
          </cell>
          <cell r="K834" t="str">
            <v>DR</v>
          </cell>
          <cell r="L834">
            <v>37895</v>
          </cell>
          <cell r="N834">
            <v>611</v>
          </cell>
          <cell r="P834">
            <v>200</v>
          </cell>
          <cell r="Q834">
            <v>14</v>
          </cell>
          <cell r="R834">
            <v>3.4000000953674316</v>
          </cell>
          <cell r="S834">
            <v>34.569999694824219</v>
          </cell>
          <cell r="T834">
            <v>9.3199996948242188</v>
          </cell>
          <cell r="U834">
            <v>3.6600000858306885</v>
          </cell>
          <cell r="V834">
            <v>129.41000366210938</v>
          </cell>
          <cell r="W834" t="str">
            <v>CISCO_DAILY_BILL_DTL20031104.TXT</v>
          </cell>
          <cell r="X834">
            <v>37930</v>
          </cell>
          <cell r="Z834" t="str">
            <v>Print Summary</v>
          </cell>
        </row>
        <row r="835">
          <cell r="E835">
            <v>37957</v>
          </cell>
          <cell r="F835">
            <v>33</v>
          </cell>
          <cell r="G835">
            <v>724</v>
          </cell>
          <cell r="K835" t="str">
            <v>DR</v>
          </cell>
          <cell r="L835">
            <v>37924</v>
          </cell>
          <cell r="N835">
            <v>589</v>
          </cell>
          <cell r="P835">
            <v>135</v>
          </cell>
          <cell r="Q835">
            <v>0</v>
          </cell>
          <cell r="R835">
            <v>19.409999847412109</v>
          </cell>
          <cell r="S835">
            <v>34.729999542236328</v>
          </cell>
          <cell r="T835">
            <v>0</v>
          </cell>
          <cell r="U835">
            <v>3.2100000381469727</v>
          </cell>
          <cell r="V835">
            <v>119.58999633789063</v>
          </cell>
          <cell r="W835" t="str">
            <v>CISCO_DAILY_BILL_DTL20031204.TXT</v>
          </cell>
          <cell r="X835">
            <v>37960</v>
          </cell>
          <cell r="Z835" t="str">
            <v>Print Summary</v>
          </cell>
        </row>
        <row r="836">
          <cell r="E836">
            <v>37990</v>
          </cell>
          <cell r="F836">
            <v>33</v>
          </cell>
          <cell r="G836">
            <v>1171</v>
          </cell>
          <cell r="K836" t="str">
            <v>DR</v>
          </cell>
          <cell r="L836">
            <v>37957</v>
          </cell>
          <cell r="N836">
            <v>940</v>
          </cell>
          <cell r="P836">
            <v>231</v>
          </cell>
          <cell r="Q836">
            <v>0</v>
          </cell>
          <cell r="R836">
            <v>31.969999313354492</v>
          </cell>
          <cell r="S836">
            <v>60.990001678466797</v>
          </cell>
          <cell r="T836">
            <v>0</v>
          </cell>
          <cell r="U836">
            <v>5.1999998092651367</v>
          </cell>
          <cell r="V836">
            <v>209.24000549316406</v>
          </cell>
          <cell r="W836" t="str">
            <v>CISCO_DAILY_BILL_DTL20040107.TXT</v>
          </cell>
          <cell r="X836">
            <v>37994</v>
          </cell>
          <cell r="Z836" t="str">
            <v>Print Summary</v>
          </cell>
        </row>
        <row r="837">
          <cell r="E837">
            <v>37990</v>
          </cell>
          <cell r="F837">
            <v>33</v>
          </cell>
          <cell r="G837">
            <v>1171</v>
          </cell>
          <cell r="K837" t="str">
            <v>DR</v>
          </cell>
          <cell r="L837">
            <v>37957</v>
          </cell>
          <cell r="N837">
            <v>940</v>
          </cell>
          <cell r="P837">
            <v>231</v>
          </cell>
          <cell r="Q837">
            <v>0</v>
          </cell>
          <cell r="R837">
            <v>31.969999313354492</v>
          </cell>
          <cell r="S837">
            <v>60.990001678466797</v>
          </cell>
          <cell r="T837">
            <v>0</v>
          </cell>
          <cell r="U837">
            <v>5.1999998092651367</v>
          </cell>
          <cell r="V837">
            <v>209.24000549316406</v>
          </cell>
          <cell r="W837" t="str">
            <v>CISCO_DAILY_BILL_DTL20040107.TXT</v>
          </cell>
          <cell r="X837">
            <v>37994</v>
          </cell>
          <cell r="Z837" t="str">
            <v>Print Summary</v>
          </cell>
        </row>
        <row r="838">
          <cell r="E838">
            <v>38019</v>
          </cell>
          <cell r="F838">
            <v>29</v>
          </cell>
          <cell r="G838">
            <v>831</v>
          </cell>
          <cell r="K838" t="str">
            <v>DR</v>
          </cell>
          <cell r="L838">
            <v>37990</v>
          </cell>
          <cell r="N838">
            <v>661</v>
          </cell>
          <cell r="P838">
            <v>156</v>
          </cell>
          <cell r="Q838">
            <v>14</v>
          </cell>
          <cell r="R838">
            <v>22.350000381469727</v>
          </cell>
          <cell r="S838">
            <v>41.159999847412109</v>
          </cell>
          <cell r="T838">
            <v>6.7699999809265137</v>
          </cell>
          <cell r="U838">
            <v>3.8399999141693115</v>
          </cell>
          <cell r="V838">
            <v>148.30000305175781</v>
          </cell>
          <cell r="W838" t="str">
            <v>CISCO_DAILY_BILL_DTL20040209.TXT</v>
          </cell>
          <cell r="X838">
            <v>38027</v>
          </cell>
          <cell r="Z838" t="str">
            <v>Print Summary</v>
          </cell>
        </row>
        <row r="839">
          <cell r="E839">
            <v>38049</v>
          </cell>
          <cell r="F839">
            <v>30</v>
          </cell>
          <cell r="G839">
            <v>896</v>
          </cell>
          <cell r="K839" t="str">
            <v>DR</v>
          </cell>
          <cell r="L839">
            <v>38019</v>
          </cell>
          <cell r="N839">
            <v>735</v>
          </cell>
          <cell r="P839">
            <v>152</v>
          </cell>
          <cell r="Q839">
            <v>9</v>
          </cell>
          <cell r="R839">
            <v>24.639999389648438</v>
          </cell>
          <cell r="S839">
            <v>40.049999237060547</v>
          </cell>
          <cell r="T839">
            <v>4.3499999046325684</v>
          </cell>
          <cell r="U839">
            <v>4.4200000762939453</v>
          </cell>
          <cell r="V839">
            <v>154.24000549316406</v>
          </cell>
          <cell r="W839" t="str">
            <v>CISCO_DAILY_BILL_DTL20040311.TXT</v>
          </cell>
          <cell r="X839">
            <v>38058</v>
          </cell>
          <cell r="Z839" t="str">
            <v>Print Summary</v>
          </cell>
        </row>
        <row r="840">
          <cell r="E840">
            <v>38078</v>
          </cell>
          <cell r="F840">
            <v>29</v>
          </cell>
          <cell r="G840">
            <v>830</v>
          </cell>
          <cell r="K840" t="str">
            <v>DR</v>
          </cell>
          <cell r="L840">
            <v>38049</v>
          </cell>
          <cell r="N840">
            <v>656</v>
          </cell>
          <cell r="P840">
            <v>174</v>
          </cell>
          <cell r="Q840">
            <v>0</v>
          </cell>
          <cell r="R840">
            <v>22</v>
          </cell>
          <cell r="S840">
            <v>45.849998474121094</v>
          </cell>
          <cell r="T840">
            <v>0</v>
          </cell>
          <cell r="U840">
            <v>4.0900001525878906</v>
          </cell>
          <cell r="V840">
            <v>147.30999755859375</v>
          </cell>
          <cell r="W840" t="str">
            <v>CISCO_DAILY_BILL_DTL20040406.TXT</v>
          </cell>
          <cell r="X840">
            <v>38084</v>
          </cell>
          <cell r="Z840" t="str">
            <v>Print Summary</v>
          </cell>
        </row>
        <row r="841">
          <cell r="E841">
            <v>38109</v>
          </cell>
          <cell r="F841">
            <v>31</v>
          </cell>
          <cell r="G841">
            <v>993</v>
          </cell>
          <cell r="K841" t="str">
            <v>DR</v>
          </cell>
          <cell r="L841">
            <v>38078</v>
          </cell>
          <cell r="N841">
            <v>805</v>
          </cell>
          <cell r="P841">
            <v>188</v>
          </cell>
          <cell r="Q841">
            <v>0</v>
          </cell>
          <cell r="R841">
            <v>13.359999656677246</v>
          </cell>
          <cell r="S841">
            <v>47.090000152587891</v>
          </cell>
          <cell r="T841">
            <v>0</v>
          </cell>
          <cell r="U841">
            <v>4.880000114440918</v>
          </cell>
          <cell r="V841">
            <v>168.33000183105469</v>
          </cell>
          <cell r="W841" t="str">
            <v>CISCO_DAILY_BILL_DTL20040504.TXT</v>
          </cell>
          <cell r="X841">
            <v>38112</v>
          </cell>
          <cell r="Z841" t="str">
            <v>Print Summary</v>
          </cell>
        </row>
        <row r="842">
          <cell r="E842">
            <v>38140</v>
          </cell>
          <cell r="F842">
            <v>31</v>
          </cell>
          <cell r="G842">
            <v>1140</v>
          </cell>
          <cell r="K842" t="str">
            <v>DR</v>
          </cell>
          <cell r="L842">
            <v>38109</v>
          </cell>
          <cell r="N842">
            <v>873</v>
          </cell>
          <cell r="P842">
            <v>267</v>
          </cell>
          <cell r="Q842">
            <v>0</v>
          </cell>
          <cell r="R842">
            <v>-10.279999732971191</v>
          </cell>
          <cell r="S842">
            <v>41.529998779296875</v>
          </cell>
          <cell r="T842">
            <v>0</v>
          </cell>
          <cell r="U842">
            <v>5.6100001335144043</v>
          </cell>
          <cell r="V842">
            <v>165.41000366210938</v>
          </cell>
          <cell r="W842" t="str">
            <v>CISCO_DAILY_BILL_DTL20040603.TXT</v>
          </cell>
          <cell r="X842">
            <v>38142</v>
          </cell>
          <cell r="Z842" t="str">
            <v>Print Summary</v>
          </cell>
        </row>
        <row r="843">
          <cell r="E843">
            <v>38169</v>
          </cell>
          <cell r="F843">
            <v>29</v>
          </cell>
          <cell r="G843">
            <v>1118</v>
          </cell>
          <cell r="K843" t="str">
            <v>DR</v>
          </cell>
          <cell r="L843">
            <v>38140</v>
          </cell>
          <cell r="N843">
            <v>840</v>
          </cell>
          <cell r="P843">
            <v>278</v>
          </cell>
          <cell r="Q843">
            <v>0</v>
          </cell>
          <cell r="R843">
            <v>-9.8900003433227539</v>
          </cell>
          <cell r="S843">
            <v>43.240001678466797</v>
          </cell>
          <cell r="T843">
            <v>0</v>
          </cell>
          <cell r="U843">
            <v>5.5199999809265137</v>
          </cell>
          <cell r="V843">
            <v>166.94000244140625</v>
          </cell>
          <cell r="W843" t="str">
            <v>CISCO_DAILY_BILL_DTL20040706.TXT</v>
          </cell>
          <cell r="X843">
            <v>38175</v>
          </cell>
          <cell r="Z843" t="str">
            <v>Print Summary</v>
          </cell>
        </row>
        <row r="844">
          <cell r="E844">
            <v>38201</v>
          </cell>
          <cell r="F844">
            <v>32</v>
          </cell>
          <cell r="G844">
            <v>1811</v>
          </cell>
          <cell r="K844" t="str">
            <v>DR</v>
          </cell>
          <cell r="L844">
            <v>38169</v>
          </cell>
          <cell r="N844">
            <v>1359</v>
          </cell>
          <cell r="P844">
            <v>399</v>
          </cell>
          <cell r="Q844">
            <v>53</v>
          </cell>
          <cell r="R844">
            <v>-16</v>
          </cell>
          <cell r="S844">
            <v>62.060001373291016</v>
          </cell>
          <cell r="T844">
            <v>34.360000610351563</v>
          </cell>
          <cell r="U844">
            <v>8.9300003051757813</v>
          </cell>
          <cell r="V844">
            <v>317.739990234375</v>
          </cell>
          <cell r="W844" t="str">
            <v>CISCO_DAILY_BILL_DTL20040803.TXT</v>
          </cell>
          <cell r="X844">
            <v>38203</v>
          </cell>
          <cell r="Z844" t="str">
            <v>Print Summary</v>
          </cell>
        </row>
        <row r="845">
          <cell r="E845">
            <v>38230</v>
          </cell>
          <cell r="F845">
            <v>29</v>
          </cell>
          <cell r="G845">
            <v>1589</v>
          </cell>
          <cell r="K845" t="str">
            <v>DR</v>
          </cell>
          <cell r="L845">
            <v>38201</v>
          </cell>
          <cell r="N845">
            <v>1178</v>
          </cell>
          <cell r="P845">
            <v>352</v>
          </cell>
          <cell r="Q845">
            <v>59</v>
          </cell>
          <cell r="R845">
            <v>-14.199999809265137</v>
          </cell>
          <cell r="S845">
            <v>54.75</v>
          </cell>
          <cell r="T845">
            <v>38.139999389648438</v>
          </cell>
          <cell r="U845">
            <v>7.8400001525878906</v>
          </cell>
          <cell r="V845">
            <v>285.94000244140625</v>
          </cell>
          <cell r="W845" t="str">
            <v>CISCO_DAILY_BILL_DTL20040901.TXT</v>
          </cell>
          <cell r="X845">
            <v>38232</v>
          </cell>
          <cell r="Z845" t="str">
            <v>Print Summary</v>
          </cell>
        </row>
        <row r="846">
          <cell r="E846">
            <v>38230</v>
          </cell>
          <cell r="F846">
            <v>29</v>
          </cell>
          <cell r="G846">
            <v>1589</v>
          </cell>
          <cell r="K846" t="str">
            <v>DR</v>
          </cell>
          <cell r="L846">
            <v>38201</v>
          </cell>
          <cell r="N846">
            <v>1178</v>
          </cell>
          <cell r="P846">
            <v>352</v>
          </cell>
          <cell r="Q846">
            <v>59</v>
          </cell>
          <cell r="R846">
            <v>-14.199999809265137</v>
          </cell>
          <cell r="S846">
            <v>54.75</v>
          </cell>
          <cell r="T846">
            <v>38.139999389648438</v>
          </cell>
          <cell r="U846">
            <v>7.8400001525878906</v>
          </cell>
          <cell r="V846">
            <v>286.010009765625</v>
          </cell>
          <cell r="W846" t="str">
            <v>CISCO_DAILY_BILL_DTL20040908.TXT</v>
          </cell>
          <cell r="X846">
            <v>38239</v>
          </cell>
          <cell r="Z846" t="str">
            <v>Print Summary</v>
          </cell>
        </row>
        <row r="847">
          <cell r="E847">
            <v>37804</v>
          </cell>
          <cell r="F847">
            <v>2</v>
          </cell>
          <cell r="G847">
            <v>35</v>
          </cell>
          <cell r="K847" t="str">
            <v>DR</v>
          </cell>
          <cell r="L847">
            <v>37802</v>
          </cell>
          <cell r="N847">
            <v>26</v>
          </cell>
          <cell r="P847">
            <v>9</v>
          </cell>
          <cell r="Q847">
            <v>0</v>
          </cell>
          <cell r="R847">
            <v>0.12999999523162842</v>
          </cell>
          <cell r="S847">
            <v>1.5499999523162842</v>
          </cell>
          <cell r="T847">
            <v>0</v>
          </cell>
          <cell r="U847">
            <v>0.18000000715255737</v>
          </cell>
          <cell r="V847">
            <v>4.7199997901916504</v>
          </cell>
          <cell r="W847" t="str">
            <v>CISCO_DAILY_BILL_DTL20030711.TXT</v>
          </cell>
          <cell r="X847">
            <v>37818</v>
          </cell>
          <cell r="Z847" t="str">
            <v>Print Summary</v>
          </cell>
        </row>
        <row r="848">
          <cell r="E848">
            <v>37836</v>
          </cell>
          <cell r="F848">
            <v>32</v>
          </cell>
          <cell r="G848">
            <v>642</v>
          </cell>
          <cell r="K848" t="str">
            <v>DR</v>
          </cell>
          <cell r="L848">
            <v>37804</v>
          </cell>
          <cell r="N848">
            <v>549</v>
          </cell>
          <cell r="P848">
            <v>88</v>
          </cell>
          <cell r="Q848">
            <v>5</v>
          </cell>
          <cell r="R848">
            <v>2.6700000762939453</v>
          </cell>
          <cell r="S848">
            <v>15.149999618530273</v>
          </cell>
          <cell r="T848">
            <v>3.3199999332427979</v>
          </cell>
          <cell r="U848">
            <v>3.2899999618530273</v>
          </cell>
          <cell r="V848">
            <v>79.069999694824219</v>
          </cell>
          <cell r="W848" t="str">
            <v>CISCO_DAILY_BILL_DTL20030805.TXT</v>
          </cell>
          <cell r="X848">
            <v>37839</v>
          </cell>
          <cell r="Z848" t="str">
            <v>Print Summary</v>
          </cell>
        </row>
        <row r="849">
          <cell r="E849">
            <v>37838</v>
          </cell>
          <cell r="F849">
            <v>28</v>
          </cell>
          <cell r="G849">
            <v>966</v>
          </cell>
          <cell r="K849" t="str">
            <v>DR</v>
          </cell>
          <cell r="L849">
            <v>37810</v>
          </cell>
          <cell r="N849">
            <v>835</v>
          </cell>
          <cell r="P849">
            <v>126</v>
          </cell>
          <cell r="Q849">
            <v>5</v>
          </cell>
          <cell r="R849">
            <v>36.630001068115234</v>
          </cell>
          <cell r="S849">
            <v>19.389999389648438</v>
          </cell>
          <cell r="T849">
            <v>2.369999885559082</v>
          </cell>
          <cell r="U849">
            <v>4.9499998092651367</v>
          </cell>
          <cell r="V849">
            <v>157.28999328613281</v>
          </cell>
          <cell r="W849" t="str">
            <v>CISCO_DAILY_BILL_DTL20030812.TXT</v>
          </cell>
          <cell r="X849">
            <v>37846</v>
          </cell>
          <cell r="Z849" t="str">
            <v>Print Summary</v>
          </cell>
        </row>
        <row r="850">
          <cell r="E850">
            <v>37868</v>
          </cell>
          <cell r="F850">
            <v>30</v>
          </cell>
          <cell r="G850">
            <v>1149</v>
          </cell>
          <cell r="K850" t="str">
            <v>DR</v>
          </cell>
          <cell r="L850">
            <v>37838</v>
          </cell>
          <cell r="N850">
            <v>1022</v>
          </cell>
          <cell r="P850">
            <v>119</v>
          </cell>
          <cell r="Q850">
            <v>8</v>
          </cell>
          <cell r="R850">
            <v>44.919998168945313</v>
          </cell>
          <cell r="S850">
            <v>18.319999694824219</v>
          </cell>
          <cell r="T850">
            <v>3.7899999618530273</v>
          </cell>
          <cell r="U850">
            <v>5.8000001907348633</v>
          </cell>
          <cell r="V850">
            <v>188.17999267578125</v>
          </cell>
          <cell r="W850" t="str">
            <v>CISCO_DAILY_BILL_DTL20030905.TXT</v>
          </cell>
          <cell r="X850">
            <v>37872</v>
          </cell>
          <cell r="Z850" t="str">
            <v>Print Summary</v>
          </cell>
        </row>
        <row r="851">
          <cell r="E851">
            <v>37899</v>
          </cell>
          <cell r="F851">
            <v>31</v>
          </cell>
          <cell r="G851">
            <v>1093</v>
          </cell>
          <cell r="K851" t="str">
            <v>DR</v>
          </cell>
          <cell r="L851">
            <v>37868</v>
          </cell>
          <cell r="N851">
            <v>967</v>
          </cell>
          <cell r="P851">
            <v>120</v>
          </cell>
          <cell r="Q851">
            <v>6</v>
          </cell>
          <cell r="R851">
            <v>43.090000152587891</v>
          </cell>
          <cell r="S851">
            <v>18.549999237060547</v>
          </cell>
          <cell r="T851">
            <v>2.8499999046325684</v>
          </cell>
          <cell r="U851">
            <v>4.8499999046325684</v>
          </cell>
          <cell r="V851">
            <v>176.38999938964844</v>
          </cell>
          <cell r="W851" t="str">
            <v>CISCO_DAILY_BILL_DTL20031006.TXT</v>
          </cell>
          <cell r="X851">
            <v>37901</v>
          </cell>
          <cell r="Z851" t="str">
            <v>Print Summary</v>
          </cell>
        </row>
        <row r="852">
          <cell r="E852">
            <v>37928</v>
          </cell>
          <cell r="F852">
            <v>29</v>
          </cell>
          <cell r="G852">
            <v>988</v>
          </cell>
          <cell r="K852" t="str">
            <v>DR</v>
          </cell>
          <cell r="L852">
            <v>37899</v>
          </cell>
          <cell r="N852">
            <v>838</v>
          </cell>
          <cell r="P852">
            <v>144</v>
          </cell>
          <cell r="Q852">
            <v>6</v>
          </cell>
          <cell r="R852">
            <v>37.240001678466797</v>
          </cell>
          <cell r="S852">
            <v>21.829999923706055</v>
          </cell>
          <cell r="T852">
            <v>2.8499999046325684</v>
          </cell>
          <cell r="U852">
            <v>4.380000114440918</v>
          </cell>
          <cell r="V852">
            <v>163.63999938964844</v>
          </cell>
          <cell r="W852" t="str">
            <v>CISCO_DAILY_BILL_DTL20031105.TXT</v>
          </cell>
          <cell r="X852">
            <v>37931</v>
          </cell>
          <cell r="Z852" t="str">
            <v>Print Summary</v>
          </cell>
        </row>
        <row r="853">
          <cell r="E853">
            <v>37959</v>
          </cell>
          <cell r="F853">
            <v>31</v>
          </cell>
          <cell r="G853">
            <v>924</v>
          </cell>
          <cell r="K853" t="str">
            <v>DR</v>
          </cell>
          <cell r="L853">
            <v>37928</v>
          </cell>
          <cell r="N853">
            <v>815</v>
          </cell>
          <cell r="P853">
            <v>109</v>
          </cell>
          <cell r="Q853">
            <v>0</v>
          </cell>
          <cell r="R853">
            <v>35.310001373291016</v>
          </cell>
          <cell r="S853">
            <v>5.2699999809265137</v>
          </cell>
          <cell r="T853">
            <v>0</v>
          </cell>
          <cell r="U853">
            <v>4.0999999046325684</v>
          </cell>
          <cell r="V853">
            <v>129.41999816894531</v>
          </cell>
          <cell r="W853" t="str">
            <v>CISCO_DAILY_BILL_DTL20031208.TXT</v>
          </cell>
          <cell r="X853">
            <v>37964</v>
          </cell>
          <cell r="Z853" t="str">
            <v>Print Summary</v>
          </cell>
        </row>
        <row r="854">
          <cell r="E854">
            <v>37992</v>
          </cell>
          <cell r="F854">
            <v>33</v>
          </cell>
          <cell r="G854">
            <v>1090</v>
          </cell>
          <cell r="K854" t="str">
            <v>DR</v>
          </cell>
          <cell r="L854">
            <v>37959</v>
          </cell>
          <cell r="N854">
            <v>981</v>
          </cell>
          <cell r="P854">
            <v>106</v>
          </cell>
          <cell r="Q854">
            <v>3</v>
          </cell>
          <cell r="R854">
            <v>42.509998321533203</v>
          </cell>
          <cell r="S854">
            <v>5.119999885559082</v>
          </cell>
          <cell r="T854">
            <v>1.9700000286102295</v>
          </cell>
          <cell r="U854">
            <v>4.8400001525878906</v>
          </cell>
          <cell r="V854">
            <v>155.97000122070313</v>
          </cell>
          <cell r="W854" t="str">
            <v>CISCO_DAILY_BILL_DTL20040107.TXT</v>
          </cell>
          <cell r="X854">
            <v>37994</v>
          </cell>
          <cell r="Z854" t="str">
            <v>Print Summary</v>
          </cell>
        </row>
        <row r="855">
          <cell r="E855">
            <v>37992</v>
          </cell>
          <cell r="F855">
            <v>33</v>
          </cell>
          <cell r="G855">
            <v>1090</v>
          </cell>
          <cell r="K855" t="str">
            <v>DR</v>
          </cell>
          <cell r="L855">
            <v>37959</v>
          </cell>
          <cell r="N855">
            <v>981</v>
          </cell>
          <cell r="P855">
            <v>106</v>
          </cell>
          <cell r="Q855">
            <v>3</v>
          </cell>
          <cell r="R855">
            <v>42.509998321533203</v>
          </cell>
          <cell r="S855">
            <v>5.119999885559082</v>
          </cell>
          <cell r="T855">
            <v>1.9700000286102295</v>
          </cell>
          <cell r="U855">
            <v>4.8400001525878906</v>
          </cell>
          <cell r="V855">
            <v>155.97000122070313</v>
          </cell>
          <cell r="W855" t="str">
            <v>CISCO_DAILY_BILL_DTL20040107.TXT</v>
          </cell>
          <cell r="X855">
            <v>37994</v>
          </cell>
          <cell r="Z855" t="str">
            <v>Print Summary</v>
          </cell>
        </row>
        <row r="856">
          <cell r="E856">
            <v>38021</v>
          </cell>
          <cell r="F856">
            <v>29</v>
          </cell>
          <cell r="G856">
            <v>839</v>
          </cell>
          <cell r="K856" t="str">
            <v>DR</v>
          </cell>
          <cell r="L856">
            <v>37992</v>
          </cell>
          <cell r="N856">
            <v>751</v>
          </cell>
          <cell r="P856">
            <v>81</v>
          </cell>
          <cell r="Q856">
            <v>7</v>
          </cell>
          <cell r="R856">
            <v>32.360000610351563</v>
          </cell>
          <cell r="S856">
            <v>3.9000000953674316</v>
          </cell>
          <cell r="T856">
            <v>4.5999999046325684</v>
          </cell>
          <cell r="U856">
            <v>3.9300000667572021</v>
          </cell>
          <cell r="V856">
            <v>119.83000183105469</v>
          </cell>
          <cell r="W856" t="str">
            <v>CISCO_DAILY_BILL_DTL20040205.TXT</v>
          </cell>
          <cell r="X856">
            <v>38023</v>
          </cell>
          <cell r="Z856" t="str">
            <v>Print Summary</v>
          </cell>
        </row>
        <row r="857">
          <cell r="E857">
            <v>38053</v>
          </cell>
          <cell r="F857">
            <v>32</v>
          </cell>
          <cell r="G857">
            <v>944</v>
          </cell>
          <cell r="K857" t="str">
            <v>DR</v>
          </cell>
          <cell r="L857">
            <v>38021</v>
          </cell>
          <cell r="N857">
            <v>849</v>
          </cell>
          <cell r="P857">
            <v>95</v>
          </cell>
          <cell r="Q857">
            <v>0</v>
          </cell>
          <cell r="R857">
            <v>36.369998931884766</v>
          </cell>
          <cell r="S857">
            <v>4.5399999618530273</v>
          </cell>
          <cell r="T857">
            <v>0</v>
          </cell>
          <cell r="U857">
            <v>4.6500000953674316</v>
          </cell>
          <cell r="V857">
            <v>130.60000610351563</v>
          </cell>
          <cell r="W857" t="str">
            <v>CISCO_DAILY_BILL_DTL20040308.TXT</v>
          </cell>
          <cell r="X857">
            <v>38055</v>
          </cell>
          <cell r="Z857" t="str">
            <v>Print Summary</v>
          </cell>
        </row>
        <row r="858">
          <cell r="E858">
            <v>38082</v>
          </cell>
          <cell r="F858">
            <v>29</v>
          </cell>
          <cell r="G858">
            <v>827</v>
          </cell>
          <cell r="K858" t="str">
            <v>DR</v>
          </cell>
          <cell r="L858">
            <v>38053</v>
          </cell>
          <cell r="N858">
            <v>736</v>
          </cell>
          <cell r="P858">
            <v>91</v>
          </cell>
          <cell r="Q858">
            <v>0</v>
          </cell>
          <cell r="R858">
            <v>31.530000686645508</v>
          </cell>
          <cell r="S858">
            <v>4.3499999046325684</v>
          </cell>
          <cell r="T858">
            <v>0</v>
          </cell>
          <cell r="U858">
            <v>4.0799999237060547</v>
          </cell>
          <cell r="V858">
            <v>115.01000213623047</v>
          </cell>
          <cell r="W858" t="str">
            <v>CISCO_DAILY_BILL_DTL20040406.TXT</v>
          </cell>
          <cell r="X858">
            <v>38084</v>
          </cell>
          <cell r="Z858" t="str">
            <v>Print Summary</v>
          </cell>
        </row>
        <row r="859">
          <cell r="E859">
            <v>38112</v>
          </cell>
          <cell r="F859">
            <v>30</v>
          </cell>
          <cell r="G859">
            <v>931</v>
          </cell>
          <cell r="K859" t="str">
            <v>DR</v>
          </cell>
          <cell r="L859">
            <v>38082</v>
          </cell>
          <cell r="N859">
            <v>805</v>
          </cell>
          <cell r="P859">
            <v>126</v>
          </cell>
          <cell r="Q859">
            <v>0</v>
          </cell>
          <cell r="R859">
            <v>23.110000610351563</v>
          </cell>
          <cell r="S859">
            <v>8.8000001907348633</v>
          </cell>
          <cell r="T859">
            <v>0</v>
          </cell>
          <cell r="U859">
            <v>4.5900001525878906</v>
          </cell>
          <cell r="V859">
            <v>133.88999938964844</v>
          </cell>
          <cell r="W859" t="str">
            <v>CISCO_DAILY_BILL_DTL20040506.TXT</v>
          </cell>
          <cell r="X859">
            <v>38114</v>
          </cell>
          <cell r="Z859" t="str">
            <v>Print Summary</v>
          </cell>
        </row>
        <row r="860">
          <cell r="E860">
            <v>38144</v>
          </cell>
          <cell r="F860">
            <v>32</v>
          </cell>
          <cell r="G860">
            <v>971</v>
          </cell>
          <cell r="K860" t="str">
            <v>DR</v>
          </cell>
          <cell r="L860">
            <v>38112</v>
          </cell>
          <cell r="N860">
            <v>871</v>
          </cell>
          <cell r="P860">
            <v>100</v>
          </cell>
          <cell r="Q860">
            <v>0</v>
          </cell>
          <cell r="R860">
            <v>23.719999313354492</v>
          </cell>
          <cell r="S860">
            <v>13.720000267028809</v>
          </cell>
          <cell r="T860">
            <v>0</v>
          </cell>
          <cell r="U860">
            <v>4.7899999618530273</v>
          </cell>
          <cell r="V860">
            <v>146.46000671386719</v>
          </cell>
          <cell r="W860" t="str">
            <v>CISCO_DAILY_BILL_DTL20040608.TXT</v>
          </cell>
          <cell r="X860">
            <v>38147</v>
          </cell>
          <cell r="Z860" t="str">
            <v>Print Summary</v>
          </cell>
        </row>
        <row r="861">
          <cell r="E861">
            <v>38174</v>
          </cell>
          <cell r="F861">
            <v>30</v>
          </cell>
          <cell r="G861">
            <v>1148</v>
          </cell>
          <cell r="K861" t="str">
            <v>DR</v>
          </cell>
          <cell r="L861">
            <v>38144</v>
          </cell>
          <cell r="N861">
            <v>1027</v>
          </cell>
          <cell r="P861">
            <v>121</v>
          </cell>
          <cell r="Q861">
            <v>0</v>
          </cell>
          <cell r="R861">
            <v>27.969999313354492</v>
          </cell>
          <cell r="S861">
            <v>16.600000381469727</v>
          </cell>
          <cell r="T861">
            <v>0</v>
          </cell>
          <cell r="U861">
            <v>5.6599998474121094</v>
          </cell>
          <cell r="V861">
            <v>181.42999267578125</v>
          </cell>
          <cell r="W861" t="str">
            <v>CISCO_DAILY_BILL_DTL20040707.TXT</v>
          </cell>
          <cell r="X861">
            <v>38176</v>
          </cell>
          <cell r="Z861" t="str">
            <v>Print Summary</v>
          </cell>
        </row>
        <row r="862">
          <cell r="E862">
            <v>38203</v>
          </cell>
          <cell r="F862">
            <v>29</v>
          </cell>
          <cell r="G862">
            <v>1649</v>
          </cell>
          <cell r="K862" t="str">
            <v>DR</v>
          </cell>
          <cell r="L862">
            <v>38174</v>
          </cell>
          <cell r="N862">
            <v>1373</v>
          </cell>
          <cell r="P862">
            <v>248</v>
          </cell>
          <cell r="Q862">
            <v>28</v>
          </cell>
          <cell r="R862">
            <v>37.389999389648438</v>
          </cell>
          <cell r="S862">
            <v>34.029998779296875</v>
          </cell>
          <cell r="T862">
            <v>12.800000190734863</v>
          </cell>
          <cell r="U862">
            <v>8.1400003433227539</v>
          </cell>
          <cell r="V862">
            <v>300.54000854492188</v>
          </cell>
          <cell r="W862" t="str">
            <v>CISCO_DAILY_BILL_DTL20040806.TXT</v>
          </cell>
          <cell r="X862">
            <v>38208</v>
          </cell>
          <cell r="Z862" t="str">
            <v>Print Summary</v>
          </cell>
        </row>
        <row r="863">
          <cell r="E863">
            <v>38236</v>
          </cell>
          <cell r="F863">
            <v>33</v>
          </cell>
          <cell r="G863">
            <v>1951</v>
          </cell>
          <cell r="K863" t="str">
            <v>DR</v>
          </cell>
          <cell r="L863">
            <v>38203</v>
          </cell>
          <cell r="N863">
            <v>1667</v>
          </cell>
          <cell r="P863">
            <v>265</v>
          </cell>
          <cell r="Q863">
            <v>19</v>
          </cell>
          <cell r="R863">
            <v>42.580001831054688</v>
          </cell>
          <cell r="S863">
            <v>36.060001373291016</v>
          </cell>
          <cell r="T863">
            <v>8.6599998474121094</v>
          </cell>
          <cell r="U863">
            <v>9.6099996566772461</v>
          </cell>
          <cell r="V863">
            <v>347.29998779296875</v>
          </cell>
          <cell r="W863" t="str">
            <v>CISCO_DAILY_BILL_DTL20040907.TXT</v>
          </cell>
          <cell r="X863">
            <v>38238</v>
          </cell>
          <cell r="Z863" t="str">
            <v>Print Summary</v>
          </cell>
        </row>
        <row r="864">
          <cell r="E864">
            <v>37808</v>
          </cell>
          <cell r="F864">
            <v>6</v>
          </cell>
          <cell r="G864">
            <v>177</v>
          </cell>
          <cell r="K864" t="str">
            <v>DR</v>
          </cell>
          <cell r="L864">
            <v>37802</v>
          </cell>
          <cell r="N864">
            <v>160</v>
          </cell>
          <cell r="P864">
            <v>17</v>
          </cell>
          <cell r="Q864">
            <v>0</v>
          </cell>
          <cell r="R864">
            <v>0.77999997138977051</v>
          </cell>
          <cell r="S864">
            <v>2.9300000667572021</v>
          </cell>
          <cell r="T864">
            <v>0</v>
          </cell>
          <cell r="U864">
            <v>0.9100000262260437</v>
          </cell>
          <cell r="V864">
            <v>21.299999237060547</v>
          </cell>
          <cell r="W864" t="str">
            <v>CISCO_DAILY_BILL_DTL20030708.TXT</v>
          </cell>
          <cell r="X864">
            <v>37812</v>
          </cell>
          <cell r="Z864" t="str">
            <v>Print Summary</v>
          </cell>
        </row>
        <row r="865">
          <cell r="E865">
            <v>37837</v>
          </cell>
          <cell r="F865">
            <v>29</v>
          </cell>
          <cell r="G865">
            <v>1000</v>
          </cell>
          <cell r="K865" t="str">
            <v>DR</v>
          </cell>
          <cell r="L865">
            <v>37808</v>
          </cell>
          <cell r="N865">
            <v>839</v>
          </cell>
          <cell r="P865">
            <v>154</v>
          </cell>
          <cell r="Q865">
            <v>7</v>
          </cell>
          <cell r="R865">
            <v>4.0900001525878906</v>
          </cell>
          <cell r="S865">
            <v>26.510000228881836</v>
          </cell>
          <cell r="T865">
            <v>4.6500000953674316</v>
          </cell>
          <cell r="U865">
            <v>5.130000114440918</v>
          </cell>
          <cell r="V865">
            <v>137.94000244140625</v>
          </cell>
          <cell r="W865" t="str">
            <v>CISCO_DAILY_BILL_DTL20030806.TXT</v>
          </cell>
          <cell r="X865">
            <v>37840</v>
          </cell>
          <cell r="Z865" t="str">
            <v>Print Summary</v>
          </cell>
          <cell r="AA865" t="str">
            <v>CPP Notification Failure. Move 2 kWh from super peak to on peak.</v>
          </cell>
        </row>
        <row r="866">
          <cell r="E866">
            <v>37837</v>
          </cell>
          <cell r="F866">
            <v>29</v>
          </cell>
          <cell r="G866">
            <v>1000</v>
          </cell>
          <cell r="K866" t="str">
            <v>DR</v>
          </cell>
          <cell r="L866">
            <v>37808</v>
          </cell>
          <cell r="N866">
            <v>839</v>
          </cell>
          <cell r="P866">
            <v>155</v>
          </cell>
          <cell r="Q866">
            <v>6</v>
          </cell>
          <cell r="R866">
            <v>4.0900001525878906</v>
          </cell>
          <cell r="S866">
            <v>26.690000534057617</v>
          </cell>
          <cell r="T866">
            <v>3.9900000095367432</v>
          </cell>
          <cell r="U866">
            <v>5.130000114440918</v>
          </cell>
          <cell r="V866">
            <v>137.46000671386719</v>
          </cell>
          <cell r="W866" t="str">
            <v>CISCO_DAILY_BILL_DTL20030808.TXT</v>
          </cell>
          <cell r="X866">
            <v>37844</v>
          </cell>
          <cell r="Z866" t="str">
            <v>Print Summary</v>
          </cell>
          <cell r="AA866" t="str">
            <v>CPP Notification Failure. Move 2 kWh from super peak to on peak.</v>
          </cell>
        </row>
        <row r="867">
          <cell r="E867">
            <v>37867</v>
          </cell>
          <cell r="F867">
            <v>30</v>
          </cell>
          <cell r="G867">
            <v>1085</v>
          </cell>
          <cell r="K867" t="str">
            <v>DR</v>
          </cell>
          <cell r="L867">
            <v>37837</v>
          </cell>
          <cell r="N867">
            <v>951</v>
          </cell>
          <cell r="P867">
            <v>120</v>
          </cell>
          <cell r="Q867">
            <v>14</v>
          </cell>
          <cell r="R867">
            <v>4.690000057220459</v>
          </cell>
          <cell r="S867">
            <v>20.659999847412109</v>
          </cell>
          <cell r="T867">
            <v>9.3100004196166992</v>
          </cell>
          <cell r="U867">
            <v>5.5</v>
          </cell>
          <cell r="V867">
            <v>147.75999450683594</v>
          </cell>
          <cell r="W867" t="str">
            <v>CISCO_DAILY_BILL_DTL20030904.TXT</v>
          </cell>
          <cell r="X867">
            <v>37869</v>
          </cell>
          <cell r="Z867" t="str">
            <v>Print Summary</v>
          </cell>
        </row>
        <row r="868">
          <cell r="E868">
            <v>37896</v>
          </cell>
          <cell r="F868">
            <v>29</v>
          </cell>
          <cell r="G868">
            <v>912</v>
          </cell>
          <cell r="K868" t="str">
            <v>DR</v>
          </cell>
          <cell r="L868">
            <v>37867</v>
          </cell>
          <cell r="N868">
            <v>760</v>
          </cell>
          <cell r="P868">
            <v>141</v>
          </cell>
          <cell r="Q868">
            <v>11</v>
          </cell>
          <cell r="R868">
            <v>4.2199997901916504</v>
          </cell>
          <cell r="S868">
            <v>24.379999160766602</v>
          </cell>
          <cell r="T868">
            <v>7.320000171661377</v>
          </cell>
          <cell r="U868">
            <v>4.0500001907348633</v>
          </cell>
          <cell r="V868">
            <v>127.5</v>
          </cell>
          <cell r="W868" t="str">
            <v>CISCO_DAILY_BILL_DTL20031003.TXT</v>
          </cell>
          <cell r="X868">
            <v>37900</v>
          </cell>
          <cell r="Z868" t="str">
            <v>Print Summary</v>
          </cell>
        </row>
        <row r="869">
          <cell r="E869">
            <v>37927</v>
          </cell>
          <cell r="F869">
            <v>31</v>
          </cell>
          <cell r="G869">
            <v>953</v>
          </cell>
          <cell r="K869" t="str">
            <v>DR</v>
          </cell>
          <cell r="L869">
            <v>37896</v>
          </cell>
          <cell r="N869">
            <v>804</v>
          </cell>
          <cell r="P869">
            <v>141</v>
          </cell>
          <cell r="Q869">
            <v>8</v>
          </cell>
          <cell r="R869">
            <v>5.75</v>
          </cell>
          <cell r="S869">
            <v>24.370000839233398</v>
          </cell>
          <cell r="T869">
            <v>5.320000171661377</v>
          </cell>
          <cell r="U869">
            <v>4.2300000190734863</v>
          </cell>
          <cell r="V869">
            <v>132.02999877929688</v>
          </cell>
          <cell r="W869" t="str">
            <v>CISCO_DAILY_BILL_DTL20031103.TXT</v>
          </cell>
          <cell r="X869">
            <v>37929</v>
          </cell>
          <cell r="Z869" t="str">
            <v>Print Summary</v>
          </cell>
        </row>
        <row r="870">
          <cell r="E870">
            <v>37958</v>
          </cell>
          <cell r="F870">
            <v>31</v>
          </cell>
          <cell r="G870">
            <v>799</v>
          </cell>
          <cell r="K870" t="str">
            <v>DR</v>
          </cell>
          <cell r="L870">
            <v>37927</v>
          </cell>
          <cell r="N870">
            <v>673</v>
          </cell>
          <cell r="P870">
            <v>126</v>
          </cell>
          <cell r="Q870">
            <v>0</v>
          </cell>
          <cell r="R870">
            <v>22.899999618530273</v>
          </cell>
          <cell r="S870">
            <v>33.270000457763672</v>
          </cell>
          <cell r="T870">
            <v>0</v>
          </cell>
          <cell r="U870">
            <v>3.5499999523162842</v>
          </cell>
          <cell r="V870">
            <v>123.11000061035156</v>
          </cell>
          <cell r="W870" t="str">
            <v>CISCO_DAILY_BILL_DTL20031204.TXT</v>
          </cell>
          <cell r="X870">
            <v>37960</v>
          </cell>
          <cell r="Z870" t="str">
            <v>Print Summary</v>
          </cell>
        </row>
        <row r="871">
          <cell r="E871">
            <v>37991</v>
          </cell>
          <cell r="F871">
            <v>33</v>
          </cell>
          <cell r="G871">
            <v>1198</v>
          </cell>
          <cell r="K871" t="str">
            <v>DR</v>
          </cell>
          <cell r="L871">
            <v>37958</v>
          </cell>
          <cell r="N871">
            <v>1020</v>
          </cell>
          <cell r="P871">
            <v>178</v>
          </cell>
          <cell r="Q871">
            <v>0</v>
          </cell>
          <cell r="R871">
            <v>34.700000762939453</v>
          </cell>
          <cell r="S871">
            <v>46.990001678466797</v>
          </cell>
          <cell r="T871">
            <v>0</v>
          </cell>
          <cell r="U871">
            <v>5.320000171661377</v>
          </cell>
          <cell r="V871">
            <v>189.27000427246094</v>
          </cell>
          <cell r="W871" t="str">
            <v>CISCO_DAILY_BILL_DTL20040107.TXT</v>
          </cell>
          <cell r="X871">
            <v>37994</v>
          </cell>
          <cell r="Z871" t="str">
            <v>Print Summary</v>
          </cell>
        </row>
        <row r="872">
          <cell r="E872">
            <v>37991</v>
          </cell>
          <cell r="F872">
            <v>33</v>
          </cell>
          <cell r="G872">
            <v>1198</v>
          </cell>
          <cell r="K872" t="str">
            <v>DR</v>
          </cell>
          <cell r="L872">
            <v>37958</v>
          </cell>
          <cell r="N872">
            <v>1020</v>
          </cell>
          <cell r="P872">
            <v>178</v>
          </cell>
          <cell r="Q872">
            <v>0</v>
          </cell>
          <cell r="R872">
            <v>34.700000762939453</v>
          </cell>
          <cell r="S872">
            <v>46.990001678466797</v>
          </cell>
          <cell r="T872">
            <v>0</v>
          </cell>
          <cell r="U872">
            <v>5.320000171661377</v>
          </cell>
          <cell r="V872">
            <v>189.27000427246094</v>
          </cell>
          <cell r="W872" t="str">
            <v>CISCO_DAILY_BILL_DTL20040107.TXT</v>
          </cell>
          <cell r="X872">
            <v>37994</v>
          </cell>
          <cell r="Z872" t="str">
            <v>Print Summary</v>
          </cell>
        </row>
        <row r="873">
          <cell r="E873">
            <v>38020</v>
          </cell>
          <cell r="F873">
            <v>29</v>
          </cell>
          <cell r="G873">
            <v>926</v>
          </cell>
          <cell r="K873" t="str">
            <v>DR</v>
          </cell>
          <cell r="L873">
            <v>37991</v>
          </cell>
          <cell r="N873">
            <v>806</v>
          </cell>
          <cell r="P873">
            <v>105</v>
          </cell>
          <cell r="Q873">
            <v>15</v>
          </cell>
          <cell r="R873">
            <v>27.200000762939453</v>
          </cell>
          <cell r="S873">
            <v>27.700000762939453</v>
          </cell>
          <cell r="T873">
            <v>7.2600002288818359</v>
          </cell>
          <cell r="U873">
            <v>4.3600001335144043</v>
          </cell>
          <cell r="V873">
            <v>142.30000305175781</v>
          </cell>
          <cell r="W873" t="str">
            <v>CISCO_DAILY_BILL_DTL20040204.TXT</v>
          </cell>
          <cell r="X873">
            <v>38022</v>
          </cell>
          <cell r="Z873" t="str">
            <v>Print Summary</v>
          </cell>
        </row>
        <row r="874">
          <cell r="E874">
            <v>38050</v>
          </cell>
          <cell r="F874">
            <v>30</v>
          </cell>
          <cell r="G874">
            <v>1089</v>
          </cell>
          <cell r="K874" t="str">
            <v>DR</v>
          </cell>
          <cell r="L874">
            <v>38020</v>
          </cell>
          <cell r="N874">
            <v>940</v>
          </cell>
          <cell r="P874">
            <v>149</v>
          </cell>
          <cell r="Q874">
            <v>0</v>
          </cell>
          <cell r="R874">
            <v>31.520000457763672</v>
          </cell>
          <cell r="S874">
            <v>39.259998321533203</v>
          </cell>
          <cell r="T874">
            <v>0</v>
          </cell>
          <cell r="U874">
            <v>5.3600001335144043</v>
          </cell>
          <cell r="V874">
            <v>167.72999572753906</v>
          </cell>
          <cell r="W874" t="str">
            <v>CISCO_DAILY_BILL_DTL20040305.TXT</v>
          </cell>
          <cell r="X874">
            <v>38054</v>
          </cell>
          <cell r="Z874" t="str">
            <v>Print Summary</v>
          </cell>
        </row>
        <row r="875">
          <cell r="E875">
            <v>38081</v>
          </cell>
          <cell r="F875">
            <v>31</v>
          </cell>
          <cell r="G875">
            <v>782</v>
          </cell>
          <cell r="K875" t="str">
            <v>DR</v>
          </cell>
          <cell r="L875">
            <v>38050</v>
          </cell>
          <cell r="N875">
            <v>673</v>
          </cell>
          <cell r="P875">
            <v>109</v>
          </cell>
          <cell r="Q875">
            <v>0</v>
          </cell>
          <cell r="R875">
            <v>22.569999694824219</v>
          </cell>
          <cell r="S875">
            <v>28.719999313354492</v>
          </cell>
          <cell r="T875">
            <v>0</v>
          </cell>
          <cell r="U875">
            <v>3.8599998950958252</v>
          </cell>
          <cell r="V875">
            <v>116.69999694824219</v>
          </cell>
          <cell r="W875" t="str">
            <v>CISCO_DAILY_BILL_DTL20040405.TXT</v>
          </cell>
          <cell r="X875">
            <v>38083</v>
          </cell>
          <cell r="Z875" t="str">
            <v>Print Summary</v>
          </cell>
        </row>
        <row r="876">
          <cell r="E876">
            <v>38110</v>
          </cell>
          <cell r="F876">
            <v>29</v>
          </cell>
          <cell r="G876">
            <v>752</v>
          </cell>
          <cell r="K876" t="str">
            <v>DR</v>
          </cell>
          <cell r="L876">
            <v>38081</v>
          </cell>
          <cell r="N876">
            <v>646</v>
          </cell>
          <cell r="P876">
            <v>106</v>
          </cell>
          <cell r="Q876">
            <v>0</v>
          </cell>
          <cell r="R876">
            <v>10.180000305175781</v>
          </cell>
          <cell r="S876">
            <v>24.459999084472656</v>
          </cell>
          <cell r="T876">
            <v>0</v>
          </cell>
          <cell r="U876">
            <v>3.7000000476837158</v>
          </cell>
          <cell r="V876">
            <v>104.76999664306641</v>
          </cell>
          <cell r="W876" t="str">
            <v>CISCO_DAILY_BILL_DTL20040504.TXT</v>
          </cell>
          <cell r="X876">
            <v>38112</v>
          </cell>
          <cell r="Z876" t="str">
            <v>Print Summary</v>
          </cell>
        </row>
        <row r="877">
          <cell r="E877">
            <v>38141</v>
          </cell>
          <cell r="F877">
            <v>31</v>
          </cell>
          <cell r="G877">
            <v>894</v>
          </cell>
          <cell r="K877" t="str">
            <v>DR</v>
          </cell>
          <cell r="L877">
            <v>38110</v>
          </cell>
          <cell r="N877">
            <v>720</v>
          </cell>
          <cell r="P877">
            <v>174</v>
          </cell>
          <cell r="Q877">
            <v>0</v>
          </cell>
          <cell r="R877">
            <v>-8.4700002670288086</v>
          </cell>
          <cell r="S877">
            <v>27.059999465942383</v>
          </cell>
          <cell r="T877">
            <v>0</v>
          </cell>
          <cell r="U877">
            <v>4.4000000953674316</v>
          </cell>
          <cell r="V877">
            <v>118.08999633789063</v>
          </cell>
          <cell r="W877" t="str">
            <v>CISCO_DAILY_BILL_DTL20040604.TXT</v>
          </cell>
          <cell r="X877">
            <v>38145</v>
          </cell>
          <cell r="Z877" t="str">
            <v>Print Summary</v>
          </cell>
        </row>
        <row r="878">
          <cell r="E878">
            <v>38173</v>
          </cell>
          <cell r="F878">
            <v>32</v>
          </cell>
          <cell r="G878">
            <v>807</v>
          </cell>
          <cell r="K878" t="str">
            <v>DR</v>
          </cell>
          <cell r="L878">
            <v>38141</v>
          </cell>
          <cell r="N878">
            <v>709</v>
          </cell>
          <cell r="P878">
            <v>98</v>
          </cell>
          <cell r="Q878">
            <v>0</v>
          </cell>
          <cell r="R878">
            <v>-8.3400001525878906</v>
          </cell>
          <cell r="S878">
            <v>15.239999771118164</v>
          </cell>
          <cell r="T878">
            <v>0</v>
          </cell>
          <cell r="U878">
            <v>3.9800000190734863</v>
          </cell>
          <cell r="V878">
            <v>93.459999084472656</v>
          </cell>
          <cell r="W878" t="str">
            <v>CISCO_DAILY_BILL_DTL20040706.TXT</v>
          </cell>
          <cell r="X878">
            <v>38175</v>
          </cell>
          <cell r="Z878" t="str">
            <v>Print Summary</v>
          </cell>
        </row>
        <row r="879">
          <cell r="E879">
            <v>38202</v>
          </cell>
          <cell r="F879">
            <v>29</v>
          </cell>
          <cell r="G879">
            <v>1239</v>
          </cell>
          <cell r="K879" t="str">
            <v>DR</v>
          </cell>
          <cell r="L879">
            <v>38173</v>
          </cell>
          <cell r="N879">
            <v>955</v>
          </cell>
          <cell r="P879">
            <v>263</v>
          </cell>
          <cell r="Q879">
            <v>21</v>
          </cell>
          <cell r="R879">
            <v>-11.239999771118164</v>
          </cell>
          <cell r="S879">
            <v>40.900001525878906</v>
          </cell>
          <cell r="T879">
            <v>13.609999656677246</v>
          </cell>
          <cell r="U879">
            <v>6.1100001335144043</v>
          </cell>
          <cell r="V879">
            <v>196.42999267578125</v>
          </cell>
          <cell r="W879" t="str">
            <v>CISCO_DAILY_BILL_DTL20040804.TXT</v>
          </cell>
          <cell r="X879">
            <v>38204</v>
          </cell>
          <cell r="Z879" t="str">
            <v>Print Summary</v>
          </cell>
        </row>
        <row r="880">
          <cell r="E880">
            <v>38231</v>
          </cell>
          <cell r="F880">
            <v>29</v>
          </cell>
          <cell r="G880">
            <v>888</v>
          </cell>
          <cell r="K880" t="str">
            <v>DR</v>
          </cell>
          <cell r="L880">
            <v>38202</v>
          </cell>
          <cell r="N880">
            <v>728</v>
          </cell>
          <cell r="P880">
            <v>137</v>
          </cell>
          <cell r="Q880">
            <v>23</v>
          </cell>
          <cell r="R880">
            <v>-9.0200004577636719</v>
          </cell>
          <cell r="S880">
            <v>21.159999847412109</v>
          </cell>
          <cell r="T880">
            <v>14.859999656677246</v>
          </cell>
          <cell r="U880">
            <v>4.369999885559082</v>
          </cell>
          <cell r="V880">
            <v>128.02000427246094</v>
          </cell>
          <cell r="W880" t="str">
            <v>CISCO_DAILY_BILL_DTL20040902.TXT</v>
          </cell>
          <cell r="X880">
            <v>38233</v>
          </cell>
          <cell r="Z880" t="str">
            <v>Print Summary</v>
          </cell>
        </row>
        <row r="881">
          <cell r="E881">
            <v>38175</v>
          </cell>
          <cell r="F881">
            <v>29</v>
          </cell>
          <cell r="G881">
            <v>495</v>
          </cell>
          <cell r="K881" t="str">
            <v>DR</v>
          </cell>
          <cell r="L881">
            <v>38146</v>
          </cell>
          <cell r="N881">
            <v>433</v>
          </cell>
          <cell r="P881">
            <v>62</v>
          </cell>
          <cell r="Q881">
            <v>0</v>
          </cell>
          <cell r="R881">
            <v>-5.0999999046325684</v>
          </cell>
          <cell r="S881">
            <v>9.6400003433227539</v>
          </cell>
          <cell r="T881">
            <v>0</v>
          </cell>
          <cell r="U881">
            <v>2.4500000476837158</v>
          </cell>
          <cell r="V881">
            <v>51.180000305175781</v>
          </cell>
          <cell r="W881" t="str">
            <v>CISCO_DAILY_BILL_DTL20040709.TXT</v>
          </cell>
          <cell r="X881">
            <v>38180</v>
          </cell>
          <cell r="Z881" t="str">
            <v>Print Summary</v>
          </cell>
        </row>
        <row r="882">
          <cell r="E882">
            <v>38204</v>
          </cell>
          <cell r="F882">
            <v>29</v>
          </cell>
          <cell r="G882">
            <v>521</v>
          </cell>
          <cell r="K882" t="str">
            <v>DR</v>
          </cell>
          <cell r="L882">
            <v>38175</v>
          </cell>
          <cell r="N882">
            <v>459</v>
          </cell>
          <cell r="P882">
            <v>53</v>
          </cell>
          <cell r="Q882">
            <v>9</v>
          </cell>
          <cell r="R882">
            <v>-5.4000000953674316</v>
          </cell>
          <cell r="S882">
            <v>8.2399997711181641</v>
          </cell>
          <cell r="T882">
            <v>5.8299999237060547</v>
          </cell>
          <cell r="U882">
            <v>2.5699999332427979</v>
          </cell>
          <cell r="V882">
            <v>58.709999084472656</v>
          </cell>
          <cell r="W882" t="str">
            <v>CISCO_DAILY_BILL_DTL20040809.TXT</v>
          </cell>
          <cell r="X882">
            <v>38209</v>
          </cell>
          <cell r="Z882" t="str">
            <v>Print Summary</v>
          </cell>
        </row>
        <row r="883">
          <cell r="E883">
            <v>38237</v>
          </cell>
          <cell r="F883">
            <v>33</v>
          </cell>
          <cell r="G883">
            <v>326</v>
          </cell>
          <cell r="K883" t="str">
            <v>DR</v>
          </cell>
          <cell r="L883">
            <v>38204</v>
          </cell>
          <cell r="N883">
            <v>287</v>
          </cell>
          <cell r="P883">
            <v>29</v>
          </cell>
          <cell r="Q883">
            <v>10</v>
          </cell>
          <cell r="R883">
            <v>-4.0900001525878906</v>
          </cell>
          <cell r="S883">
            <v>4.4600000381469727</v>
          </cell>
          <cell r="T883">
            <v>6.4699997901916504</v>
          </cell>
          <cell r="U883">
            <v>1.6000000238418579</v>
          </cell>
          <cell r="V883">
            <v>34.810001373291016</v>
          </cell>
          <cell r="W883" t="str">
            <v>CISCO_DAILY_BILL_DTL20040916.TXT</v>
          </cell>
          <cell r="X883">
            <v>38247</v>
          </cell>
          <cell r="Z883" t="str">
            <v>Print Summary</v>
          </cell>
        </row>
        <row r="884">
          <cell r="E884">
            <v>37832</v>
          </cell>
          <cell r="F884">
            <v>29</v>
          </cell>
          <cell r="G884">
            <v>552</v>
          </cell>
          <cell r="K884" t="str">
            <v>DR</v>
          </cell>
          <cell r="L884">
            <v>37803</v>
          </cell>
          <cell r="N884">
            <v>486</v>
          </cell>
          <cell r="P884">
            <v>56</v>
          </cell>
          <cell r="Q884">
            <v>10</v>
          </cell>
          <cell r="R884">
            <v>2.369999885559082</v>
          </cell>
          <cell r="S884">
            <v>9.6400003433227539</v>
          </cell>
          <cell r="T884">
            <v>6.6500000953674316</v>
          </cell>
          <cell r="U884">
            <v>2.8299999237060547</v>
          </cell>
          <cell r="V884">
            <v>70.010002136230469</v>
          </cell>
          <cell r="W884" t="str">
            <v>CISCO_DAILY_BILL_DTL200300731.TXT</v>
          </cell>
          <cell r="X884">
            <v>37834</v>
          </cell>
          <cell r="Z884" t="str">
            <v>Print Summary</v>
          </cell>
        </row>
        <row r="885">
          <cell r="E885">
            <v>37861</v>
          </cell>
          <cell r="F885">
            <v>29</v>
          </cell>
          <cell r="G885">
            <v>470</v>
          </cell>
          <cell r="K885" t="str">
            <v>DR</v>
          </cell>
          <cell r="L885">
            <v>37832</v>
          </cell>
          <cell r="N885">
            <v>403</v>
          </cell>
          <cell r="P885">
            <v>59</v>
          </cell>
          <cell r="Q885">
            <v>8</v>
          </cell>
          <cell r="R885">
            <v>1.9600000381469727</v>
          </cell>
          <cell r="S885">
            <v>10.159999847412109</v>
          </cell>
          <cell r="T885">
            <v>5.320000171661377</v>
          </cell>
          <cell r="U885">
            <v>2.4100000858306885</v>
          </cell>
          <cell r="V885">
            <v>59.569999694824219</v>
          </cell>
          <cell r="W885" t="str">
            <v>CISCO_DAILY_BILL_DTL20030902.TXT</v>
          </cell>
          <cell r="X885">
            <v>37867</v>
          </cell>
          <cell r="Z885" t="str">
            <v>Print Summary</v>
          </cell>
        </row>
        <row r="886">
          <cell r="E886">
            <v>37893</v>
          </cell>
          <cell r="F886">
            <v>32</v>
          </cell>
          <cell r="G886">
            <v>445</v>
          </cell>
          <cell r="K886" t="str">
            <v>DR</v>
          </cell>
          <cell r="L886">
            <v>37861</v>
          </cell>
          <cell r="N886">
            <v>376</v>
          </cell>
          <cell r="P886">
            <v>62</v>
          </cell>
          <cell r="Q886">
            <v>7</v>
          </cell>
          <cell r="R886">
            <v>2.059999942779541</v>
          </cell>
          <cell r="S886">
            <v>10.710000038146973</v>
          </cell>
          <cell r="T886">
            <v>4.6599998474121094</v>
          </cell>
          <cell r="U886">
            <v>2.0099999904632568</v>
          </cell>
          <cell r="V886">
            <v>55.389999389648438</v>
          </cell>
          <cell r="W886" t="str">
            <v>CISCO_DAILY_BILL_DTL20030930.TXT</v>
          </cell>
          <cell r="X886">
            <v>37895</v>
          </cell>
          <cell r="Z886" t="str">
            <v>Print Summary</v>
          </cell>
        </row>
        <row r="887">
          <cell r="E887">
            <v>37922</v>
          </cell>
          <cell r="F887">
            <v>29</v>
          </cell>
          <cell r="G887">
            <v>361</v>
          </cell>
          <cell r="K887" t="str">
            <v>DR</v>
          </cell>
          <cell r="L887">
            <v>37893</v>
          </cell>
          <cell r="N887">
            <v>293</v>
          </cell>
          <cell r="P887">
            <v>57</v>
          </cell>
          <cell r="Q887">
            <v>11</v>
          </cell>
          <cell r="R887">
            <v>1.6299999952316284</v>
          </cell>
          <cell r="S887">
            <v>9.8599996566772461</v>
          </cell>
          <cell r="T887">
            <v>7.320000171661377</v>
          </cell>
          <cell r="U887">
            <v>1.6100000143051147</v>
          </cell>
          <cell r="V887">
            <v>49.189998626708984</v>
          </cell>
          <cell r="W887" t="str">
            <v>CISCO_DAILY_BILL_DTL20031029.TXT</v>
          </cell>
          <cell r="X887">
            <v>37924</v>
          </cell>
          <cell r="Z887" t="str">
            <v>Print Summary</v>
          </cell>
        </row>
        <row r="888">
          <cell r="E888">
            <v>37955</v>
          </cell>
          <cell r="F888">
            <v>33</v>
          </cell>
          <cell r="G888">
            <v>301</v>
          </cell>
          <cell r="K888" t="str">
            <v>DR</v>
          </cell>
          <cell r="L888">
            <v>37922</v>
          </cell>
          <cell r="N888">
            <v>258</v>
          </cell>
          <cell r="P888">
            <v>43</v>
          </cell>
          <cell r="Q888">
            <v>0</v>
          </cell>
          <cell r="R888">
            <v>8.1800003051757813</v>
          </cell>
          <cell r="S888">
            <v>10.810000419616699</v>
          </cell>
          <cell r="T888">
            <v>0</v>
          </cell>
          <cell r="U888">
            <v>1.3400000333786011</v>
          </cell>
          <cell r="V888">
            <v>42.729999542236328</v>
          </cell>
          <cell r="W888" t="str">
            <v>CISCO_DAILY_BILL_DTL20031203.TXT</v>
          </cell>
          <cell r="X888">
            <v>37959</v>
          </cell>
          <cell r="Z888" t="str">
            <v>Print Summary</v>
          </cell>
        </row>
        <row r="889">
          <cell r="E889">
            <v>37971</v>
          </cell>
          <cell r="F889">
            <v>16</v>
          </cell>
          <cell r="G889">
            <v>139</v>
          </cell>
          <cell r="K889" t="str">
            <v>DR</v>
          </cell>
          <cell r="L889">
            <v>37955</v>
          </cell>
          <cell r="N889">
            <v>120</v>
          </cell>
          <cell r="P889">
            <v>19</v>
          </cell>
          <cell r="Q889">
            <v>0</v>
          </cell>
          <cell r="R889">
            <v>4.0799999237060547</v>
          </cell>
          <cell r="S889">
            <v>5.0199999809265137</v>
          </cell>
          <cell r="T889">
            <v>0</v>
          </cell>
          <cell r="U889">
            <v>0.62000000476837158</v>
          </cell>
          <cell r="V889">
            <v>20.059999465942383</v>
          </cell>
          <cell r="W889" t="str">
            <v>CISCO_DAILY_BILL_DTL20040122.TXT</v>
          </cell>
          <cell r="X889">
            <v>38009</v>
          </cell>
          <cell r="Z889" t="str">
            <v>Print Summary</v>
          </cell>
        </row>
        <row r="890">
          <cell r="E890">
            <v>37810</v>
          </cell>
          <cell r="F890">
            <v>8</v>
          </cell>
          <cell r="G890">
            <v>154</v>
          </cell>
          <cell r="K890" t="str">
            <v>DR</v>
          </cell>
          <cell r="L890">
            <v>37802</v>
          </cell>
          <cell r="N890">
            <v>132</v>
          </cell>
          <cell r="P890">
            <v>22</v>
          </cell>
          <cell r="Q890">
            <v>0</v>
          </cell>
          <cell r="R890">
            <v>5.7899999618530273</v>
          </cell>
          <cell r="S890">
            <v>3.3900001049041748</v>
          </cell>
          <cell r="T890">
            <v>0</v>
          </cell>
          <cell r="U890">
            <v>0.79000002145767212</v>
          </cell>
          <cell r="V890">
            <v>22.959999084472656</v>
          </cell>
          <cell r="W890" t="str">
            <v>CISCO_DAILY_BILL_DTL20030711.TXT</v>
          </cell>
          <cell r="X890">
            <v>37818</v>
          </cell>
          <cell r="Z890" t="str">
            <v>Print Summary</v>
          </cell>
        </row>
        <row r="891">
          <cell r="E891">
            <v>37839</v>
          </cell>
          <cell r="F891">
            <v>29</v>
          </cell>
          <cell r="G891">
            <v>558</v>
          </cell>
          <cell r="K891" t="str">
            <v>DR</v>
          </cell>
          <cell r="L891">
            <v>37810</v>
          </cell>
          <cell r="N891">
            <v>484</v>
          </cell>
          <cell r="P891">
            <v>69</v>
          </cell>
          <cell r="Q891">
            <v>5</v>
          </cell>
          <cell r="R891">
            <v>21.229999542236328</v>
          </cell>
          <cell r="S891">
            <v>10.619999885559082</v>
          </cell>
          <cell r="T891">
            <v>2.369999885559082</v>
          </cell>
          <cell r="U891">
            <v>2.8599998950958252</v>
          </cell>
          <cell r="V891">
            <v>84.05999755859375</v>
          </cell>
          <cell r="W891" t="str">
            <v>CISCO_DAILY_BILL_DTL20030807.TXT</v>
          </cell>
          <cell r="X891">
            <v>37841</v>
          </cell>
          <cell r="Z891" t="str">
            <v>Print Summary</v>
          </cell>
        </row>
        <row r="892">
          <cell r="E892">
            <v>37871</v>
          </cell>
          <cell r="F892">
            <v>32</v>
          </cell>
          <cell r="G892">
            <v>712</v>
          </cell>
          <cell r="K892" t="str">
            <v>DR</v>
          </cell>
          <cell r="L892">
            <v>37839</v>
          </cell>
          <cell r="N892">
            <v>581</v>
          </cell>
          <cell r="P892">
            <v>121</v>
          </cell>
          <cell r="Q892">
            <v>10</v>
          </cell>
          <cell r="R892">
            <v>25.569999694824219</v>
          </cell>
          <cell r="S892">
            <v>18.629999160766602</v>
          </cell>
          <cell r="T892">
            <v>4.7399997711181641</v>
          </cell>
          <cell r="U892">
            <v>3.559999942779541</v>
          </cell>
          <cell r="V892">
            <v>114.62999725341797</v>
          </cell>
          <cell r="W892" t="str">
            <v>CISCO_DAILY_BILL_DTL20030909.TXT</v>
          </cell>
          <cell r="X892">
            <v>37874</v>
          </cell>
          <cell r="Z892" t="str">
            <v>Print Summary</v>
          </cell>
        </row>
        <row r="893">
          <cell r="E893">
            <v>37900</v>
          </cell>
          <cell r="F893">
            <v>29</v>
          </cell>
          <cell r="G893">
            <v>453</v>
          </cell>
          <cell r="K893" t="str">
            <v>DR</v>
          </cell>
          <cell r="L893">
            <v>37871</v>
          </cell>
          <cell r="N893">
            <v>389</v>
          </cell>
          <cell r="P893">
            <v>58</v>
          </cell>
          <cell r="Q893">
            <v>6</v>
          </cell>
          <cell r="R893">
            <v>17.340000152587891</v>
          </cell>
          <cell r="S893">
            <v>8.9700002670288086</v>
          </cell>
          <cell r="T893">
            <v>2.8499999046325684</v>
          </cell>
          <cell r="U893">
            <v>2.0099999904632568</v>
          </cell>
          <cell r="V893">
            <v>67.089996337890625</v>
          </cell>
          <cell r="W893" t="str">
            <v>CISCO_DAILY_BILL_DTL20031008.TXT</v>
          </cell>
          <cell r="X893">
            <v>37903</v>
          </cell>
          <cell r="Z893" t="str">
            <v>Print Summary</v>
          </cell>
        </row>
        <row r="894">
          <cell r="E894">
            <v>37929</v>
          </cell>
          <cell r="F894">
            <v>29</v>
          </cell>
          <cell r="G894">
            <v>394</v>
          </cell>
          <cell r="K894" t="str">
            <v>DR</v>
          </cell>
          <cell r="L894">
            <v>37900</v>
          </cell>
          <cell r="N894">
            <v>338</v>
          </cell>
          <cell r="P894">
            <v>53</v>
          </cell>
          <cell r="Q894">
            <v>3</v>
          </cell>
          <cell r="R894">
            <v>15.010000228881836</v>
          </cell>
          <cell r="S894">
            <v>7.6599998474121094</v>
          </cell>
          <cell r="T894">
            <v>1.4199999570846558</v>
          </cell>
          <cell r="U894">
            <v>1.75</v>
          </cell>
          <cell r="V894">
            <v>56.549999237060547</v>
          </cell>
          <cell r="W894" t="str">
            <v>CISCO_DAILY_BILL_DTL20031106.TXT</v>
          </cell>
          <cell r="X894">
            <v>37932</v>
          </cell>
          <cell r="Z894" t="str">
            <v>Print Summary</v>
          </cell>
        </row>
        <row r="895">
          <cell r="E895">
            <v>37962</v>
          </cell>
          <cell r="F895">
            <v>33</v>
          </cell>
          <cell r="G895">
            <v>460</v>
          </cell>
          <cell r="K895" t="str">
            <v>DR</v>
          </cell>
          <cell r="L895">
            <v>37929</v>
          </cell>
          <cell r="N895">
            <v>393</v>
          </cell>
          <cell r="P895">
            <v>67</v>
          </cell>
          <cell r="Q895">
            <v>0</v>
          </cell>
          <cell r="R895">
            <v>17.030000686645508</v>
          </cell>
          <cell r="S895">
            <v>3.2400000095367432</v>
          </cell>
          <cell r="T895">
            <v>0</v>
          </cell>
          <cell r="U895">
            <v>2.0399999618530273</v>
          </cell>
          <cell r="V895">
            <v>57.970001220703125</v>
          </cell>
          <cell r="W895" t="str">
            <v>CISCO_DAILY_BILL_DTL20031209.TXT</v>
          </cell>
          <cell r="X895">
            <v>37965</v>
          </cell>
          <cell r="Z895" t="str">
            <v>Print Summary</v>
          </cell>
        </row>
        <row r="896">
          <cell r="E896">
            <v>37993</v>
          </cell>
          <cell r="F896">
            <v>31</v>
          </cell>
          <cell r="G896">
            <v>502</v>
          </cell>
          <cell r="K896" t="str">
            <v>DR</v>
          </cell>
          <cell r="L896">
            <v>37962</v>
          </cell>
          <cell r="N896">
            <v>421</v>
          </cell>
          <cell r="P896">
            <v>78</v>
          </cell>
          <cell r="Q896">
            <v>3</v>
          </cell>
          <cell r="R896">
            <v>18.239999771118164</v>
          </cell>
          <cell r="S896">
            <v>3.7699999809265137</v>
          </cell>
          <cell r="T896">
            <v>1.9700000286102295</v>
          </cell>
          <cell r="U896">
            <v>2.2300000190734863</v>
          </cell>
          <cell r="V896">
            <v>66.290000915527344</v>
          </cell>
          <cell r="W896" t="str">
            <v>CISCO_DAILY_BILL_DTL20040109.TXT</v>
          </cell>
          <cell r="X896">
            <v>37998</v>
          </cell>
          <cell r="Z896" t="str">
            <v>Print Summary</v>
          </cell>
        </row>
        <row r="897">
          <cell r="E897">
            <v>38022</v>
          </cell>
          <cell r="F897">
            <v>29</v>
          </cell>
          <cell r="G897">
            <v>437</v>
          </cell>
          <cell r="K897" t="str">
            <v>DR</v>
          </cell>
          <cell r="L897">
            <v>37993</v>
          </cell>
          <cell r="N897">
            <v>356</v>
          </cell>
          <cell r="P897">
            <v>75</v>
          </cell>
          <cell r="Q897">
            <v>6</v>
          </cell>
          <cell r="R897">
            <v>15.340000152587891</v>
          </cell>
          <cell r="S897">
            <v>3.6099998950958252</v>
          </cell>
          <cell r="T897">
            <v>3.9500000476837158</v>
          </cell>
          <cell r="U897">
            <v>2.0499999523162842</v>
          </cell>
          <cell r="V897">
            <v>58.669998168945313</v>
          </cell>
          <cell r="W897" t="str">
            <v>CISCO_DAILY_BILL_DTL20040209.TXT</v>
          </cell>
          <cell r="X897">
            <v>38027</v>
          </cell>
          <cell r="Z897" t="str">
            <v>Print Summary</v>
          </cell>
        </row>
        <row r="898">
          <cell r="E898">
            <v>38054</v>
          </cell>
          <cell r="F898">
            <v>32</v>
          </cell>
          <cell r="G898">
            <v>388</v>
          </cell>
          <cell r="K898" t="str">
            <v>DR</v>
          </cell>
          <cell r="L898">
            <v>38022</v>
          </cell>
          <cell r="N898">
            <v>333</v>
          </cell>
          <cell r="P898">
            <v>55</v>
          </cell>
          <cell r="Q898">
            <v>0</v>
          </cell>
          <cell r="R898">
            <v>14.260000228881836</v>
          </cell>
          <cell r="S898">
            <v>2.630000114440918</v>
          </cell>
          <cell r="T898">
            <v>0</v>
          </cell>
          <cell r="U898">
            <v>1.9099999666213989</v>
          </cell>
          <cell r="V898">
            <v>47.520000457763672</v>
          </cell>
          <cell r="W898" t="str">
            <v>CISCO_DAILY_BILL_DTL20040310.TXT</v>
          </cell>
          <cell r="X898">
            <v>38057</v>
          </cell>
          <cell r="Z898" t="str">
            <v>Print Summary</v>
          </cell>
        </row>
        <row r="899">
          <cell r="E899">
            <v>38083</v>
          </cell>
          <cell r="F899">
            <v>29</v>
          </cell>
          <cell r="G899">
            <v>323</v>
          </cell>
          <cell r="K899" t="str">
            <v>DR</v>
          </cell>
          <cell r="L899">
            <v>38054</v>
          </cell>
          <cell r="N899">
            <v>266</v>
          </cell>
          <cell r="P899">
            <v>57</v>
          </cell>
          <cell r="Q899">
            <v>0</v>
          </cell>
          <cell r="R899">
            <v>11.399999618530273</v>
          </cell>
          <cell r="S899">
            <v>2.7300000190734863</v>
          </cell>
          <cell r="T899">
            <v>0</v>
          </cell>
          <cell r="U899">
            <v>1.5900000333786011</v>
          </cell>
          <cell r="V899">
            <v>39.700000762939453</v>
          </cell>
          <cell r="W899" t="str">
            <v>CISCO_DAILY_BILL_DTL20040407.TXT</v>
          </cell>
          <cell r="X899">
            <v>38085</v>
          </cell>
          <cell r="Z899" t="str">
            <v>Print Summary</v>
          </cell>
        </row>
        <row r="900">
          <cell r="E900">
            <v>38113</v>
          </cell>
          <cell r="F900">
            <v>30</v>
          </cell>
          <cell r="G900">
            <v>458</v>
          </cell>
          <cell r="K900" t="str">
            <v>DRLI</v>
          </cell>
          <cell r="L900">
            <v>38083</v>
          </cell>
          <cell r="N900">
            <v>390</v>
          </cell>
          <cell r="P900">
            <v>68</v>
          </cell>
          <cell r="Q900">
            <v>0</v>
          </cell>
          <cell r="R900">
            <v>11.560000419616699</v>
          </cell>
          <cell r="S900">
            <v>3.7000000476837158</v>
          </cell>
          <cell r="T900">
            <v>0</v>
          </cell>
          <cell r="U900">
            <v>0</v>
          </cell>
          <cell r="V900">
            <v>42.380001068115234</v>
          </cell>
          <cell r="W900" t="str">
            <v>CISCO_DAILY_BILL_DTL20040604.TXT</v>
          </cell>
          <cell r="X900">
            <v>38145</v>
          </cell>
          <cell r="Z900" t="str">
            <v>Print Summary</v>
          </cell>
        </row>
        <row r="901">
          <cell r="E901">
            <v>38113</v>
          </cell>
          <cell r="F901">
            <v>30</v>
          </cell>
          <cell r="G901">
            <v>458</v>
          </cell>
          <cell r="K901" t="str">
            <v>DR</v>
          </cell>
          <cell r="L901">
            <v>38083</v>
          </cell>
          <cell r="N901">
            <v>390</v>
          </cell>
          <cell r="P901">
            <v>68</v>
          </cell>
          <cell r="Q901">
            <v>0</v>
          </cell>
          <cell r="R901">
            <v>11.560000419616699</v>
          </cell>
          <cell r="S901">
            <v>3.7000000476837158</v>
          </cell>
          <cell r="T901">
            <v>0</v>
          </cell>
          <cell r="U901">
            <v>2.25</v>
          </cell>
          <cell r="V901">
            <v>56.290000915527344</v>
          </cell>
          <cell r="W901" t="str">
            <v>CISCO_DAILY_BILL_DTL20040507.TXT</v>
          </cell>
          <cell r="X901">
            <v>38117</v>
          </cell>
          <cell r="Z901" t="str">
            <v>Print Summary</v>
          </cell>
        </row>
        <row r="902">
          <cell r="E902">
            <v>38145</v>
          </cell>
          <cell r="F902">
            <v>32</v>
          </cell>
          <cell r="G902">
            <v>469</v>
          </cell>
          <cell r="K902" t="str">
            <v>DRLI</v>
          </cell>
          <cell r="L902">
            <v>38113</v>
          </cell>
          <cell r="N902">
            <v>412</v>
          </cell>
          <cell r="P902">
            <v>57</v>
          </cell>
          <cell r="Q902">
            <v>0</v>
          </cell>
          <cell r="R902">
            <v>11.220000267028809</v>
          </cell>
          <cell r="S902">
            <v>7.820000171661377</v>
          </cell>
          <cell r="T902">
            <v>0</v>
          </cell>
          <cell r="U902">
            <v>0</v>
          </cell>
          <cell r="V902">
            <v>46.680000305175781</v>
          </cell>
          <cell r="W902" t="str">
            <v>CISCO_DAILY_BILL_DTL20040609.TXT</v>
          </cell>
          <cell r="X902">
            <v>38148</v>
          </cell>
          <cell r="Z902" t="str">
            <v>Print Summary</v>
          </cell>
        </row>
        <row r="903">
          <cell r="E903">
            <v>38175</v>
          </cell>
          <cell r="F903">
            <v>30</v>
          </cell>
          <cell r="G903">
            <v>491</v>
          </cell>
          <cell r="K903" t="str">
            <v>DRLI</v>
          </cell>
          <cell r="L903">
            <v>38145</v>
          </cell>
          <cell r="N903">
            <v>428</v>
          </cell>
          <cell r="P903">
            <v>63</v>
          </cell>
          <cell r="Q903">
            <v>0</v>
          </cell>
          <cell r="R903">
            <v>11.649999618530273</v>
          </cell>
          <cell r="S903">
            <v>8.6499996185302734</v>
          </cell>
          <cell r="T903">
            <v>0</v>
          </cell>
          <cell r="U903">
            <v>0</v>
          </cell>
          <cell r="V903">
            <v>50.020000457763672</v>
          </cell>
          <cell r="W903" t="str">
            <v>CISCO_DAILY_BILL_DTL20040709.TXT</v>
          </cell>
          <cell r="X903">
            <v>38180</v>
          </cell>
          <cell r="Z903" t="str">
            <v>Print Summary</v>
          </cell>
        </row>
        <row r="904">
          <cell r="E904">
            <v>38204</v>
          </cell>
          <cell r="F904">
            <v>29</v>
          </cell>
          <cell r="G904">
            <v>621</v>
          </cell>
          <cell r="K904" t="str">
            <v>DRLI</v>
          </cell>
          <cell r="L904">
            <v>38175</v>
          </cell>
          <cell r="N904">
            <v>554</v>
          </cell>
          <cell r="P904">
            <v>61</v>
          </cell>
          <cell r="Q904">
            <v>6</v>
          </cell>
          <cell r="R904">
            <v>15.090000152587891</v>
          </cell>
          <cell r="S904">
            <v>8.369999885559082</v>
          </cell>
          <cell r="T904">
            <v>2.7400000095367432</v>
          </cell>
          <cell r="U904">
            <v>0</v>
          </cell>
          <cell r="V904">
            <v>65.849998474121094</v>
          </cell>
          <cell r="W904" t="str">
            <v>CISCO_DAILY_BILL_DTL20040809.TXT</v>
          </cell>
          <cell r="X904">
            <v>38209</v>
          </cell>
          <cell r="Z904" t="str">
            <v>Print Summary</v>
          </cell>
        </row>
        <row r="905">
          <cell r="E905">
            <v>38237</v>
          </cell>
          <cell r="F905">
            <v>33</v>
          </cell>
          <cell r="G905">
            <v>684</v>
          </cell>
          <cell r="K905" t="str">
            <v>DRLI</v>
          </cell>
          <cell r="L905">
            <v>38204</v>
          </cell>
          <cell r="N905">
            <v>613</v>
          </cell>
          <cell r="P905">
            <v>59</v>
          </cell>
          <cell r="Q905">
            <v>12</v>
          </cell>
          <cell r="R905">
            <v>15.270000457763672</v>
          </cell>
          <cell r="S905">
            <v>7.9600000381469727</v>
          </cell>
          <cell r="T905">
            <v>5.4499998092651367</v>
          </cell>
          <cell r="U905">
            <v>0</v>
          </cell>
          <cell r="V905">
            <v>72.139999389648438</v>
          </cell>
          <cell r="W905" t="str">
            <v>CISCO_DAILY_BILL_DTL20040909.TXT</v>
          </cell>
          <cell r="X905">
            <v>38240</v>
          </cell>
          <cell r="Z905" t="str">
            <v>Print Summary</v>
          </cell>
        </row>
        <row r="906">
          <cell r="E906">
            <v>38175</v>
          </cell>
          <cell r="F906">
            <v>29</v>
          </cell>
          <cell r="G906">
            <v>1841</v>
          </cell>
          <cell r="K906" t="str">
            <v>DR</v>
          </cell>
          <cell r="L906">
            <v>38146</v>
          </cell>
          <cell r="N906">
            <v>1667</v>
          </cell>
          <cell r="P906">
            <v>174</v>
          </cell>
          <cell r="Q906">
            <v>0</v>
          </cell>
          <cell r="R906">
            <v>-19.620000839233398</v>
          </cell>
          <cell r="S906">
            <v>27.059999465942383</v>
          </cell>
          <cell r="T906">
            <v>0</v>
          </cell>
          <cell r="U906">
            <v>9.0799999237060547</v>
          </cell>
          <cell r="V906">
            <v>259.14999389648438</v>
          </cell>
          <cell r="W906" t="str">
            <v>CISCO_DAILY_BILL_DTL20040709.TXT</v>
          </cell>
          <cell r="X906">
            <v>38180</v>
          </cell>
          <cell r="Z906" t="str">
            <v>Print Summary</v>
          </cell>
        </row>
        <row r="907">
          <cell r="E907">
            <v>38204</v>
          </cell>
          <cell r="F907">
            <v>29</v>
          </cell>
          <cell r="G907">
            <v>2527</v>
          </cell>
          <cell r="K907" t="str">
            <v>DR</v>
          </cell>
          <cell r="L907">
            <v>38175</v>
          </cell>
          <cell r="N907">
            <v>2331</v>
          </cell>
          <cell r="P907">
            <v>171</v>
          </cell>
          <cell r="Q907">
            <v>25</v>
          </cell>
          <cell r="R907">
            <v>-27.440000534057617</v>
          </cell>
          <cell r="S907">
            <v>26.600000381469727</v>
          </cell>
          <cell r="T907">
            <v>16.209999084472656</v>
          </cell>
          <cell r="U907">
            <v>12.460000038146973</v>
          </cell>
          <cell r="V907">
            <v>373.97000122070313</v>
          </cell>
          <cell r="W907" t="str">
            <v>CISCO_DAILY_BILL_DTL20040806.TXT</v>
          </cell>
          <cell r="X907">
            <v>38208</v>
          </cell>
          <cell r="Z907" t="str">
            <v>Print Summary</v>
          </cell>
        </row>
        <row r="908">
          <cell r="E908">
            <v>38237</v>
          </cell>
          <cell r="F908">
            <v>33</v>
          </cell>
          <cell r="G908">
            <v>3059</v>
          </cell>
          <cell r="K908" t="str">
            <v>DR</v>
          </cell>
          <cell r="L908">
            <v>38204</v>
          </cell>
          <cell r="N908">
            <v>2839</v>
          </cell>
          <cell r="P908">
            <v>188</v>
          </cell>
          <cell r="Q908">
            <v>32</v>
          </cell>
          <cell r="R908">
            <v>-39.049999237060547</v>
          </cell>
          <cell r="S908">
            <v>28.930000305175781</v>
          </cell>
          <cell r="T908">
            <v>20.680000305175781</v>
          </cell>
          <cell r="U908">
            <v>15.079999923706055</v>
          </cell>
          <cell r="V908">
            <v>452.35000610351563</v>
          </cell>
          <cell r="W908" t="str">
            <v>CISCO_DAILY_BILL_DTL20040915.TXT</v>
          </cell>
          <cell r="X908">
            <v>38246</v>
          </cell>
          <cell r="Z908" t="str">
            <v>Print Summary</v>
          </cell>
        </row>
        <row r="909">
          <cell r="E909">
            <v>38175</v>
          </cell>
          <cell r="F909">
            <v>29</v>
          </cell>
          <cell r="G909">
            <v>691</v>
          </cell>
          <cell r="K909" t="str">
            <v>DR</v>
          </cell>
          <cell r="L909">
            <v>38146</v>
          </cell>
          <cell r="N909">
            <v>597</v>
          </cell>
          <cell r="P909">
            <v>94</v>
          </cell>
          <cell r="Q909">
            <v>0</v>
          </cell>
          <cell r="R909">
            <v>-7.0300002098083496</v>
          </cell>
          <cell r="S909">
            <v>14.619999885559082</v>
          </cell>
          <cell r="T909">
            <v>0</v>
          </cell>
          <cell r="U909">
            <v>3.4100000858306885</v>
          </cell>
          <cell r="V909">
            <v>83.239997863769531</v>
          </cell>
          <cell r="W909" t="str">
            <v>CISCO_DAILY_BILL_DTL20040708.TXT</v>
          </cell>
          <cell r="X909">
            <v>38177</v>
          </cell>
          <cell r="Z909" t="str">
            <v>Print Summary</v>
          </cell>
        </row>
        <row r="910">
          <cell r="E910">
            <v>38204</v>
          </cell>
          <cell r="F910">
            <v>29</v>
          </cell>
          <cell r="G910">
            <v>804</v>
          </cell>
          <cell r="K910" t="str">
            <v>DR</v>
          </cell>
          <cell r="L910">
            <v>38175</v>
          </cell>
          <cell r="N910">
            <v>680</v>
          </cell>
          <cell r="P910">
            <v>108</v>
          </cell>
          <cell r="Q910">
            <v>16</v>
          </cell>
          <cell r="R910">
            <v>-8</v>
          </cell>
          <cell r="S910">
            <v>16.799999237060547</v>
          </cell>
          <cell r="T910">
            <v>10.369999885559082</v>
          </cell>
          <cell r="U910">
            <v>3.9700000286102295</v>
          </cell>
          <cell r="V910">
            <v>110.62999725341797</v>
          </cell>
          <cell r="W910" t="str">
            <v>CISCO_DAILY_BILL_DTL20040806.TXT</v>
          </cell>
          <cell r="X910">
            <v>38208</v>
          </cell>
          <cell r="Z910" t="str">
            <v>Print Summary</v>
          </cell>
        </row>
        <row r="911">
          <cell r="E911">
            <v>38237</v>
          </cell>
          <cell r="F911">
            <v>33</v>
          </cell>
          <cell r="G911">
            <v>836</v>
          </cell>
          <cell r="K911" t="str">
            <v>DR</v>
          </cell>
          <cell r="L911">
            <v>38204</v>
          </cell>
          <cell r="N911">
            <v>717</v>
          </cell>
          <cell r="P911">
            <v>98</v>
          </cell>
          <cell r="Q911">
            <v>21</v>
          </cell>
          <cell r="R911">
            <v>-9.6999998092651367</v>
          </cell>
          <cell r="S911">
            <v>15.090000152587891</v>
          </cell>
          <cell r="T911">
            <v>13.569999694824219</v>
          </cell>
          <cell r="U911">
            <v>4.119999885559082</v>
          </cell>
          <cell r="V911">
            <v>112.61000061035156</v>
          </cell>
          <cell r="W911" t="str">
            <v>CISCO_DAILY_BILL_DTL20040915.TXT</v>
          </cell>
          <cell r="X911">
            <v>38246</v>
          </cell>
          <cell r="Z911" t="str">
            <v>Print Summary</v>
          </cell>
        </row>
        <row r="912">
          <cell r="E912">
            <v>37871</v>
          </cell>
          <cell r="F912">
            <v>31</v>
          </cell>
          <cell r="G912">
            <v>1371</v>
          </cell>
          <cell r="K912" t="str">
            <v>DR</v>
          </cell>
          <cell r="L912">
            <v>37840</v>
          </cell>
          <cell r="N912">
            <v>1121</v>
          </cell>
          <cell r="P912">
            <v>202</v>
          </cell>
          <cell r="Q912">
            <v>48</v>
          </cell>
          <cell r="R912">
            <v>5.5900001525878906</v>
          </cell>
          <cell r="S912">
            <v>34.810001373291016</v>
          </cell>
          <cell r="T912">
            <v>31.930000305175781</v>
          </cell>
          <cell r="U912">
            <v>6.869999885559082</v>
          </cell>
          <cell r="V912">
            <v>227.69999694824219</v>
          </cell>
          <cell r="W912" t="str">
            <v>CISCO_DAILY_BILL_DTL20030915.TXT</v>
          </cell>
          <cell r="X912">
            <v>37880</v>
          </cell>
          <cell r="Z912" t="str">
            <v>Print Summary</v>
          </cell>
          <cell r="AA912" t="str">
            <v>CPP Notification Failure. Move 35 kWh from super peak to on peak.</v>
          </cell>
        </row>
        <row r="913">
          <cell r="E913">
            <v>37900</v>
          </cell>
          <cell r="F913">
            <v>29</v>
          </cell>
          <cell r="G913">
            <v>682</v>
          </cell>
          <cell r="K913" t="str">
            <v>DR</v>
          </cell>
          <cell r="L913">
            <v>37871</v>
          </cell>
          <cell r="N913">
            <v>610</v>
          </cell>
          <cell r="P913">
            <v>65</v>
          </cell>
          <cell r="Q913">
            <v>7</v>
          </cell>
          <cell r="R913">
            <v>3.3900001049041748</v>
          </cell>
          <cell r="S913">
            <v>11.229999542236328</v>
          </cell>
          <cell r="T913">
            <v>4.6599998474121094</v>
          </cell>
          <cell r="U913">
            <v>3.0299999713897705</v>
          </cell>
          <cell r="V913">
            <v>85.379997253417969</v>
          </cell>
          <cell r="W913" t="str">
            <v>CISCO_DAILY_BILL_DTL20031007.TXT</v>
          </cell>
          <cell r="X913">
            <v>37902</v>
          </cell>
          <cell r="Z913" t="str">
            <v>Print Summary</v>
          </cell>
          <cell r="AA913" t="str">
            <v>CPP Notification Failure. Move 3 kWh from super peak to on peak.</v>
          </cell>
        </row>
        <row r="914">
          <cell r="E914">
            <v>37929</v>
          </cell>
          <cell r="F914">
            <v>29</v>
          </cell>
          <cell r="G914">
            <v>846</v>
          </cell>
          <cell r="K914" t="str">
            <v>DR</v>
          </cell>
          <cell r="L914">
            <v>37900</v>
          </cell>
          <cell r="N914">
            <v>697</v>
          </cell>
          <cell r="P914">
            <v>142</v>
          </cell>
          <cell r="Q914">
            <v>7</v>
          </cell>
          <cell r="R914">
            <v>6.4899997711181641</v>
          </cell>
          <cell r="S914">
            <v>25.190000534057617</v>
          </cell>
          <cell r="T914">
            <v>4.6599998474121094</v>
          </cell>
          <cell r="U914">
            <v>3.75</v>
          </cell>
          <cell r="V914">
            <v>123.04000091552734</v>
          </cell>
          <cell r="W914" t="str">
            <v>CISCO_DAILY_BILL_DTL20031117.TXT</v>
          </cell>
          <cell r="X914">
            <v>37943</v>
          </cell>
          <cell r="Z914" t="str">
            <v>Print Summary</v>
          </cell>
        </row>
        <row r="915">
          <cell r="E915">
            <v>37962</v>
          </cell>
          <cell r="F915">
            <v>33</v>
          </cell>
          <cell r="G915">
            <v>765</v>
          </cell>
          <cell r="K915" t="str">
            <v>DR</v>
          </cell>
          <cell r="L915">
            <v>37929</v>
          </cell>
          <cell r="N915">
            <v>642</v>
          </cell>
          <cell r="P915">
            <v>123</v>
          </cell>
          <cell r="Q915">
            <v>0</v>
          </cell>
          <cell r="R915">
            <v>21.840000152587891</v>
          </cell>
          <cell r="S915">
            <v>32.470001220703125</v>
          </cell>
          <cell r="T915">
            <v>0</v>
          </cell>
          <cell r="U915">
            <v>3.4000000953674316</v>
          </cell>
          <cell r="V915">
            <v>125.02999877929688</v>
          </cell>
          <cell r="W915" t="str">
            <v>CISCO_DAILY_BILL_DTL20031208.TXT</v>
          </cell>
          <cell r="X915">
            <v>37964</v>
          </cell>
          <cell r="Z915" t="str">
            <v>Print Summary</v>
          </cell>
        </row>
        <row r="916">
          <cell r="E916">
            <v>37993</v>
          </cell>
          <cell r="F916">
            <v>31</v>
          </cell>
          <cell r="G916">
            <v>754</v>
          </cell>
          <cell r="K916" t="str">
            <v>DR</v>
          </cell>
          <cell r="L916">
            <v>37962</v>
          </cell>
          <cell r="N916">
            <v>656</v>
          </cell>
          <cell r="P916">
            <v>95</v>
          </cell>
          <cell r="Q916">
            <v>3</v>
          </cell>
          <cell r="R916">
            <v>22.319999694824219</v>
          </cell>
          <cell r="S916">
            <v>25.079999923706055</v>
          </cell>
          <cell r="T916">
            <v>1.4500000476837158</v>
          </cell>
          <cell r="U916">
            <v>3.3599998950958252</v>
          </cell>
          <cell r="V916">
            <v>119.12999725341797</v>
          </cell>
          <cell r="W916" t="str">
            <v>CISCO_DAILY_BILL_DTL20040108.TXT</v>
          </cell>
          <cell r="X916">
            <v>37995</v>
          </cell>
          <cell r="Z916" t="str">
            <v>Print Summary</v>
          </cell>
        </row>
        <row r="917">
          <cell r="E917">
            <v>38022</v>
          </cell>
          <cell r="F917">
            <v>29</v>
          </cell>
          <cell r="G917">
            <v>607</v>
          </cell>
          <cell r="K917" t="str">
            <v>DR</v>
          </cell>
          <cell r="L917">
            <v>37993</v>
          </cell>
          <cell r="N917">
            <v>516</v>
          </cell>
          <cell r="P917">
            <v>84</v>
          </cell>
          <cell r="Q917">
            <v>7</v>
          </cell>
          <cell r="R917">
            <v>17.409999847412109</v>
          </cell>
          <cell r="S917">
            <v>22.159999847412109</v>
          </cell>
          <cell r="T917">
            <v>3.380000114440918</v>
          </cell>
          <cell r="U917">
            <v>2.8599998950958252</v>
          </cell>
          <cell r="V917">
            <v>97.19000244140625</v>
          </cell>
          <cell r="W917" t="str">
            <v>CISCO_DAILY_BILL_DTL20040209.TXT</v>
          </cell>
          <cell r="X917">
            <v>38027</v>
          </cell>
          <cell r="Z917" t="str">
            <v>Print Summary</v>
          </cell>
        </row>
        <row r="918">
          <cell r="E918">
            <v>38054</v>
          </cell>
          <cell r="F918">
            <v>32</v>
          </cell>
          <cell r="G918">
            <v>622</v>
          </cell>
          <cell r="K918" t="str">
            <v>DR</v>
          </cell>
          <cell r="L918">
            <v>38022</v>
          </cell>
          <cell r="N918">
            <v>544</v>
          </cell>
          <cell r="P918">
            <v>78</v>
          </cell>
          <cell r="Q918">
            <v>0</v>
          </cell>
          <cell r="R918">
            <v>18.239999771118164</v>
          </cell>
          <cell r="S918">
            <v>20.549999237060547</v>
          </cell>
          <cell r="T918">
            <v>0</v>
          </cell>
          <cell r="U918">
            <v>3.059999942779541</v>
          </cell>
          <cell r="V918">
            <v>93.709999084472656</v>
          </cell>
          <cell r="W918" t="str">
            <v>CISCO_DAILY_BILL_DTL20040310.TXT</v>
          </cell>
          <cell r="X918">
            <v>38057</v>
          </cell>
          <cell r="Z918" t="str">
            <v>Print Summary</v>
          </cell>
        </row>
        <row r="919">
          <cell r="E919">
            <v>38083</v>
          </cell>
          <cell r="F919">
            <v>29</v>
          </cell>
          <cell r="G919">
            <v>531</v>
          </cell>
          <cell r="K919" t="str">
            <v>DR</v>
          </cell>
          <cell r="L919">
            <v>38054</v>
          </cell>
          <cell r="N919">
            <v>463</v>
          </cell>
          <cell r="P919">
            <v>68</v>
          </cell>
          <cell r="Q919">
            <v>0</v>
          </cell>
          <cell r="R919">
            <v>15.520000457763672</v>
          </cell>
          <cell r="S919">
            <v>17.920000076293945</v>
          </cell>
          <cell r="T919">
            <v>0</v>
          </cell>
          <cell r="U919">
            <v>2.619999885559082</v>
          </cell>
          <cell r="V919">
            <v>80.459999084472656</v>
          </cell>
          <cell r="W919" t="str">
            <v>CISCO_DAILY_BILL_DTL20040407.TXT</v>
          </cell>
          <cell r="X919">
            <v>38085</v>
          </cell>
          <cell r="Z919" t="str">
            <v>Print Summary</v>
          </cell>
        </row>
        <row r="920">
          <cell r="E920">
            <v>38113</v>
          </cell>
          <cell r="F920">
            <v>30</v>
          </cell>
          <cell r="G920">
            <v>606</v>
          </cell>
          <cell r="K920" t="str">
            <v>DR</v>
          </cell>
          <cell r="L920">
            <v>38083</v>
          </cell>
          <cell r="N920">
            <v>525</v>
          </cell>
          <cell r="P920">
            <v>81</v>
          </cell>
          <cell r="Q920">
            <v>0</v>
          </cell>
          <cell r="R920">
            <v>6.2300000190734863</v>
          </cell>
          <cell r="S920">
            <v>18.209999084472656</v>
          </cell>
          <cell r="T920">
            <v>0</v>
          </cell>
          <cell r="U920">
            <v>2.9700000286102295</v>
          </cell>
          <cell r="V920">
            <v>85.30999755859375</v>
          </cell>
          <cell r="W920" t="str">
            <v>CISCO_DAILY_BILL_DTL20040507.TXT</v>
          </cell>
          <cell r="X920">
            <v>38117</v>
          </cell>
          <cell r="Z920" t="str">
            <v>Print Summary</v>
          </cell>
        </row>
        <row r="921">
          <cell r="E921">
            <v>38145</v>
          </cell>
          <cell r="F921">
            <v>32</v>
          </cell>
          <cell r="G921">
            <v>641</v>
          </cell>
          <cell r="K921" t="str">
            <v>DR</v>
          </cell>
          <cell r="L921">
            <v>38113</v>
          </cell>
          <cell r="N921">
            <v>588</v>
          </cell>
          <cell r="P921">
            <v>53</v>
          </cell>
          <cell r="Q921">
            <v>0</v>
          </cell>
          <cell r="R921">
            <v>-6.9200000762939453</v>
          </cell>
          <cell r="S921">
            <v>8.2399997711181641</v>
          </cell>
          <cell r="T921">
            <v>0</v>
          </cell>
          <cell r="U921">
            <v>3.1600000858306885</v>
          </cell>
          <cell r="V921">
            <v>67.919998168945313</v>
          </cell>
          <cell r="W921" t="str">
            <v>CISCO_DAILY_BILL_DTL20040608.TXT</v>
          </cell>
          <cell r="X921">
            <v>38147</v>
          </cell>
          <cell r="Z921" t="str">
            <v>Print Summary</v>
          </cell>
        </row>
        <row r="922">
          <cell r="E922">
            <v>38175</v>
          </cell>
          <cell r="F922">
            <v>30</v>
          </cell>
          <cell r="G922">
            <v>635</v>
          </cell>
          <cell r="K922" t="str">
            <v>DR</v>
          </cell>
          <cell r="L922">
            <v>38145</v>
          </cell>
          <cell r="N922">
            <v>565</v>
          </cell>
          <cell r="P922">
            <v>70</v>
          </cell>
          <cell r="Q922">
            <v>0</v>
          </cell>
          <cell r="R922">
            <v>-6.6500000953674316</v>
          </cell>
          <cell r="S922">
            <v>10.890000343322754</v>
          </cell>
          <cell r="T922">
            <v>0</v>
          </cell>
          <cell r="U922">
            <v>3.130000114440918</v>
          </cell>
          <cell r="V922">
            <v>71.319999694824219</v>
          </cell>
          <cell r="W922" t="str">
            <v>CISCO_DAILY_BILL_DTL20040708.TXT</v>
          </cell>
          <cell r="X922">
            <v>38177</v>
          </cell>
          <cell r="Z922" t="str">
            <v>Print Summary</v>
          </cell>
        </row>
        <row r="923">
          <cell r="E923">
            <v>38204</v>
          </cell>
          <cell r="F923">
            <v>29</v>
          </cell>
          <cell r="G923">
            <v>654</v>
          </cell>
          <cell r="K923" t="str">
            <v>DR</v>
          </cell>
          <cell r="L923">
            <v>38175</v>
          </cell>
          <cell r="N923">
            <v>584</v>
          </cell>
          <cell r="P923">
            <v>60</v>
          </cell>
          <cell r="Q923">
            <v>10</v>
          </cell>
          <cell r="R923">
            <v>-6.869999885559082</v>
          </cell>
          <cell r="S923">
            <v>9.3299999237060547</v>
          </cell>
          <cell r="T923">
            <v>6.4800000190734863</v>
          </cell>
          <cell r="U923">
            <v>3.2300000190734863</v>
          </cell>
          <cell r="V923">
            <v>79.410003662109375</v>
          </cell>
          <cell r="W923" t="str">
            <v>CISCO_DAILY_BILL_DTL20040806.TXT</v>
          </cell>
          <cell r="X923">
            <v>38208</v>
          </cell>
          <cell r="Z923" t="str">
            <v>Print Summary</v>
          </cell>
        </row>
        <row r="924">
          <cell r="E924">
            <v>38237</v>
          </cell>
          <cell r="F924">
            <v>33</v>
          </cell>
          <cell r="G924">
            <v>751</v>
          </cell>
          <cell r="K924" t="str">
            <v>DR</v>
          </cell>
          <cell r="L924">
            <v>38204</v>
          </cell>
          <cell r="N924">
            <v>685</v>
          </cell>
          <cell r="P924">
            <v>52</v>
          </cell>
          <cell r="Q924">
            <v>14</v>
          </cell>
          <cell r="R924">
            <v>-9.4899997711181641</v>
          </cell>
          <cell r="S924">
            <v>7.9699997901916504</v>
          </cell>
          <cell r="T924">
            <v>9.0299997329711914</v>
          </cell>
          <cell r="U924">
            <v>3.7000000476837158</v>
          </cell>
          <cell r="V924">
            <v>89.389999389648438</v>
          </cell>
          <cell r="W924" t="str">
            <v>CISCO_DAILY_BILL_DTL20040908.TXT</v>
          </cell>
          <cell r="X924">
            <v>38239</v>
          </cell>
          <cell r="Z924" t="str">
            <v>Print Summary</v>
          </cell>
        </row>
        <row r="925">
          <cell r="E925">
            <v>37809</v>
          </cell>
          <cell r="F925">
            <v>7</v>
          </cell>
          <cell r="G925">
            <v>289</v>
          </cell>
          <cell r="K925" t="str">
            <v>DR</v>
          </cell>
          <cell r="L925">
            <v>37802</v>
          </cell>
          <cell r="N925">
            <v>223</v>
          </cell>
          <cell r="P925">
            <v>66</v>
          </cell>
          <cell r="Q925">
            <v>0</v>
          </cell>
          <cell r="R925">
            <v>9.7799997329711914</v>
          </cell>
          <cell r="S925">
            <v>10.159999847412109</v>
          </cell>
          <cell r="T925">
            <v>0</v>
          </cell>
          <cell r="U925">
            <v>1.4800000190734863</v>
          </cell>
          <cell r="V925">
            <v>51.040000915527344</v>
          </cell>
          <cell r="W925" t="str">
            <v>CISCO_DAILY_BILL_DTL20030717.TXT</v>
          </cell>
          <cell r="X925">
            <v>37820</v>
          </cell>
          <cell r="Z925" t="str">
            <v>Print Summary</v>
          </cell>
        </row>
        <row r="926">
          <cell r="E926">
            <v>37838</v>
          </cell>
          <cell r="F926">
            <v>29</v>
          </cell>
          <cell r="G926">
            <v>1000</v>
          </cell>
          <cell r="K926" t="str">
            <v>DR</v>
          </cell>
          <cell r="L926">
            <v>37809</v>
          </cell>
          <cell r="N926">
            <v>759</v>
          </cell>
          <cell r="P926">
            <v>229</v>
          </cell>
          <cell r="Q926">
            <v>12</v>
          </cell>
          <cell r="R926">
            <v>33.299999237060547</v>
          </cell>
          <cell r="S926">
            <v>35.240001678466797</v>
          </cell>
          <cell r="T926">
            <v>5.690000057220459</v>
          </cell>
          <cell r="U926">
            <v>5.130000114440918</v>
          </cell>
          <cell r="V926">
            <v>176.58000183105469</v>
          </cell>
          <cell r="W926" t="str">
            <v>CISCO_DAILY_BILL_DTL20030806.TXT</v>
          </cell>
          <cell r="X926">
            <v>37840</v>
          </cell>
          <cell r="Z926" t="str">
            <v>Print Summary</v>
          </cell>
        </row>
        <row r="927">
          <cell r="E927">
            <v>37838</v>
          </cell>
          <cell r="F927">
            <v>29</v>
          </cell>
          <cell r="G927">
            <v>1000</v>
          </cell>
          <cell r="K927" t="str">
            <v>DR</v>
          </cell>
          <cell r="L927">
            <v>37809</v>
          </cell>
          <cell r="N927">
            <v>759</v>
          </cell>
          <cell r="P927">
            <v>235</v>
          </cell>
          <cell r="Q927">
            <v>6</v>
          </cell>
          <cell r="R927">
            <v>33.299999237060547</v>
          </cell>
          <cell r="S927">
            <v>36.159999847412109</v>
          </cell>
          <cell r="T927">
            <v>2.8399999141693115</v>
          </cell>
          <cell r="U927">
            <v>5.130000114440918</v>
          </cell>
          <cell r="V927">
            <v>174.64999389648438</v>
          </cell>
          <cell r="W927" t="str">
            <v>CISCO_DAILY_BILL_DTL20030808.TXT</v>
          </cell>
          <cell r="X927">
            <v>37844</v>
          </cell>
          <cell r="Z927" t="str">
            <v>Print Summary</v>
          </cell>
        </row>
        <row r="928">
          <cell r="E928">
            <v>37868</v>
          </cell>
          <cell r="F928">
            <v>30</v>
          </cell>
          <cell r="G928">
            <v>1392</v>
          </cell>
          <cell r="K928" t="str">
            <v>DR</v>
          </cell>
          <cell r="L928">
            <v>37838</v>
          </cell>
          <cell r="N928">
            <v>1069</v>
          </cell>
          <cell r="P928">
            <v>295</v>
          </cell>
          <cell r="Q928">
            <v>28</v>
          </cell>
          <cell r="R928">
            <v>46.979999542236328</v>
          </cell>
          <cell r="S928">
            <v>45.409999847412109</v>
          </cell>
          <cell r="T928">
            <v>13.279999732971191</v>
          </cell>
          <cell r="U928">
            <v>7.0300002098083496</v>
          </cell>
          <cell r="V928">
            <v>260.05999755859375</v>
          </cell>
          <cell r="W928" t="str">
            <v>CISCO_DAILY_BILL_DTL20030905.TXT</v>
          </cell>
          <cell r="X928">
            <v>37872</v>
          </cell>
          <cell r="Z928" t="str">
            <v>Print Summary</v>
          </cell>
        </row>
        <row r="929">
          <cell r="E929">
            <v>37899</v>
          </cell>
          <cell r="F929">
            <v>31</v>
          </cell>
          <cell r="G929">
            <v>866</v>
          </cell>
          <cell r="K929" t="str">
            <v>DR</v>
          </cell>
          <cell r="L929">
            <v>37868</v>
          </cell>
          <cell r="N929">
            <v>715</v>
          </cell>
          <cell r="P929">
            <v>145</v>
          </cell>
          <cell r="Q929">
            <v>6</v>
          </cell>
          <cell r="R929">
            <v>31.860000610351563</v>
          </cell>
          <cell r="S929">
            <v>22.409999847412109</v>
          </cell>
          <cell r="T929">
            <v>2.8499999046325684</v>
          </cell>
          <cell r="U929">
            <v>3.8399999141693115</v>
          </cell>
          <cell r="V929">
            <v>141.69999694824219</v>
          </cell>
          <cell r="W929" t="str">
            <v>CISCO_DAILY_BILL_DTL20031007.TXT</v>
          </cell>
          <cell r="X929">
            <v>37902</v>
          </cell>
          <cell r="Z929" t="str">
            <v>Print Summary</v>
          </cell>
        </row>
        <row r="930">
          <cell r="E930">
            <v>37928</v>
          </cell>
          <cell r="F930">
            <v>29</v>
          </cell>
          <cell r="G930">
            <v>846</v>
          </cell>
          <cell r="K930" t="str">
            <v>DR</v>
          </cell>
          <cell r="L930">
            <v>37899</v>
          </cell>
          <cell r="N930">
            <v>640</v>
          </cell>
          <cell r="P930">
            <v>195</v>
          </cell>
          <cell r="Q930">
            <v>11</v>
          </cell>
          <cell r="R930">
            <v>28.450000762939453</v>
          </cell>
          <cell r="S930">
            <v>29.709999084472656</v>
          </cell>
          <cell r="T930">
            <v>5.2199997901916504</v>
          </cell>
          <cell r="U930">
            <v>3.75</v>
          </cell>
          <cell r="V930">
            <v>148.08999633789063</v>
          </cell>
          <cell r="W930" t="str">
            <v>CISCO_DAILY_BILL_DTL20031105.TXT</v>
          </cell>
          <cell r="X930">
            <v>37931</v>
          </cell>
          <cell r="Z930" t="str">
            <v>Print Summary</v>
          </cell>
        </row>
        <row r="931">
          <cell r="E931">
            <v>37959</v>
          </cell>
          <cell r="F931">
            <v>31</v>
          </cell>
          <cell r="G931">
            <v>497</v>
          </cell>
          <cell r="K931" t="str">
            <v>DR</v>
          </cell>
          <cell r="L931">
            <v>37928</v>
          </cell>
          <cell r="N931">
            <v>408</v>
          </cell>
          <cell r="P931">
            <v>89</v>
          </cell>
          <cell r="Q931">
            <v>0</v>
          </cell>
          <cell r="R931">
            <v>17.680000305175781</v>
          </cell>
          <cell r="S931">
            <v>4.3000001907348633</v>
          </cell>
          <cell r="T931">
            <v>0</v>
          </cell>
          <cell r="U931">
            <v>2.2100000381469727</v>
          </cell>
          <cell r="V931">
            <v>63.950000762939453</v>
          </cell>
          <cell r="W931" t="str">
            <v>CISCO_DAILY_BILL_DTL20031208.TXT</v>
          </cell>
          <cell r="X931">
            <v>37964</v>
          </cell>
          <cell r="Z931" t="str">
            <v>Print Summary</v>
          </cell>
        </row>
        <row r="932">
          <cell r="E932">
            <v>37992</v>
          </cell>
          <cell r="F932">
            <v>33</v>
          </cell>
          <cell r="G932">
            <v>639</v>
          </cell>
          <cell r="K932" t="str">
            <v>DR</v>
          </cell>
          <cell r="L932">
            <v>37959</v>
          </cell>
          <cell r="N932">
            <v>538</v>
          </cell>
          <cell r="P932">
            <v>97</v>
          </cell>
          <cell r="Q932">
            <v>4</v>
          </cell>
          <cell r="R932">
            <v>23.309999465942383</v>
          </cell>
          <cell r="S932">
            <v>4.679999828338623</v>
          </cell>
          <cell r="T932">
            <v>2.630000114440918</v>
          </cell>
          <cell r="U932">
            <v>2.8399999141693115</v>
          </cell>
          <cell r="V932">
            <v>86.699996948242188</v>
          </cell>
          <cell r="W932" t="str">
            <v>CISCO_DAILY_BILL_DTL20040108.TXT</v>
          </cell>
          <cell r="X932">
            <v>37995</v>
          </cell>
          <cell r="Z932" t="str">
            <v>Print Summary</v>
          </cell>
        </row>
        <row r="933">
          <cell r="E933">
            <v>38021</v>
          </cell>
          <cell r="F933">
            <v>29</v>
          </cell>
          <cell r="G933">
            <v>476</v>
          </cell>
          <cell r="K933" t="str">
            <v>DR</v>
          </cell>
          <cell r="L933">
            <v>37992</v>
          </cell>
          <cell r="N933">
            <v>387</v>
          </cell>
          <cell r="P933">
            <v>81</v>
          </cell>
          <cell r="Q933">
            <v>8</v>
          </cell>
          <cell r="R933">
            <v>16.670000076293945</v>
          </cell>
          <cell r="S933">
            <v>3.9000000953674316</v>
          </cell>
          <cell r="T933">
            <v>5.2600002288818359</v>
          </cell>
          <cell r="U933">
            <v>2.2200000286102295</v>
          </cell>
          <cell r="V933">
            <v>65.550003051757813</v>
          </cell>
          <cell r="W933" t="str">
            <v>CISCO_DAILY_BILL_DTL20040205.TXT</v>
          </cell>
          <cell r="X933">
            <v>38023</v>
          </cell>
          <cell r="Z933" t="str">
            <v>Print Summary</v>
          </cell>
        </row>
        <row r="934">
          <cell r="E934">
            <v>38053</v>
          </cell>
          <cell r="F934">
            <v>32</v>
          </cell>
          <cell r="G934">
            <v>532</v>
          </cell>
          <cell r="K934" t="str">
            <v>DR</v>
          </cell>
          <cell r="L934">
            <v>38021</v>
          </cell>
          <cell r="N934">
            <v>446</v>
          </cell>
          <cell r="P934">
            <v>86</v>
          </cell>
          <cell r="Q934">
            <v>0</v>
          </cell>
          <cell r="R934">
            <v>19.100000381469727</v>
          </cell>
          <cell r="S934">
            <v>4.119999885559082</v>
          </cell>
          <cell r="T934">
            <v>0</v>
          </cell>
          <cell r="U934">
            <v>2.619999885559082</v>
          </cell>
          <cell r="V934">
            <v>68.069999694824219</v>
          </cell>
          <cell r="W934" t="str">
            <v>CISCO_DAILY_BILL_DTL20040309.TXT</v>
          </cell>
          <cell r="X934">
            <v>38056</v>
          </cell>
          <cell r="Z934" t="str">
            <v>Print Summary</v>
          </cell>
        </row>
        <row r="935">
          <cell r="E935">
            <v>38082</v>
          </cell>
          <cell r="F935">
            <v>29</v>
          </cell>
          <cell r="G935">
            <v>574</v>
          </cell>
          <cell r="K935" t="str">
            <v>DR</v>
          </cell>
          <cell r="L935">
            <v>38053</v>
          </cell>
          <cell r="N935">
            <v>461</v>
          </cell>
          <cell r="P935">
            <v>113</v>
          </cell>
          <cell r="Q935">
            <v>0</v>
          </cell>
          <cell r="R935">
            <v>19.75</v>
          </cell>
          <cell r="S935">
            <v>5.4099998474121094</v>
          </cell>
          <cell r="T935">
            <v>0</v>
          </cell>
          <cell r="U935">
            <v>2.8299999237060547</v>
          </cell>
          <cell r="V935">
            <v>76.110000610351563</v>
          </cell>
          <cell r="W935" t="str">
            <v>CISCO_DAILY_BILL_DTL20040408.TXT</v>
          </cell>
          <cell r="X935">
            <v>38086</v>
          </cell>
          <cell r="Z935" t="str">
            <v>Print Summary</v>
          </cell>
        </row>
        <row r="936">
          <cell r="E936">
            <v>38112</v>
          </cell>
          <cell r="F936">
            <v>30</v>
          </cell>
          <cell r="G936">
            <v>754</v>
          </cell>
          <cell r="K936" t="str">
            <v>DR</v>
          </cell>
          <cell r="L936">
            <v>38082</v>
          </cell>
          <cell r="N936">
            <v>580</v>
          </cell>
          <cell r="P936">
            <v>174</v>
          </cell>
          <cell r="Q936">
            <v>0</v>
          </cell>
          <cell r="R936">
            <v>16.590000152587891</v>
          </cell>
          <cell r="S936">
            <v>12.020000457763672</v>
          </cell>
          <cell r="T936">
            <v>0</v>
          </cell>
          <cell r="U936">
            <v>3.7100000381469727</v>
          </cell>
          <cell r="V936">
            <v>108.62999725341797</v>
          </cell>
          <cell r="W936" t="str">
            <v>CISCO_DAILY_BILL_DTL20040507.TXT</v>
          </cell>
          <cell r="X936">
            <v>38117</v>
          </cell>
          <cell r="Z936" t="str">
            <v>Print Summary</v>
          </cell>
        </row>
        <row r="937">
          <cell r="E937">
            <v>38144</v>
          </cell>
          <cell r="F937">
            <v>32</v>
          </cell>
          <cell r="G937">
            <v>726</v>
          </cell>
          <cell r="K937" t="str">
            <v>DR</v>
          </cell>
          <cell r="L937">
            <v>38112</v>
          </cell>
          <cell r="N937">
            <v>616</v>
          </cell>
          <cell r="P937">
            <v>110</v>
          </cell>
          <cell r="Q937">
            <v>0</v>
          </cell>
          <cell r="R937">
            <v>16.770000457763672</v>
          </cell>
          <cell r="S937">
            <v>15.100000381469727</v>
          </cell>
          <cell r="T937">
            <v>0</v>
          </cell>
          <cell r="U937">
            <v>3.5799999237060547</v>
          </cell>
          <cell r="V937">
            <v>106.87000274658203</v>
          </cell>
          <cell r="W937" t="str">
            <v>CISCO_DAILY_BILL_DTL20040608.TXT</v>
          </cell>
          <cell r="X937">
            <v>38147</v>
          </cell>
          <cell r="Z937" t="str">
            <v>Print Summary</v>
          </cell>
        </row>
        <row r="938">
          <cell r="E938">
            <v>38174</v>
          </cell>
          <cell r="F938">
            <v>30</v>
          </cell>
          <cell r="G938">
            <v>653</v>
          </cell>
          <cell r="K938" t="str">
            <v>DR</v>
          </cell>
          <cell r="L938">
            <v>38144</v>
          </cell>
          <cell r="N938">
            <v>566</v>
          </cell>
          <cell r="P938">
            <v>87</v>
          </cell>
          <cell r="Q938">
            <v>0</v>
          </cell>
          <cell r="R938">
            <v>15.409999847412109</v>
          </cell>
          <cell r="S938">
            <v>11.939999580383301</v>
          </cell>
          <cell r="T938">
            <v>0</v>
          </cell>
          <cell r="U938">
            <v>3.2200000286102295</v>
          </cell>
          <cell r="V938">
            <v>94.050003051757813</v>
          </cell>
          <cell r="W938" t="str">
            <v>CISCO_DAILY_BILL_DTL20040707.TXT</v>
          </cell>
          <cell r="X938">
            <v>38176</v>
          </cell>
          <cell r="Z938" t="str">
            <v>Print Summary</v>
          </cell>
        </row>
        <row r="939">
          <cell r="E939">
            <v>38203</v>
          </cell>
          <cell r="F939">
            <v>29</v>
          </cell>
          <cell r="G939">
            <v>1315</v>
          </cell>
          <cell r="K939" t="str">
            <v>DR</v>
          </cell>
          <cell r="L939">
            <v>38174</v>
          </cell>
          <cell r="N939">
            <v>979</v>
          </cell>
          <cell r="P939">
            <v>294</v>
          </cell>
          <cell r="Q939">
            <v>42</v>
          </cell>
          <cell r="R939">
            <v>26.659999847412109</v>
          </cell>
          <cell r="S939">
            <v>40.349998474121094</v>
          </cell>
          <cell r="T939">
            <v>19.200000762939453</v>
          </cell>
          <cell r="U939">
            <v>6.4899997711181641</v>
          </cell>
          <cell r="V939">
            <v>250.49000549316406</v>
          </cell>
          <cell r="W939" t="str">
            <v>CISCO_DAILY_BILL_DTL20040806.TXT</v>
          </cell>
          <cell r="X939">
            <v>38208</v>
          </cell>
          <cell r="Z939" t="str">
            <v>Print Summary</v>
          </cell>
        </row>
        <row r="940">
          <cell r="E940">
            <v>38236</v>
          </cell>
          <cell r="F940">
            <v>33</v>
          </cell>
          <cell r="G940">
            <v>1384</v>
          </cell>
          <cell r="K940" t="str">
            <v>DR</v>
          </cell>
          <cell r="L940">
            <v>38203</v>
          </cell>
          <cell r="N940">
            <v>1059</v>
          </cell>
          <cell r="P940">
            <v>258</v>
          </cell>
          <cell r="Q940">
            <v>67</v>
          </cell>
          <cell r="R940">
            <v>26.930000305175781</v>
          </cell>
          <cell r="S940">
            <v>35.060001373291016</v>
          </cell>
          <cell r="T940">
            <v>30.469999313354492</v>
          </cell>
          <cell r="U940">
            <v>6.809999942779541</v>
          </cell>
          <cell r="V940">
            <v>263.3699951171875</v>
          </cell>
          <cell r="W940" t="str">
            <v>CISCO_DAILY_BILL_DTL20040907.TXT</v>
          </cell>
          <cell r="X940">
            <v>38238</v>
          </cell>
          <cell r="Z940" t="str">
            <v>Print Summary</v>
          </cell>
        </row>
        <row r="941">
          <cell r="E941">
            <v>38176</v>
          </cell>
          <cell r="F941">
            <v>29</v>
          </cell>
          <cell r="G941">
            <v>1012</v>
          </cell>
          <cell r="K941" t="str">
            <v>DR</v>
          </cell>
          <cell r="L941">
            <v>38147</v>
          </cell>
          <cell r="N941">
            <v>910</v>
          </cell>
          <cell r="P941">
            <v>102</v>
          </cell>
          <cell r="Q941">
            <v>0</v>
          </cell>
          <cell r="R941">
            <v>-10.710000038146973</v>
          </cell>
          <cell r="S941">
            <v>15.859999656677246</v>
          </cell>
          <cell r="T941">
            <v>0</v>
          </cell>
          <cell r="U941">
            <v>4.9899997711181641</v>
          </cell>
          <cell r="V941">
            <v>122.94000244140625</v>
          </cell>
          <cell r="W941" t="str">
            <v>CISCO_DAILY_BILL_DTL20040716.TXT</v>
          </cell>
          <cell r="X941">
            <v>38187</v>
          </cell>
          <cell r="Z941" t="str">
            <v>Print Summary</v>
          </cell>
        </row>
        <row r="942">
          <cell r="E942">
            <v>38207</v>
          </cell>
          <cell r="F942">
            <v>31</v>
          </cell>
          <cell r="G942">
            <v>2035</v>
          </cell>
          <cell r="K942" t="str">
            <v>DR</v>
          </cell>
          <cell r="L942">
            <v>38176</v>
          </cell>
          <cell r="N942">
            <v>1608</v>
          </cell>
          <cell r="P942">
            <v>374</v>
          </cell>
          <cell r="Q942">
            <v>53</v>
          </cell>
          <cell r="R942">
            <v>-18.930000305175781</v>
          </cell>
          <cell r="S942">
            <v>58.169998168945313</v>
          </cell>
          <cell r="T942">
            <v>34.360000610351563</v>
          </cell>
          <cell r="U942">
            <v>10.029999732971191</v>
          </cell>
          <cell r="V942">
            <v>347.94000244140625</v>
          </cell>
          <cell r="W942" t="str">
            <v>CISCO_DAILY_BILL_DTL20040817.TXT</v>
          </cell>
          <cell r="X942">
            <v>38217</v>
          </cell>
          <cell r="Z942" t="str">
            <v>Print Summary</v>
          </cell>
        </row>
        <row r="943">
          <cell r="E943">
            <v>38238</v>
          </cell>
          <cell r="F943">
            <v>31</v>
          </cell>
          <cell r="G943">
            <v>1941</v>
          </cell>
          <cell r="K943" t="str">
            <v>DR</v>
          </cell>
          <cell r="L943">
            <v>38207</v>
          </cell>
          <cell r="N943">
            <v>1444</v>
          </cell>
          <cell r="P943">
            <v>364</v>
          </cell>
          <cell r="Q943">
            <v>133</v>
          </cell>
          <cell r="R943">
            <v>-20.239999771118164</v>
          </cell>
          <cell r="S943">
            <v>56.029998779296875</v>
          </cell>
          <cell r="T943">
            <v>85.94000244140625</v>
          </cell>
          <cell r="U943">
            <v>9.5699996948242188</v>
          </cell>
          <cell r="V943">
            <v>384.6199951171875</v>
          </cell>
          <cell r="W943" t="str">
            <v>CISCO_DAILY_BILL_DTL20040909.TXT</v>
          </cell>
          <cell r="X943">
            <v>38240</v>
          </cell>
          <cell r="Z943" t="str">
            <v>Print Summary</v>
          </cell>
        </row>
        <row r="944">
          <cell r="E944">
            <v>37901</v>
          </cell>
          <cell r="F944">
            <v>28</v>
          </cell>
          <cell r="G944">
            <v>544</v>
          </cell>
          <cell r="K944" t="str">
            <v>DR</v>
          </cell>
          <cell r="L944">
            <v>37873</v>
          </cell>
          <cell r="N944">
            <v>456</v>
          </cell>
          <cell r="P944">
            <v>82</v>
          </cell>
          <cell r="Q944">
            <v>6</v>
          </cell>
          <cell r="R944">
            <v>2.5299999713897705</v>
          </cell>
          <cell r="S944">
            <v>14.180000305175781</v>
          </cell>
          <cell r="T944">
            <v>3.9900000095367432</v>
          </cell>
          <cell r="U944">
            <v>2.4100000858306885</v>
          </cell>
          <cell r="V944">
            <v>69.470001220703125</v>
          </cell>
          <cell r="W944" t="str">
            <v>CISCO_DAILY_BILL_DTL20031009.TXT</v>
          </cell>
          <cell r="X944">
            <v>37904</v>
          </cell>
          <cell r="Z944" t="str">
            <v>Print Summary</v>
          </cell>
        </row>
        <row r="945">
          <cell r="E945">
            <v>37930</v>
          </cell>
          <cell r="F945">
            <v>29</v>
          </cell>
          <cell r="G945">
            <v>561</v>
          </cell>
          <cell r="K945" t="str">
            <v>DR</v>
          </cell>
          <cell r="L945">
            <v>37901</v>
          </cell>
          <cell r="N945">
            <v>433</v>
          </cell>
          <cell r="P945">
            <v>124</v>
          </cell>
          <cell r="Q945">
            <v>4</v>
          </cell>
          <cell r="R945">
            <v>4.2300000190734863</v>
          </cell>
          <cell r="S945">
            <v>22.069999694824219</v>
          </cell>
          <cell r="T945">
            <v>2.6600000858306885</v>
          </cell>
          <cell r="U945">
            <v>2.4900000095367432</v>
          </cell>
          <cell r="V945">
            <v>79.779998779296875</v>
          </cell>
          <cell r="W945" t="str">
            <v>CISCO_DAILY_BILL_DTL20031112.TXT</v>
          </cell>
          <cell r="X945">
            <v>37938</v>
          </cell>
          <cell r="Z945" t="str">
            <v>Print Summary</v>
          </cell>
        </row>
        <row r="946">
          <cell r="E946">
            <v>37963</v>
          </cell>
          <cell r="F946">
            <v>33</v>
          </cell>
          <cell r="G946">
            <v>451</v>
          </cell>
          <cell r="K946" t="str">
            <v>DR</v>
          </cell>
          <cell r="L946">
            <v>37930</v>
          </cell>
          <cell r="N946">
            <v>396</v>
          </cell>
          <cell r="P946">
            <v>55</v>
          </cell>
          <cell r="Q946">
            <v>0</v>
          </cell>
          <cell r="R946">
            <v>13.470000267028809</v>
          </cell>
          <cell r="S946">
            <v>14.520000457763672</v>
          </cell>
          <cell r="T946">
            <v>0</v>
          </cell>
          <cell r="U946">
            <v>2</v>
          </cell>
          <cell r="V946">
            <v>63.549999237060547</v>
          </cell>
          <cell r="W946" t="str">
            <v>CISCO_DAILY_BILL_DTL20031209.TXT</v>
          </cell>
          <cell r="X946">
            <v>37965</v>
          </cell>
          <cell r="Z946" t="str">
            <v>Print Summary</v>
          </cell>
        </row>
        <row r="947">
          <cell r="E947">
            <v>37994</v>
          </cell>
          <cell r="F947">
            <v>31</v>
          </cell>
          <cell r="G947">
            <v>705</v>
          </cell>
          <cell r="K947" t="str">
            <v>DR</v>
          </cell>
          <cell r="L947">
            <v>37963</v>
          </cell>
          <cell r="N947">
            <v>619</v>
          </cell>
          <cell r="P947">
            <v>82</v>
          </cell>
          <cell r="Q947">
            <v>4</v>
          </cell>
          <cell r="R947">
            <v>21.059999465942383</v>
          </cell>
          <cell r="S947">
            <v>21.649999618530273</v>
          </cell>
          <cell r="T947">
            <v>1.940000057220459</v>
          </cell>
          <cell r="U947">
            <v>3.130000114440918</v>
          </cell>
          <cell r="V947">
            <v>102</v>
          </cell>
          <cell r="W947" t="str">
            <v>CISCO_DAILY_BILL_DTL20040120.TXT</v>
          </cell>
          <cell r="X947">
            <v>38007</v>
          </cell>
          <cell r="Z947" t="str">
            <v>Print Summary</v>
          </cell>
        </row>
        <row r="948">
          <cell r="E948">
            <v>38025</v>
          </cell>
          <cell r="F948">
            <v>31</v>
          </cell>
          <cell r="G948">
            <v>616</v>
          </cell>
          <cell r="K948" t="str">
            <v>DR</v>
          </cell>
          <cell r="L948">
            <v>37994</v>
          </cell>
          <cell r="N948">
            <v>520</v>
          </cell>
          <cell r="P948">
            <v>86</v>
          </cell>
          <cell r="Q948">
            <v>10</v>
          </cell>
          <cell r="R948">
            <v>17.530000686645508</v>
          </cell>
          <cell r="S948">
            <v>22.680000305175781</v>
          </cell>
          <cell r="T948">
            <v>4.8400001525878906</v>
          </cell>
          <cell r="U948">
            <v>2.9200000762939453</v>
          </cell>
          <cell r="V948">
            <v>93.330001831054688</v>
          </cell>
          <cell r="W948" t="str">
            <v>CISCO_DAILY_BILL_DTL20040209.TXT</v>
          </cell>
          <cell r="X948">
            <v>38027</v>
          </cell>
          <cell r="Z948" t="str">
            <v>Print Summary</v>
          </cell>
        </row>
        <row r="949">
          <cell r="E949">
            <v>38055</v>
          </cell>
          <cell r="F949">
            <v>30</v>
          </cell>
          <cell r="G949">
            <v>585</v>
          </cell>
          <cell r="K949" t="str">
            <v>DR</v>
          </cell>
          <cell r="L949">
            <v>38025</v>
          </cell>
          <cell r="N949">
            <v>484</v>
          </cell>
          <cell r="P949">
            <v>101</v>
          </cell>
          <cell r="Q949">
            <v>0</v>
          </cell>
          <cell r="R949">
            <v>16.229999542236328</v>
          </cell>
          <cell r="S949">
            <v>26.620000839233398</v>
          </cell>
          <cell r="T949">
            <v>0</v>
          </cell>
          <cell r="U949">
            <v>2.880000114440918</v>
          </cell>
          <cell r="V949">
            <v>88.720001220703125</v>
          </cell>
          <cell r="W949" t="str">
            <v>CISCO_DAILY_BILL_DTL20040310.TXT</v>
          </cell>
          <cell r="X949">
            <v>38057</v>
          </cell>
          <cell r="Z949" t="str">
            <v>Print Summary</v>
          </cell>
        </row>
        <row r="950">
          <cell r="E950">
            <v>37811</v>
          </cell>
          <cell r="F950">
            <v>9</v>
          </cell>
          <cell r="G950">
            <v>326</v>
          </cell>
          <cell r="K950" t="str">
            <v>DRLI</v>
          </cell>
          <cell r="L950">
            <v>37802</v>
          </cell>
          <cell r="N950">
            <v>246</v>
          </cell>
          <cell r="P950">
            <v>80</v>
          </cell>
          <cell r="Q950">
            <v>0</v>
          </cell>
          <cell r="R950">
            <v>10.789999961853027</v>
          </cell>
          <cell r="S950">
            <v>12.310000419616699</v>
          </cell>
          <cell r="T950">
            <v>0</v>
          </cell>
          <cell r="U950">
            <v>0</v>
          </cell>
          <cell r="V950">
            <v>40.979999542236328</v>
          </cell>
          <cell r="W950" t="str">
            <v>CISCO_DAILY_BILL_DTL20030804.TXT</v>
          </cell>
          <cell r="X950">
            <v>37838</v>
          </cell>
          <cell r="Z950" t="str">
            <v>Print Summary</v>
          </cell>
        </row>
        <row r="951">
          <cell r="E951">
            <v>37840</v>
          </cell>
          <cell r="F951">
            <v>29</v>
          </cell>
          <cell r="G951">
            <v>1307</v>
          </cell>
          <cell r="K951" t="str">
            <v>DRLI</v>
          </cell>
          <cell r="L951">
            <v>37811</v>
          </cell>
          <cell r="N951">
            <v>913</v>
          </cell>
          <cell r="P951">
            <v>394</v>
          </cell>
          <cell r="Q951">
            <v>0</v>
          </cell>
          <cell r="R951">
            <v>40.049999237060547</v>
          </cell>
          <cell r="S951">
            <v>60.619998931884766</v>
          </cell>
          <cell r="T951">
            <v>0</v>
          </cell>
          <cell r="U951">
            <v>0</v>
          </cell>
          <cell r="V951">
            <v>172.41000366210938</v>
          </cell>
          <cell r="W951" t="str">
            <v>CISCO_DAILY_BILL_DTL20030811.TXT</v>
          </cell>
          <cell r="X951">
            <v>37845</v>
          </cell>
          <cell r="Z951" t="str">
            <v>Print Summary</v>
          </cell>
          <cell r="AA951" t="str">
            <v>CPP Notification Failure. Move 25 kWh from super peak to on peak.</v>
          </cell>
        </row>
        <row r="952">
          <cell r="E952">
            <v>37872</v>
          </cell>
          <cell r="F952">
            <v>32</v>
          </cell>
          <cell r="G952">
            <v>1754</v>
          </cell>
          <cell r="K952" t="str">
            <v>DRLI</v>
          </cell>
          <cell r="L952">
            <v>37840</v>
          </cell>
          <cell r="N952">
            <v>1266</v>
          </cell>
          <cell r="P952">
            <v>471</v>
          </cell>
          <cell r="Q952">
            <v>17</v>
          </cell>
          <cell r="R952">
            <v>55.540000915527344</v>
          </cell>
          <cell r="S952">
            <v>72.470001220703125</v>
          </cell>
          <cell r="T952">
            <v>8.0600004196166992</v>
          </cell>
          <cell r="U952">
            <v>0</v>
          </cell>
          <cell r="V952">
            <v>233.77999877929688</v>
          </cell>
          <cell r="W952" t="str">
            <v>CISCO_DAILY_BILL_DTL20030911.TXT</v>
          </cell>
          <cell r="X952">
            <v>37876</v>
          </cell>
          <cell r="Z952" t="str">
            <v>Print Summary</v>
          </cell>
          <cell r="AA952" t="str">
            <v>CPP Notification Failure. Move 37 kWh from super peak to on peak.</v>
          </cell>
        </row>
        <row r="953">
          <cell r="E953">
            <v>37901</v>
          </cell>
          <cell r="F953">
            <v>29</v>
          </cell>
          <cell r="G953">
            <v>854</v>
          </cell>
          <cell r="K953" t="str">
            <v>DRLI</v>
          </cell>
          <cell r="L953">
            <v>37872</v>
          </cell>
          <cell r="N953">
            <v>660</v>
          </cell>
          <cell r="P953">
            <v>185</v>
          </cell>
          <cell r="Q953">
            <v>9</v>
          </cell>
          <cell r="R953">
            <v>28.950000762939453</v>
          </cell>
          <cell r="S953">
            <v>28.459999084472656</v>
          </cell>
          <cell r="T953">
            <v>4.2600002288818359</v>
          </cell>
          <cell r="U953">
            <v>0</v>
          </cell>
          <cell r="V953">
            <v>110.94999694824219</v>
          </cell>
          <cell r="W953" t="str">
            <v>CISCO_DAILY_BILL_DTL20031010.TXT</v>
          </cell>
          <cell r="X953">
            <v>37907</v>
          </cell>
          <cell r="Z953" t="str">
            <v>Print Summary</v>
          </cell>
        </row>
        <row r="954">
          <cell r="E954">
            <v>37930</v>
          </cell>
          <cell r="F954">
            <v>29</v>
          </cell>
          <cell r="G954">
            <v>914</v>
          </cell>
          <cell r="K954" t="str">
            <v>DRLI</v>
          </cell>
          <cell r="L954">
            <v>37901</v>
          </cell>
          <cell r="N954">
            <v>662</v>
          </cell>
          <cell r="P954">
            <v>239</v>
          </cell>
          <cell r="Q954">
            <v>13</v>
          </cell>
          <cell r="R954">
            <v>28.850000381469727</v>
          </cell>
          <cell r="S954">
            <v>33.590000152587891</v>
          </cell>
          <cell r="T954">
            <v>6.1599998474121094</v>
          </cell>
          <cell r="U954">
            <v>0</v>
          </cell>
          <cell r="V954">
            <v>121.16999816894531</v>
          </cell>
          <cell r="W954" t="str">
            <v>CISCO_DAILY_BILL_DTL20031106.TXT</v>
          </cell>
          <cell r="X954">
            <v>37932</v>
          </cell>
          <cell r="Z954" t="str">
            <v>Print Summary</v>
          </cell>
        </row>
        <row r="955">
          <cell r="E955">
            <v>37963</v>
          </cell>
          <cell r="F955">
            <v>33</v>
          </cell>
          <cell r="G955">
            <v>1210</v>
          </cell>
          <cell r="K955" t="str">
            <v>DRLI</v>
          </cell>
          <cell r="L955">
            <v>37930</v>
          </cell>
          <cell r="N955">
            <v>1048</v>
          </cell>
          <cell r="P955">
            <v>162</v>
          </cell>
          <cell r="Q955">
            <v>0</v>
          </cell>
          <cell r="R955">
            <v>44.689998626708984</v>
          </cell>
          <cell r="S955">
            <v>7.7199997901916504</v>
          </cell>
          <cell r="T955">
            <v>0</v>
          </cell>
          <cell r="U955">
            <v>0</v>
          </cell>
          <cell r="V955">
            <v>118.80999755859375</v>
          </cell>
          <cell r="W955" t="str">
            <v>CISCO_DAILY_BILL_DTL20031209.TXT</v>
          </cell>
          <cell r="X955">
            <v>37965</v>
          </cell>
          <cell r="Z955" t="str">
            <v>Print Summary</v>
          </cell>
        </row>
        <row r="956">
          <cell r="E956">
            <v>37994</v>
          </cell>
          <cell r="F956">
            <v>31</v>
          </cell>
          <cell r="G956">
            <v>1626</v>
          </cell>
          <cell r="K956" t="str">
            <v>DRLI</v>
          </cell>
          <cell r="L956">
            <v>37963</v>
          </cell>
          <cell r="N956">
            <v>1402</v>
          </cell>
          <cell r="P956">
            <v>218</v>
          </cell>
          <cell r="Q956">
            <v>6</v>
          </cell>
          <cell r="R956">
            <v>59.779998779296875</v>
          </cell>
          <cell r="S956">
            <v>10.390000343322754</v>
          </cell>
          <cell r="T956">
            <v>3.9500000476837158</v>
          </cell>
          <cell r="U956">
            <v>0</v>
          </cell>
          <cell r="V956">
            <v>175.02999877929688</v>
          </cell>
          <cell r="W956" t="str">
            <v>CISCO_DAILY_BILL_DTL20040112.TXT</v>
          </cell>
          <cell r="X956">
            <v>37999</v>
          </cell>
          <cell r="Z956" t="str">
            <v>Print Summary</v>
          </cell>
        </row>
        <row r="957">
          <cell r="E957">
            <v>38025</v>
          </cell>
          <cell r="F957">
            <v>31</v>
          </cell>
          <cell r="G957">
            <v>1401</v>
          </cell>
          <cell r="K957" t="str">
            <v>DRLI</v>
          </cell>
          <cell r="L957">
            <v>37994</v>
          </cell>
          <cell r="N957">
            <v>1233</v>
          </cell>
          <cell r="P957">
            <v>155</v>
          </cell>
          <cell r="Q957">
            <v>13</v>
          </cell>
          <cell r="R957">
            <v>52.740001678466797</v>
          </cell>
          <cell r="S957">
            <v>7.4000000953674316</v>
          </cell>
          <cell r="T957">
            <v>8.5500001907348633</v>
          </cell>
          <cell r="U957">
            <v>0</v>
          </cell>
          <cell r="V957">
            <v>156.77000427246094</v>
          </cell>
          <cell r="W957" t="str">
            <v>CISCO_DAILY_BILL_DTL20040209.TXT</v>
          </cell>
          <cell r="X957">
            <v>38027</v>
          </cell>
          <cell r="Z957" t="str">
            <v>Print Summary</v>
          </cell>
        </row>
        <row r="958">
          <cell r="E958">
            <v>38055</v>
          </cell>
          <cell r="F958">
            <v>30</v>
          </cell>
          <cell r="G958">
            <v>1405</v>
          </cell>
          <cell r="K958" t="str">
            <v>DRLI</v>
          </cell>
          <cell r="L958">
            <v>38025</v>
          </cell>
          <cell r="N958">
            <v>1209</v>
          </cell>
          <cell r="P958">
            <v>196</v>
          </cell>
          <cell r="Q958">
            <v>0</v>
          </cell>
          <cell r="R958">
            <v>51.799999237060547</v>
          </cell>
          <cell r="S958">
            <v>9.380000114440918</v>
          </cell>
          <cell r="T958">
            <v>0</v>
          </cell>
          <cell r="U958">
            <v>0</v>
          </cell>
          <cell r="V958">
            <v>148.16000366210938</v>
          </cell>
          <cell r="W958" t="str">
            <v>CISCO_DAILY_BILL_DTL20040310.TXT</v>
          </cell>
          <cell r="X958">
            <v>38057</v>
          </cell>
          <cell r="Z958" t="str">
            <v>Print Summary</v>
          </cell>
        </row>
        <row r="959">
          <cell r="E959">
            <v>38084</v>
          </cell>
          <cell r="F959">
            <v>29</v>
          </cell>
          <cell r="G959">
            <v>806</v>
          </cell>
          <cell r="K959" t="str">
            <v>DRLI</v>
          </cell>
          <cell r="L959">
            <v>38055</v>
          </cell>
          <cell r="N959">
            <v>673</v>
          </cell>
          <cell r="P959">
            <v>133</v>
          </cell>
          <cell r="Q959">
            <v>0</v>
          </cell>
          <cell r="R959">
            <v>28.829999923706055</v>
          </cell>
          <cell r="S959">
            <v>6.3600001335144043</v>
          </cell>
          <cell r="T959">
            <v>0</v>
          </cell>
          <cell r="U959">
            <v>0</v>
          </cell>
          <cell r="V959">
            <v>78.540000915527344</v>
          </cell>
          <cell r="W959" t="str">
            <v>CISCO_DAILY_BILL_DTL20040409.TXT</v>
          </cell>
          <cell r="X959">
            <v>38089</v>
          </cell>
          <cell r="Z959" t="str">
            <v>Print Summary</v>
          </cell>
        </row>
        <row r="960">
          <cell r="E960">
            <v>38116</v>
          </cell>
          <cell r="F960">
            <v>32</v>
          </cell>
          <cell r="G960">
            <v>1003</v>
          </cell>
          <cell r="K960" t="str">
            <v>DRLI</v>
          </cell>
          <cell r="L960">
            <v>38084</v>
          </cell>
          <cell r="N960">
            <v>795</v>
          </cell>
          <cell r="P960">
            <v>208</v>
          </cell>
          <cell r="Q960">
            <v>0</v>
          </cell>
          <cell r="R960">
            <v>22.170000076293945</v>
          </cell>
          <cell r="S960">
            <v>18.069999694824219</v>
          </cell>
          <cell r="T960">
            <v>0</v>
          </cell>
          <cell r="U960">
            <v>0</v>
          </cell>
          <cell r="V960">
            <v>103.48999786376953</v>
          </cell>
          <cell r="W960" t="str">
            <v>CISCO_DAILY_BILL_DTL20040510.TXT</v>
          </cell>
          <cell r="X960">
            <v>38118</v>
          </cell>
          <cell r="Z960" t="str">
            <v>Print Summary</v>
          </cell>
        </row>
        <row r="961">
          <cell r="E961">
            <v>38146</v>
          </cell>
          <cell r="F961">
            <v>30</v>
          </cell>
          <cell r="G961">
            <v>781</v>
          </cell>
          <cell r="K961" t="str">
            <v>DRLI</v>
          </cell>
          <cell r="L961">
            <v>38116</v>
          </cell>
          <cell r="N961">
            <v>660</v>
          </cell>
          <cell r="P961">
            <v>121</v>
          </cell>
          <cell r="Q961">
            <v>0</v>
          </cell>
          <cell r="R961">
            <v>17.969999313354492</v>
          </cell>
          <cell r="S961">
            <v>16.600000381469727</v>
          </cell>
          <cell r="T961">
            <v>0</v>
          </cell>
          <cell r="U961">
            <v>0</v>
          </cell>
          <cell r="V961">
            <v>85.800003051757813</v>
          </cell>
          <cell r="W961" t="str">
            <v>CISCO_DAILY_BILL_DTL20040609.TXT</v>
          </cell>
          <cell r="X961">
            <v>38148</v>
          </cell>
          <cell r="Z961" t="str">
            <v>Print Summary</v>
          </cell>
        </row>
        <row r="962">
          <cell r="E962">
            <v>38176</v>
          </cell>
          <cell r="F962">
            <v>30</v>
          </cell>
          <cell r="G962">
            <v>893</v>
          </cell>
          <cell r="K962" t="str">
            <v>DRLI</v>
          </cell>
          <cell r="L962">
            <v>38146</v>
          </cell>
          <cell r="N962">
            <v>729</v>
          </cell>
          <cell r="P962">
            <v>164</v>
          </cell>
          <cell r="Q962">
            <v>0</v>
          </cell>
          <cell r="R962">
            <v>19.850000381469727</v>
          </cell>
          <cell r="S962">
            <v>22.510000228881836</v>
          </cell>
          <cell r="T962">
            <v>0</v>
          </cell>
          <cell r="U962">
            <v>0</v>
          </cell>
          <cell r="V962">
            <v>101.38999938964844</v>
          </cell>
          <cell r="W962" t="str">
            <v>CISCO_DAILY_BILL_DTL20040709.TXT</v>
          </cell>
          <cell r="X962">
            <v>38180</v>
          </cell>
          <cell r="Z962" t="str">
            <v>Print Summary</v>
          </cell>
        </row>
        <row r="963">
          <cell r="E963">
            <v>38207</v>
          </cell>
          <cell r="F963">
            <v>31</v>
          </cell>
          <cell r="G963">
            <v>1517</v>
          </cell>
          <cell r="K963" t="str">
            <v>DRLI</v>
          </cell>
          <cell r="L963">
            <v>38176</v>
          </cell>
          <cell r="N963">
            <v>1204</v>
          </cell>
          <cell r="P963">
            <v>302</v>
          </cell>
          <cell r="Q963">
            <v>11</v>
          </cell>
          <cell r="R963">
            <v>32.779998779296875</v>
          </cell>
          <cell r="S963">
            <v>41.439998626708984</v>
          </cell>
          <cell r="T963">
            <v>5.0300002098083496</v>
          </cell>
          <cell r="U963">
            <v>0</v>
          </cell>
          <cell r="V963">
            <v>182.83000183105469</v>
          </cell>
          <cell r="W963" t="str">
            <v>CISCO_DAILY_BILL_DTL20040809.TXT</v>
          </cell>
          <cell r="X963">
            <v>38209</v>
          </cell>
          <cell r="Z963" t="str">
            <v>Print Summary</v>
          </cell>
        </row>
        <row r="964">
          <cell r="E964">
            <v>38238</v>
          </cell>
          <cell r="F964">
            <v>31</v>
          </cell>
          <cell r="G964">
            <v>1466</v>
          </cell>
          <cell r="K964" t="str">
            <v>DRLI</v>
          </cell>
          <cell r="L964">
            <v>38207</v>
          </cell>
          <cell r="N964">
            <v>1200</v>
          </cell>
          <cell r="P964">
            <v>253</v>
          </cell>
          <cell r="Q964">
            <v>13</v>
          </cell>
          <cell r="R964">
            <v>29.479999542236328</v>
          </cell>
          <cell r="S964">
            <v>34.080001831054688</v>
          </cell>
          <cell r="T964">
            <v>5.8899998664855957</v>
          </cell>
          <cell r="U964">
            <v>0</v>
          </cell>
          <cell r="V964">
            <v>170.75</v>
          </cell>
          <cell r="W964" t="str">
            <v>CISCO_DAILY_BILL_DTL20040909.TXT</v>
          </cell>
          <cell r="X964">
            <v>38240</v>
          </cell>
          <cell r="Z964" t="str">
            <v>Print Summary</v>
          </cell>
        </row>
        <row r="965">
          <cell r="E965">
            <v>37811</v>
          </cell>
          <cell r="F965">
            <v>9</v>
          </cell>
          <cell r="G965">
            <v>136</v>
          </cell>
          <cell r="K965" t="str">
            <v>DRLI</v>
          </cell>
          <cell r="L965">
            <v>37802</v>
          </cell>
          <cell r="N965">
            <v>121</v>
          </cell>
          <cell r="P965">
            <v>15</v>
          </cell>
          <cell r="Q965">
            <v>0</v>
          </cell>
          <cell r="R965">
            <v>5.309999942779541</v>
          </cell>
          <cell r="S965">
            <v>2.309999942779541</v>
          </cell>
          <cell r="T965">
            <v>0</v>
          </cell>
          <cell r="U965">
            <v>0</v>
          </cell>
          <cell r="V965">
            <v>11.060000419616699</v>
          </cell>
          <cell r="W965" t="str">
            <v>ENTERED_MANUALLY_07_18_03</v>
          </cell>
          <cell r="X965">
            <v>37824</v>
          </cell>
          <cell r="Z965" t="str">
            <v>Print Summary</v>
          </cell>
        </row>
        <row r="966">
          <cell r="E966">
            <v>37840</v>
          </cell>
          <cell r="F966">
            <v>29</v>
          </cell>
          <cell r="G966">
            <v>533</v>
          </cell>
          <cell r="K966" t="str">
            <v>DRLI</v>
          </cell>
          <cell r="L966">
            <v>37811</v>
          </cell>
          <cell r="N966">
            <v>470</v>
          </cell>
          <cell r="P966">
            <v>60</v>
          </cell>
          <cell r="Q966">
            <v>3</v>
          </cell>
          <cell r="R966">
            <v>20.620000839233398</v>
          </cell>
          <cell r="S966">
            <v>9.2299995422363281</v>
          </cell>
          <cell r="T966">
            <v>1.4199999570846558</v>
          </cell>
          <cell r="U966">
            <v>0</v>
          </cell>
          <cell r="V966">
            <v>45.439998626708984</v>
          </cell>
          <cell r="W966" t="str">
            <v>CISCO_DAILY_BILL_DTL20030811.TXT</v>
          </cell>
          <cell r="X966">
            <v>37845</v>
          </cell>
          <cell r="Z966" t="str">
            <v>Print Summary</v>
          </cell>
        </row>
        <row r="967">
          <cell r="E967">
            <v>37872</v>
          </cell>
          <cell r="F967">
            <v>32</v>
          </cell>
          <cell r="G967">
            <v>738</v>
          </cell>
          <cell r="K967" t="str">
            <v>DRLI</v>
          </cell>
          <cell r="L967">
            <v>37840</v>
          </cell>
          <cell r="N967">
            <v>660</v>
          </cell>
          <cell r="P967">
            <v>71</v>
          </cell>
          <cell r="Q967">
            <v>7</v>
          </cell>
          <cell r="R967">
            <v>28.950000762939453</v>
          </cell>
          <cell r="S967">
            <v>10.920000076293945</v>
          </cell>
          <cell r="T967">
            <v>3.3199999332427979</v>
          </cell>
          <cell r="U967">
            <v>0</v>
          </cell>
          <cell r="V967">
            <v>64.400001525878906</v>
          </cell>
          <cell r="W967" t="str">
            <v>CISCO_DAILY_BILL_DTL20030911.TXT</v>
          </cell>
          <cell r="X967">
            <v>37876</v>
          </cell>
          <cell r="Z967" t="str">
            <v>Print Summary</v>
          </cell>
        </row>
        <row r="968">
          <cell r="E968">
            <v>37901</v>
          </cell>
          <cell r="F968">
            <v>29</v>
          </cell>
          <cell r="G968">
            <v>379</v>
          </cell>
          <cell r="K968" t="str">
            <v>DRLI</v>
          </cell>
          <cell r="L968">
            <v>37872</v>
          </cell>
          <cell r="N968">
            <v>319</v>
          </cell>
          <cell r="P968">
            <v>54</v>
          </cell>
          <cell r="Q968">
            <v>6</v>
          </cell>
          <cell r="R968">
            <v>13.989999771118164</v>
          </cell>
          <cell r="S968">
            <v>8.3100004196166992</v>
          </cell>
          <cell r="T968">
            <v>2.8399999141693115</v>
          </cell>
          <cell r="U968">
            <v>0</v>
          </cell>
          <cell r="V968">
            <v>43.689998626708984</v>
          </cell>
          <cell r="W968" t="str">
            <v>CISCO_DAILY_BILL_DTL20031010.TXT</v>
          </cell>
          <cell r="X968">
            <v>37907</v>
          </cell>
          <cell r="Z968" t="str">
            <v>Print Summary</v>
          </cell>
        </row>
        <row r="969">
          <cell r="E969">
            <v>37930</v>
          </cell>
          <cell r="F969">
            <v>29</v>
          </cell>
          <cell r="G969">
            <v>350</v>
          </cell>
          <cell r="K969" t="str">
            <v>DRLI</v>
          </cell>
          <cell r="L969">
            <v>37901</v>
          </cell>
          <cell r="N969">
            <v>277</v>
          </cell>
          <cell r="P969">
            <v>68</v>
          </cell>
          <cell r="Q969">
            <v>5</v>
          </cell>
          <cell r="R969">
            <v>12.100000381469727</v>
          </cell>
          <cell r="S969">
            <v>9.2899999618530273</v>
          </cell>
          <cell r="T969">
            <v>2.369999885559082</v>
          </cell>
          <cell r="U969">
            <v>0</v>
          </cell>
          <cell r="V969">
            <v>40.200000762939453</v>
          </cell>
          <cell r="W969" t="str">
            <v>CISCO_DAILY_BILL_DTL20031106.TXT</v>
          </cell>
          <cell r="X969">
            <v>37932</v>
          </cell>
          <cell r="Z969" t="str">
            <v>Print Summary</v>
          </cell>
        </row>
        <row r="970">
          <cell r="E970">
            <v>37963</v>
          </cell>
          <cell r="F970">
            <v>33</v>
          </cell>
          <cell r="G970">
            <v>356</v>
          </cell>
          <cell r="K970" t="str">
            <v>DRLI</v>
          </cell>
          <cell r="L970">
            <v>37930</v>
          </cell>
          <cell r="N970">
            <v>291</v>
          </cell>
          <cell r="P970">
            <v>65</v>
          </cell>
          <cell r="Q970">
            <v>0</v>
          </cell>
          <cell r="R970">
            <v>12.409999847412109</v>
          </cell>
          <cell r="S970">
            <v>3.0999999046325684</v>
          </cell>
          <cell r="T970">
            <v>0</v>
          </cell>
          <cell r="U970">
            <v>0</v>
          </cell>
          <cell r="V970">
            <v>32.599998474121094</v>
          </cell>
          <cell r="W970" t="str">
            <v>CISCO_DAILY_BILL_DTL20031209.TXT</v>
          </cell>
          <cell r="X970">
            <v>37965</v>
          </cell>
          <cell r="Z970" t="str">
            <v>Print Summary</v>
          </cell>
        </row>
        <row r="971">
          <cell r="E971">
            <v>37994</v>
          </cell>
          <cell r="F971">
            <v>31</v>
          </cell>
          <cell r="G971">
            <v>351</v>
          </cell>
          <cell r="K971" t="str">
            <v>DRLI</v>
          </cell>
          <cell r="L971">
            <v>37963</v>
          </cell>
          <cell r="N971">
            <v>275</v>
          </cell>
          <cell r="P971">
            <v>72</v>
          </cell>
          <cell r="Q971">
            <v>4</v>
          </cell>
          <cell r="R971">
            <v>11.720000267028809</v>
          </cell>
          <cell r="S971">
            <v>3.4300000667572021</v>
          </cell>
          <cell r="T971">
            <v>2.630000114440918</v>
          </cell>
          <cell r="U971">
            <v>0</v>
          </cell>
          <cell r="V971">
            <v>36.130001068115234</v>
          </cell>
          <cell r="W971" t="str">
            <v>CISCO_DAILY_BILL_DTL20040109.TXT</v>
          </cell>
          <cell r="X971">
            <v>37998</v>
          </cell>
          <cell r="Z971" t="str">
            <v>Print Summary</v>
          </cell>
        </row>
        <row r="972">
          <cell r="E972">
            <v>38025</v>
          </cell>
          <cell r="F972">
            <v>31</v>
          </cell>
          <cell r="G972">
            <v>365</v>
          </cell>
          <cell r="K972" t="str">
            <v>DRLI</v>
          </cell>
          <cell r="L972">
            <v>37994</v>
          </cell>
          <cell r="N972">
            <v>291</v>
          </cell>
          <cell r="P972">
            <v>69</v>
          </cell>
          <cell r="Q972">
            <v>5</v>
          </cell>
          <cell r="R972">
            <v>12.439999580383301</v>
          </cell>
          <cell r="S972">
            <v>3.2899999618530273</v>
          </cell>
          <cell r="T972">
            <v>3.2899999618530273</v>
          </cell>
          <cell r="U972">
            <v>0</v>
          </cell>
          <cell r="V972">
            <v>38.479999542236328</v>
          </cell>
          <cell r="W972" t="str">
            <v>CISCO_DAILY_BILL_DTL20040209.TXT</v>
          </cell>
          <cell r="X972">
            <v>38027</v>
          </cell>
          <cell r="Z972" t="str">
            <v>Print Summary</v>
          </cell>
        </row>
        <row r="973">
          <cell r="E973">
            <v>38055</v>
          </cell>
          <cell r="F973">
            <v>30</v>
          </cell>
          <cell r="G973">
            <v>319</v>
          </cell>
          <cell r="K973" t="str">
            <v>DRLI</v>
          </cell>
          <cell r="L973">
            <v>38025</v>
          </cell>
          <cell r="N973">
            <v>249</v>
          </cell>
          <cell r="P973">
            <v>70</v>
          </cell>
          <cell r="Q973">
            <v>0</v>
          </cell>
          <cell r="R973">
            <v>10.670000076293945</v>
          </cell>
          <cell r="S973">
            <v>3.3499999046325684</v>
          </cell>
          <cell r="T973">
            <v>0</v>
          </cell>
          <cell r="U973">
            <v>0</v>
          </cell>
          <cell r="V973">
            <v>31.180000305175781</v>
          </cell>
          <cell r="W973" t="str">
            <v>CISCO_DAILY_BILL_DTL20040310.TXT</v>
          </cell>
          <cell r="X973">
            <v>38057</v>
          </cell>
          <cell r="Z973" t="str">
            <v>Print Summary</v>
          </cell>
        </row>
        <row r="974">
          <cell r="E974">
            <v>38084</v>
          </cell>
          <cell r="F974">
            <v>29</v>
          </cell>
          <cell r="G974">
            <v>750</v>
          </cell>
          <cell r="K974" t="str">
            <v>DRLI</v>
          </cell>
          <cell r="L974">
            <v>38055</v>
          </cell>
          <cell r="N974">
            <v>631</v>
          </cell>
          <cell r="P974">
            <v>119</v>
          </cell>
          <cell r="Q974">
            <v>0</v>
          </cell>
          <cell r="R974">
            <v>27.030000686645508</v>
          </cell>
          <cell r="S974">
            <v>5.690000057220459</v>
          </cell>
          <cell r="T974">
            <v>0</v>
          </cell>
          <cell r="U974">
            <v>0</v>
          </cell>
          <cell r="V974">
            <v>75.660003662109375</v>
          </cell>
          <cell r="W974" t="str">
            <v>CISCO_DAILY_BILL_DTL20040409.TXT</v>
          </cell>
          <cell r="X974">
            <v>38089</v>
          </cell>
          <cell r="Z974" t="str">
            <v>Print Summary</v>
          </cell>
        </row>
        <row r="975">
          <cell r="E975">
            <v>38116</v>
          </cell>
          <cell r="F975">
            <v>32</v>
          </cell>
          <cell r="G975">
            <v>445</v>
          </cell>
          <cell r="K975" t="str">
            <v>DRLI</v>
          </cell>
          <cell r="L975">
            <v>38084</v>
          </cell>
          <cell r="N975">
            <v>333</v>
          </cell>
          <cell r="P975">
            <v>112</v>
          </cell>
          <cell r="Q975">
            <v>0</v>
          </cell>
          <cell r="R975">
            <v>9.2299995422363281</v>
          </cell>
          <cell r="S975">
            <v>8.0200004577636719</v>
          </cell>
          <cell r="T975">
            <v>0</v>
          </cell>
          <cell r="U975">
            <v>0</v>
          </cell>
          <cell r="V975">
            <v>43.090000152587891</v>
          </cell>
          <cell r="W975" t="str">
            <v>CISCO_DAILY_BILL_DTL20040510.TXT</v>
          </cell>
          <cell r="X975">
            <v>38118</v>
          </cell>
          <cell r="Z975" t="str">
            <v>Print Summary</v>
          </cell>
        </row>
        <row r="976">
          <cell r="E976">
            <v>38146</v>
          </cell>
          <cell r="F976">
            <v>30</v>
          </cell>
          <cell r="G976">
            <v>327</v>
          </cell>
          <cell r="K976" t="str">
            <v>DRLI</v>
          </cell>
          <cell r="L976">
            <v>38116</v>
          </cell>
          <cell r="N976">
            <v>268</v>
          </cell>
          <cell r="P976">
            <v>59</v>
          </cell>
          <cell r="Q976">
            <v>0</v>
          </cell>
          <cell r="R976">
            <v>7.3000001907348633</v>
          </cell>
          <cell r="S976">
            <v>8.1000003814697266</v>
          </cell>
          <cell r="T976">
            <v>0</v>
          </cell>
          <cell r="U976">
            <v>0</v>
          </cell>
          <cell r="V976">
            <v>32.939998626708984</v>
          </cell>
          <cell r="W976" t="str">
            <v>CISCO_DAILY_BILL_DTL20040609.TXT</v>
          </cell>
          <cell r="X976">
            <v>38148</v>
          </cell>
          <cell r="Z976" t="str">
            <v>Print Summary</v>
          </cell>
        </row>
        <row r="977">
          <cell r="E977">
            <v>38176</v>
          </cell>
          <cell r="F977">
            <v>30</v>
          </cell>
          <cell r="G977">
            <v>359</v>
          </cell>
          <cell r="K977" t="str">
            <v>DRLI</v>
          </cell>
          <cell r="L977">
            <v>38146</v>
          </cell>
          <cell r="N977">
            <v>299</v>
          </cell>
          <cell r="P977">
            <v>60</v>
          </cell>
          <cell r="Q977">
            <v>0</v>
          </cell>
          <cell r="R977">
            <v>8.1400003433227539</v>
          </cell>
          <cell r="S977">
            <v>8.2299995422363281</v>
          </cell>
          <cell r="T977">
            <v>0</v>
          </cell>
          <cell r="U977">
            <v>0</v>
          </cell>
          <cell r="V977">
            <v>35.840000152587891</v>
          </cell>
          <cell r="W977" t="str">
            <v>CISCO_DAILY_BILL_DTL20040709.TXT</v>
          </cell>
          <cell r="X977">
            <v>38180</v>
          </cell>
          <cell r="Z977" t="str">
            <v>Print Summary</v>
          </cell>
        </row>
        <row r="978">
          <cell r="E978">
            <v>38207</v>
          </cell>
          <cell r="F978">
            <v>31</v>
          </cell>
          <cell r="G978">
            <v>735</v>
          </cell>
          <cell r="K978" t="str">
            <v>DRLI</v>
          </cell>
          <cell r="L978">
            <v>38176</v>
          </cell>
          <cell r="N978">
            <v>668</v>
          </cell>
          <cell r="P978">
            <v>58</v>
          </cell>
          <cell r="Q978">
            <v>9</v>
          </cell>
          <cell r="R978">
            <v>18.190000534057617</v>
          </cell>
          <cell r="S978">
            <v>7.9600000381469727</v>
          </cell>
          <cell r="T978">
            <v>4.119999885559082</v>
          </cell>
          <cell r="U978">
            <v>0</v>
          </cell>
          <cell r="V978">
            <v>78.139999389648438</v>
          </cell>
          <cell r="W978" t="str">
            <v>CISCO_DAILY_BILL_DTL20040809.TXT</v>
          </cell>
          <cell r="X978">
            <v>38209</v>
          </cell>
          <cell r="Z978" t="str">
            <v>Print Summary</v>
          </cell>
        </row>
        <row r="979">
          <cell r="E979">
            <v>38238</v>
          </cell>
          <cell r="F979">
            <v>31</v>
          </cell>
          <cell r="G979">
            <v>682</v>
          </cell>
          <cell r="K979" t="str">
            <v>DRLI</v>
          </cell>
          <cell r="L979">
            <v>38207</v>
          </cell>
          <cell r="N979">
            <v>610</v>
          </cell>
          <cell r="P979">
            <v>56</v>
          </cell>
          <cell r="Q979">
            <v>16</v>
          </cell>
          <cell r="R979">
            <v>15.079999923706055</v>
          </cell>
          <cell r="S979">
            <v>7.5900001525878906</v>
          </cell>
          <cell r="T979">
            <v>7.2699999809265137</v>
          </cell>
          <cell r="U979">
            <v>0</v>
          </cell>
          <cell r="V979">
            <v>73.44000244140625</v>
          </cell>
          <cell r="W979" t="str">
            <v>CISCO_DAILY_BILL_DTL20040910.TXT</v>
          </cell>
          <cell r="X979">
            <v>38243</v>
          </cell>
          <cell r="Z979" t="str">
            <v>Print Summary</v>
          </cell>
        </row>
        <row r="980">
          <cell r="E980">
            <v>38176</v>
          </cell>
          <cell r="F980">
            <v>29</v>
          </cell>
          <cell r="G980">
            <v>873</v>
          </cell>
          <cell r="K980" t="str">
            <v>DR</v>
          </cell>
          <cell r="L980">
            <v>38147</v>
          </cell>
          <cell r="N980">
            <v>718</v>
          </cell>
          <cell r="P980">
            <v>155</v>
          </cell>
          <cell r="Q980">
            <v>0</v>
          </cell>
          <cell r="R980">
            <v>-8.4499998092651367</v>
          </cell>
          <cell r="S980">
            <v>24.110000610351563</v>
          </cell>
          <cell r="T980">
            <v>0</v>
          </cell>
          <cell r="U980">
            <v>4.309999942779541</v>
          </cell>
          <cell r="V980">
            <v>113.5</v>
          </cell>
          <cell r="W980" t="str">
            <v>CISCO_DAILY_BILL_DTL20040709.TXT</v>
          </cell>
          <cell r="X980">
            <v>38180</v>
          </cell>
          <cell r="Z980" t="str">
            <v>Print Summary</v>
          </cell>
        </row>
        <row r="981">
          <cell r="E981">
            <v>38207</v>
          </cell>
          <cell r="F981">
            <v>31</v>
          </cell>
          <cell r="G981">
            <v>1743</v>
          </cell>
          <cell r="K981" t="str">
            <v>DR</v>
          </cell>
          <cell r="L981">
            <v>38176</v>
          </cell>
          <cell r="N981">
            <v>1442</v>
          </cell>
          <cell r="P981">
            <v>254</v>
          </cell>
          <cell r="Q981">
            <v>47</v>
          </cell>
          <cell r="R981">
            <v>-16.969999313354492</v>
          </cell>
          <cell r="S981">
            <v>39.5</v>
          </cell>
          <cell r="T981">
            <v>30.469999313354492</v>
          </cell>
          <cell r="U981">
            <v>8.5900001525878906</v>
          </cell>
          <cell r="V981">
            <v>281.1199951171875</v>
          </cell>
          <cell r="W981" t="str">
            <v>CISCO_DAILY_BILL_DTL20040809.TXT</v>
          </cell>
          <cell r="X981">
            <v>38209</v>
          </cell>
          <cell r="Z981" t="str">
            <v>Print Summary</v>
          </cell>
        </row>
        <row r="982">
          <cell r="E982">
            <v>38238</v>
          </cell>
          <cell r="F982">
            <v>31</v>
          </cell>
          <cell r="G982">
            <v>1274</v>
          </cell>
          <cell r="K982" t="str">
            <v>DR</v>
          </cell>
          <cell r="L982">
            <v>38207</v>
          </cell>
          <cell r="N982">
            <v>1017</v>
          </cell>
          <cell r="P982">
            <v>184</v>
          </cell>
          <cell r="Q982">
            <v>73</v>
          </cell>
          <cell r="R982">
            <v>-14.420000076293945</v>
          </cell>
          <cell r="S982">
            <v>28.229999542236328</v>
          </cell>
          <cell r="T982">
            <v>47.180000305175781</v>
          </cell>
          <cell r="U982">
            <v>6.2699999809265137</v>
          </cell>
          <cell r="V982">
            <v>217.94000244140625</v>
          </cell>
          <cell r="W982" t="str">
            <v>CISCO_DAILY_BILL_DTL20040909.TXT</v>
          </cell>
          <cell r="X982">
            <v>38240</v>
          </cell>
          <cell r="Z982" t="str">
            <v>Print Summary</v>
          </cell>
        </row>
        <row r="983">
          <cell r="E983">
            <v>38239</v>
          </cell>
          <cell r="F983">
            <v>30</v>
          </cell>
          <cell r="G983">
            <v>1816</v>
          </cell>
          <cell r="K983" t="str">
            <v>DR</v>
          </cell>
          <cell r="L983">
            <v>38209</v>
          </cell>
          <cell r="N983">
            <v>1394</v>
          </cell>
          <cell r="P983">
            <v>295</v>
          </cell>
          <cell r="Q983">
            <v>127</v>
          </cell>
          <cell r="R983">
            <v>33.869998931884766</v>
          </cell>
          <cell r="S983">
            <v>39.779998779296875</v>
          </cell>
          <cell r="T983">
            <v>57.439998626708984</v>
          </cell>
          <cell r="U983">
            <v>8.9499998092651367</v>
          </cell>
          <cell r="V983">
            <v>376.26998901367188</v>
          </cell>
          <cell r="W983" t="str">
            <v>CISCO_DAILY_BILL_DTL20040910.TXT</v>
          </cell>
          <cell r="X983">
            <v>38243</v>
          </cell>
          <cell r="Z983" t="str">
            <v>Print Summary</v>
          </cell>
        </row>
        <row r="984">
          <cell r="E984">
            <v>37812</v>
          </cell>
          <cell r="F984">
            <v>10</v>
          </cell>
          <cell r="G984">
            <v>264</v>
          </cell>
          <cell r="K984" t="str">
            <v>DR</v>
          </cell>
          <cell r="L984">
            <v>37802</v>
          </cell>
          <cell r="N984">
            <v>232</v>
          </cell>
          <cell r="P984">
            <v>31</v>
          </cell>
          <cell r="Q984">
            <v>1</v>
          </cell>
          <cell r="R984">
            <v>1.1299999952316284</v>
          </cell>
          <cell r="S984">
            <v>5.3400001525878906</v>
          </cell>
          <cell r="T984">
            <v>0.6600000262260437</v>
          </cell>
          <cell r="U984">
            <v>1.3500000238418579</v>
          </cell>
          <cell r="V984">
            <v>32.610000610351563</v>
          </cell>
          <cell r="W984" t="str">
            <v>CISCO_DAILY_BILL_DTL20030718.TXT</v>
          </cell>
          <cell r="X984">
            <v>37823</v>
          </cell>
          <cell r="Z984" t="str">
            <v>Print Summary</v>
          </cell>
        </row>
        <row r="985">
          <cell r="E985">
            <v>37812</v>
          </cell>
          <cell r="F985">
            <v>10</v>
          </cell>
          <cell r="G985">
            <v>264</v>
          </cell>
          <cell r="K985" t="str">
            <v>DR</v>
          </cell>
          <cell r="L985">
            <v>37802</v>
          </cell>
          <cell r="N985">
            <v>232</v>
          </cell>
          <cell r="P985">
            <v>31</v>
          </cell>
          <cell r="Q985">
            <v>1</v>
          </cell>
          <cell r="R985">
            <v>1.1299999952316284</v>
          </cell>
          <cell r="S985">
            <v>5.3400001525878906</v>
          </cell>
          <cell r="T985">
            <v>0.6600000262260437</v>
          </cell>
          <cell r="U985">
            <v>1.3500000238418579</v>
          </cell>
          <cell r="V985">
            <v>32.610000610351563</v>
          </cell>
          <cell r="W985" t="str">
            <v>CISCO_DAILY_BILL_DTL20030807.TXT</v>
          </cell>
          <cell r="X985">
            <v>37841</v>
          </cell>
          <cell r="Z985" t="str">
            <v>Print Summary</v>
          </cell>
        </row>
        <row r="986">
          <cell r="E986">
            <v>37843</v>
          </cell>
          <cell r="F986">
            <v>31</v>
          </cell>
          <cell r="G986">
            <v>1014</v>
          </cell>
          <cell r="K986" t="str">
            <v>DR</v>
          </cell>
          <cell r="L986">
            <v>37812</v>
          </cell>
          <cell r="N986">
            <v>924</v>
          </cell>
          <cell r="P986">
            <v>84</v>
          </cell>
          <cell r="Q986">
            <v>6</v>
          </cell>
          <cell r="R986">
            <v>4.5</v>
          </cell>
          <cell r="S986">
            <v>14.460000038146973</v>
          </cell>
          <cell r="T986">
            <v>3.9900000095367432</v>
          </cell>
          <cell r="U986">
            <v>5.1999998092651367</v>
          </cell>
          <cell r="V986">
            <v>125.66999816894531</v>
          </cell>
          <cell r="W986" t="str">
            <v>CISCO_DAILY_BILL_DTL20030813.TXT</v>
          </cell>
          <cell r="X986">
            <v>37847</v>
          </cell>
          <cell r="Z986" t="str">
            <v>Print Summary</v>
          </cell>
        </row>
        <row r="987">
          <cell r="E987">
            <v>37873</v>
          </cell>
          <cell r="F987">
            <v>30</v>
          </cell>
          <cell r="G987">
            <v>1189</v>
          </cell>
          <cell r="K987" t="str">
            <v>DR</v>
          </cell>
          <cell r="L987">
            <v>37843</v>
          </cell>
          <cell r="N987">
            <v>1075</v>
          </cell>
          <cell r="P987">
            <v>107</v>
          </cell>
          <cell r="Q987">
            <v>7</v>
          </cell>
          <cell r="R987">
            <v>5.5</v>
          </cell>
          <cell r="S987">
            <v>18.440000534057617</v>
          </cell>
          <cell r="T987">
            <v>4.6599998474121094</v>
          </cell>
          <cell r="U987">
            <v>5.809999942779541</v>
          </cell>
          <cell r="V987">
            <v>154.94000244140625</v>
          </cell>
          <cell r="W987" t="str">
            <v>CISCO_DAILY_BILL_DTL20030911.TXT</v>
          </cell>
          <cell r="X987">
            <v>37876</v>
          </cell>
          <cell r="Z987" t="str">
            <v>Print Summary</v>
          </cell>
        </row>
        <row r="988">
          <cell r="E988">
            <v>37902</v>
          </cell>
          <cell r="F988">
            <v>29</v>
          </cell>
          <cell r="G988">
            <v>887</v>
          </cell>
          <cell r="K988" t="str">
            <v>DR</v>
          </cell>
          <cell r="L988">
            <v>37873</v>
          </cell>
          <cell r="N988">
            <v>796</v>
          </cell>
          <cell r="P988">
            <v>85</v>
          </cell>
          <cell r="Q988">
            <v>6</v>
          </cell>
          <cell r="R988">
            <v>4.429999828338623</v>
          </cell>
          <cell r="S988">
            <v>14.689999580383301</v>
          </cell>
          <cell r="T988">
            <v>3.9900000095367432</v>
          </cell>
          <cell r="U988">
            <v>3.9500000476837158</v>
          </cell>
          <cell r="V988">
            <v>111.56999969482422</v>
          </cell>
          <cell r="W988" t="str">
            <v>CISCO_DAILY_BILL_DTL20031009.TXT</v>
          </cell>
          <cell r="X988">
            <v>37904</v>
          </cell>
          <cell r="Z988" t="str">
            <v>Print Summary</v>
          </cell>
        </row>
        <row r="989">
          <cell r="E989">
            <v>37931</v>
          </cell>
          <cell r="F989">
            <v>29</v>
          </cell>
          <cell r="G989">
            <v>899</v>
          </cell>
          <cell r="K989" t="str">
            <v>DR</v>
          </cell>
          <cell r="L989">
            <v>37902</v>
          </cell>
          <cell r="N989">
            <v>781</v>
          </cell>
          <cell r="P989">
            <v>110</v>
          </cell>
          <cell r="Q989">
            <v>8</v>
          </cell>
          <cell r="R989">
            <v>9.0699996948242188</v>
          </cell>
          <cell r="S989">
            <v>21.209999084472656</v>
          </cell>
          <cell r="T989">
            <v>5.320000171661377</v>
          </cell>
          <cell r="U989">
            <v>3.9900000095367432</v>
          </cell>
          <cell r="V989">
            <v>125.94999694824219</v>
          </cell>
          <cell r="W989" t="str">
            <v>CISCO_DAILY_BILL_DTL20031110.TXT</v>
          </cell>
          <cell r="X989">
            <v>37936</v>
          </cell>
          <cell r="Z989" t="str">
            <v>Print Summary</v>
          </cell>
        </row>
        <row r="990">
          <cell r="E990">
            <v>37964</v>
          </cell>
          <cell r="F990">
            <v>33</v>
          </cell>
          <cell r="G990">
            <v>1046</v>
          </cell>
          <cell r="K990" t="str">
            <v>DR</v>
          </cell>
          <cell r="L990">
            <v>37931</v>
          </cell>
          <cell r="N990">
            <v>925</v>
          </cell>
          <cell r="P990">
            <v>121</v>
          </cell>
          <cell r="Q990">
            <v>0</v>
          </cell>
          <cell r="R990">
            <v>31.469999313354492</v>
          </cell>
          <cell r="S990">
            <v>31.950000762939453</v>
          </cell>
          <cell r="T990">
            <v>0</v>
          </cell>
          <cell r="U990">
            <v>4.6399998664855957</v>
          </cell>
          <cell r="V990">
            <v>165.1199951171875</v>
          </cell>
          <cell r="W990" t="str">
            <v>CISCO_DAILY_BILL_DTL20031210.TXT</v>
          </cell>
          <cell r="X990">
            <v>37966</v>
          </cell>
          <cell r="Z990" t="str">
            <v>Print Summary</v>
          </cell>
        </row>
        <row r="991">
          <cell r="E991">
            <v>37997</v>
          </cell>
          <cell r="F991">
            <v>33</v>
          </cell>
          <cell r="G991">
            <v>1188</v>
          </cell>
          <cell r="K991" t="str">
            <v>DR</v>
          </cell>
          <cell r="L991">
            <v>37964</v>
          </cell>
          <cell r="N991">
            <v>1055</v>
          </cell>
          <cell r="P991">
            <v>129</v>
          </cell>
          <cell r="Q991">
            <v>4</v>
          </cell>
          <cell r="R991">
            <v>35.889999389648438</v>
          </cell>
          <cell r="S991">
            <v>34.060001373291016</v>
          </cell>
          <cell r="T991">
            <v>1.940000057220459</v>
          </cell>
          <cell r="U991">
            <v>5.2699999809265137</v>
          </cell>
          <cell r="V991">
            <v>190.72999572753906</v>
          </cell>
          <cell r="W991" t="str">
            <v>CISCO_DAILY_BILL_DTL20040113.TXT</v>
          </cell>
          <cell r="X991">
            <v>38000</v>
          </cell>
          <cell r="Z991" t="str">
            <v>Print Summary</v>
          </cell>
        </row>
        <row r="992">
          <cell r="E992">
            <v>38026</v>
          </cell>
          <cell r="F992">
            <v>29</v>
          </cell>
          <cell r="G992">
            <v>902</v>
          </cell>
          <cell r="K992" t="str">
            <v>DR</v>
          </cell>
          <cell r="L992">
            <v>37997</v>
          </cell>
          <cell r="N992">
            <v>793</v>
          </cell>
          <cell r="P992">
            <v>96</v>
          </cell>
          <cell r="Q992">
            <v>13</v>
          </cell>
          <cell r="R992">
            <v>26.719999313354492</v>
          </cell>
          <cell r="S992">
            <v>25.319999694824219</v>
          </cell>
          <cell r="T992">
            <v>6.2899999618530273</v>
          </cell>
          <cell r="U992">
            <v>4.309999942779541</v>
          </cell>
          <cell r="V992">
            <v>144.47999572753906</v>
          </cell>
          <cell r="W992" t="str">
            <v>CISCO_DAILY_BILL_DTL20040210.TXT</v>
          </cell>
          <cell r="X992">
            <v>38028</v>
          </cell>
          <cell r="Z992" t="str">
            <v>Print Summary</v>
          </cell>
        </row>
        <row r="993">
          <cell r="E993">
            <v>38056</v>
          </cell>
          <cell r="F993">
            <v>30</v>
          </cell>
          <cell r="G993">
            <v>947</v>
          </cell>
          <cell r="K993" t="str">
            <v>DR</v>
          </cell>
          <cell r="L993">
            <v>38026</v>
          </cell>
          <cell r="N993">
            <v>827</v>
          </cell>
          <cell r="P993">
            <v>120</v>
          </cell>
          <cell r="Q993">
            <v>0</v>
          </cell>
          <cell r="R993">
            <v>27.729999542236328</v>
          </cell>
          <cell r="S993">
            <v>31.629999160766602</v>
          </cell>
          <cell r="T993">
            <v>0</v>
          </cell>
          <cell r="U993">
            <v>4.6599998474121094</v>
          </cell>
          <cell r="V993">
            <v>150.72000122070313</v>
          </cell>
          <cell r="W993" t="str">
            <v>CISCO_DAILY_BILL_DTL20040311.TXT</v>
          </cell>
          <cell r="X993">
            <v>38058</v>
          </cell>
          <cell r="Z993" t="str">
            <v>Print Summary</v>
          </cell>
        </row>
        <row r="994">
          <cell r="E994">
            <v>38085</v>
          </cell>
          <cell r="F994">
            <v>29</v>
          </cell>
          <cell r="G994">
            <v>865</v>
          </cell>
          <cell r="K994" t="str">
            <v>DR</v>
          </cell>
          <cell r="L994">
            <v>38056</v>
          </cell>
          <cell r="N994">
            <v>759</v>
          </cell>
          <cell r="P994">
            <v>106</v>
          </cell>
          <cell r="Q994">
            <v>0</v>
          </cell>
          <cell r="R994">
            <v>25.450000762939453</v>
          </cell>
          <cell r="S994">
            <v>27.930000305175781</v>
          </cell>
          <cell r="T994">
            <v>0</v>
          </cell>
          <cell r="U994">
            <v>4.2600002288818359</v>
          </cell>
          <cell r="V994">
            <v>136.86000061035156</v>
          </cell>
          <cell r="W994" t="str">
            <v>CISCO_DAILY_BILL_DTL20040409.TXT</v>
          </cell>
          <cell r="X994">
            <v>38089</v>
          </cell>
          <cell r="Z994" t="str">
            <v>Print Summary</v>
          </cell>
        </row>
        <row r="995">
          <cell r="E995">
            <v>38117</v>
          </cell>
          <cell r="F995">
            <v>32</v>
          </cell>
          <cell r="G995">
            <v>1036</v>
          </cell>
          <cell r="K995" t="str">
            <v>DR</v>
          </cell>
          <cell r="L995">
            <v>38085</v>
          </cell>
          <cell r="N995">
            <v>859</v>
          </cell>
          <cell r="P995">
            <v>177</v>
          </cell>
          <cell r="Q995">
            <v>0</v>
          </cell>
          <cell r="R995">
            <v>6.8000001907348633</v>
          </cell>
          <cell r="S995">
            <v>35.979999542236328</v>
          </cell>
          <cell r="T995">
            <v>0</v>
          </cell>
          <cell r="U995">
            <v>5.0900001525878906</v>
          </cell>
          <cell r="V995">
            <v>158.38999938964844</v>
          </cell>
          <cell r="W995" t="str">
            <v>CISCO_DAILY_BILL_DTL20040511.TXT</v>
          </cell>
          <cell r="X995">
            <v>38119</v>
          </cell>
          <cell r="Z995" t="str">
            <v>Print Summary</v>
          </cell>
        </row>
        <row r="996">
          <cell r="E996">
            <v>38147</v>
          </cell>
          <cell r="F996">
            <v>30</v>
          </cell>
          <cell r="G996">
            <v>911</v>
          </cell>
          <cell r="K996" t="str">
            <v>DR</v>
          </cell>
          <cell r="L996">
            <v>38117</v>
          </cell>
          <cell r="N996">
            <v>812</v>
          </cell>
          <cell r="P996">
            <v>99</v>
          </cell>
          <cell r="Q996">
            <v>0</v>
          </cell>
          <cell r="R996">
            <v>-9.5600004196166992</v>
          </cell>
          <cell r="S996">
            <v>15.399999618530273</v>
          </cell>
          <cell r="T996">
            <v>0</v>
          </cell>
          <cell r="U996">
            <v>4.4899997711181641</v>
          </cell>
          <cell r="V996">
            <v>108.16000366210938</v>
          </cell>
          <cell r="W996" t="str">
            <v>CISCO_DAILY_BILL_DTL20040610.TXT</v>
          </cell>
          <cell r="X996">
            <v>38149</v>
          </cell>
          <cell r="Z996" t="str">
            <v>Print Summary</v>
          </cell>
        </row>
        <row r="997">
          <cell r="E997">
            <v>38179</v>
          </cell>
          <cell r="F997">
            <v>32</v>
          </cell>
          <cell r="G997">
            <v>878</v>
          </cell>
          <cell r="K997" t="str">
            <v>DR</v>
          </cell>
          <cell r="L997">
            <v>38147</v>
          </cell>
          <cell r="N997">
            <v>776</v>
          </cell>
          <cell r="P997">
            <v>102</v>
          </cell>
          <cell r="Q997">
            <v>0</v>
          </cell>
          <cell r="R997">
            <v>-9.130000114440918</v>
          </cell>
          <cell r="S997">
            <v>15.859999656677246</v>
          </cell>
          <cell r="T997">
            <v>0</v>
          </cell>
          <cell r="U997">
            <v>4.3299999237060547</v>
          </cell>
          <cell r="V997">
            <v>102.73000335693359</v>
          </cell>
          <cell r="W997" t="str">
            <v>CISCO_DAILY_BILL_DTL20040712.TXT</v>
          </cell>
          <cell r="X997">
            <v>38181</v>
          </cell>
          <cell r="Z997" t="str">
            <v>Print Summary</v>
          </cell>
        </row>
        <row r="998">
          <cell r="E998">
            <v>38208</v>
          </cell>
          <cell r="F998">
            <v>29</v>
          </cell>
          <cell r="G998">
            <v>1017</v>
          </cell>
          <cell r="K998" t="str">
            <v>DR</v>
          </cell>
          <cell r="L998">
            <v>38179</v>
          </cell>
          <cell r="N998">
            <v>890</v>
          </cell>
          <cell r="P998">
            <v>106</v>
          </cell>
          <cell r="Q998">
            <v>21</v>
          </cell>
          <cell r="R998">
            <v>-10.479999542236328</v>
          </cell>
          <cell r="S998">
            <v>16.489999771118164</v>
          </cell>
          <cell r="T998">
            <v>13.609999656677246</v>
          </cell>
          <cell r="U998">
            <v>5.0199999809265137</v>
          </cell>
          <cell r="V998">
            <v>137.61000061035156</v>
          </cell>
          <cell r="W998" t="str">
            <v>CISCO_DAILY_BILL_DTL20040812.TXT</v>
          </cell>
          <cell r="X998">
            <v>38212</v>
          </cell>
          <cell r="Z998" t="str">
            <v>Print Summary</v>
          </cell>
        </row>
        <row r="999">
          <cell r="E999">
            <v>38239</v>
          </cell>
          <cell r="F999">
            <v>31</v>
          </cell>
          <cell r="G999">
            <v>1085</v>
          </cell>
          <cell r="K999" t="str">
            <v>DR</v>
          </cell>
          <cell r="L999">
            <v>38208</v>
          </cell>
          <cell r="N999">
            <v>926</v>
          </cell>
          <cell r="P999">
            <v>133</v>
          </cell>
          <cell r="Q999">
            <v>26</v>
          </cell>
          <cell r="R999">
            <v>-13.319999694824219</v>
          </cell>
          <cell r="S999">
            <v>20.299999237060547</v>
          </cell>
          <cell r="T999">
            <v>16.739999771118164</v>
          </cell>
          <cell r="U999">
            <v>5.3299999237060547</v>
          </cell>
          <cell r="V999">
            <v>151.69999694824219</v>
          </cell>
          <cell r="W999" t="str">
            <v>CISCO_DAILY_BILL_DTL20040913.TXT</v>
          </cell>
          <cell r="X999">
            <v>38244</v>
          </cell>
          <cell r="Z999" t="str">
            <v>Print Summary</v>
          </cell>
        </row>
        <row r="1000">
          <cell r="E1000">
            <v>37901</v>
          </cell>
          <cell r="F1000">
            <v>28</v>
          </cell>
          <cell r="G1000">
            <v>211</v>
          </cell>
          <cell r="K1000" t="str">
            <v>DR</v>
          </cell>
          <cell r="L1000">
            <v>37873</v>
          </cell>
          <cell r="N1000">
            <v>180</v>
          </cell>
          <cell r="P1000">
            <v>28</v>
          </cell>
          <cell r="Q1000">
            <v>3</v>
          </cell>
          <cell r="R1000">
            <v>8.0200004577636719</v>
          </cell>
          <cell r="S1000">
            <v>4.3299999237060547</v>
          </cell>
          <cell r="T1000">
            <v>1.4199999570846558</v>
          </cell>
          <cell r="U1000">
            <v>0.93999999761581421</v>
          </cell>
          <cell r="V1000">
            <v>30.110000610351563</v>
          </cell>
          <cell r="W1000" t="str">
            <v>CISCO_DAILY_BILL_DTL20031008.TXT</v>
          </cell>
          <cell r="X1000">
            <v>37903</v>
          </cell>
          <cell r="Z1000" t="str">
            <v>Print Summary</v>
          </cell>
        </row>
        <row r="1001">
          <cell r="E1001">
            <v>37930</v>
          </cell>
          <cell r="F1001">
            <v>29</v>
          </cell>
          <cell r="G1001">
            <v>242</v>
          </cell>
          <cell r="K1001" t="str">
            <v>DR</v>
          </cell>
          <cell r="L1001">
            <v>37901</v>
          </cell>
          <cell r="N1001">
            <v>192</v>
          </cell>
          <cell r="P1001">
            <v>41</v>
          </cell>
          <cell r="Q1001">
            <v>9</v>
          </cell>
          <cell r="R1001">
            <v>8.5200004577636719</v>
          </cell>
          <cell r="S1001">
            <v>5.8000001907348633</v>
          </cell>
          <cell r="T1001">
            <v>4.2699999809265137</v>
          </cell>
          <cell r="U1001">
            <v>1.0700000524520874</v>
          </cell>
          <cell r="V1001">
            <v>37.659999847412109</v>
          </cell>
          <cell r="W1001" t="str">
            <v>CISCO_DAILY_BILL_DTL20031106.TXT</v>
          </cell>
          <cell r="X1001">
            <v>37932</v>
          </cell>
          <cell r="Z1001" t="str">
            <v>Print Summary</v>
          </cell>
        </row>
        <row r="1002">
          <cell r="E1002">
            <v>37963</v>
          </cell>
          <cell r="F1002">
            <v>33</v>
          </cell>
          <cell r="G1002">
            <v>237</v>
          </cell>
          <cell r="K1002" t="str">
            <v>DR</v>
          </cell>
          <cell r="L1002">
            <v>37930</v>
          </cell>
          <cell r="N1002">
            <v>202</v>
          </cell>
          <cell r="P1002">
            <v>35</v>
          </cell>
          <cell r="Q1002">
            <v>0</v>
          </cell>
          <cell r="R1002">
            <v>8.75</v>
          </cell>
          <cell r="S1002">
            <v>1.690000057220459</v>
          </cell>
          <cell r="T1002">
            <v>0</v>
          </cell>
          <cell r="U1002">
            <v>1.0499999523162842</v>
          </cell>
          <cell r="V1002">
            <v>29.129999160766602</v>
          </cell>
          <cell r="W1002" t="str">
            <v>CISCO_DAILY_BILL_DTL20031210.TXT</v>
          </cell>
          <cell r="X1002">
            <v>37966</v>
          </cell>
          <cell r="Z1002" t="str">
            <v>Print Summary</v>
          </cell>
        </row>
        <row r="1003">
          <cell r="E1003">
            <v>37994</v>
          </cell>
          <cell r="F1003">
            <v>31</v>
          </cell>
          <cell r="G1003">
            <v>219</v>
          </cell>
          <cell r="K1003" t="str">
            <v>DR</v>
          </cell>
          <cell r="L1003">
            <v>37963</v>
          </cell>
          <cell r="N1003">
            <v>187</v>
          </cell>
          <cell r="P1003">
            <v>31</v>
          </cell>
          <cell r="Q1003">
            <v>1</v>
          </cell>
          <cell r="R1003">
            <v>8.1000003814697266</v>
          </cell>
          <cell r="S1003">
            <v>1.5</v>
          </cell>
          <cell r="T1003">
            <v>0.6600000262260437</v>
          </cell>
          <cell r="U1003">
            <v>0.97000002861022949</v>
          </cell>
          <cell r="V1003">
            <v>27.420000076293945</v>
          </cell>
          <cell r="W1003" t="str">
            <v>CISCO_DAILY_BILL_DTL20040112.TXT</v>
          </cell>
          <cell r="X1003">
            <v>37999</v>
          </cell>
          <cell r="Z1003" t="str">
            <v>Print Summary</v>
          </cell>
        </row>
        <row r="1004">
          <cell r="E1004">
            <v>38025</v>
          </cell>
          <cell r="F1004">
            <v>31</v>
          </cell>
          <cell r="G1004">
            <v>201</v>
          </cell>
          <cell r="K1004" t="str">
            <v>DR</v>
          </cell>
          <cell r="L1004">
            <v>37994</v>
          </cell>
          <cell r="N1004">
            <v>170</v>
          </cell>
          <cell r="P1004">
            <v>27</v>
          </cell>
          <cell r="Q1004">
            <v>4</v>
          </cell>
          <cell r="R1004">
            <v>7.320000171661377</v>
          </cell>
          <cell r="S1004">
            <v>1.2999999523162842</v>
          </cell>
          <cell r="T1004">
            <v>2.630000114440918</v>
          </cell>
          <cell r="U1004">
            <v>0.94999998807907104</v>
          </cell>
          <cell r="V1004">
            <v>26.799999237060547</v>
          </cell>
          <cell r="W1004" t="str">
            <v>CISCO_DAILY_BILL_DTL20040209.TXT</v>
          </cell>
          <cell r="X1004">
            <v>38027</v>
          </cell>
          <cell r="Z1004" t="str">
            <v>Print Summary</v>
          </cell>
        </row>
        <row r="1005">
          <cell r="E1005">
            <v>38055</v>
          </cell>
          <cell r="F1005">
            <v>30</v>
          </cell>
          <cell r="G1005">
            <v>215</v>
          </cell>
          <cell r="K1005" t="str">
            <v>DR</v>
          </cell>
          <cell r="L1005">
            <v>38025</v>
          </cell>
          <cell r="N1005">
            <v>183</v>
          </cell>
          <cell r="P1005">
            <v>32</v>
          </cell>
          <cell r="Q1005">
            <v>0</v>
          </cell>
          <cell r="R1005">
            <v>7.8400001525878906</v>
          </cell>
          <cell r="S1005">
            <v>1.5299999713897705</v>
          </cell>
          <cell r="T1005">
            <v>0</v>
          </cell>
          <cell r="U1005">
            <v>1.059999942779541</v>
          </cell>
          <cell r="V1005">
            <v>26.149999618530273</v>
          </cell>
          <cell r="W1005" t="str">
            <v>CISCO_DAILY_BILL_DTL20040310.TXT</v>
          </cell>
          <cell r="X1005">
            <v>38057</v>
          </cell>
          <cell r="Z1005" t="str">
            <v>Print Summary</v>
          </cell>
        </row>
        <row r="1006">
          <cell r="E1006">
            <v>38084</v>
          </cell>
          <cell r="F1006">
            <v>29</v>
          </cell>
          <cell r="G1006">
            <v>218</v>
          </cell>
          <cell r="K1006" t="str">
            <v>DR</v>
          </cell>
          <cell r="L1006">
            <v>38055</v>
          </cell>
          <cell r="N1006">
            <v>184</v>
          </cell>
          <cell r="P1006">
            <v>34</v>
          </cell>
          <cell r="Q1006">
            <v>0</v>
          </cell>
          <cell r="R1006">
            <v>7.880000114440918</v>
          </cell>
          <cell r="S1006">
            <v>1.6299999952316284</v>
          </cell>
          <cell r="T1006">
            <v>0</v>
          </cell>
          <cell r="U1006">
            <v>1.0700000524520874</v>
          </cell>
          <cell r="V1006">
            <v>26.760000228881836</v>
          </cell>
          <cell r="W1006" t="str">
            <v>CISCO_DAILY_BILL_DTL20040408.TXT</v>
          </cell>
          <cell r="X1006">
            <v>38086</v>
          </cell>
          <cell r="Z1006" t="str">
            <v>Print Summary</v>
          </cell>
        </row>
        <row r="1007">
          <cell r="E1007">
            <v>38116</v>
          </cell>
          <cell r="F1007">
            <v>32</v>
          </cell>
          <cell r="G1007">
            <v>266</v>
          </cell>
          <cell r="K1007" t="str">
            <v>DR</v>
          </cell>
          <cell r="L1007">
            <v>38084</v>
          </cell>
          <cell r="N1007">
            <v>205</v>
          </cell>
          <cell r="P1007">
            <v>61</v>
          </cell>
          <cell r="Q1007">
            <v>0</v>
          </cell>
          <cell r="R1007">
            <v>5.75</v>
          </cell>
          <cell r="S1007">
            <v>5.0199999809265137</v>
          </cell>
          <cell r="T1007">
            <v>0</v>
          </cell>
          <cell r="U1007">
            <v>1.309999942779541</v>
          </cell>
          <cell r="V1007">
            <v>33.409999847412109</v>
          </cell>
          <cell r="W1007" t="str">
            <v>CISCO_DAILY_BILL_DTL20040510.TXT</v>
          </cell>
          <cell r="X1007">
            <v>38118</v>
          </cell>
          <cell r="Z1007" t="str">
            <v>Print Summary</v>
          </cell>
        </row>
        <row r="1008">
          <cell r="E1008">
            <v>38146</v>
          </cell>
          <cell r="F1008">
            <v>30</v>
          </cell>
          <cell r="G1008">
            <v>205</v>
          </cell>
          <cell r="K1008" t="str">
            <v>DR</v>
          </cell>
          <cell r="L1008">
            <v>38116</v>
          </cell>
          <cell r="N1008">
            <v>176</v>
          </cell>
          <cell r="P1008">
            <v>29</v>
          </cell>
          <cell r="Q1008">
            <v>0</v>
          </cell>
          <cell r="R1008">
            <v>4.7899999618530273</v>
          </cell>
          <cell r="S1008">
            <v>3.9800000190734863</v>
          </cell>
          <cell r="T1008">
            <v>0</v>
          </cell>
          <cell r="U1008">
            <v>1.0099999904632568</v>
          </cell>
          <cell r="V1008">
            <v>26.280000686645508</v>
          </cell>
          <cell r="W1008" t="str">
            <v>CISCO_DAILY_BILL_DTL20040609.TXT</v>
          </cell>
          <cell r="X1008">
            <v>38148</v>
          </cell>
          <cell r="Z1008" t="str">
            <v>Print Summary</v>
          </cell>
        </row>
        <row r="1009">
          <cell r="E1009">
            <v>38176</v>
          </cell>
          <cell r="F1009">
            <v>30</v>
          </cell>
          <cell r="G1009">
            <v>182</v>
          </cell>
          <cell r="K1009" t="str">
            <v>DR</v>
          </cell>
          <cell r="L1009">
            <v>38146</v>
          </cell>
          <cell r="N1009">
            <v>153</v>
          </cell>
          <cell r="P1009">
            <v>29</v>
          </cell>
          <cell r="Q1009">
            <v>0</v>
          </cell>
          <cell r="R1009">
            <v>4.1700000762939453</v>
          </cell>
          <cell r="S1009">
            <v>3.9800000190734863</v>
          </cell>
          <cell r="T1009">
            <v>0</v>
          </cell>
          <cell r="U1009">
            <v>0.89999997615814209</v>
          </cell>
          <cell r="V1009">
            <v>23.700000762939453</v>
          </cell>
          <cell r="W1009" t="str">
            <v>CISCO_DAILY_BILL_DTL20040709.TXT</v>
          </cell>
          <cell r="X1009">
            <v>38180</v>
          </cell>
          <cell r="Z1009" t="str">
            <v>Print Summary</v>
          </cell>
        </row>
        <row r="1010">
          <cell r="E1010">
            <v>38207</v>
          </cell>
          <cell r="F1010">
            <v>31</v>
          </cell>
          <cell r="G1010">
            <v>307</v>
          </cell>
          <cell r="K1010" t="str">
            <v>DR</v>
          </cell>
          <cell r="L1010">
            <v>38176</v>
          </cell>
          <cell r="N1010">
            <v>264</v>
          </cell>
          <cell r="P1010">
            <v>35</v>
          </cell>
          <cell r="Q1010">
            <v>8</v>
          </cell>
          <cell r="R1010">
            <v>7.190000057220459</v>
          </cell>
          <cell r="S1010">
            <v>4.8000001907348633</v>
          </cell>
          <cell r="T1010">
            <v>3.6600000858306885</v>
          </cell>
          <cell r="U1010">
            <v>1.5099999904632568</v>
          </cell>
          <cell r="V1010">
            <v>41.869998931884766</v>
          </cell>
          <cell r="W1010" t="str">
            <v>CISCO_DAILY_BILL_DTL20040809.TXT</v>
          </cell>
          <cell r="X1010">
            <v>38209</v>
          </cell>
          <cell r="Z1010" t="str">
            <v>Print Summary</v>
          </cell>
        </row>
        <row r="1011">
          <cell r="E1011">
            <v>38238</v>
          </cell>
          <cell r="F1011">
            <v>31</v>
          </cell>
          <cell r="G1011">
            <v>351</v>
          </cell>
          <cell r="K1011" t="str">
            <v>DR</v>
          </cell>
          <cell r="L1011">
            <v>38207</v>
          </cell>
          <cell r="N1011">
            <v>298</v>
          </cell>
          <cell r="P1011">
            <v>41</v>
          </cell>
          <cell r="Q1011">
            <v>12</v>
          </cell>
          <cell r="R1011">
            <v>7.3000001907348633</v>
          </cell>
          <cell r="S1011">
            <v>5.5199999809265137</v>
          </cell>
          <cell r="T1011">
            <v>5.4600000381469727</v>
          </cell>
          <cell r="U1011">
            <v>1.7300000190734863</v>
          </cell>
          <cell r="V1011">
            <v>48.619998931884766</v>
          </cell>
          <cell r="W1011" t="str">
            <v>CISCO_DAILY_BILL_DTL20040909.TXT</v>
          </cell>
          <cell r="X1011">
            <v>38240</v>
          </cell>
          <cell r="Z1011" t="str">
            <v>Print Summary</v>
          </cell>
        </row>
        <row r="1012">
          <cell r="E1012">
            <v>37815</v>
          </cell>
          <cell r="F1012">
            <v>13</v>
          </cell>
          <cell r="G1012">
            <v>424</v>
          </cell>
          <cell r="K1012" t="str">
            <v>DR</v>
          </cell>
          <cell r="L1012">
            <v>37802</v>
          </cell>
          <cell r="N1012">
            <v>372</v>
          </cell>
          <cell r="P1012">
            <v>51</v>
          </cell>
          <cell r="Q1012">
            <v>1</v>
          </cell>
          <cell r="R1012">
            <v>16.319999694824219</v>
          </cell>
          <cell r="S1012">
            <v>7.8499999046325684</v>
          </cell>
          <cell r="T1012">
            <v>0.4699999988079071</v>
          </cell>
          <cell r="U1012">
            <v>2.1700000762939453</v>
          </cell>
          <cell r="V1012">
            <v>67.589996337890625</v>
          </cell>
          <cell r="W1012" t="str">
            <v>CISCO_DAILY_BILL_DTL20030715.TXT</v>
          </cell>
          <cell r="X1012">
            <v>37818</v>
          </cell>
          <cell r="Z1012" t="str">
            <v>Print Summary</v>
          </cell>
        </row>
        <row r="1013">
          <cell r="E1013">
            <v>37844</v>
          </cell>
          <cell r="F1013">
            <v>29</v>
          </cell>
          <cell r="G1013">
            <v>878</v>
          </cell>
          <cell r="K1013" t="str">
            <v>DR</v>
          </cell>
          <cell r="L1013">
            <v>37815</v>
          </cell>
          <cell r="N1013">
            <v>762</v>
          </cell>
          <cell r="P1013">
            <v>110</v>
          </cell>
          <cell r="Q1013">
            <v>6</v>
          </cell>
          <cell r="R1013">
            <v>33.430000305175781</v>
          </cell>
          <cell r="S1013">
            <v>16.930000305175781</v>
          </cell>
          <cell r="T1013">
            <v>2.8399999141693115</v>
          </cell>
          <cell r="U1013">
            <v>4.5</v>
          </cell>
          <cell r="V1013">
            <v>140.72999572753906</v>
          </cell>
          <cell r="W1013" t="str">
            <v>CISCO_DAILY_BILL_DTL20030812.TXT</v>
          </cell>
          <cell r="X1013">
            <v>37846</v>
          </cell>
          <cell r="Z1013" t="str">
            <v>Print Summary</v>
          </cell>
        </row>
        <row r="1014">
          <cell r="E1014">
            <v>37874</v>
          </cell>
          <cell r="F1014">
            <v>30</v>
          </cell>
          <cell r="G1014">
            <v>1127</v>
          </cell>
          <cell r="K1014" t="str">
            <v>DR</v>
          </cell>
          <cell r="L1014">
            <v>37844</v>
          </cell>
          <cell r="N1014">
            <v>956</v>
          </cell>
          <cell r="P1014">
            <v>162</v>
          </cell>
          <cell r="Q1014">
            <v>9</v>
          </cell>
          <cell r="R1014">
            <v>42.159999847412109</v>
          </cell>
          <cell r="S1014">
            <v>24.969999313354492</v>
          </cell>
          <cell r="T1014">
            <v>4.2699999809265137</v>
          </cell>
          <cell r="U1014">
            <v>5.5199999809265137</v>
          </cell>
          <cell r="V1014">
            <v>189.27000427246094</v>
          </cell>
          <cell r="W1014" t="str">
            <v>CISCO_DAILY_BILL_DTL20030912.TXT</v>
          </cell>
          <cell r="X1014">
            <v>37879</v>
          </cell>
          <cell r="Z1014" t="str">
            <v>Print Summary</v>
          </cell>
        </row>
        <row r="1015">
          <cell r="E1015">
            <v>37903</v>
          </cell>
          <cell r="F1015">
            <v>29</v>
          </cell>
          <cell r="G1015">
            <v>873</v>
          </cell>
          <cell r="K1015" t="str">
            <v>DR</v>
          </cell>
          <cell r="L1015">
            <v>37874</v>
          </cell>
          <cell r="N1015">
            <v>731</v>
          </cell>
          <cell r="P1015">
            <v>131</v>
          </cell>
          <cell r="Q1015">
            <v>11</v>
          </cell>
          <cell r="R1015">
            <v>32.580001831054688</v>
          </cell>
          <cell r="S1015">
            <v>20.25</v>
          </cell>
          <cell r="T1015">
            <v>5.2199997901916504</v>
          </cell>
          <cell r="U1015">
            <v>3.869999885559082</v>
          </cell>
          <cell r="V1015">
            <v>144.78999328613281</v>
          </cell>
          <cell r="W1015" t="str">
            <v>CISCO_DAILY_BILL_DTL20031013.TXT</v>
          </cell>
          <cell r="X1015">
            <v>37908</v>
          </cell>
          <cell r="Z1015" t="str">
            <v>Print Summary</v>
          </cell>
        </row>
        <row r="1016">
          <cell r="E1016">
            <v>37935</v>
          </cell>
          <cell r="F1016">
            <v>32</v>
          </cell>
          <cell r="G1016">
            <v>896</v>
          </cell>
          <cell r="K1016" t="str">
            <v>DR</v>
          </cell>
          <cell r="L1016">
            <v>37903</v>
          </cell>
          <cell r="N1016">
            <v>720</v>
          </cell>
          <cell r="P1016">
            <v>166</v>
          </cell>
          <cell r="Q1016">
            <v>10</v>
          </cell>
          <cell r="R1016">
            <v>31.819999694824219</v>
          </cell>
          <cell r="S1016">
            <v>21.510000228881836</v>
          </cell>
          <cell r="T1016">
            <v>4.75</v>
          </cell>
          <cell r="U1016">
            <v>3.9800000190734863</v>
          </cell>
          <cell r="V1016">
            <v>146.02999877929688</v>
          </cell>
          <cell r="W1016" t="str">
            <v>CISCO_DAILY_BILL_DTL20031111.TXT</v>
          </cell>
          <cell r="X1016">
            <v>37937</v>
          </cell>
          <cell r="Z1016" t="str">
            <v>Print Summary</v>
          </cell>
        </row>
        <row r="1017">
          <cell r="E1017">
            <v>37965</v>
          </cell>
          <cell r="F1017">
            <v>30</v>
          </cell>
          <cell r="G1017">
            <v>682</v>
          </cell>
          <cell r="K1017" t="str">
            <v>DR</v>
          </cell>
          <cell r="L1017">
            <v>37935</v>
          </cell>
          <cell r="N1017">
            <v>559</v>
          </cell>
          <cell r="P1017">
            <v>123</v>
          </cell>
          <cell r="Q1017">
            <v>0</v>
          </cell>
          <cell r="R1017">
            <v>24.219999313354492</v>
          </cell>
          <cell r="S1017">
            <v>5.940000057220459</v>
          </cell>
          <cell r="T1017">
            <v>0</v>
          </cell>
          <cell r="U1017">
            <v>3.0199999809265137</v>
          </cell>
          <cell r="V1017">
            <v>91.970001220703125</v>
          </cell>
          <cell r="W1017" t="str">
            <v>CISCO_DAILY_BILL_DTL20031211.TXT</v>
          </cell>
          <cell r="X1017">
            <v>37967</v>
          </cell>
          <cell r="Z1017" t="str">
            <v>Print Summary</v>
          </cell>
        </row>
        <row r="1018">
          <cell r="E1018">
            <v>37998</v>
          </cell>
          <cell r="F1018">
            <v>33</v>
          </cell>
          <cell r="G1018">
            <v>879</v>
          </cell>
          <cell r="K1018" t="str">
            <v>DR</v>
          </cell>
          <cell r="L1018">
            <v>37965</v>
          </cell>
          <cell r="N1018">
            <v>736</v>
          </cell>
          <cell r="P1018">
            <v>137</v>
          </cell>
          <cell r="Q1018">
            <v>6</v>
          </cell>
          <cell r="R1018">
            <v>31.889999389648438</v>
          </cell>
          <cell r="S1018">
            <v>6.619999885559082</v>
          </cell>
          <cell r="T1018">
            <v>3.9500000476837158</v>
          </cell>
          <cell r="U1018">
            <v>3.8900001049041748</v>
          </cell>
          <cell r="V1018">
            <v>124.51999664306641</v>
          </cell>
          <cell r="W1018" t="str">
            <v>CISCO_DAILY_BILL_DTL20040113.TXT</v>
          </cell>
          <cell r="X1018">
            <v>38000</v>
          </cell>
          <cell r="Z1018" t="str">
            <v>Print Summary</v>
          </cell>
        </row>
        <row r="1019">
          <cell r="E1019">
            <v>38027</v>
          </cell>
          <cell r="F1019">
            <v>29</v>
          </cell>
          <cell r="G1019">
            <v>779</v>
          </cell>
          <cell r="K1019" t="str">
            <v>DR</v>
          </cell>
          <cell r="L1019">
            <v>37998</v>
          </cell>
          <cell r="N1019">
            <v>645</v>
          </cell>
          <cell r="P1019">
            <v>121</v>
          </cell>
          <cell r="Q1019">
            <v>13</v>
          </cell>
          <cell r="R1019">
            <v>27.729999542236328</v>
          </cell>
          <cell r="S1019">
            <v>5.809999942779541</v>
          </cell>
          <cell r="T1019">
            <v>8.5500001907348633</v>
          </cell>
          <cell r="U1019">
            <v>3.7200000286102295</v>
          </cell>
          <cell r="V1019">
            <v>114.37999725341797</v>
          </cell>
          <cell r="W1019" t="str">
            <v>CISCO_DAILY_BILL_DTL20040211.TXT</v>
          </cell>
          <cell r="X1019">
            <v>38029</v>
          </cell>
          <cell r="Z1019" t="str">
            <v>Print Summary</v>
          </cell>
        </row>
        <row r="1020">
          <cell r="E1020">
            <v>38057</v>
          </cell>
          <cell r="F1020">
            <v>30</v>
          </cell>
          <cell r="G1020">
            <v>761</v>
          </cell>
          <cell r="K1020" t="str">
            <v>DR</v>
          </cell>
          <cell r="L1020">
            <v>38027</v>
          </cell>
          <cell r="N1020">
            <v>649</v>
          </cell>
          <cell r="P1020">
            <v>112</v>
          </cell>
          <cell r="Q1020">
            <v>0</v>
          </cell>
          <cell r="R1020">
            <v>27.799999237060547</v>
          </cell>
          <cell r="S1020">
            <v>5.3600001335144043</v>
          </cell>
          <cell r="T1020">
            <v>0</v>
          </cell>
          <cell r="U1020">
            <v>3.75</v>
          </cell>
          <cell r="V1020">
            <v>103.38999938964844</v>
          </cell>
          <cell r="W1020" t="str">
            <v>CISCO_DAILY_BILL_DTL20040312.TXT</v>
          </cell>
          <cell r="X1020">
            <v>38061</v>
          </cell>
          <cell r="Z1020" t="str">
            <v>Print Summary</v>
          </cell>
        </row>
        <row r="1021">
          <cell r="E1021">
            <v>38088</v>
          </cell>
          <cell r="F1021">
            <v>31</v>
          </cell>
          <cell r="G1021">
            <v>752</v>
          </cell>
          <cell r="K1021" t="str">
            <v>DR</v>
          </cell>
          <cell r="L1021">
            <v>38057</v>
          </cell>
          <cell r="N1021">
            <v>641</v>
          </cell>
          <cell r="P1021">
            <v>111</v>
          </cell>
          <cell r="Q1021">
            <v>0</v>
          </cell>
          <cell r="R1021">
            <v>27.040000915527344</v>
          </cell>
          <cell r="S1021">
            <v>5.309999942779541</v>
          </cell>
          <cell r="T1021">
            <v>0</v>
          </cell>
          <cell r="U1021">
            <v>3.7000000476837158</v>
          </cell>
          <cell r="V1021">
            <v>102.05000305175781</v>
          </cell>
          <cell r="W1021" t="str">
            <v>CISCO_DAILY_BILL_DTL20040413.TXT</v>
          </cell>
          <cell r="X1021">
            <v>38091</v>
          </cell>
          <cell r="Z1021" t="str">
            <v>Print Summary</v>
          </cell>
        </row>
        <row r="1022">
          <cell r="E1022">
            <v>38118</v>
          </cell>
          <cell r="F1022">
            <v>30</v>
          </cell>
          <cell r="G1022">
            <v>757</v>
          </cell>
          <cell r="K1022" t="str">
            <v>DR</v>
          </cell>
          <cell r="L1022">
            <v>38088</v>
          </cell>
          <cell r="N1022">
            <v>654</v>
          </cell>
          <cell r="P1022">
            <v>103</v>
          </cell>
          <cell r="Q1022">
            <v>0</v>
          </cell>
          <cell r="R1022">
            <v>17.360000610351563</v>
          </cell>
          <cell r="S1022">
            <v>7.7600002288818359</v>
          </cell>
          <cell r="T1022">
            <v>0</v>
          </cell>
          <cell r="U1022">
            <v>3.7300000190734863</v>
          </cell>
          <cell r="V1022">
            <v>105.08000183105469</v>
          </cell>
          <cell r="W1022" t="str">
            <v>CISCO_DAILY_BILL_DTL20040512.TXT</v>
          </cell>
          <cell r="X1022">
            <v>38120</v>
          </cell>
          <cell r="Z1022" t="str">
            <v>Print Summary</v>
          </cell>
        </row>
        <row r="1023">
          <cell r="E1023">
            <v>38148</v>
          </cell>
          <cell r="F1023">
            <v>30</v>
          </cell>
          <cell r="G1023">
            <v>751</v>
          </cell>
          <cell r="K1023" t="str">
            <v>DR</v>
          </cell>
          <cell r="L1023">
            <v>38118</v>
          </cell>
          <cell r="N1023">
            <v>639</v>
          </cell>
          <cell r="P1023">
            <v>112</v>
          </cell>
          <cell r="Q1023">
            <v>0</v>
          </cell>
          <cell r="R1023">
            <v>17.399999618530273</v>
          </cell>
          <cell r="S1023">
            <v>15.369999885559082</v>
          </cell>
          <cell r="T1023">
            <v>0</v>
          </cell>
          <cell r="U1023">
            <v>3.7000000476837158</v>
          </cell>
          <cell r="V1023">
            <v>112.69000244140625</v>
          </cell>
          <cell r="W1023" t="str">
            <v>CISCO_DAILY_BILL_DTL20040614.TXT</v>
          </cell>
          <cell r="X1023">
            <v>38153</v>
          </cell>
          <cell r="Z1023" t="str">
            <v>Print Summary</v>
          </cell>
        </row>
        <row r="1024">
          <cell r="E1024">
            <v>38180</v>
          </cell>
          <cell r="F1024">
            <v>32</v>
          </cell>
          <cell r="G1024">
            <v>849</v>
          </cell>
          <cell r="K1024" t="str">
            <v>DR</v>
          </cell>
          <cell r="L1024">
            <v>38148</v>
          </cell>
          <cell r="N1024">
            <v>706</v>
          </cell>
          <cell r="P1024">
            <v>143</v>
          </cell>
          <cell r="Q1024">
            <v>0</v>
          </cell>
          <cell r="R1024">
            <v>19.219999313354492</v>
          </cell>
          <cell r="S1024">
            <v>19.620000839233398</v>
          </cell>
          <cell r="T1024">
            <v>0</v>
          </cell>
          <cell r="U1024">
            <v>4.179999828338623</v>
          </cell>
          <cell r="V1024">
            <v>130.77999877929688</v>
          </cell>
          <cell r="W1024" t="str">
            <v>CISCO_DAILY_BILL_DTL20040713.TXT</v>
          </cell>
          <cell r="X1024">
            <v>38182</v>
          </cell>
          <cell r="Z1024" t="str">
            <v>Print Summary</v>
          </cell>
        </row>
        <row r="1025">
          <cell r="E1025">
            <v>38209</v>
          </cell>
          <cell r="F1025">
            <v>29</v>
          </cell>
          <cell r="G1025">
            <v>900</v>
          </cell>
          <cell r="K1025" t="str">
            <v>DR</v>
          </cell>
          <cell r="L1025">
            <v>38180</v>
          </cell>
          <cell r="N1025">
            <v>757</v>
          </cell>
          <cell r="P1025">
            <v>113</v>
          </cell>
          <cell r="Q1025">
            <v>30</v>
          </cell>
          <cell r="R1025">
            <v>20.610000610351563</v>
          </cell>
          <cell r="S1025">
            <v>15.510000228881836</v>
          </cell>
          <cell r="T1025">
            <v>13.720000267028809</v>
          </cell>
          <cell r="U1025">
            <v>4.440000057220459</v>
          </cell>
          <cell r="V1025">
            <v>151.44999694824219</v>
          </cell>
          <cell r="W1025" t="str">
            <v>CISCO_DAILY_BILL_DTL20040812.TXT</v>
          </cell>
          <cell r="X1025">
            <v>38212</v>
          </cell>
          <cell r="Z1025" t="str">
            <v>Print Summary</v>
          </cell>
        </row>
        <row r="1026">
          <cell r="E1026">
            <v>38242</v>
          </cell>
          <cell r="F1026">
            <v>33</v>
          </cell>
          <cell r="G1026">
            <v>1270</v>
          </cell>
          <cell r="K1026" t="str">
            <v>DR</v>
          </cell>
          <cell r="L1026">
            <v>38209</v>
          </cell>
          <cell r="N1026">
            <v>1054</v>
          </cell>
          <cell r="P1026">
            <v>184</v>
          </cell>
          <cell r="Q1026">
            <v>32</v>
          </cell>
          <cell r="R1026">
            <v>25.170000076293945</v>
          </cell>
          <cell r="S1026">
            <v>24.850000381469727</v>
          </cell>
          <cell r="T1026">
            <v>14.409999847412109</v>
          </cell>
          <cell r="U1026">
            <v>6.2600002288818359</v>
          </cell>
          <cell r="V1026">
            <v>218.77000427246094</v>
          </cell>
          <cell r="W1026" t="str">
            <v>CISCO_DAILY_BILL_DTL20040914.TXT</v>
          </cell>
          <cell r="X1026">
            <v>38245</v>
          </cell>
          <cell r="Z1026" t="str">
            <v>Print Summary</v>
          </cell>
        </row>
        <row r="1027">
          <cell r="E1027">
            <v>37997</v>
          </cell>
          <cell r="F1027">
            <v>32</v>
          </cell>
          <cell r="G1027">
            <v>1030</v>
          </cell>
          <cell r="K1027" t="str">
            <v>DR</v>
          </cell>
          <cell r="L1027">
            <v>37965</v>
          </cell>
          <cell r="N1027">
            <v>885</v>
          </cell>
          <cell r="P1027">
            <v>140</v>
          </cell>
          <cell r="Q1027">
            <v>5</v>
          </cell>
          <cell r="R1027">
            <v>30.110000610351563</v>
          </cell>
          <cell r="S1027">
            <v>36.970001220703125</v>
          </cell>
          <cell r="T1027">
            <v>2.4200000762939453</v>
          </cell>
          <cell r="U1027">
            <v>4.570000171661377</v>
          </cell>
          <cell r="V1027">
            <v>169.33999633789063</v>
          </cell>
          <cell r="W1027" t="str">
            <v>CISCO_DAILY_BILL_DTL20040112.TXT</v>
          </cell>
          <cell r="X1027">
            <v>37999</v>
          </cell>
          <cell r="Z1027" t="str">
            <v>Print Summary</v>
          </cell>
        </row>
        <row r="1028">
          <cell r="E1028">
            <v>38026</v>
          </cell>
          <cell r="F1028">
            <v>29</v>
          </cell>
          <cell r="G1028">
            <v>792</v>
          </cell>
          <cell r="K1028" t="str">
            <v>DR</v>
          </cell>
          <cell r="L1028">
            <v>37997</v>
          </cell>
          <cell r="N1028">
            <v>681</v>
          </cell>
          <cell r="P1028">
            <v>100</v>
          </cell>
          <cell r="Q1028">
            <v>11</v>
          </cell>
          <cell r="R1028">
            <v>22.940000534057617</v>
          </cell>
          <cell r="S1028">
            <v>26.370000839233398</v>
          </cell>
          <cell r="T1028">
            <v>5.320000171661377</v>
          </cell>
          <cell r="U1028">
            <v>3.7899999618530273</v>
          </cell>
          <cell r="V1028">
            <v>128.36000061035156</v>
          </cell>
          <cell r="W1028" t="str">
            <v>CISCO_DAILY_BILL_DTL20040210.TXT</v>
          </cell>
          <cell r="X1028">
            <v>38028</v>
          </cell>
          <cell r="Z1028" t="str">
            <v>Print Summary</v>
          </cell>
        </row>
        <row r="1029">
          <cell r="E1029">
            <v>38056</v>
          </cell>
          <cell r="F1029">
            <v>30</v>
          </cell>
          <cell r="G1029">
            <v>785</v>
          </cell>
          <cell r="K1029" t="str">
            <v>DR</v>
          </cell>
          <cell r="L1029">
            <v>38026</v>
          </cell>
          <cell r="N1029">
            <v>679</v>
          </cell>
          <cell r="P1029">
            <v>106</v>
          </cell>
          <cell r="Q1029">
            <v>0</v>
          </cell>
          <cell r="R1029">
            <v>22.770000457763672</v>
          </cell>
          <cell r="S1029">
            <v>27.930000305175781</v>
          </cell>
          <cell r="T1029">
            <v>0</v>
          </cell>
          <cell r="U1029">
            <v>3.869999885559082</v>
          </cell>
          <cell r="V1029">
            <v>123.62000274658203</v>
          </cell>
          <cell r="W1029" t="str">
            <v>CISCO_DAILY_BILL_DTL20040311.TXT</v>
          </cell>
          <cell r="X1029">
            <v>38058</v>
          </cell>
          <cell r="Z1029" t="str">
            <v>Print Summary</v>
          </cell>
        </row>
        <row r="1030">
          <cell r="E1030">
            <v>38085</v>
          </cell>
          <cell r="F1030">
            <v>29</v>
          </cell>
          <cell r="G1030">
            <v>726</v>
          </cell>
          <cell r="K1030" t="str">
            <v>DR</v>
          </cell>
          <cell r="L1030">
            <v>38056</v>
          </cell>
          <cell r="N1030">
            <v>626</v>
          </cell>
          <cell r="P1030">
            <v>100</v>
          </cell>
          <cell r="Q1030">
            <v>0</v>
          </cell>
          <cell r="R1030">
            <v>20.989999771118164</v>
          </cell>
          <cell r="S1030">
            <v>26.350000381469727</v>
          </cell>
          <cell r="T1030">
            <v>0</v>
          </cell>
          <cell r="U1030">
            <v>3.5799999237060547</v>
          </cell>
          <cell r="V1030">
            <v>114.87999725341797</v>
          </cell>
          <cell r="W1030" t="str">
            <v>CISCO_DAILY_BILL_DTL20040409.TXT</v>
          </cell>
          <cell r="X1030">
            <v>38089</v>
          </cell>
          <cell r="Z1030" t="str">
            <v>Print Summary</v>
          </cell>
        </row>
        <row r="1031">
          <cell r="E1031">
            <v>38117</v>
          </cell>
          <cell r="F1031">
            <v>32</v>
          </cell>
          <cell r="G1031">
            <v>996</v>
          </cell>
          <cell r="K1031" t="str">
            <v>DR</v>
          </cell>
          <cell r="L1031">
            <v>38085</v>
          </cell>
          <cell r="N1031">
            <v>829</v>
          </cell>
          <cell r="P1031">
            <v>167</v>
          </cell>
          <cell r="Q1031">
            <v>0</v>
          </cell>
          <cell r="R1031">
            <v>5.179999828338623</v>
          </cell>
          <cell r="S1031">
            <v>33.569999694824219</v>
          </cell>
          <cell r="T1031">
            <v>0</v>
          </cell>
          <cell r="U1031">
            <v>4.8899998664855957</v>
          </cell>
          <cell r="V1031">
            <v>150.08999633789063</v>
          </cell>
          <cell r="W1031" t="str">
            <v>CISCO_DAILY_BILL_DTL20040511.TXT</v>
          </cell>
          <cell r="X1031">
            <v>38119</v>
          </cell>
          <cell r="Z1031" t="str">
            <v>Print Summary</v>
          </cell>
        </row>
        <row r="1032">
          <cell r="E1032">
            <v>38147</v>
          </cell>
          <cell r="F1032">
            <v>30</v>
          </cell>
          <cell r="G1032">
            <v>850</v>
          </cell>
          <cell r="K1032" t="str">
            <v>DR</v>
          </cell>
          <cell r="L1032">
            <v>38117</v>
          </cell>
          <cell r="N1032">
            <v>738</v>
          </cell>
          <cell r="P1032">
            <v>112</v>
          </cell>
          <cell r="Q1032">
            <v>0</v>
          </cell>
          <cell r="R1032">
            <v>-8.6899995803833008</v>
          </cell>
          <cell r="S1032">
            <v>17.420000076293945</v>
          </cell>
          <cell r="T1032">
            <v>0</v>
          </cell>
          <cell r="U1032">
            <v>4.190000057220459</v>
          </cell>
          <cell r="V1032">
            <v>102.51000213623047</v>
          </cell>
          <cell r="W1032" t="str">
            <v>CISCO_DAILY_BILL_DTL20040610.TXT</v>
          </cell>
          <cell r="X1032">
            <v>38149</v>
          </cell>
          <cell r="Z1032" t="str">
            <v>Print Summary</v>
          </cell>
        </row>
        <row r="1033">
          <cell r="E1033">
            <v>38179</v>
          </cell>
          <cell r="F1033">
            <v>32</v>
          </cell>
          <cell r="G1033">
            <v>878</v>
          </cell>
          <cell r="K1033" t="str">
            <v>DR</v>
          </cell>
          <cell r="L1033">
            <v>38147</v>
          </cell>
          <cell r="N1033">
            <v>777</v>
          </cell>
          <cell r="P1033">
            <v>101</v>
          </cell>
          <cell r="Q1033">
            <v>0</v>
          </cell>
          <cell r="R1033">
            <v>-9.1499996185302734</v>
          </cell>
          <cell r="S1033">
            <v>15.710000038146973</v>
          </cell>
          <cell r="T1033">
            <v>0</v>
          </cell>
          <cell r="U1033">
            <v>4.3299999237060547</v>
          </cell>
          <cell r="V1033">
            <v>102.55999755859375</v>
          </cell>
          <cell r="W1033" t="str">
            <v>CISCO_DAILY_BILL_DTL20040712.TXT</v>
          </cell>
          <cell r="X1033">
            <v>38181</v>
          </cell>
          <cell r="Z1033" t="str">
            <v>Print Summary</v>
          </cell>
        </row>
        <row r="1034">
          <cell r="E1034">
            <v>38208</v>
          </cell>
          <cell r="F1034">
            <v>29</v>
          </cell>
          <cell r="G1034">
            <v>977</v>
          </cell>
          <cell r="K1034" t="str">
            <v>DR</v>
          </cell>
          <cell r="L1034">
            <v>38179</v>
          </cell>
          <cell r="N1034">
            <v>765</v>
          </cell>
          <cell r="P1034">
            <v>190</v>
          </cell>
          <cell r="Q1034">
            <v>22</v>
          </cell>
          <cell r="R1034">
            <v>-9</v>
          </cell>
          <cell r="S1034">
            <v>29.549999237060547</v>
          </cell>
          <cell r="T1034">
            <v>14.260000228881836</v>
          </cell>
          <cell r="U1034">
            <v>4.820000171661377</v>
          </cell>
          <cell r="V1034">
            <v>147.19999694824219</v>
          </cell>
          <cell r="W1034" t="str">
            <v>CISCO_DAILY_BILL_DTL20040810.TXT</v>
          </cell>
          <cell r="X1034">
            <v>38210</v>
          </cell>
          <cell r="Z1034" t="str">
            <v>Print Summary</v>
          </cell>
        </row>
        <row r="1035">
          <cell r="E1035">
            <v>38239</v>
          </cell>
          <cell r="F1035">
            <v>31</v>
          </cell>
          <cell r="G1035">
            <v>1083</v>
          </cell>
          <cell r="K1035" t="str">
            <v>DR</v>
          </cell>
          <cell r="L1035">
            <v>38208</v>
          </cell>
          <cell r="N1035">
            <v>887</v>
          </cell>
          <cell r="P1035">
            <v>152</v>
          </cell>
          <cell r="Q1035">
            <v>44</v>
          </cell>
          <cell r="R1035">
            <v>-12.890000343322754</v>
          </cell>
          <cell r="S1035">
            <v>23.219999313354492</v>
          </cell>
          <cell r="T1035">
            <v>28.239999771118164</v>
          </cell>
          <cell r="U1035">
            <v>5.3299999237060547</v>
          </cell>
          <cell r="V1035">
            <v>167</v>
          </cell>
          <cell r="W1035" t="str">
            <v>CISCO_DAILY_BILL_DTL20040910.TXT</v>
          </cell>
          <cell r="X1035">
            <v>38243</v>
          </cell>
          <cell r="Z1035" t="str">
            <v>Print Summary</v>
          </cell>
        </row>
        <row r="1036">
          <cell r="E1036">
            <v>38181</v>
          </cell>
          <cell r="F1036">
            <v>29</v>
          </cell>
          <cell r="G1036">
            <v>726</v>
          </cell>
          <cell r="K1036" t="str">
            <v>DR</v>
          </cell>
          <cell r="L1036">
            <v>38152</v>
          </cell>
          <cell r="N1036">
            <v>616</v>
          </cell>
          <cell r="P1036">
            <v>110</v>
          </cell>
          <cell r="Q1036">
            <v>0</v>
          </cell>
          <cell r="R1036">
            <v>-7.25</v>
          </cell>
          <cell r="S1036">
            <v>17.110000610351563</v>
          </cell>
          <cell r="T1036">
            <v>0</v>
          </cell>
          <cell r="U1036">
            <v>3.5799999237060547</v>
          </cell>
          <cell r="V1036">
            <v>87.55999755859375</v>
          </cell>
          <cell r="W1036" t="str">
            <v>CISCO_DAILY_BILL_DTL20040714.TXT</v>
          </cell>
          <cell r="X1036">
            <v>38183</v>
          </cell>
          <cell r="Z1036" t="str">
            <v>Print Summary</v>
          </cell>
        </row>
        <row r="1037">
          <cell r="E1037">
            <v>38210</v>
          </cell>
          <cell r="F1037">
            <v>29</v>
          </cell>
          <cell r="G1037">
            <v>622</v>
          </cell>
          <cell r="K1037" t="str">
            <v>DR</v>
          </cell>
          <cell r="L1037">
            <v>38181</v>
          </cell>
          <cell r="N1037">
            <v>538</v>
          </cell>
          <cell r="P1037">
            <v>60</v>
          </cell>
          <cell r="Q1037">
            <v>24</v>
          </cell>
          <cell r="R1037">
            <v>-6.3299999237060547</v>
          </cell>
          <cell r="S1037">
            <v>9.3299999237060547</v>
          </cell>
          <cell r="T1037">
            <v>15.560000419616699</v>
          </cell>
          <cell r="U1037">
            <v>3.0699999332427979</v>
          </cell>
          <cell r="V1037">
            <v>82.139999389648438</v>
          </cell>
          <cell r="W1037" t="str">
            <v>CISCO_DAILY_BILL_DTL20040812.TXT</v>
          </cell>
          <cell r="X1037">
            <v>38212</v>
          </cell>
          <cell r="Z1037" t="str">
            <v>Print Summary</v>
          </cell>
        </row>
        <row r="1038">
          <cell r="E1038">
            <v>38243</v>
          </cell>
          <cell r="F1038">
            <v>33</v>
          </cell>
          <cell r="G1038">
            <v>699</v>
          </cell>
          <cell r="K1038" t="str">
            <v>DR</v>
          </cell>
          <cell r="L1038">
            <v>38210</v>
          </cell>
          <cell r="N1038">
            <v>614</v>
          </cell>
          <cell r="P1038">
            <v>68</v>
          </cell>
          <cell r="Q1038">
            <v>17</v>
          </cell>
          <cell r="R1038">
            <v>-9.3199996948242188</v>
          </cell>
          <cell r="S1038">
            <v>10.439999580383301</v>
          </cell>
          <cell r="T1038">
            <v>10.909999847412109</v>
          </cell>
          <cell r="U1038">
            <v>3.4500000476837158</v>
          </cell>
          <cell r="V1038">
            <v>83.980003356933594</v>
          </cell>
          <cell r="W1038" t="str">
            <v>CISCO_DAILY_BILL_DTL20040916.TXT</v>
          </cell>
          <cell r="X1038">
            <v>38247</v>
          </cell>
          <cell r="Z1038" t="str">
            <v>Print Summary</v>
          </cell>
          <cell r="AA1038" t="str">
            <v>CPP Notification Failure. Move 3 kWh from super peak to on peak.</v>
          </cell>
        </row>
        <row r="1039">
          <cell r="E1039">
            <v>38190</v>
          </cell>
          <cell r="F1039">
            <v>29</v>
          </cell>
          <cell r="G1039">
            <v>588</v>
          </cell>
          <cell r="K1039" t="str">
            <v>DR</v>
          </cell>
          <cell r="L1039">
            <v>38161</v>
          </cell>
          <cell r="N1039">
            <v>524</v>
          </cell>
          <cell r="P1039">
            <v>64</v>
          </cell>
          <cell r="Q1039">
            <v>0</v>
          </cell>
          <cell r="R1039">
            <v>-6.1700000762939453</v>
          </cell>
          <cell r="S1039">
            <v>9.9499998092651367</v>
          </cell>
          <cell r="T1039">
            <v>0</v>
          </cell>
          <cell r="U1039">
            <v>2.9000000953674316</v>
          </cell>
          <cell r="V1039">
            <v>65.040000915527344</v>
          </cell>
          <cell r="W1039" t="str">
            <v>CISCO_DAILY_BILL_DTL20040726.TXT</v>
          </cell>
          <cell r="X1039">
            <v>38195</v>
          </cell>
          <cell r="Z1039" t="str">
            <v>Print Summary</v>
          </cell>
          <cell r="AA1039" t="str">
            <v>CPP Notification Failure. Move 7 kWh from super peak to on peak.</v>
          </cell>
        </row>
        <row r="1040">
          <cell r="E1040">
            <v>38221</v>
          </cell>
          <cell r="F1040">
            <v>31</v>
          </cell>
          <cell r="G1040">
            <v>708</v>
          </cell>
          <cell r="K1040" t="str">
            <v>DR</v>
          </cell>
          <cell r="L1040">
            <v>38190</v>
          </cell>
          <cell r="N1040">
            <v>636</v>
          </cell>
          <cell r="P1040">
            <v>65</v>
          </cell>
          <cell r="Q1040">
            <v>7</v>
          </cell>
          <cell r="R1040">
            <v>-7.4899997711181641</v>
          </cell>
          <cell r="S1040">
            <v>10.109999656677246</v>
          </cell>
          <cell r="T1040">
            <v>4.5399999618530273</v>
          </cell>
          <cell r="U1040">
            <v>3.4900000095367432</v>
          </cell>
          <cell r="V1040">
            <v>83.760002136230469</v>
          </cell>
          <cell r="W1040" t="str">
            <v>CISCO_DAILY_BILL_DTL20040826.TXT</v>
          </cell>
          <cell r="X1040">
            <v>38226</v>
          </cell>
          <cell r="Z1040" t="str">
            <v>Print Summary</v>
          </cell>
          <cell r="AA1040" t="str">
            <v>CPP Notification Failure. Move 1 kWh from super peak to on peak.</v>
          </cell>
        </row>
        <row r="1041">
          <cell r="E1041">
            <v>38252</v>
          </cell>
          <cell r="F1041">
            <v>31</v>
          </cell>
          <cell r="G1041">
            <v>889</v>
          </cell>
          <cell r="K1041" t="str">
            <v>DR</v>
          </cell>
          <cell r="L1041">
            <v>38221</v>
          </cell>
          <cell r="N1041">
            <v>807</v>
          </cell>
          <cell r="P1041">
            <v>69</v>
          </cell>
          <cell r="Q1041">
            <v>13</v>
          </cell>
          <cell r="R1041">
            <v>-14.050000190734863</v>
          </cell>
          <cell r="S1041">
            <v>10.369999885559082</v>
          </cell>
          <cell r="T1041">
            <v>8.3400001525878906</v>
          </cell>
          <cell r="U1041">
            <v>4.380000114440918</v>
          </cell>
          <cell r="V1041">
            <v>109.16999816894531</v>
          </cell>
          <cell r="W1041" t="str">
            <v>CISCO_DAILY_BILL_DTL20040924.TXT</v>
          </cell>
          <cell r="X1041">
            <v>38257</v>
          </cell>
          <cell r="Z1041" t="str">
            <v>Print Summary</v>
          </cell>
        </row>
        <row r="1042">
          <cell r="E1042">
            <v>37965</v>
          </cell>
          <cell r="F1042">
            <v>29</v>
          </cell>
          <cell r="G1042">
            <v>772</v>
          </cell>
          <cell r="K1042" t="str">
            <v>DR</v>
          </cell>
          <cell r="L1042">
            <v>37936</v>
          </cell>
          <cell r="N1042">
            <v>652</v>
          </cell>
          <cell r="P1042">
            <v>120</v>
          </cell>
          <cell r="Q1042">
            <v>0</v>
          </cell>
          <cell r="R1042">
            <v>28.25</v>
          </cell>
          <cell r="S1042">
            <v>5.8000001907348633</v>
          </cell>
          <cell r="T1042">
            <v>0</v>
          </cell>
          <cell r="U1042">
            <v>3.4300000667572021</v>
          </cell>
          <cell r="V1042">
            <v>106.58999633789063</v>
          </cell>
          <cell r="W1042" t="str">
            <v>CISCO_DAILY_BILL_DTL20031231.TXT</v>
          </cell>
          <cell r="X1042">
            <v>37988</v>
          </cell>
          <cell r="Z1042" t="str">
            <v>Print Summary</v>
          </cell>
        </row>
        <row r="1043">
          <cell r="E1043">
            <v>37998</v>
          </cell>
          <cell r="F1043">
            <v>33</v>
          </cell>
          <cell r="G1043">
            <v>1042</v>
          </cell>
          <cell r="K1043" t="str">
            <v>DR</v>
          </cell>
          <cell r="L1043">
            <v>37965</v>
          </cell>
          <cell r="N1043">
            <v>903</v>
          </cell>
          <cell r="P1043">
            <v>134</v>
          </cell>
          <cell r="Q1043">
            <v>5</v>
          </cell>
          <cell r="R1043">
            <v>39.130001068115234</v>
          </cell>
          <cell r="S1043">
            <v>6.4699997901916504</v>
          </cell>
          <cell r="T1043">
            <v>3.2899999618530273</v>
          </cell>
          <cell r="U1043">
            <v>4.630000114440918</v>
          </cell>
          <cell r="V1043">
            <v>149.5</v>
          </cell>
          <cell r="W1043" t="str">
            <v>CISCO_DAILY_BILL_DTL20040113.TXT</v>
          </cell>
          <cell r="X1043">
            <v>38000</v>
          </cell>
          <cell r="Z1043" t="str">
            <v>Print Summary</v>
          </cell>
        </row>
        <row r="1044">
          <cell r="E1044">
            <v>38027</v>
          </cell>
          <cell r="F1044">
            <v>29</v>
          </cell>
          <cell r="G1044">
            <v>796</v>
          </cell>
          <cell r="K1044" t="str">
            <v>DR</v>
          </cell>
          <cell r="L1044">
            <v>37998</v>
          </cell>
          <cell r="N1044">
            <v>690</v>
          </cell>
          <cell r="P1044">
            <v>97</v>
          </cell>
          <cell r="Q1044">
            <v>9</v>
          </cell>
          <cell r="R1044">
            <v>29.659999847412109</v>
          </cell>
          <cell r="S1044">
            <v>4.6599998474121094</v>
          </cell>
          <cell r="T1044">
            <v>5.9200000762939453</v>
          </cell>
          <cell r="U1044">
            <v>3.7999999523162842</v>
          </cell>
          <cell r="V1044">
            <v>114.43000030517578</v>
          </cell>
          <cell r="W1044" t="str">
            <v>CISCO_DAILY_BILL_DTL20040211.TXT</v>
          </cell>
          <cell r="X1044">
            <v>38029</v>
          </cell>
          <cell r="Z1044" t="str">
            <v>Print Summary</v>
          </cell>
        </row>
        <row r="1045">
          <cell r="E1045">
            <v>38057</v>
          </cell>
          <cell r="F1045">
            <v>30</v>
          </cell>
          <cell r="G1045">
            <v>817</v>
          </cell>
          <cell r="K1045" t="str">
            <v>DR</v>
          </cell>
          <cell r="L1045">
            <v>38027</v>
          </cell>
          <cell r="N1045">
            <v>694</v>
          </cell>
          <cell r="P1045">
            <v>123</v>
          </cell>
          <cell r="Q1045">
            <v>0</v>
          </cell>
          <cell r="R1045">
            <v>29.729999542236328</v>
          </cell>
          <cell r="S1045">
            <v>5.8899998664855957</v>
          </cell>
          <cell r="T1045">
            <v>0</v>
          </cell>
          <cell r="U1045">
            <v>4.0199999809265137</v>
          </cell>
          <cell r="V1045">
            <v>112.23000335693359</v>
          </cell>
          <cell r="W1045" t="str">
            <v>CISCO_DAILY_BILL_DTL20040312.TXT</v>
          </cell>
          <cell r="X1045">
            <v>38061</v>
          </cell>
          <cell r="Z1045" t="str">
            <v>Print Summary</v>
          </cell>
        </row>
        <row r="1046">
          <cell r="E1046">
            <v>38088</v>
          </cell>
          <cell r="F1046">
            <v>31</v>
          </cell>
          <cell r="G1046">
            <v>950</v>
          </cell>
          <cell r="K1046" t="str">
            <v>DR</v>
          </cell>
          <cell r="L1046">
            <v>38057</v>
          </cell>
          <cell r="N1046">
            <v>770</v>
          </cell>
          <cell r="P1046">
            <v>180</v>
          </cell>
          <cell r="Q1046">
            <v>0</v>
          </cell>
          <cell r="R1046">
            <v>32.430000305175781</v>
          </cell>
          <cell r="S1046">
            <v>8.6099996566772461</v>
          </cell>
          <cell r="T1046">
            <v>0</v>
          </cell>
          <cell r="U1046">
            <v>4.679999828338623</v>
          </cell>
          <cell r="V1046">
            <v>133.58000183105469</v>
          </cell>
          <cell r="W1046" t="str">
            <v>CISCO_DAILY_BILL_DTL20040412.TXT</v>
          </cell>
          <cell r="X1046">
            <v>38090</v>
          </cell>
          <cell r="Z1046" t="str">
            <v>Print Summary</v>
          </cell>
        </row>
        <row r="1047">
          <cell r="E1047">
            <v>38118</v>
          </cell>
          <cell r="F1047">
            <v>30</v>
          </cell>
          <cell r="G1047">
            <v>986</v>
          </cell>
          <cell r="K1047" t="str">
            <v>DR</v>
          </cell>
          <cell r="L1047">
            <v>38088</v>
          </cell>
          <cell r="N1047">
            <v>751</v>
          </cell>
          <cell r="P1047">
            <v>235</v>
          </cell>
          <cell r="Q1047">
            <v>0</v>
          </cell>
          <cell r="R1047">
            <v>19.870000839233398</v>
          </cell>
          <cell r="S1047">
            <v>15.359999656677246</v>
          </cell>
          <cell r="T1047">
            <v>0</v>
          </cell>
          <cell r="U1047">
            <v>4.869999885559082</v>
          </cell>
          <cell r="V1047">
            <v>145.46000671386719</v>
          </cell>
          <cell r="W1047" t="str">
            <v>CISCO_DAILY_BILL_DTL20040512.TXT</v>
          </cell>
          <cell r="X1047">
            <v>38120</v>
          </cell>
          <cell r="Z1047" t="str">
            <v>Print Summary</v>
          </cell>
        </row>
        <row r="1048">
          <cell r="E1048">
            <v>38148</v>
          </cell>
          <cell r="F1048">
            <v>30</v>
          </cell>
          <cell r="G1048">
            <v>936</v>
          </cell>
          <cell r="K1048" t="str">
            <v>DR</v>
          </cell>
          <cell r="L1048">
            <v>38118</v>
          </cell>
          <cell r="N1048">
            <v>757</v>
          </cell>
          <cell r="P1048">
            <v>179</v>
          </cell>
          <cell r="Q1048">
            <v>0</v>
          </cell>
          <cell r="R1048">
            <v>20.610000610351563</v>
          </cell>
          <cell r="S1048">
            <v>24.559999465942383</v>
          </cell>
          <cell r="T1048">
            <v>0</v>
          </cell>
          <cell r="U1048">
            <v>4.619999885559082</v>
          </cell>
          <cell r="V1048">
            <v>150.99000549316406</v>
          </cell>
          <cell r="W1048" t="str">
            <v>CISCO_DAILY_BILL_DTL20040611.TXT</v>
          </cell>
          <cell r="X1048">
            <v>38152</v>
          </cell>
          <cell r="Z1048" t="str">
            <v>Print Summary</v>
          </cell>
        </row>
        <row r="1049">
          <cell r="E1049">
            <v>38180</v>
          </cell>
          <cell r="F1049">
            <v>32</v>
          </cell>
          <cell r="G1049">
            <v>854</v>
          </cell>
          <cell r="K1049" t="str">
            <v>DR</v>
          </cell>
          <cell r="L1049">
            <v>38148</v>
          </cell>
          <cell r="N1049">
            <v>701</v>
          </cell>
          <cell r="P1049">
            <v>153</v>
          </cell>
          <cell r="Q1049">
            <v>0</v>
          </cell>
          <cell r="R1049">
            <v>19.090000152587891</v>
          </cell>
          <cell r="S1049">
            <v>21</v>
          </cell>
          <cell r="T1049">
            <v>0</v>
          </cell>
          <cell r="U1049">
            <v>4.2100000381469727</v>
          </cell>
          <cell r="V1049">
            <v>132.72999572753906</v>
          </cell>
          <cell r="W1049" t="str">
            <v>CISCO_DAILY_BILL_DTL20040713.TXT</v>
          </cell>
          <cell r="X1049">
            <v>38182</v>
          </cell>
          <cell r="Z1049" t="str">
            <v>Print Summary</v>
          </cell>
        </row>
        <row r="1050">
          <cell r="E1050">
            <v>38209</v>
          </cell>
          <cell r="F1050">
            <v>29</v>
          </cell>
          <cell r="G1050">
            <v>1058</v>
          </cell>
          <cell r="K1050" t="str">
            <v>DR</v>
          </cell>
          <cell r="L1050">
            <v>38180</v>
          </cell>
          <cell r="N1050">
            <v>882</v>
          </cell>
          <cell r="P1050">
            <v>137</v>
          </cell>
          <cell r="Q1050">
            <v>39</v>
          </cell>
          <cell r="R1050">
            <v>24.020000457763672</v>
          </cell>
          <cell r="S1050">
            <v>18.799999237060547</v>
          </cell>
          <cell r="T1050">
            <v>17.829999923706055</v>
          </cell>
          <cell r="U1050">
            <v>5.2199997901916504</v>
          </cell>
          <cell r="V1050">
            <v>184.88999938964844</v>
          </cell>
          <cell r="W1050" t="str">
            <v>CISCO_DAILY_BILL_DTL20040811.TXT</v>
          </cell>
          <cell r="X1050">
            <v>38211</v>
          </cell>
          <cell r="Z1050" t="str">
            <v>Print Summary</v>
          </cell>
        </row>
        <row r="1051">
          <cell r="E1051">
            <v>38242</v>
          </cell>
          <cell r="F1051">
            <v>33</v>
          </cell>
          <cell r="G1051">
            <v>1102</v>
          </cell>
          <cell r="K1051" t="str">
            <v>DR</v>
          </cell>
          <cell r="L1051">
            <v>38209</v>
          </cell>
          <cell r="N1051">
            <v>979</v>
          </cell>
          <cell r="P1051">
            <v>105</v>
          </cell>
          <cell r="Q1051">
            <v>18</v>
          </cell>
          <cell r="R1051">
            <v>23.540000915527344</v>
          </cell>
          <cell r="S1051">
            <v>14.210000038146973</v>
          </cell>
          <cell r="T1051">
            <v>8.1099996566772461</v>
          </cell>
          <cell r="U1051">
            <v>5.429999828338623</v>
          </cell>
          <cell r="V1051">
            <v>174.32000732421875</v>
          </cell>
          <cell r="W1051" t="str">
            <v>CISCO_DAILY_BILL_DTL20040913.TXT</v>
          </cell>
          <cell r="X1051">
            <v>38244</v>
          </cell>
          <cell r="Z1051" t="str">
            <v>Print Summary</v>
          </cell>
        </row>
        <row r="1052">
          <cell r="E1052">
            <v>37903</v>
          </cell>
          <cell r="F1052">
            <v>28</v>
          </cell>
          <cell r="G1052">
            <v>853</v>
          </cell>
          <cell r="K1052" t="str">
            <v>DR</v>
          </cell>
          <cell r="L1052">
            <v>37875</v>
          </cell>
          <cell r="N1052">
            <v>757</v>
          </cell>
          <cell r="P1052">
            <v>85</v>
          </cell>
          <cell r="Q1052">
            <v>11</v>
          </cell>
          <cell r="R1052">
            <v>33.729999542236328</v>
          </cell>
          <cell r="S1052">
            <v>13.140000343322754</v>
          </cell>
          <cell r="T1052">
            <v>5.2199997901916504</v>
          </cell>
          <cell r="U1052">
            <v>3.7799999713897705</v>
          </cell>
          <cell r="V1052">
            <v>137.19000244140625</v>
          </cell>
          <cell r="W1052" t="str">
            <v>CISCO_DAILY_BILL_DTL20031010.TXT</v>
          </cell>
          <cell r="X1052">
            <v>37907</v>
          </cell>
          <cell r="Z1052" t="str">
            <v>Print Summary</v>
          </cell>
        </row>
        <row r="1053">
          <cell r="E1053">
            <v>37935</v>
          </cell>
          <cell r="F1053">
            <v>32</v>
          </cell>
          <cell r="G1053">
            <v>980</v>
          </cell>
          <cell r="K1053" t="str">
            <v>DR</v>
          </cell>
          <cell r="L1053">
            <v>37903</v>
          </cell>
          <cell r="N1053">
            <v>873</v>
          </cell>
          <cell r="P1053">
            <v>100</v>
          </cell>
          <cell r="Q1053">
            <v>7</v>
          </cell>
          <cell r="R1053">
            <v>38.560001373291016</v>
          </cell>
          <cell r="S1053">
            <v>12.800000190734863</v>
          </cell>
          <cell r="T1053">
            <v>3.3199999332427979</v>
          </cell>
          <cell r="U1053">
            <v>4.3499999046325684</v>
          </cell>
          <cell r="V1053">
            <v>152.47000122070313</v>
          </cell>
          <cell r="W1053" t="str">
            <v>CISCO_DAILY_BILL_DTL20031111.TXT</v>
          </cell>
          <cell r="X1053">
            <v>37937</v>
          </cell>
          <cell r="Z1053" t="str">
            <v>Print Summary</v>
          </cell>
        </row>
        <row r="1054">
          <cell r="E1054">
            <v>37965</v>
          </cell>
          <cell r="F1054">
            <v>30</v>
          </cell>
          <cell r="G1054">
            <v>888</v>
          </cell>
          <cell r="K1054" t="str">
            <v>DR</v>
          </cell>
          <cell r="L1054">
            <v>37935</v>
          </cell>
          <cell r="N1054">
            <v>813</v>
          </cell>
          <cell r="P1054">
            <v>75</v>
          </cell>
          <cell r="Q1054">
            <v>0</v>
          </cell>
          <cell r="R1054">
            <v>35.229999542236328</v>
          </cell>
          <cell r="S1054">
            <v>3.619999885559082</v>
          </cell>
          <cell r="T1054">
            <v>0</v>
          </cell>
          <cell r="U1054">
            <v>3.940000057220459</v>
          </cell>
          <cell r="V1054">
            <v>124.12000274658203</v>
          </cell>
          <cell r="W1054" t="str">
            <v>CISCO_DAILY_BILL_DTL20031211.TXT</v>
          </cell>
          <cell r="X1054">
            <v>37967</v>
          </cell>
          <cell r="Z1054" t="str">
            <v>Print Summary</v>
          </cell>
        </row>
        <row r="1055">
          <cell r="E1055">
            <v>37998</v>
          </cell>
          <cell r="F1055">
            <v>33</v>
          </cell>
          <cell r="G1055">
            <v>1061</v>
          </cell>
          <cell r="K1055" t="str">
            <v>DR</v>
          </cell>
          <cell r="L1055">
            <v>37965</v>
          </cell>
          <cell r="N1055">
            <v>967</v>
          </cell>
          <cell r="P1055">
            <v>91</v>
          </cell>
          <cell r="Q1055">
            <v>3</v>
          </cell>
          <cell r="R1055">
            <v>41.900001525878906</v>
          </cell>
          <cell r="S1055">
            <v>4.4000000953674316</v>
          </cell>
          <cell r="T1055">
            <v>1.9700000286102295</v>
          </cell>
          <cell r="U1055">
            <v>4.7100000381469727</v>
          </cell>
          <cell r="V1055">
            <v>151.08000183105469</v>
          </cell>
          <cell r="W1055" t="str">
            <v>CISCO_DAILY_BILL_DTL20040113.TXT</v>
          </cell>
          <cell r="X1055">
            <v>38000</v>
          </cell>
          <cell r="Z1055" t="str">
            <v>Print Summary</v>
          </cell>
        </row>
        <row r="1056">
          <cell r="E1056">
            <v>38027</v>
          </cell>
          <cell r="F1056">
            <v>29</v>
          </cell>
          <cell r="G1056">
            <v>818</v>
          </cell>
          <cell r="K1056" t="str">
            <v>DR</v>
          </cell>
          <cell r="L1056">
            <v>37998</v>
          </cell>
          <cell r="N1056">
            <v>752</v>
          </cell>
          <cell r="P1056">
            <v>60</v>
          </cell>
          <cell r="Q1056">
            <v>6</v>
          </cell>
          <cell r="R1056">
            <v>32.330001831054688</v>
          </cell>
          <cell r="S1056">
            <v>2.880000114440918</v>
          </cell>
          <cell r="T1056">
            <v>3.9500000476837158</v>
          </cell>
          <cell r="U1056">
            <v>3.9000000953674316</v>
          </cell>
          <cell r="V1056">
            <v>115.83000183105469</v>
          </cell>
          <cell r="W1056" t="str">
            <v>CISCO_DAILY_BILL_DTL20040211.TXT</v>
          </cell>
          <cell r="X1056">
            <v>38029</v>
          </cell>
          <cell r="Z1056" t="str">
            <v>Print Summary</v>
          </cell>
        </row>
        <row r="1057">
          <cell r="E1057">
            <v>38057</v>
          </cell>
          <cell r="F1057">
            <v>30</v>
          </cell>
          <cell r="G1057">
            <v>760</v>
          </cell>
          <cell r="K1057" t="str">
            <v>DR</v>
          </cell>
          <cell r="L1057">
            <v>38027</v>
          </cell>
          <cell r="N1057">
            <v>691</v>
          </cell>
          <cell r="P1057">
            <v>69</v>
          </cell>
          <cell r="Q1057">
            <v>0</v>
          </cell>
          <cell r="R1057">
            <v>29.600000381469727</v>
          </cell>
          <cell r="S1057">
            <v>3.2999999523162842</v>
          </cell>
          <cell r="T1057">
            <v>0</v>
          </cell>
          <cell r="U1057">
            <v>3.75</v>
          </cell>
          <cell r="V1057">
            <v>103.05000305175781</v>
          </cell>
          <cell r="W1057" t="str">
            <v>CISCO_DAILY_BILL_DTL20040312.TXT</v>
          </cell>
          <cell r="X1057">
            <v>38061</v>
          </cell>
          <cell r="Z1057" t="str">
            <v>Print Summary</v>
          </cell>
        </row>
        <row r="1058">
          <cell r="E1058">
            <v>38088</v>
          </cell>
          <cell r="F1058">
            <v>31</v>
          </cell>
          <cell r="G1058">
            <v>930</v>
          </cell>
          <cell r="K1058" t="str">
            <v>DR</v>
          </cell>
          <cell r="L1058">
            <v>38057</v>
          </cell>
          <cell r="N1058">
            <v>856</v>
          </cell>
          <cell r="P1058">
            <v>74</v>
          </cell>
          <cell r="Q1058">
            <v>0</v>
          </cell>
          <cell r="R1058">
            <v>35.669998168945313</v>
          </cell>
          <cell r="S1058">
            <v>3.5399999618530273</v>
          </cell>
          <cell r="T1058">
            <v>0</v>
          </cell>
          <cell r="U1058">
            <v>4.5799999237060547</v>
          </cell>
          <cell r="V1058">
            <v>130.30000305175781</v>
          </cell>
          <cell r="W1058" t="str">
            <v>CISCO_DAILY_BILL_DTL20040413.TXT</v>
          </cell>
          <cell r="X1058">
            <v>38091</v>
          </cell>
          <cell r="Z1058" t="str">
            <v>Print Summary</v>
          </cell>
        </row>
        <row r="1059">
          <cell r="E1059">
            <v>38118</v>
          </cell>
          <cell r="F1059">
            <v>30</v>
          </cell>
          <cell r="G1059">
            <v>834</v>
          </cell>
          <cell r="K1059" t="str">
            <v>DR</v>
          </cell>
          <cell r="L1059">
            <v>38088</v>
          </cell>
          <cell r="N1059">
            <v>752</v>
          </cell>
          <cell r="P1059">
            <v>82</v>
          </cell>
          <cell r="Q1059">
            <v>0</v>
          </cell>
          <cell r="R1059">
            <v>19.920000076293945</v>
          </cell>
          <cell r="S1059">
            <v>5.940000057220459</v>
          </cell>
          <cell r="T1059">
            <v>0</v>
          </cell>
          <cell r="U1059">
            <v>4.1100001335144043</v>
          </cell>
          <cell r="V1059">
            <v>115.95999908447266</v>
          </cell>
          <cell r="W1059" t="str">
            <v>CISCO_DAILY_BILL_DTL20040512.TXT</v>
          </cell>
          <cell r="X1059">
            <v>38120</v>
          </cell>
          <cell r="Z1059" t="str">
            <v>Print Summary</v>
          </cell>
        </row>
        <row r="1060">
          <cell r="E1060">
            <v>38148</v>
          </cell>
          <cell r="F1060">
            <v>30</v>
          </cell>
          <cell r="G1060">
            <v>861</v>
          </cell>
          <cell r="K1060" t="str">
            <v>DR</v>
          </cell>
          <cell r="L1060">
            <v>38118</v>
          </cell>
          <cell r="N1060">
            <v>785</v>
          </cell>
          <cell r="P1060">
            <v>76</v>
          </cell>
          <cell r="Q1060">
            <v>0</v>
          </cell>
          <cell r="R1060">
            <v>21.379999160766602</v>
          </cell>
          <cell r="S1060">
            <v>10.430000305175781</v>
          </cell>
          <cell r="T1060">
            <v>0</v>
          </cell>
          <cell r="U1060">
            <v>4.25</v>
          </cell>
          <cell r="V1060">
            <v>127.13999938964844</v>
          </cell>
          <cell r="W1060" t="str">
            <v>CISCO_DAILY_BILL_DTL20040611.TXT</v>
          </cell>
          <cell r="X1060">
            <v>38152</v>
          </cell>
          <cell r="Z1060" t="str">
            <v>Print Summary</v>
          </cell>
        </row>
        <row r="1061">
          <cell r="E1061">
            <v>38180</v>
          </cell>
          <cell r="F1061">
            <v>32</v>
          </cell>
          <cell r="G1061">
            <v>983</v>
          </cell>
          <cell r="K1061" t="str">
            <v>DR</v>
          </cell>
          <cell r="L1061">
            <v>38148</v>
          </cell>
          <cell r="N1061">
            <v>901</v>
          </cell>
          <cell r="P1061">
            <v>82</v>
          </cell>
          <cell r="Q1061">
            <v>0</v>
          </cell>
          <cell r="R1061">
            <v>24.530000686645508</v>
          </cell>
          <cell r="S1061">
            <v>11.25</v>
          </cell>
          <cell r="T1061">
            <v>0</v>
          </cell>
          <cell r="U1061">
            <v>4.8499999046325684</v>
          </cell>
          <cell r="V1061">
            <v>146.47999572753906</v>
          </cell>
          <cell r="W1061" t="str">
            <v>CISCO_DAILY_BILL_DTL20040713.TXT</v>
          </cell>
          <cell r="X1061">
            <v>38182</v>
          </cell>
          <cell r="Z1061" t="str">
            <v>Print Summary</v>
          </cell>
        </row>
        <row r="1062">
          <cell r="E1062">
            <v>38209</v>
          </cell>
          <cell r="F1062">
            <v>29</v>
          </cell>
          <cell r="G1062">
            <v>821</v>
          </cell>
          <cell r="K1062" t="str">
            <v>DR</v>
          </cell>
          <cell r="L1062">
            <v>38180</v>
          </cell>
          <cell r="N1062">
            <v>750</v>
          </cell>
          <cell r="P1062">
            <v>53</v>
          </cell>
          <cell r="Q1062">
            <v>18</v>
          </cell>
          <cell r="R1062">
            <v>20.420000076293945</v>
          </cell>
          <cell r="S1062">
            <v>7.2699999809265137</v>
          </cell>
          <cell r="T1062">
            <v>8.2299995422363281</v>
          </cell>
          <cell r="U1062">
            <v>4.0500001907348633</v>
          </cell>
          <cell r="V1062">
            <v>126.48000335693359</v>
          </cell>
          <cell r="W1062" t="str">
            <v>CISCO_DAILY_BILL_DTL20040811.TXT</v>
          </cell>
          <cell r="X1062">
            <v>38211</v>
          </cell>
          <cell r="Z1062" t="str">
            <v>Print Summary</v>
          </cell>
        </row>
        <row r="1063">
          <cell r="E1063">
            <v>38242</v>
          </cell>
          <cell r="F1063">
            <v>33</v>
          </cell>
          <cell r="G1063">
            <v>1010</v>
          </cell>
          <cell r="K1063" t="str">
            <v>DR</v>
          </cell>
          <cell r="L1063">
            <v>38209</v>
          </cell>
          <cell r="N1063">
            <v>931</v>
          </cell>
          <cell r="P1063">
            <v>60</v>
          </cell>
          <cell r="Q1063">
            <v>19</v>
          </cell>
          <cell r="R1063">
            <v>22.430000305175781</v>
          </cell>
          <cell r="S1063">
            <v>8.0900001525878906</v>
          </cell>
          <cell r="T1063">
            <v>8.5600004196166992</v>
          </cell>
          <cell r="U1063">
            <v>4.9699997901916504</v>
          </cell>
          <cell r="V1063">
            <v>154.41000366210938</v>
          </cell>
          <cell r="W1063" t="str">
            <v>CISCO_DAILY_BILL_DTL20040913.TXT</v>
          </cell>
          <cell r="X1063">
            <v>38244</v>
          </cell>
          <cell r="Z1063" t="str">
            <v>Print Summary</v>
          </cell>
        </row>
        <row r="1064">
          <cell r="E1064">
            <v>38182</v>
          </cell>
          <cell r="F1064">
            <v>29</v>
          </cell>
          <cell r="G1064">
            <v>1114</v>
          </cell>
          <cell r="K1064" t="str">
            <v>DR</v>
          </cell>
          <cell r="L1064">
            <v>38153</v>
          </cell>
          <cell r="N1064">
            <v>996</v>
          </cell>
          <cell r="P1064">
            <v>112</v>
          </cell>
          <cell r="Q1064">
            <v>6</v>
          </cell>
          <cell r="R1064">
            <v>27.120000839233398</v>
          </cell>
          <cell r="S1064">
            <v>15.369999885559082</v>
          </cell>
          <cell r="T1064">
            <v>2.7400000095367432</v>
          </cell>
          <cell r="U1064">
            <v>5.4899997711181641</v>
          </cell>
          <cell r="V1064">
            <v>183.66000366210938</v>
          </cell>
          <cell r="W1064" t="str">
            <v>CISCO_DAILY_BILL_DTL20040715.TXT</v>
          </cell>
          <cell r="X1064">
            <v>38184</v>
          </cell>
          <cell r="Z1064" t="str">
            <v>Print Summary</v>
          </cell>
        </row>
        <row r="1065">
          <cell r="E1065">
            <v>38211</v>
          </cell>
          <cell r="F1065">
            <v>29</v>
          </cell>
          <cell r="G1065">
            <v>1184</v>
          </cell>
          <cell r="K1065" t="str">
            <v>DR</v>
          </cell>
          <cell r="L1065">
            <v>38182</v>
          </cell>
          <cell r="N1065">
            <v>1057</v>
          </cell>
          <cell r="P1065">
            <v>98</v>
          </cell>
          <cell r="Q1065">
            <v>29</v>
          </cell>
          <cell r="R1065">
            <v>28.780000686645508</v>
          </cell>
          <cell r="S1065">
            <v>13.449999809265137</v>
          </cell>
          <cell r="T1065">
            <v>13.260000228881836</v>
          </cell>
          <cell r="U1065">
            <v>5.8400001525878906</v>
          </cell>
          <cell r="V1065">
            <v>204.83000183105469</v>
          </cell>
          <cell r="W1065" t="str">
            <v>CISCO_DAILY_BILL_DTL20040813.TXT</v>
          </cell>
          <cell r="X1065">
            <v>38215</v>
          </cell>
          <cell r="Z1065" t="str">
            <v>Print Summary</v>
          </cell>
        </row>
        <row r="1066">
          <cell r="E1066">
            <v>38244</v>
          </cell>
          <cell r="F1066">
            <v>33</v>
          </cell>
          <cell r="G1066">
            <v>1448</v>
          </cell>
          <cell r="K1066" t="str">
            <v>DR</v>
          </cell>
          <cell r="L1066">
            <v>38211</v>
          </cell>
          <cell r="N1066">
            <v>1259</v>
          </cell>
          <cell r="P1066">
            <v>136</v>
          </cell>
          <cell r="Q1066">
            <v>53</v>
          </cell>
          <cell r="R1066">
            <v>28.930000305175781</v>
          </cell>
          <cell r="S1066">
            <v>18.040000915527344</v>
          </cell>
          <cell r="T1066">
            <v>23.840000152587891</v>
          </cell>
          <cell r="U1066">
            <v>7.1399998664855957</v>
          </cell>
          <cell r="V1066">
            <v>261.260009765625</v>
          </cell>
          <cell r="W1066" t="str">
            <v>CISCO_DAILY_BILL_DTL20040916.TXT</v>
          </cell>
          <cell r="X1066">
            <v>38247</v>
          </cell>
          <cell r="Z1066" t="str">
            <v>Print Summary</v>
          </cell>
        </row>
        <row r="1067">
          <cell r="E1067">
            <v>38182</v>
          </cell>
          <cell r="F1067">
            <v>29</v>
          </cell>
          <cell r="G1067">
            <v>974</v>
          </cell>
          <cell r="K1067" t="str">
            <v>DR</v>
          </cell>
          <cell r="L1067">
            <v>38153</v>
          </cell>
          <cell r="N1067">
            <v>892</v>
          </cell>
          <cell r="P1067">
            <v>79</v>
          </cell>
          <cell r="Q1067">
            <v>3</v>
          </cell>
          <cell r="R1067">
            <v>24.290000915527344</v>
          </cell>
          <cell r="S1067">
            <v>10.840000152587891</v>
          </cell>
          <cell r="T1067">
            <v>1.3700000047683716</v>
          </cell>
          <cell r="U1067">
            <v>4.809999942779541</v>
          </cell>
          <cell r="V1067">
            <v>148.47999572753906</v>
          </cell>
          <cell r="W1067" t="str">
            <v>CISCO_DAILY_BILL_DTL20040715.TXT</v>
          </cell>
          <cell r="X1067">
            <v>38184</v>
          </cell>
          <cell r="Z1067" t="str">
            <v>Print Summary</v>
          </cell>
        </row>
        <row r="1068">
          <cell r="E1068">
            <v>38211</v>
          </cell>
          <cell r="F1068">
            <v>29</v>
          </cell>
          <cell r="G1068">
            <v>1579</v>
          </cell>
          <cell r="K1068" t="str">
            <v>DR</v>
          </cell>
          <cell r="L1068">
            <v>38182</v>
          </cell>
          <cell r="N1068">
            <v>1346</v>
          </cell>
          <cell r="P1068">
            <v>180</v>
          </cell>
          <cell r="Q1068">
            <v>53</v>
          </cell>
          <cell r="R1068">
            <v>36.650001525878906</v>
          </cell>
          <cell r="S1068">
            <v>24.700000762939453</v>
          </cell>
          <cell r="T1068">
            <v>24.229999542236328</v>
          </cell>
          <cell r="U1068">
            <v>7.7899999618530273</v>
          </cell>
          <cell r="V1068">
            <v>290.989990234375</v>
          </cell>
          <cell r="W1068" t="str">
            <v>CISCO_DAILY_BILL_DTL20040813.TXT</v>
          </cell>
          <cell r="X1068">
            <v>38215</v>
          </cell>
          <cell r="Z1068" t="str">
            <v>Print Summary</v>
          </cell>
        </row>
        <row r="1069">
          <cell r="E1069">
            <v>38244</v>
          </cell>
          <cell r="F1069">
            <v>33</v>
          </cell>
          <cell r="G1069">
            <v>1628</v>
          </cell>
          <cell r="K1069" t="str">
            <v>DR</v>
          </cell>
          <cell r="L1069">
            <v>38211</v>
          </cell>
          <cell r="N1069">
            <v>1475</v>
          </cell>
          <cell r="P1069">
            <v>118</v>
          </cell>
          <cell r="Q1069">
            <v>35</v>
          </cell>
          <cell r="R1069">
            <v>34.709999084472656</v>
          </cell>
          <cell r="S1069">
            <v>15.779999732971191</v>
          </cell>
          <cell r="T1069">
            <v>15.75</v>
          </cell>
          <cell r="U1069">
            <v>8.0299997329711914</v>
          </cell>
          <cell r="V1069">
            <v>278.08999633789063</v>
          </cell>
          <cell r="W1069" t="str">
            <v>CISCO_DAILY_BILL_DTL20040915.TXT</v>
          </cell>
          <cell r="X1069">
            <v>38246</v>
          </cell>
          <cell r="Z1069" t="str">
            <v>Print Summary</v>
          </cell>
        </row>
        <row r="1070">
          <cell r="E1070">
            <v>37818</v>
          </cell>
          <cell r="F1070">
            <v>16</v>
          </cell>
          <cell r="G1070">
            <v>547</v>
          </cell>
          <cell r="K1070" t="str">
            <v>DR</v>
          </cell>
          <cell r="L1070">
            <v>37802</v>
          </cell>
          <cell r="N1070">
            <v>506</v>
          </cell>
          <cell r="P1070">
            <v>41</v>
          </cell>
          <cell r="Q1070">
            <v>0</v>
          </cell>
          <cell r="R1070">
            <v>22.200000762939453</v>
          </cell>
          <cell r="S1070">
            <v>6.309999942779541</v>
          </cell>
          <cell r="T1070">
            <v>0</v>
          </cell>
          <cell r="U1070">
            <v>2.7999999523162842</v>
          </cell>
          <cell r="V1070">
            <v>84.389999389648438</v>
          </cell>
          <cell r="W1070" t="str">
            <v>CISCO_DAILY_BILL_DTL20030721.TXT</v>
          </cell>
          <cell r="X1070">
            <v>37824</v>
          </cell>
          <cell r="Z1070" t="str">
            <v>Print Summary</v>
          </cell>
        </row>
        <row r="1071">
          <cell r="E1071">
            <v>37847</v>
          </cell>
          <cell r="F1071">
            <v>29</v>
          </cell>
          <cell r="G1071">
            <v>956</v>
          </cell>
          <cell r="K1071" t="str">
            <v>DR</v>
          </cell>
          <cell r="L1071">
            <v>37818</v>
          </cell>
          <cell r="N1071">
            <v>733</v>
          </cell>
          <cell r="P1071">
            <v>215</v>
          </cell>
          <cell r="Q1071">
            <v>8</v>
          </cell>
          <cell r="R1071">
            <v>32.159999847412109</v>
          </cell>
          <cell r="S1071">
            <v>33.080001831054688</v>
          </cell>
          <cell r="T1071">
            <v>3.7899999618530273</v>
          </cell>
          <cell r="U1071">
            <v>4.9000000953674316</v>
          </cell>
          <cell r="V1071">
            <v>166.02999877929688</v>
          </cell>
          <cell r="W1071" t="str">
            <v>CISCO_DAILY_BILL_DTL20030818.TXT</v>
          </cell>
          <cell r="X1071">
            <v>37852</v>
          </cell>
          <cell r="Z1071" t="str">
            <v>Print Summary</v>
          </cell>
        </row>
        <row r="1072">
          <cell r="E1072">
            <v>37818</v>
          </cell>
          <cell r="F1072">
            <v>16</v>
          </cell>
          <cell r="G1072">
            <v>483</v>
          </cell>
          <cell r="K1072" t="str">
            <v>DRLI</v>
          </cell>
          <cell r="L1072">
            <v>37802</v>
          </cell>
          <cell r="N1072">
            <v>411</v>
          </cell>
          <cell r="P1072">
            <v>72</v>
          </cell>
          <cell r="Q1072">
            <v>0</v>
          </cell>
          <cell r="R1072">
            <v>2</v>
          </cell>
          <cell r="S1072">
            <v>12.399999618530273</v>
          </cell>
          <cell r="T1072">
            <v>0</v>
          </cell>
          <cell r="U1072">
            <v>0</v>
          </cell>
          <cell r="V1072">
            <v>42.020000457763672</v>
          </cell>
          <cell r="W1072" t="str">
            <v>ENTERED_MANUALLY_07_21_03</v>
          </cell>
          <cell r="X1072">
            <v>37823</v>
          </cell>
          <cell r="Z1072" t="str">
            <v>Print Summary</v>
          </cell>
        </row>
        <row r="1073">
          <cell r="E1073">
            <v>37847</v>
          </cell>
          <cell r="F1073">
            <v>29</v>
          </cell>
          <cell r="G1073">
            <v>775</v>
          </cell>
          <cell r="K1073" t="str">
            <v>DRLI</v>
          </cell>
          <cell r="L1073">
            <v>37818</v>
          </cell>
          <cell r="N1073">
            <v>648</v>
          </cell>
          <cell r="P1073">
            <v>122</v>
          </cell>
          <cell r="Q1073">
            <v>5</v>
          </cell>
          <cell r="R1073">
            <v>3.1600000858306885</v>
          </cell>
          <cell r="S1073">
            <v>21</v>
          </cell>
          <cell r="T1073">
            <v>3.3199999332427979</v>
          </cell>
          <cell r="U1073">
            <v>0</v>
          </cell>
          <cell r="V1073">
            <v>69.639999389648438</v>
          </cell>
          <cell r="W1073" t="str">
            <v>CISCO_DAILY_BILL_DTL20030818.TXT</v>
          </cell>
          <cell r="X1073">
            <v>37852</v>
          </cell>
          <cell r="Z1073" t="str">
            <v>Print Summary</v>
          </cell>
        </row>
        <row r="1074">
          <cell r="E1074">
            <v>37879</v>
          </cell>
          <cell r="F1074">
            <v>32</v>
          </cell>
          <cell r="G1074">
            <v>917</v>
          </cell>
          <cell r="K1074" t="str">
            <v>DRLI</v>
          </cell>
          <cell r="L1074">
            <v>37847</v>
          </cell>
          <cell r="N1074">
            <v>787</v>
          </cell>
          <cell r="P1074">
            <v>119</v>
          </cell>
          <cell r="Q1074">
            <v>11</v>
          </cell>
          <cell r="R1074">
            <v>3.8299999237060547</v>
          </cell>
          <cell r="S1074">
            <v>20.489999771118164</v>
          </cell>
          <cell r="T1074">
            <v>7.309999942779541</v>
          </cell>
          <cell r="U1074">
            <v>0</v>
          </cell>
          <cell r="V1074">
            <v>82.55999755859375</v>
          </cell>
          <cell r="W1074" t="str">
            <v>CISCO_DAILY_BILL_DTL20030922.TXT</v>
          </cell>
          <cell r="X1074">
            <v>37887</v>
          </cell>
          <cell r="Z1074" t="str">
            <v>Print Summary</v>
          </cell>
        </row>
        <row r="1075">
          <cell r="E1075">
            <v>37908</v>
          </cell>
          <cell r="F1075">
            <v>29</v>
          </cell>
          <cell r="G1075">
            <v>576</v>
          </cell>
          <cell r="K1075" t="str">
            <v>DRLI</v>
          </cell>
          <cell r="L1075">
            <v>37879</v>
          </cell>
          <cell r="N1075">
            <v>510</v>
          </cell>
          <cell r="P1075">
            <v>57</v>
          </cell>
          <cell r="Q1075">
            <v>9</v>
          </cell>
          <cell r="R1075">
            <v>2.4900000095367432</v>
          </cell>
          <cell r="S1075">
            <v>9.8100004196166992</v>
          </cell>
          <cell r="T1075">
            <v>5.9800000190734863</v>
          </cell>
          <cell r="U1075">
            <v>0</v>
          </cell>
          <cell r="V1075">
            <v>51.590000152587891</v>
          </cell>
          <cell r="W1075" t="str">
            <v>CISCO_DAILY_BILL_DTL20031016.TXT</v>
          </cell>
          <cell r="X1075">
            <v>37911</v>
          </cell>
          <cell r="Z1075" t="str">
            <v>Print Summary</v>
          </cell>
        </row>
        <row r="1076">
          <cell r="E1076">
            <v>37938</v>
          </cell>
          <cell r="F1076">
            <v>30</v>
          </cell>
          <cell r="G1076">
            <v>785</v>
          </cell>
          <cell r="K1076" t="str">
            <v>DRLI</v>
          </cell>
          <cell r="L1076">
            <v>37908</v>
          </cell>
          <cell r="N1076">
            <v>710</v>
          </cell>
          <cell r="P1076">
            <v>74</v>
          </cell>
          <cell r="Q1076">
            <v>1</v>
          </cell>
          <cell r="R1076">
            <v>16.780000686645508</v>
          </cell>
          <cell r="S1076">
            <v>16.760000228881836</v>
          </cell>
          <cell r="T1076">
            <v>0.6600000262260437</v>
          </cell>
          <cell r="U1076">
            <v>0</v>
          </cell>
          <cell r="V1076">
            <v>81.300003051757813</v>
          </cell>
          <cell r="W1076" t="str">
            <v>CISCO_DAILY_BILL_DTL20031119.TXT</v>
          </cell>
          <cell r="X1076">
            <v>37945</v>
          </cell>
          <cell r="Z1076" t="str">
            <v>Print Summary</v>
          </cell>
        </row>
        <row r="1077">
          <cell r="E1077">
            <v>37970</v>
          </cell>
          <cell r="F1077">
            <v>32</v>
          </cell>
          <cell r="G1077">
            <v>1747</v>
          </cell>
          <cell r="K1077" t="str">
            <v>DRLI</v>
          </cell>
          <cell r="L1077">
            <v>37938</v>
          </cell>
          <cell r="N1077">
            <v>1629</v>
          </cell>
          <cell r="P1077">
            <v>118</v>
          </cell>
          <cell r="Q1077">
            <v>0</v>
          </cell>
          <cell r="R1077">
            <v>54.290000915527344</v>
          </cell>
          <cell r="S1077">
            <v>31.069999694824219</v>
          </cell>
          <cell r="T1077">
            <v>0</v>
          </cell>
          <cell r="U1077">
            <v>0</v>
          </cell>
          <cell r="V1077">
            <v>178.78999328613281</v>
          </cell>
          <cell r="W1077" t="str">
            <v>CISCO_DAILY_BILL_DTL20031216.TXT</v>
          </cell>
          <cell r="X1077">
            <v>37972</v>
          </cell>
          <cell r="Z1077" t="str">
            <v>Print Summary</v>
          </cell>
        </row>
        <row r="1078">
          <cell r="E1078">
            <v>38001</v>
          </cell>
          <cell r="F1078">
            <v>31</v>
          </cell>
          <cell r="G1078">
            <v>1612</v>
          </cell>
          <cell r="K1078" t="str">
            <v>DRLI</v>
          </cell>
          <cell r="L1078">
            <v>37970</v>
          </cell>
          <cell r="N1078">
            <v>1517</v>
          </cell>
          <cell r="P1078">
            <v>90</v>
          </cell>
          <cell r="Q1078">
            <v>5</v>
          </cell>
          <cell r="R1078">
            <v>50.560001373291016</v>
          </cell>
          <cell r="S1078">
            <v>23.700000762939453</v>
          </cell>
          <cell r="T1078">
            <v>2.4200000762939453</v>
          </cell>
          <cell r="U1078">
            <v>0</v>
          </cell>
          <cell r="V1078">
            <v>173.13999938964844</v>
          </cell>
          <cell r="W1078" t="str">
            <v>CISCO_DAILY_BILL_DTL20040116.TXT</v>
          </cell>
          <cell r="X1078">
            <v>38006</v>
          </cell>
          <cell r="Z1078" t="str">
            <v>Print Summary</v>
          </cell>
        </row>
        <row r="1079">
          <cell r="E1079">
            <v>38033</v>
          </cell>
          <cell r="F1079">
            <v>32</v>
          </cell>
          <cell r="G1079">
            <v>1572</v>
          </cell>
          <cell r="K1079" t="str">
            <v>DRLI</v>
          </cell>
          <cell r="L1079">
            <v>38001</v>
          </cell>
          <cell r="N1079">
            <v>1500</v>
          </cell>
          <cell r="P1079">
            <v>67</v>
          </cell>
          <cell r="Q1079">
            <v>5</v>
          </cell>
          <cell r="R1079">
            <v>50.240001678466797</v>
          </cell>
          <cell r="S1079">
            <v>17.649999618530273</v>
          </cell>
          <cell r="T1079">
            <v>2.4200000762939453</v>
          </cell>
          <cell r="U1079">
            <v>0</v>
          </cell>
          <cell r="V1079">
            <v>160.61000061035156</v>
          </cell>
          <cell r="W1079" t="str">
            <v>CISCO_DAILY_BILL_DTL20040217.TXT</v>
          </cell>
          <cell r="X1079">
            <v>38035</v>
          </cell>
          <cell r="Z1079" t="str">
            <v>Print Summary</v>
          </cell>
        </row>
        <row r="1080">
          <cell r="E1080">
            <v>38062</v>
          </cell>
          <cell r="F1080">
            <v>29</v>
          </cell>
          <cell r="G1080">
            <v>1186</v>
          </cell>
          <cell r="K1080" t="str">
            <v>DRLI</v>
          </cell>
          <cell r="L1080">
            <v>38033</v>
          </cell>
          <cell r="N1080">
            <v>1112</v>
          </cell>
          <cell r="P1080">
            <v>74</v>
          </cell>
          <cell r="Q1080">
            <v>0</v>
          </cell>
          <cell r="R1080">
            <v>37.279998779296875</v>
          </cell>
          <cell r="S1080">
            <v>19.5</v>
          </cell>
          <cell r="T1080">
            <v>0</v>
          </cell>
          <cell r="U1080">
            <v>0</v>
          </cell>
          <cell r="V1080">
            <v>124.95999908447266</v>
          </cell>
          <cell r="W1080" t="str">
            <v>CISCO_DAILY_BILL_DTL20040317.TXT</v>
          </cell>
          <cell r="X1080">
            <v>38064</v>
          </cell>
          <cell r="Z1080" t="str">
            <v>Print Summary</v>
          </cell>
        </row>
        <row r="1081">
          <cell r="E1081">
            <v>38091</v>
          </cell>
          <cell r="F1081">
            <v>29</v>
          </cell>
          <cell r="G1081">
            <v>730</v>
          </cell>
          <cell r="K1081" t="str">
            <v>DRLI</v>
          </cell>
          <cell r="L1081">
            <v>38062</v>
          </cell>
          <cell r="N1081">
            <v>667</v>
          </cell>
          <cell r="P1081">
            <v>63</v>
          </cell>
          <cell r="Q1081">
            <v>0</v>
          </cell>
          <cell r="R1081">
            <v>20.670000076293945</v>
          </cell>
          <cell r="S1081">
            <v>16.459999084472656</v>
          </cell>
          <cell r="T1081">
            <v>0</v>
          </cell>
          <cell r="U1081">
            <v>0</v>
          </cell>
          <cell r="V1081">
            <v>72.629997253417969</v>
          </cell>
          <cell r="W1081" t="str">
            <v>CISCO_DAILY_BILL_DTL20040416.TXT</v>
          </cell>
          <cell r="X1081">
            <v>38096</v>
          </cell>
          <cell r="Z1081" t="str">
            <v>Print Summary</v>
          </cell>
        </row>
        <row r="1082">
          <cell r="E1082">
            <v>38123</v>
          </cell>
          <cell r="F1082">
            <v>32</v>
          </cell>
          <cell r="G1082">
            <v>747</v>
          </cell>
          <cell r="K1082" t="str">
            <v>DRLI</v>
          </cell>
          <cell r="L1082">
            <v>38091</v>
          </cell>
          <cell r="N1082">
            <v>668</v>
          </cell>
          <cell r="P1082">
            <v>79</v>
          </cell>
          <cell r="Q1082">
            <v>0</v>
          </cell>
          <cell r="R1082">
            <v>2.6400001049041748</v>
          </cell>
          <cell r="S1082">
            <v>15.840000152587891</v>
          </cell>
          <cell r="T1082">
            <v>0</v>
          </cell>
          <cell r="U1082">
            <v>0</v>
          </cell>
          <cell r="V1082">
            <v>62.819999694824219</v>
          </cell>
          <cell r="W1082" t="str">
            <v>CISCO_DAILY_BILL_DTL20040517.TXT</v>
          </cell>
          <cell r="X1082">
            <v>38125</v>
          </cell>
          <cell r="Z1082" t="str">
            <v>Print Summary</v>
          </cell>
        </row>
        <row r="1083">
          <cell r="E1083">
            <v>38153</v>
          </cell>
          <cell r="F1083">
            <v>30</v>
          </cell>
          <cell r="G1083">
            <v>643</v>
          </cell>
          <cell r="K1083" t="str">
            <v>DRLI</v>
          </cell>
          <cell r="L1083">
            <v>38123</v>
          </cell>
          <cell r="N1083">
            <v>573</v>
          </cell>
          <cell r="P1083">
            <v>70</v>
          </cell>
          <cell r="Q1083">
            <v>0</v>
          </cell>
          <cell r="R1083">
            <v>-6.7399997711181641</v>
          </cell>
          <cell r="S1083">
            <v>10.890000343322754</v>
          </cell>
          <cell r="T1083">
            <v>0</v>
          </cell>
          <cell r="U1083">
            <v>0</v>
          </cell>
          <cell r="V1083">
            <v>45.740001678466797</v>
          </cell>
          <cell r="W1083" t="str">
            <v>CISCO_DAILY_BILL_DTL20040616.TXT</v>
          </cell>
          <cell r="X1083">
            <v>38155</v>
          </cell>
          <cell r="Z1083" t="str">
            <v>Print Summary</v>
          </cell>
        </row>
        <row r="1084">
          <cell r="E1084">
            <v>38183</v>
          </cell>
          <cell r="F1084">
            <v>30</v>
          </cell>
          <cell r="G1084">
            <v>595</v>
          </cell>
          <cell r="K1084" t="str">
            <v>DRLI</v>
          </cell>
          <cell r="L1084">
            <v>38153</v>
          </cell>
          <cell r="N1084">
            <v>514</v>
          </cell>
          <cell r="P1084">
            <v>74</v>
          </cell>
          <cell r="Q1084">
            <v>7</v>
          </cell>
          <cell r="R1084">
            <v>-6.0500001907348633</v>
          </cell>
          <cell r="S1084">
            <v>11.510000228881836</v>
          </cell>
          <cell r="T1084">
            <v>4.5399999618530273</v>
          </cell>
          <cell r="U1084">
            <v>0</v>
          </cell>
          <cell r="V1084">
            <v>46.419998168945313</v>
          </cell>
          <cell r="W1084" t="str">
            <v>CISCO_DAILY_BILL_DTL20040716.TXT</v>
          </cell>
          <cell r="X1084">
            <v>38187</v>
          </cell>
          <cell r="Z1084" t="str">
            <v>Print Summary</v>
          </cell>
        </row>
        <row r="1085">
          <cell r="E1085">
            <v>38214</v>
          </cell>
          <cell r="F1085">
            <v>31</v>
          </cell>
          <cell r="G1085">
            <v>770</v>
          </cell>
          <cell r="K1085" t="str">
            <v>DRLI</v>
          </cell>
          <cell r="L1085">
            <v>38183</v>
          </cell>
          <cell r="N1085">
            <v>651</v>
          </cell>
          <cell r="P1085">
            <v>96</v>
          </cell>
          <cell r="Q1085">
            <v>23</v>
          </cell>
          <cell r="R1085">
            <v>-7.6599998474121094</v>
          </cell>
          <cell r="S1085">
            <v>14.930000305175781</v>
          </cell>
          <cell r="T1085">
            <v>14.909999847412109</v>
          </cell>
          <cell r="U1085">
            <v>0</v>
          </cell>
          <cell r="V1085">
            <v>70.410003662109375</v>
          </cell>
          <cell r="W1085" t="str">
            <v>CISCO_DAILY_BILL_DTL20040816.TXT</v>
          </cell>
          <cell r="X1085">
            <v>38216</v>
          </cell>
          <cell r="Z1085" t="str">
            <v>Print Summary</v>
          </cell>
        </row>
        <row r="1086">
          <cell r="E1086">
            <v>38245</v>
          </cell>
          <cell r="F1086">
            <v>31</v>
          </cell>
          <cell r="G1086">
            <v>661</v>
          </cell>
          <cell r="K1086" t="str">
            <v>DRLI</v>
          </cell>
          <cell r="L1086">
            <v>38214</v>
          </cell>
          <cell r="N1086">
            <v>561</v>
          </cell>
          <cell r="P1086">
            <v>79</v>
          </cell>
          <cell r="Q1086">
            <v>21</v>
          </cell>
          <cell r="R1086">
            <v>-9.3199996948242188</v>
          </cell>
          <cell r="S1086">
            <v>12</v>
          </cell>
          <cell r="T1086">
            <v>13.460000038146973</v>
          </cell>
          <cell r="U1086">
            <v>0</v>
          </cell>
          <cell r="V1086">
            <v>57.040000915527344</v>
          </cell>
          <cell r="W1086" t="str">
            <v>CISCO_DAILY_BILL_DTL20040916.TXT</v>
          </cell>
          <cell r="X1086">
            <v>38247</v>
          </cell>
          <cell r="Z1086" t="str">
            <v>Print Summary</v>
          </cell>
        </row>
        <row r="1087">
          <cell r="E1087">
            <v>38186</v>
          </cell>
          <cell r="F1087">
            <v>31</v>
          </cell>
          <cell r="G1087">
            <v>520</v>
          </cell>
          <cell r="K1087" t="str">
            <v>DR</v>
          </cell>
          <cell r="L1087">
            <v>38155</v>
          </cell>
          <cell r="N1087">
            <v>445</v>
          </cell>
          <cell r="P1087">
            <v>73</v>
          </cell>
          <cell r="Q1087">
            <v>2</v>
          </cell>
          <cell r="R1087">
            <v>-5.2399997711181641</v>
          </cell>
          <cell r="S1087">
            <v>11.350000381469727</v>
          </cell>
          <cell r="T1087">
            <v>1.2999999523162842</v>
          </cell>
          <cell r="U1087">
            <v>2.559999942779541</v>
          </cell>
          <cell r="V1087">
            <v>56.040000915527344</v>
          </cell>
          <cell r="W1087" t="str">
            <v>CISCO_DAILY_BILL_DTL20040719.TXT</v>
          </cell>
          <cell r="X1087">
            <v>38188</v>
          </cell>
          <cell r="Z1087" t="str">
            <v>Print Summary</v>
          </cell>
        </row>
        <row r="1088">
          <cell r="E1088">
            <v>38215</v>
          </cell>
          <cell r="F1088">
            <v>29</v>
          </cell>
          <cell r="G1088">
            <v>537</v>
          </cell>
          <cell r="K1088" t="str">
            <v>DR</v>
          </cell>
          <cell r="L1088">
            <v>38186</v>
          </cell>
          <cell r="N1088">
            <v>421</v>
          </cell>
          <cell r="P1088">
            <v>87</v>
          </cell>
          <cell r="Q1088">
            <v>29</v>
          </cell>
          <cell r="R1088">
            <v>-4.9600000381469727</v>
          </cell>
          <cell r="S1088">
            <v>13.529999732971191</v>
          </cell>
          <cell r="T1088">
            <v>18.799999237060547</v>
          </cell>
          <cell r="U1088">
            <v>2.6500000953674316</v>
          </cell>
          <cell r="V1088">
            <v>79.5</v>
          </cell>
          <cell r="W1088" t="str">
            <v>CISCO_DAILY_BILL_DTL20040817.TXT</v>
          </cell>
          <cell r="X1088">
            <v>38217</v>
          </cell>
          <cell r="Z1088" t="str">
            <v>Print Summary</v>
          </cell>
        </row>
        <row r="1089">
          <cell r="E1089">
            <v>38246</v>
          </cell>
          <cell r="F1089">
            <v>31</v>
          </cell>
          <cell r="G1089">
            <v>625</v>
          </cell>
          <cell r="K1089" t="str">
            <v>DR</v>
          </cell>
          <cell r="L1089">
            <v>38215</v>
          </cell>
          <cell r="N1089">
            <v>522</v>
          </cell>
          <cell r="P1089">
            <v>88</v>
          </cell>
          <cell r="Q1089">
            <v>15</v>
          </cell>
          <cell r="R1089">
            <v>-8.1700000762939453</v>
          </cell>
          <cell r="S1089">
            <v>13.5</v>
          </cell>
          <cell r="T1089">
            <v>9.630000114440918</v>
          </cell>
          <cell r="U1089">
            <v>3.0899999141693115</v>
          </cell>
          <cell r="V1089">
            <v>77.660003662109375</v>
          </cell>
          <cell r="W1089" t="str">
            <v>CISCO_DAILY_BILL_DTL20040920.TXT</v>
          </cell>
          <cell r="X1089">
            <v>38251</v>
          </cell>
          <cell r="Z1089" t="str">
            <v>Print Summary</v>
          </cell>
          <cell r="AA1089" t="str">
            <v>CPP Notification Failure. Move 2 kWh from super peak to on peak.</v>
          </cell>
        </row>
        <row r="1090">
          <cell r="E1090">
            <v>38186</v>
          </cell>
          <cell r="F1090">
            <v>31</v>
          </cell>
          <cell r="G1090">
            <v>2193</v>
          </cell>
          <cell r="K1090" t="str">
            <v>DR</v>
          </cell>
          <cell r="L1090">
            <v>38155</v>
          </cell>
          <cell r="N1090">
            <v>1695</v>
          </cell>
          <cell r="P1090">
            <v>477</v>
          </cell>
          <cell r="Q1090">
            <v>21</v>
          </cell>
          <cell r="R1090">
            <v>46.150001525878906</v>
          </cell>
          <cell r="S1090">
            <v>65.459999084472656</v>
          </cell>
          <cell r="T1090">
            <v>9.6000003814697266</v>
          </cell>
          <cell r="U1090">
            <v>10.810000419616699</v>
          </cell>
          <cell r="V1090">
            <v>405.80999755859375</v>
          </cell>
          <cell r="W1090" t="str">
            <v>CISCO_DAILY_BILL_DTL20040719.TXT</v>
          </cell>
          <cell r="X1090">
            <v>38188</v>
          </cell>
          <cell r="Z1090" t="str">
            <v>Print Summary</v>
          </cell>
        </row>
        <row r="1091">
          <cell r="E1091">
            <v>38215</v>
          </cell>
          <cell r="F1091">
            <v>29</v>
          </cell>
          <cell r="G1091">
            <v>2435</v>
          </cell>
          <cell r="K1091" t="str">
            <v>DR</v>
          </cell>
          <cell r="L1091">
            <v>38186</v>
          </cell>
          <cell r="N1091">
            <v>1832</v>
          </cell>
          <cell r="P1091">
            <v>473</v>
          </cell>
          <cell r="Q1091">
            <v>130</v>
          </cell>
          <cell r="R1091">
            <v>49.889999389648438</v>
          </cell>
          <cell r="S1091">
            <v>64.910003662109375</v>
          </cell>
          <cell r="T1091">
            <v>59.439998626708984</v>
          </cell>
          <cell r="U1091">
            <v>12.010000228881836</v>
          </cell>
          <cell r="V1091">
            <v>500.239990234375</v>
          </cell>
          <cell r="W1091" t="str">
            <v>CISCO_DAILY_BILL_DTL20040817.TXT</v>
          </cell>
          <cell r="X1091">
            <v>38217</v>
          </cell>
          <cell r="Z1091" t="str">
            <v>Print Summary</v>
          </cell>
        </row>
        <row r="1092">
          <cell r="E1092">
            <v>38246</v>
          </cell>
          <cell r="F1092">
            <v>31</v>
          </cell>
          <cell r="G1092">
            <v>2183</v>
          </cell>
          <cell r="K1092" t="str">
            <v>DR</v>
          </cell>
          <cell r="L1092">
            <v>38215</v>
          </cell>
          <cell r="N1092">
            <v>1648</v>
          </cell>
          <cell r="P1092">
            <v>444</v>
          </cell>
          <cell r="Q1092">
            <v>91</v>
          </cell>
          <cell r="R1092">
            <v>37.150001525878906</v>
          </cell>
          <cell r="S1092">
            <v>59.150001525878906</v>
          </cell>
          <cell r="T1092">
            <v>40.979999542236328</v>
          </cell>
          <cell r="U1092">
            <v>10.760000228881836</v>
          </cell>
          <cell r="V1092">
            <v>427.82998657226563</v>
          </cell>
          <cell r="W1092" t="str">
            <v>CISCO_DAILY_BILL_DTL20040917.TXT</v>
          </cell>
          <cell r="X1092">
            <v>38250</v>
          </cell>
          <cell r="Z1092" t="str">
            <v>Print Summary</v>
          </cell>
        </row>
        <row r="1093">
          <cell r="E1093">
            <v>37822</v>
          </cell>
          <cell r="F1093">
            <v>20</v>
          </cell>
          <cell r="G1093">
            <v>111</v>
          </cell>
          <cell r="K1093" t="str">
            <v>DR</v>
          </cell>
          <cell r="L1093">
            <v>37802</v>
          </cell>
          <cell r="N1093">
            <v>95</v>
          </cell>
          <cell r="P1093">
            <v>14</v>
          </cell>
          <cell r="Q1093">
            <v>2</v>
          </cell>
          <cell r="R1093">
            <v>4.1700000762939453</v>
          </cell>
          <cell r="S1093">
            <v>2.1500000953674316</v>
          </cell>
          <cell r="T1093">
            <v>0.94999998807907104</v>
          </cell>
          <cell r="U1093">
            <v>0.56999999284744263</v>
          </cell>
          <cell r="V1093">
            <v>15.880000114440918</v>
          </cell>
          <cell r="W1093" t="str">
            <v>CISCO_DAILY_BILL_DTL20030722.TXT</v>
          </cell>
          <cell r="X1093">
            <v>37825</v>
          </cell>
          <cell r="Z1093" t="str">
            <v>Print Summary</v>
          </cell>
        </row>
        <row r="1094">
          <cell r="E1094">
            <v>37851</v>
          </cell>
          <cell r="F1094">
            <v>29</v>
          </cell>
          <cell r="G1094">
            <v>187</v>
          </cell>
          <cell r="K1094" t="str">
            <v>DR</v>
          </cell>
          <cell r="L1094">
            <v>37822</v>
          </cell>
          <cell r="N1094">
            <v>162</v>
          </cell>
          <cell r="P1094">
            <v>21</v>
          </cell>
          <cell r="Q1094">
            <v>4</v>
          </cell>
          <cell r="R1094">
            <v>7.1100001335144043</v>
          </cell>
          <cell r="S1094">
            <v>3.2300000190734863</v>
          </cell>
          <cell r="T1094">
            <v>1.8999999761581421</v>
          </cell>
          <cell r="U1094">
            <v>0.95999997854232788</v>
          </cell>
          <cell r="V1094">
            <v>26.75</v>
          </cell>
          <cell r="W1094" t="str">
            <v>CISCO_DAILY_BILL_DTL20030821.TXT</v>
          </cell>
          <cell r="X1094">
            <v>37855</v>
          </cell>
          <cell r="Z1094" t="str">
            <v>Print Summary</v>
          </cell>
        </row>
        <row r="1095">
          <cell r="E1095">
            <v>37881</v>
          </cell>
          <cell r="F1095">
            <v>30</v>
          </cell>
          <cell r="G1095">
            <v>191</v>
          </cell>
          <cell r="K1095" t="str">
            <v>DR</v>
          </cell>
          <cell r="L1095">
            <v>37851</v>
          </cell>
          <cell r="N1095">
            <v>164</v>
          </cell>
          <cell r="P1095">
            <v>23</v>
          </cell>
          <cell r="Q1095">
            <v>4</v>
          </cell>
          <cell r="R1095">
            <v>7.2600002288818359</v>
          </cell>
          <cell r="S1095">
            <v>3.5399999618530273</v>
          </cell>
          <cell r="T1095">
            <v>1.8899999856948853</v>
          </cell>
          <cell r="U1095">
            <v>0.9100000262260437</v>
          </cell>
          <cell r="V1095">
            <v>27.440000534057617</v>
          </cell>
          <cell r="W1095" t="str">
            <v>CISCO_DAILY_BILL_DTL20030918.TXT</v>
          </cell>
          <cell r="X1095">
            <v>37883</v>
          </cell>
          <cell r="Z1095" t="str">
            <v>Print Summary</v>
          </cell>
        </row>
        <row r="1096">
          <cell r="E1096">
            <v>37910</v>
          </cell>
          <cell r="F1096">
            <v>29</v>
          </cell>
          <cell r="G1096">
            <v>166</v>
          </cell>
          <cell r="K1096" t="str">
            <v>DR</v>
          </cell>
          <cell r="L1096">
            <v>37881</v>
          </cell>
          <cell r="N1096">
            <v>141</v>
          </cell>
          <cell r="P1096">
            <v>20</v>
          </cell>
          <cell r="Q1096">
            <v>5</v>
          </cell>
          <cell r="R1096">
            <v>6.2899999618530273</v>
          </cell>
          <cell r="S1096">
            <v>3.0899999141693115</v>
          </cell>
          <cell r="T1096">
            <v>2.369999885559082</v>
          </cell>
          <cell r="U1096">
            <v>0.74000000953674316</v>
          </cell>
          <cell r="V1096">
            <v>24.700000762939453</v>
          </cell>
          <cell r="W1096" t="str">
            <v>CISCO_DAILY_BILL_DTL20031017.TXT</v>
          </cell>
          <cell r="X1096">
            <v>37914</v>
          </cell>
          <cell r="Z1096" t="str">
            <v>Print Summary</v>
          </cell>
        </row>
        <row r="1097">
          <cell r="E1097">
            <v>37928</v>
          </cell>
          <cell r="F1097">
            <v>18</v>
          </cell>
          <cell r="G1097">
            <v>103</v>
          </cell>
          <cell r="K1097" t="str">
            <v>DR</v>
          </cell>
          <cell r="L1097">
            <v>37910</v>
          </cell>
          <cell r="N1097">
            <v>89</v>
          </cell>
          <cell r="P1097">
            <v>12</v>
          </cell>
          <cell r="Q1097">
            <v>2</v>
          </cell>
          <cell r="R1097">
            <v>3.9500000476837158</v>
          </cell>
          <cell r="S1097">
            <v>1.6499999761581421</v>
          </cell>
          <cell r="T1097">
            <v>0.94999998807907104</v>
          </cell>
          <cell r="U1097">
            <v>0.46000000834465027</v>
          </cell>
          <cell r="V1097">
            <v>14.670000076293945</v>
          </cell>
          <cell r="W1097" t="str">
            <v>CISCO_DAILY_BILL_DTL20031104.TXT</v>
          </cell>
          <cell r="X1097">
            <v>37930</v>
          </cell>
          <cell r="Z1097" t="str">
            <v>Print Summary</v>
          </cell>
        </row>
        <row r="1098">
          <cell r="E1098">
            <v>38187</v>
          </cell>
          <cell r="F1098">
            <v>31</v>
          </cell>
          <cell r="G1098">
            <v>168</v>
          </cell>
          <cell r="K1098" t="str">
            <v>DR</v>
          </cell>
          <cell r="L1098">
            <v>38156</v>
          </cell>
          <cell r="N1098">
            <v>147</v>
          </cell>
          <cell r="P1098">
            <v>20</v>
          </cell>
          <cell r="Q1098">
            <v>1</v>
          </cell>
          <cell r="R1098">
            <v>4</v>
          </cell>
          <cell r="S1098">
            <v>2.7400000095367432</v>
          </cell>
          <cell r="T1098">
            <v>0.46000000834465027</v>
          </cell>
          <cell r="U1098">
            <v>0.82999998331069946</v>
          </cell>
          <cell r="V1098">
            <v>21.549999237060547</v>
          </cell>
          <cell r="W1098" t="str">
            <v>CISCO_DAILY_BILL_DTL20040720.TXT</v>
          </cell>
          <cell r="X1098">
            <v>38189</v>
          </cell>
          <cell r="Z1098" t="str">
            <v>Print Summary</v>
          </cell>
        </row>
        <row r="1099">
          <cell r="E1099">
            <v>38216</v>
          </cell>
          <cell r="F1099">
            <v>29</v>
          </cell>
          <cell r="G1099">
            <v>135</v>
          </cell>
          <cell r="K1099" t="str">
            <v>DR</v>
          </cell>
          <cell r="L1099">
            <v>38187</v>
          </cell>
          <cell r="N1099">
            <v>113</v>
          </cell>
          <cell r="P1099">
            <v>16</v>
          </cell>
          <cell r="Q1099">
            <v>6</v>
          </cell>
          <cell r="R1099">
            <v>3.0799999237060547</v>
          </cell>
          <cell r="S1099">
            <v>2.2000000476837158</v>
          </cell>
          <cell r="T1099">
            <v>2.7400000095367432</v>
          </cell>
          <cell r="U1099">
            <v>0.67000001668930054</v>
          </cell>
          <cell r="V1099">
            <v>19.559999465942383</v>
          </cell>
          <cell r="W1099" t="str">
            <v>CISCO_DAILY_BILL_DTL20040818.TXT</v>
          </cell>
          <cell r="X1099">
            <v>38218</v>
          </cell>
          <cell r="Z1099" t="str">
            <v>Print Summary</v>
          </cell>
        </row>
        <row r="1100">
          <cell r="E1100">
            <v>38249</v>
          </cell>
          <cell r="F1100">
            <v>33</v>
          </cell>
          <cell r="G1100">
            <v>152</v>
          </cell>
          <cell r="K1100" t="str">
            <v>DR</v>
          </cell>
          <cell r="L1100">
            <v>38216</v>
          </cell>
          <cell r="N1100">
            <v>133</v>
          </cell>
          <cell r="P1100">
            <v>14</v>
          </cell>
          <cell r="Q1100">
            <v>5</v>
          </cell>
          <cell r="R1100">
            <v>2.9700000286102295</v>
          </cell>
          <cell r="S1100">
            <v>1.8700000047683716</v>
          </cell>
          <cell r="T1100">
            <v>2.2599999904632568</v>
          </cell>
          <cell r="U1100">
            <v>0.75</v>
          </cell>
          <cell r="V1100">
            <v>20.090000152587891</v>
          </cell>
          <cell r="W1100" t="str">
            <v>CISCO_DAILY_BILL_DTL20040920.TXT</v>
          </cell>
          <cell r="X1100">
            <v>38251</v>
          </cell>
          <cell r="Z1100" t="str">
            <v>Print Summary</v>
          </cell>
          <cell r="AA1100" t="str">
            <v>CPP Notification Failure. Move 1 kWh from super peak to on peak.</v>
          </cell>
        </row>
        <row r="1101">
          <cell r="E1101">
            <v>38173</v>
          </cell>
          <cell r="F1101">
            <v>31</v>
          </cell>
          <cell r="G1101">
            <v>1442</v>
          </cell>
          <cell r="K1101" t="str">
            <v>DR</v>
          </cell>
          <cell r="L1101">
            <v>38142</v>
          </cell>
          <cell r="N1101">
            <v>1253</v>
          </cell>
          <cell r="P1101">
            <v>189</v>
          </cell>
          <cell r="Q1101">
            <v>0</v>
          </cell>
          <cell r="R1101">
            <v>34.119998931884766</v>
          </cell>
          <cell r="S1101">
            <v>25.940000534057617</v>
          </cell>
          <cell r="T1101">
            <v>0</v>
          </cell>
          <cell r="U1101">
            <v>7.1100001335144043</v>
          </cell>
          <cell r="V1101">
            <v>221.32000732421875</v>
          </cell>
          <cell r="W1101" t="str">
            <v>CISCO_DAILY_BILL_DTL20040706.TXT</v>
          </cell>
          <cell r="X1101">
            <v>38175</v>
          </cell>
          <cell r="Z1101" t="str">
            <v>Print Summary</v>
          </cell>
        </row>
        <row r="1102">
          <cell r="E1102">
            <v>38202</v>
          </cell>
          <cell r="F1102">
            <v>29</v>
          </cell>
          <cell r="G1102">
            <v>1616</v>
          </cell>
          <cell r="K1102" t="str">
            <v>DR</v>
          </cell>
          <cell r="L1102">
            <v>38173</v>
          </cell>
          <cell r="N1102">
            <v>1372</v>
          </cell>
          <cell r="P1102">
            <v>216</v>
          </cell>
          <cell r="Q1102">
            <v>28</v>
          </cell>
          <cell r="R1102">
            <v>37.360000610351563</v>
          </cell>
          <cell r="S1102">
            <v>29.639999389648438</v>
          </cell>
          <cell r="T1102">
            <v>12.800000190734863</v>
          </cell>
          <cell r="U1102">
            <v>7.9699997901916504</v>
          </cell>
          <cell r="V1102">
            <v>268.22000122070313</v>
          </cell>
          <cell r="W1102" t="str">
            <v>CISCO_DAILY_BILL_DTL20040804.TXT</v>
          </cell>
          <cell r="X1102">
            <v>38204</v>
          </cell>
          <cell r="Z1102" t="str">
            <v>Print Summary</v>
          </cell>
        </row>
        <row r="1103">
          <cell r="E1103">
            <v>38231</v>
          </cell>
          <cell r="F1103">
            <v>29</v>
          </cell>
          <cell r="G1103">
            <v>2144</v>
          </cell>
          <cell r="K1103" t="str">
            <v>DR</v>
          </cell>
          <cell r="L1103">
            <v>38202</v>
          </cell>
          <cell r="N1103">
            <v>1784</v>
          </cell>
          <cell r="P1103">
            <v>299</v>
          </cell>
          <cell r="Q1103">
            <v>61</v>
          </cell>
          <cell r="R1103">
            <v>47.650001525878906</v>
          </cell>
          <cell r="S1103">
            <v>40.909999847412109</v>
          </cell>
          <cell r="T1103">
            <v>27.739999771118164</v>
          </cell>
          <cell r="U1103">
            <v>10.560000419616699</v>
          </cell>
          <cell r="V1103">
            <v>387.77999877929688</v>
          </cell>
          <cell r="W1103" t="str">
            <v>CISCO_DAILY_BILL_DTL20040903.TXT</v>
          </cell>
          <cell r="X1103">
            <v>38237</v>
          </cell>
          <cell r="Z1103" t="str">
            <v>Print Summary</v>
          </cell>
        </row>
        <row r="1104">
          <cell r="E1104">
            <v>37826</v>
          </cell>
          <cell r="F1104">
            <v>24</v>
          </cell>
          <cell r="G1104">
            <v>799</v>
          </cell>
          <cell r="K1104" t="str">
            <v>DR</v>
          </cell>
          <cell r="L1104">
            <v>37802</v>
          </cell>
          <cell r="N1104">
            <v>603</v>
          </cell>
          <cell r="P1104">
            <v>196</v>
          </cell>
          <cell r="Q1104">
            <v>0</v>
          </cell>
          <cell r="R1104">
            <v>2.940000057220459</v>
          </cell>
          <cell r="S1104">
            <v>33.75</v>
          </cell>
          <cell r="T1104">
            <v>0</v>
          </cell>
          <cell r="U1104">
            <v>4.0999999046325684</v>
          </cell>
          <cell r="V1104">
            <v>117.93000030517578</v>
          </cell>
          <cell r="W1104" t="str">
            <v>CISCO_DAILY_BILL_DTL20030821.TXT</v>
          </cell>
          <cell r="X1104">
            <v>37855</v>
          </cell>
          <cell r="Z1104" t="str">
            <v>Print Summary</v>
          </cell>
          <cell r="AA1104" t="str">
            <v>CPP Notification Failure. Move 10 kWh from super peak to on peak.</v>
          </cell>
        </row>
        <row r="1105">
          <cell r="E1105">
            <v>37857</v>
          </cell>
          <cell r="F1105">
            <v>31</v>
          </cell>
          <cell r="G1105">
            <v>1078</v>
          </cell>
          <cell r="K1105" t="str">
            <v>DR</v>
          </cell>
          <cell r="L1105">
            <v>37826</v>
          </cell>
          <cell r="N1105">
            <v>835</v>
          </cell>
          <cell r="P1105">
            <v>243</v>
          </cell>
          <cell r="Q1105">
            <v>0</v>
          </cell>
          <cell r="R1105">
            <v>4.070000171661377</v>
          </cell>
          <cell r="S1105">
            <v>41.840000152587891</v>
          </cell>
          <cell r="T1105">
            <v>0</v>
          </cell>
          <cell r="U1105">
            <v>5.5300002098083496</v>
          </cell>
          <cell r="V1105">
            <v>156.39999389648438</v>
          </cell>
          <cell r="W1105" t="str">
            <v>CISCO_DAILY_BILL_DTL20030826.TXT</v>
          </cell>
          <cell r="X1105">
            <v>37860</v>
          </cell>
          <cell r="Z1105" t="str">
            <v>Print Summary</v>
          </cell>
          <cell r="AA1105" t="str">
            <v>CPP Notification Failure. Move 26 kWh from super peak to on peak.</v>
          </cell>
        </row>
        <row r="1106">
          <cell r="E1106">
            <v>37887</v>
          </cell>
          <cell r="F1106">
            <v>30</v>
          </cell>
          <cell r="G1106">
            <v>974</v>
          </cell>
          <cell r="K1106" t="str">
            <v>DR</v>
          </cell>
          <cell r="L1106">
            <v>37857</v>
          </cell>
          <cell r="N1106">
            <v>721</v>
          </cell>
          <cell r="P1106">
            <v>253</v>
          </cell>
          <cell r="Q1106">
            <v>0</v>
          </cell>
          <cell r="R1106">
            <v>3.8900001049041748</v>
          </cell>
          <cell r="S1106">
            <v>43.700000762939453</v>
          </cell>
          <cell r="T1106">
            <v>0</v>
          </cell>
          <cell r="U1106">
            <v>4.4699997901916504</v>
          </cell>
          <cell r="V1106">
            <v>145.61000061035156</v>
          </cell>
          <cell r="W1106" t="str">
            <v>CISCO_DAILY_BILL_DTL20030926.TXT</v>
          </cell>
          <cell r="X1106">
            <v>37893</v>
          </cell>
          <cell r="Z1106" t="str">
            <v>Print Summary</v>
          </cell>
          <cell r="AA1106" t="str">
            <v>CPP Notification Failure. Move 29 kWh from super peak to on peak.</v>
          </cell>
        </row>
        <row r="1107">
          <cell r="E1107">
            <v>37916</v>
          </cell>
          <cell r="F1107">
            <v>29</v>
          </cell>
          <cell r="G1107">
            <v>914</v>
          </cell>
          <cell r="K1107" t="str">
            <v>DR</v>
          </cell>
          <cell r="L1107">
            <v>37887</v>
          </cell>
          <cell r="N1107">
            <v>666</v>
          </cell>
          <cell r="P1107">
            <v>248</v>
          </cell>
          <cell r="Q1107">
            <v>0</v>
          </cell>
          <cell r="R1107">
            <v>3.7000000476837158</v>
          </cell>
          <cell r="S1107">
            <v>42.869998931884766</v>
          </cell>
          <cell r="T1107">
            <v>0</v>
          </cell>
          <cell r="U1107">
            <v>4.0500001907348633</v>
          </cell>
          <cell r="V1107">
            <v>139.14999389648438</v>
          </cell>
          <cell r="W1107" t="str">
            <v>CISCO_DAILY_BILL_DTL20031024.TXT</v>
          </cell>
          <cell r="X1107">
            <v>37922</v>
          </cell>
          <cell r="Z1107" t="str">
            <v>Print Summary</v>
          </cell>
          <cell r="AA1107" t="str">
            <v>CPP Notification Failure. Move 34 kWh from super peak to on peak.</v>
          </cell>
        </row>
        <row r="1108">
          <cell r="E1108">
            <v>37948</v>
          </cell>
          <cell r="F1108">
            <v>32</v>
          </cell>
          <cell r="G1108">
            <v>1024</v>
          </cell>
          <cell r="K1108" t="str">
            <v>DR</v>
          </cell>
          <cell r="L1108">
            <v>37916</v>
          </cell>
          <cell r="N1108">
            <v>814</v>
          </cell>
          <cell r="P1108">
            <v>210</v>
          </cell>
          <cell r="Q1108">
            <v>0</v>
          </cell>
          <cell r="R1108">
            <v>21.579999923706055</v>
          </cell>
          <cell r="S1108">
            <v>48.419998168945313</v>
          </cell>
          <cell r="T1108">
            <v>0</v>
          </cell>
          <cell r="U1108">
            <v>4.5399999618530273</v>
          </cell>
          <cell r="V1108">
            <v>171.1199951171875</v>
          </cell>
          <cell r="W1108" t="str">
            <v>CISCO_DAILY_BILL_DTL20031125.TXT</v>
          </cell>
          <cell r="X1108">
            <v>37951</v>
          </cell>
          <cell r="Z1108" t="str">
            <v>Print Summary</v>
          </cell>
        </row>
        <row r="1109">
          <cell r="E1109">
            <v>37978</v>
          </cell>
          <cell r="F1109">
            <v>30</v>
          </cell>
          <cell r="G1109">
            <v>1142</v>
          </cell>
          <cell r="K1109" t="str">
            <v>DR</v>
          </cell>
          <cell r="L1109">
            <v>37948</v>
          </cell>
          <cell r="N1109">
            <v>949</v>
          </cell>
          <cell r="P1109">
            <v>193</v>
          </cell>
          <cell r="Q1109">
            <v>0</v>
          </cell>
          <cell r="R1109">
            <v>32.279998779296875</v>
          </cell>
          <cell r="S1109">
            <v>50.959999084472656</v>
          </cell>
          <cell r="T1109">
            <v>0</v>
          </cell>
          <cell r="U1109">
            <v>5.070000171661377</v>
          </cell>
          <cell r="V1109">
            <v>199.47000122070313</v>
          </cell>
          <cell r="W1109" t="str">
            <v>CISCO_DAILY_BILL_DTL20031230.TXT</v>
          </cell>
          <cell r="X1109">
            <v>37986</v>
          </cell>
          <cell r="Z1109" t="str">
            <v>Print Summary</v>
          </cell>
        </row>
        <row r="1110">
          <cell r="E1110">
            <v>38011</v>
          </cell>
          <cell r="F1110">
            <v>33</v>
          </cell>
          <cell r="G1110">
            <v>1315</v>
          </cell>
          <cell r="K1110" t="str">
            <v>DR</v>
          </cell>
          <cell r="L1110">
            <v>37978</v>
          </cell>
          <cell r="N1110">
            <v>1120</v>
          </cell>
          <cell r="P1110">
            <v>187</v>
          </cell>
          <cell r="Q1110">
            <v>8</v>
          </cell>
          <cell r="R1110">
            <v>38.040000915527344</v>
          </cell>
          <cell r="S1110">
            <v>49.360000610351563</v>
          </cell>
          <cell r="T1110">
            <v>3.869999885559082</v>
          </cell>
          <cell r="U1110">
            <v>5.9200000762939453</v>
          </cell>
          <cell r="V1110">
            <v>225.28999328613281</v>
          </cell>
          <cell r="W1110" t="str">
            <v>CISCO_DAILY_BILL_DTL20040126.TXT</v>
          </cell>
          <cell r="X1110">
            <v>38013</v>
          </cell>
          <cell r="Z1110" t="str">
            <v>Print Summary</v>
          </cell>
        </row>
        <row r="1111">
          <cell r="E1111">
            <v>38041</v>
          </cell>
          <cell r="F1111">
            <v>30</v>
          </cell>
          <cell r="G1111">
            <v>1048</v>
          </cell>
          <cell r="K1111" t="str">
            <v>DR</v>
          </cell>
          <cell r="L1111">
            <v>38011</v>
          </cell>
          <cell r="N1111">
            <v>874</v>
          </cell>
          <cell r="P1111">
            <v>157</v>
          </cell>
          <cell r="Q1111">
            <v>17</v>
          </cell>
          <cell r="R1111">
            <v>29.309999465942383</v>
          </cell>
          <cell r="S1111">
            <v>41.369998931884766</v>
          </cell>
          <cell r="T1111">
            <v>8.2200002670288086</v>
          </cell>
          <cell r="U1111">
            <v>5.1599998474121094</v>
          </cell>
          <cell r="V1111">
            <v>181.41000366210938</v>
          </cell>
          <cell r="W1111" t="str">
            <v>CISCO_DAILY_BILL_DTL20040225.TXT</v>
          </cell>
          <cell r="X1111">
            <v>38043</v>
          </cell>
          <cell r="Z1111" t="str">
            <v>Print Summary</v>
          </cell>
        </row>
        <row r="1112">
          <cell r="E1112">
            <v>38070</v>
          </cell>
          <cell r="F1112">
            <v>29</v>
          </cell>
          <cell r="G1112">
            <v>830</v>
          </cell>
          <cell r="K1112" t="str">
            <v>DR</v>
          </cell>
          <cell r="L1112">
            <v>38041</v>
          </cell>
          <cell r="N1112">
            <v>613</v>
          </cell>
          <cell r="P1112">
            <v>217</v>
          </cell>
          <cell r="Q1112">
            <v>0</v>
          </cell>
          <cell r="R1112">
            <v>20.559999465942383</v>
          </cell>
          <cell r="S1112">
            <v>57.189998626708984</v>
          </cell>
          <cell r="T1112">
            <v>0</v>
          </cell>
          <cell r="U1112">
            <v>4.0999999046325684</v>
          </cell>
          <cell r="V1112">
            <v>157.00999450683594</v>
          </cell>
          <cell r="W1112" t="str">
            <v>CISCO_DAILY_BILL_DTL20040326.TXT</v>
          </cell>
          <cell r="X1112">
            <v>38075</v>
          </cell>
          <cell r="Z1112" t="str">
            <v>Print Summary</v>
          </cell>
        </row>
        <row r="1113">
          <cell r="E1113">
            <v>38099</v>
          </cell>
          <cell r="F1113">
            <v>29</v>
          </cell>
          <cell r="G1113">
            <v>929</v>
          </cell>
          <cell r="K1113" t="str">
            <v>DR</v>
          </cell>
          <cell r="L1113">
            <v>38070</v>
          </cell>
          <cell r="N1113">
            <v>729</v>
          </cell>
          <cell r="P1113">
            <v>200</v>
          </cell>
          <cell r="Q1113">
            <v>0</v>
          </cell>
          <cell r="R1113">
            <v>19.340000152587891</v>
          </cell>
          <cell r="S1113">
            <v>51.540000915527344</v>
          </cell>
          <cell r="T1113">
            <v>0</v>
          </cell>
          <cell r="U1113">
            <v>4.5799999237060547</v>
          </cell>
          <cell r="V1113">
            <v>166.16000366210938</v>
          </cell>
          <cell r="W1113" t="str">
            <v>CISCO_DAILY_BILL_DTL20040423.TXT</v>
          </cell>
          <cell r="X1113">
            <v>38103</v>
          </cell>
          <cell r="Z1113" t="str">
            <v>Print Summary</v>
          </cell>
        </row>
        <row r="1114">
          <cell r="E1114">
            <v>38131</v>
          </cell>
          <cell r="F1114">
            <v>32</v>
          </cell>
          <cell r="G1114">
            <v>1019</v>
          </cell>
          <cell r="K1114" t="str">
            <v>DR</v>
          </cell>
          <cell r="L1114">
            <v>38099</v>
          </cell>
          <cell r="N1114">
            <v>822</v>
          </cell>
          <cell r="P1114">
            <v>197</v>
          </cell>
          <cell r="Q1114">
            <v>0</v>
          </cell>
          <cell r="R1114">
            <v>-4.1500000953674316</v>
          </cell>
          <cell r="S1114">
            <v>35.110000610351563</v>
          </cell>
          <cell r="T1114">
            <v>0</v>
          </cell>
          <cell r="U1114">
            <v>5.0300002098083496</v>
          </cell>
          <cell r="V1114">
            <v>145.83999633789063</v>
          </cell>
          <cell r="W1114" t="str">
            <v>CISCO_DAILY_BILL_DTL20040525.TXT</v>
          </cell>
          <cell r="X1114">
            <v>38133</v>
          </cell>
          <cell r="Z1114" t="str">
            <v>Print Summary</v>
          </cell>
        </row>
        <row r="1115">
          <cell r="E1115">
            <v>38161</v>
          </cell>
          <cell r="F1115">
            <v>30</v>
          </cell>
          <cell r="G1115">
            <v>824</v>
          </cell>
          <cell r="K1115" t="str">
            <v>DR</v>
          </cell>
          <cell r="L1115">
            <v>38131</v>
          </cell>
          <cell r="N1115">
            <v>689</v>
          </cell>
          <cell r="P1115">
            <v>135</v>
          </cell>
          <cell r="Q1115">
            <v>0</v>
          </cell>
          <cell r="R1115">
            <v>-8.1099996566772461</v>
          </cell>
          <cell r="S1115">
            <v>21</v>
          </cell>
          <cell r="T1115">
            <v>0</v>
          </cell>
          <cell r="U1115">
            <v>4.059999942779541</v>
          </cell>
          <cell r="V1115">
            <v>103.02999877929688</v>
          </cell>
          <cell r="W1115" t="str">
            <v>CISCO_DAILY_BILL_DTL20040624.TXT</v>
          </cell>
          <cell r="X1115">
            <v>38163</v>
          </cell>
          <cell r="Z1115" t="str">
            <v>Print Summary</v>
          </cell>
        </row>
        <row r="1116">
          <cell r="E1116">
            <v>38193</v>
          </cell>
          <cell r="F1116">
            <v>32</v>
          </cell>
          <cell r="G1116">
            <v>1012</v>
          </cell>
          <cell r="K1116" t="str">
            <v>DR</v>
          </cell>
          <cell r="L1116">
            <v>38161</v>
          </cell>
          <cell r="N1116">
            <v>836</v>
          </cell>
          <cell r="P1116">
            <v>158</v>
          </cell>
          <cell r="Q1116">
            <v>18</v>
          </cell>
          <cell r="R1116">
            <v>-9.8400001525878906</v>
          </cell>
          <cell r="S1116">
            <v>24.569999694824219</v>
          </cell>
          <cell r="T1116">
            <v>11.670000076293945</v>
          </cell>
          <cell r="U1116">
            <v>4.9899997711181641</v>
          </cell>
          <cell r="V1116">
            <v>141.14999389648438</v>
          </cell>
          <cell r="W1116" t="str">
            <v>CISCO_DAILY_BILL_DTL20040726.TXT</v>
          </cell>
          <cell r="X1116">
            <v>38195</v>
          </cell>
          <cell r="Z1116" t="str">
            <v>Print Summary</v>
          </cell>
        </row>
        <row r="1117">
          <cell r="E1117">
            <v>38222</v>
          </cell>
          <cell r="F1117">
            <v>29</v>
          </cell>
          <cell r="G1117">
            <v>835</v>
          </cell>
          <cell r="K1117" t="str">
            <v>DR</v>
          </cell>
          <cell r="L1117">
            <v>38193</v>
          </cell>
          <cell r="N1117">
            <v>663</v>
          </cell>
          <cell r="P1117">
            <v>144</v>
          </cell>
          <cell r="Q1117">
            <v>28</v>
          </cell>
          <cell r="R1117">
            <v>-7.8000001907348633</v>
          </cell>
          <cell r="S1117">
            <v>22.399999618530273</v>
          </cell>
          <cell r="T1117">
            <v>18.149999618530273</v>
          </cell>
          <cell r="U1117">
            <v>4.119999885559082</v>
          </cell>
          <cell r="V1117">
            <v>125.26000213623047</v>
          </cell>
          <cell r="W1117" t="str">
            <v>CISCO_DAILY_BILL_DTL20040824.TXT</v>
          </cell>
          <cell r="X1117">
            <v>38224</v>
          </cell>
          <cell r="Z1117" t="str">
            <v>Print Summary</v>
          </cell>
        </row>
        <row r="1118">
          <cell r="E1118">
            <v>38253</v>
          </cell>
          <cell r="F1118">
            <v>31</v>
          </cell>
          <cell r="G1118">
            <v>1058</v>
          </cell>
          <cell r="K1118" t="str">
            <v>DR</v>
          </cell>
          <cell r="L1118">
            <v>38222</v>
          </cell>
          <cell r="N1118">
            <v>935</v>
          </cell>
          <cell r="P1118">
            <v>101</v>
          </cell>
          <cell r="Q1118">
            <v>22</v>
          </cell>
          <cell r="R1118">
            <v>-16.680000305175781</v>
          </cell>
          <cell r="S1118">
            <v>15.239999771118164</v>
          </cell>
          <cell r="T1118">
            <v>14.109999656677246</v>
          </cell>
          <cell r="U1118">
            <v>5.2199997901916504</v>
          </cell>
          <cell r="V1118">
            <v>138.16999816894531</v>
          </cell>
          <cell r="W1118" t="str">
            <v>CISCO_DAILY_BILL_DTL20040927.TXT</v>
          </cell>
          <cell r="X1118">
            <v>38258</v>
          </cell>
          <cell r="Z1118" t="str">
            <v>Print Summary</v>
          </cell>
        </row>
        <row r="1119">
          <cell r="E1119">
            <v>37823</v>
          </cell>
          <cell r="F1119">
            <v>21</v>
          </cell>
          <cell r="G1119">
            <v>914</v>
          </cell>
          <cell r="K1119" t="str">
            <v>DR</v>
          </cell>
          <cell r="L1119">
            <v>37802</v>
          </cell>
          <cell r="N1119">
            <v>734</v>
          </cell>
          <cell r="P1119">
            <v>169</v>
          </cell>
          <cell r="Q1119">
            <v>11</v>
          </cell>
          <cell r="R1119">
            <v>3.5699999332427979</v>
          </cell>
          <cell r="S1119">
            <v>29.100000381469727</v>
          </cell>
          <cell r="T1119">
            <v>7.309999942779541</v>
          </cell>
          <cell r="U1119">
            <v>4.690000057220459</v>
          </cell>
          <cell r="V1119">
            <v>140.22999572753906</v>
          </cell>
          <cell r="W1119" t="str">
            <v>CISCO_DAILY_BILL_DTL20030723.TXT</v>
          </cell>
          <cell r="X1119">
            <v>37826</v>
          </cell>
          <cell r="Z1119" t="str">
            <v>Print Summary</v>
          </cell>
        </row>
        <row r="1120">
          <cell r="E1120">
            <v>37823</v>
          </cell>
          <cell r="F1120">
            <v>21</v>
          </cell>
          <cell r="G1120">
            <v>914</v>
          </cell>
          <cell r="K1120" t="str">
            <v>DR</v>
          </cell>
          <cell r="L1120">
            <v>37802</v>
          </cell>
          <cell r="N1120">
            <v>734</v>
          </cell>
          <cell r="P1120">
            <v>174</v>
          </cell>
          <cell r="Q1120">
            <v>6</v>
          </cell>
          <cell r="R1120">
            <v>3.5699999332427979</v>
          </cell>
          <cell r="S1120">
            <v>29.959999084472656</v>
          </cell>
          <cell r="T1120">
            <v>3.9900000095367432</v>
          </cell>
          <cell r="U1120">
            <v>4.690000057220459</v>
          </cell>
          <cell r="V1120">
            <v>137.77000427246094</v>
          </cell>
          <cell r="W1120" t="str">
            <v>CISCO_DAILY_BILL_DTL20030806.TXT</v>
          </cell>
          <cell r="X1120">
            <v>37840</v>
          </cell>
          <cell r="Z1120" t="str">
            <v>Print Summary</v>
          </cell>
        </row>
        <row r="1121">
          <cell r="E1121">
            <v>37852</v>
          </cell>
          <cell r="F1121">
            <v>29</v>
          </cell>
          <cell r="G1121">
            <v>1572</v>
          </cell>
          <cell r="K1121" t="str">
            <v>DR</v>
          </cell>
          <cell r="L1121">
            <v>37823</v>
          </cell>
          <cell r="N1121">
            <v>1303</v>
          </cell>
          <cell r="P1121">
            <v>241</v>
          </cell>
          <cell r="Q1121">
            <v>28</v>
          </cell>
          <cell r="R1121">
            <v>6.3499999046325684</v>
          </cell>
          <cell r="S1121">
            <v>41.490001678466797</v>
          </cell>
          <cell r="T1121">
            <v>18.620000839233398</v>
          </cell>
          <cell r="U1121">
            <v>8.0600004196166992</v>
          </cell>
          <cell r="V1121">
            <v>247.5</v>
          </cell>
          <cell r="W1121" t="str">
            <v>CISCO_DAILY_BILL_DTL20030821.TXT</v>
          </cell>
          <cell r="X1121">
            <v>37855</v>
          </cell>
          <cell r="Z1121" t="str">
            <v>Print Summary</v>
          </cell>
        </row>
        <row r="1122">
          <cell r="E1122">
            <v>37882</v>
          </cell>
          <cell r="F1122">
            <v>30</v>
          </cell>
          <cell r="G1122">
            <v>1410</v>
          </cell>
          <cell r="K1122" t="str">
            <v>DR</v>
          </cell>
          <cell r="L1122">
            <v>37852</v>
          </cell>
          <cell r="N1122">
            <v>1185</v>
          </cell>
          <cell r="P1122">
            <v>198</v>
          </cell>
          <cell r="Q1122">
            <v>27</v>
          </cell>
          <cell r="R1122">
            <v>6.2600002288818359</v>
          </cell>
          <cell r="S1122">
            <v>34.180000305175781</v>
          </cell>
          <cell r="T1122">
            <v>17.959999084472656</v>
          </cell>
          <cell r="U1122">
            <v>6.630000114440918</v>
          </cell>
          <cell r="V1122">
            <v>215.3800048828125</v>
          </cell>
          <cell r="W1122" t="str">
            <v>CISCO_DAILY_BILL_DTL20030919.TXT</v>
          </cell>
          <cell r="X1122">
            <v>37886</v>
          </cell>
          <cell r="Z1122" t="str">
            <v>Print Summary</v>
          </cell>
        </row>
        <row r="1123">
          <cell r="E1123">
            <v>37913</v>
          </cell>
          <cell r="F1123">
            <v>31</v>
          </cell>
          <cell r="G1123">
            <v>1472</v>
          </cell>
          <cell r="K1123" t="str">
            <v>DR</v>
          </cell>
          <cell r="L1123">
            <v>37882</v>
          </cell>
          <cell r="N1123">
            <v>1238</v>
          </cell>
          <cell r="P1123">
            <v>209</v>
          </cell>
          <cell r="Q1123">
            <v>25</v>
          </cell>
          <cell r="R1123">
            <v>6.8899998664855957</v>
          </cell>
          <cell r="S1123">
            <v>36.130001068115234</v>
          </cell>
          <cell r="T1123">
            <v>16.639999389648438</v>
          </cell>
          <cell r="U1123">
            <v>6.5300002098083496</v>
          </cell>
          <cell r="V1123">
            <v>225.11000061035156</v>
          </cell>
          <cell r="W1123" t="str">
            <v>CISCO_DAILY_BILL_DTL20031020.TXT</v>
          </cell>
          <cell r="X1123">
            <v>37915</v>
          </cell>
          <cell r="Z1123" t="str">
            <v>Print Summary</v>
          </cell>
        </row>
        <row r="1124">
          <cell r="E1124">
            <v>37943</v>
          </cell>
          <cell r="F1124">
            <v>30</v>
          </cell>
          <cell r="G1124">
            <v>1639</v>
          </cell>
          <cell r="K1124" t="str">
            <v>DR</v>
          </cell>
          <cell r="L1124">
            <v>37913</v>
          </cell>
          <cell r="N1124">
            <v>1329</v>
          </cell>
          <cell r="P1124">
            <v>306</v>
          </cell>
          <cell r="Q1124">
            <v>4</v>
          </cell>
          <cell r="R1124">
            <v>31.180000305175781</v>
          </cell>
          <cell r="S1124">
            <v>66.290000915527344</v>
          </cell>
          <cell r="T1124">
            <v>2.6600000858306885</v>
          </cell>
          <cell r="U1124">
            <v>7.2699999809265137</v>
          </cell>
          <cell r="V1124">
            <v>272.80999755859375</v>
          </cell>
          <cell r="W1124" t="str">
            <v>CISCO_DAILY_BILL_DTL20031119.TXT</v>
          </cell>
          <cell r="X1124">
            <v>37945</v>
          </cell>
          <cell r="Z1124" t="str">
            <v>Print Summary</v>
          </cell>
        </row>
        <row r="1125">
          <cell r="E1125">
            <v>37973</v>
          </cell>
          <cell r="F1125">
            <v>30</v>
          </cell>
          <cell r="G1125">
            <v>1777</v>
          </cell>
          <cell r="K1125" t="str">
            <v>DR</v>
          </cell>
          <cell r="L1125">
            <v>37943</v>
          </cell>
          <cell r="N1125">
            <v>1455</v>
          </cell>
          <cell r="P1125">
            <v>322</v>
          </cell>
          <cell r="Q1125">
            <v>0</v>
          </cell>
          <cell r="R1125">
            <v>49.5</v>
          </cell>
          <cell r="S1125">
            <v>85.010002136230469</v>
          </cell>
          <cell r="T1125">
            <v>0</v>
          </cell>
          <cell r="U1125">
            <v>7.8899998664855957</v>
          </cell>
          <cell r="V1125">
            <v>311.72000122070313</v>
          </cell>
          <cell r="W1125" t="str">
            <v>CISCO_DAILY_BILL_DTL20031219.TXT</v>
          </cell>
          <cell r="X1125">
            <v>37977</v>
          </cell>
          <cell r="Z1125" t="str">
            <v>Print Summary</v>
          </cell>
        </row>
        <row r="1126">
          <cell r="E1126">
            <v>38006</v>
          </cell>
          <cell r="F1126">
            <v>33</v>
          </cell>
          <cell r="G1126">
            <v>2177</v>
          </cell>
          <cell r="K1126" t="str">
            <v>DR</v>
          </cell>
          <cell r="L1126">
            <v>37973</v>
          </cell>
          <cell r="N1126">
            <v>1808</v>
          </cell>
          <cell r="P1126">
            <v>351</v>
          </cell>
          <cell r="Q1126">
            <v>18</v>
          </cell>
          <cell r="R1126">
            <v>61.509998321533203</v>
          </cell>
          <cell r="S1126">
            <v>92.669998168945313</v>
          </cell>
          <cell r="T1126">
            <v>8.7100000381469727</v>
          </cell>
          <cell r="U1126">
            <v>9.6700000762939453</v>
          </cell>
          <cell r="V1126">
            <v>385.10000610351563</v>
          </cell>
          <cell r="W1126" t="str">
            <v>CISCO_DAILY_BILL_DTL20040123.TXT</v>
          </cell>
          <cell r="X1126">
            <v>38012</v>
          </cell>
          <cell r="Z1126" t="str">
            <v>Print Summary</v>
          </cell>
        </row>
        <row r="1127">
          <cell r="E1127">
            <v>38036</v>
          </cell>
          <cell r="F1127">
            <v>30</v>
          </cell>
          <cell r="G1127">
            <v>1865</v>
          </cell>
          <cell r="K1127" t="str">
            <v>DR</v>
          </cell>
          <cell r="L1127">
            <v>38006</v>
          </cell>
          <cell r="N1127">
            <v>1531</v>
          </cell>
          <cell r="P1127">
            <v>304</v>
          </cell>
          <cell r="Q1127">
            <v>30</v>
          </cell>
          <cell r="R1127">
            <v>51.360000610351563</v>
          </cell>
          <cell r="S1127">
            <v>80.120002746582031</v>
          </cell>
          <cell r="T1127">
            <v>14.510000228881836</v>
          </cell>
          <cell r="U1127">
            <v>9.1599998474121094</v>
          </cell>
          <cell r="V1127">
            <v>332.54000854492188</v>
          </cell>
          <cell r="W1127" t="str">
            <v>CISCO_DAILY_BILL_DTL20040223.TXT</v>
          </cell>
          <cell r="X1127">
            <v>38041</v>
          </cell>
          <cell r="Z1127" t="str">
            <v>Print Summary</v>
          </cell>
        </row>
        <row r="1128">
          <cell r="E1128">
            <v>38067</v>
          </cell>
          <cell r="F1128">
            <v>31</v>
          </cell>
          <cell r="G1128">
            <v>1926</v>
          </cell>
          <cell r="K1128" t="str">
            <v>DR</v>
          </cell>
          <cell r="L1128">
            <v>38036</v>
          </cell>
          <cell r="N1128">
            <v>1634</v>
          </cell>
          <cell r="P1128">
            <v>292</v>
          </cell>
          <cell r="Q1128">
            <v>0</v>
          </cell>
          <cell r="R1128">
            <v>54.790000915527344</v>
          </cell>
          <cell r="S1128">
            <v>76.949996948242188</v>
          </cell>
          <cell r="T1128">
            <v>0</v>
          </cell>
          <cell r="U1128">
            <v>9.5</v>
          </cell>
          <cell r="V1128">
            <v>326.42999267578125</v>
          </cell>
          <cell r="W1128" t="str">
            <v>CISCO_DAILY_BILL_DTL20040322.TXT</v>
          </cell>
          <cell r="X1128">
            <v>38070</v>
          </cell>
          <cell r="Z1128" t="str">
            <v>Print Summary</v>
          </cell>
        </row>
        <row r="1129">
          <cell r="E1129">
            <v>38096</v>
          </cell>
          <cell r="F1129">
            <v>29</v>
          </cell>
          <cell r="G1129">
            <v>1583</v>
          </cell>
          <cell r="K1129" t="str">
            <v>DR</v>
          </cell>
          <cell r="L1129">
            <v>38067</v>
          </cell>
          <cell r="N1129">
            <v>1324</v>
          </cell>
          <cell r="P1129">
            <v>259</v>
          </cell>
          <cell r="Q1129">
            <v>0</v>
          </cell>
          <cell r="R1129">
            <v>37.509998321533203</v>
          </cell>
          <cell r="S1129">
            <v>67.150001525878906</v>
          </cell>
          <cell r="T1129">
            <v>0</v>
          </cell>
          <cell r="U1129">
            <v>7.809999942779541</v>
          </cell>
          <cell r="V1129">
            <v>265.8599853515625</v>
          </cell>
          <cell r="W1129" t="str">
            <v>CISCO_DAILY_BILL_DTL20040420.TXT</v>
          </cell>
          <cell r="X1129">
            <v>38098</v>
          </cell>
          <cell r="Z1129" t="str">
            <v>Print Summary</v>
          </cell>
        </row>
        <row r="1130">
          <cell r="E1130">
            <v>38126</v>
          </cell>
          <cell r="F1130">
            <v>30</v>
          </cell>
          <cell r="G1130">
            <v>1547</v>
          </cell>
          <cell r="K1130" t="str">
            <v>DR</v>
          </cell>
          <cell r="L1130">
            <v>38096</v>
          </cell>
          <cell r="N1130">
            <v>1328</v>
          </cell>
          <cell r="P1130">
            <v>219</v>
          </cell>
          <cell r="Q1130">
            <v>0</v>
          </cell>
          <cell r="R1130">
            <v>-2</v>
          </cell>
          <cell r="S1130">
            <v>42.360000610351563</v>
          </cell>
          <cell r="T1130">
            <v>0</v>
          </cell>
          <cell r="U1130">
            <v>7.630000114440918</v>
          </cell>
          <cell r="V1130">
            <v>228.80000305175781</v>
          </cell>
          <cell r="W1130" t="str">
            <v>CISCO_DAILY_BILL_DTL20040520.TXT</v>
          </cell>
          <cell r="X1130">
            <v>38128</v>
          </cell>
          <cell r="Z1130" t="str">
            <v>Print Summary</v>
          </cell>
        </row>
        <row r="1131">
          <cell r="E1131">
            <v>38158</v>
          </cell>
          <cell r="F1131">
            <v>32</v>
          </cell>
          <cell r="G1131">
            <v>1375</v>
          </cell>
          <cell r="K1131" t="str">
            <v>DR</v>
          </cell>
          <cell r="L1131">
            <v>38126</v>
          </cell>
          <cell r="N1131">
            <v>1210</v>
          </cell>
          <cell r="P1131">
            <v>165</v>
          </cell>
          <cell r="Q1131">
            <v>0</v>
          </cell>
          <cell r="R1131">
            <v>-14.239999771118164</v>
          </cell>
          <cell r="S1131">
            <v>25.659999847412109</v>
          </cell>
          <cell r="T1131">
            <v>0</v>
          </cell>
          <cell r="U1131">
            <v>6.7800002098083496</v>
          </cell>
          <cell r="V1131">
            <v>181.6199951171875</v>
          </cell>
          <cell r="W1131" t="str">
            <v>CISCO_DAILY_BILL_DTL20040621.TXT</v>
          </cell>
          <cell r="X1131">
            <v>38160</v>
          </cell>
          <cell r="Z1131" t="str">
            <v>Print Summary</v>
          </cell>
        </row>
        <row r="1132">
          <cell r="E1132">
            <v>38188</v>
          </cell>
          <cell r="F1132">
            <v>30</v>
          </cell>
          <cell r="G1132">
            <v>1163</v>
          </cell>
          <cell r="K1132" t="str">
            <v>DR</v>
          </cell>
          <cell r="L1132">
            <v>38158</v>
          </cell>
          <cell r="N1132">
            <v>994</v>
          </cell>
          <cell r="P1132">
            <v>162</v>
          </cell>
          <cell r="Q1132">
            <v>7</v>
          </cell>
          <cell r="R1132">
            <v>-11.699999809265137</v>
          </cell>
          <cell r="S1132">
            <v>25.200000762939453</v>
          </cell>
          <cell r="T1132">
            <v>4.5399999618530273</v>
          </cell>
          <cell r="U1132">
            <v>5.7399997711181641</v>
          </cell>
          <cell r="V1132">
            <v>157.94999694824219</v>
          </cell>
          <cell r="W1132" t="str">
            <v>CISCO_DAILY_BILL_DTL20040721.TXT</v>
          </cell>
          <cell r="X1132">
            <v>38190</v>
          </cell>
          <cell r="Z1132" t="str">
            <v>Print Summary</v>
          </cell>
        </row>
        <row r="1133">
          <cell r="E1133">
            <v>38217</v>
          </cell>
          <cell r="F1133">
            <v>29</v>
          </cell>
          <cell r="G1133">
            <v>1609</v>
          </cell>
          <cell r="K1133" t="str">
            <v>DR</v>
          </cell>
          <cell r="L1133">
            <v>38188</v>
          </cell>
          <cell r="N1133">
            <v>1392</v>
          </cell>
          <cell r="P1133">
            <v>158</v>
          </cell>
          <cell r="Q1133">
            <v>59</v>
          </cell>
          <cell r="R1133">
            <v>-16.379999160766602</v>
          </cell>
          <cell r="S1133">
            <v>24.569999694824219</v>
          </cell>
          <cell r="T1133">
            <v>38.25</v>
          </cell>
          <cell r="U1133">
            <v>7.940000057220459</v>
          </cell>
          <cell r="V1133">
            <v>257.25</v>
          </cell>
          <cell r="W1133" t="str">
            <v>CISCO_DAILY_BILL_DTL20040819.TXT</v>
          </cell>
          <cell r="X1133">
            <v>38219</v>
          </cell>
          <cell r="Z1133" t="str">
            <v>Print Summary</v>
          </cell>
        </row>
        <row r="1134">
          <cell r="E1134">
            <v>38250</v>
          </cell>
          <cell r="F1134">
            <v>33</v>
          </cell>
          <cell r="G1134">
            <v>1995</v>
          </cell>
          <cell r="K1134" t="str">
            <v>DR</v>
          </cell>
          <cell r="L1134">
            <v>38217</v>
          </cell>
          <cell r="N1134">
            <v>1697</v>
          </cell>
          <cell r="P1134">
            <v>226</v>
          </cell>
          <cell r="Q1134">
            <v>72</v>
          </cell>
          <cell r="R1134">
            <v>-28.889999389648438</v>
          </cell>
          <cell r="S1134">
            <v>34.029998779296875</v>
          </cell>
          <cell r="T1134">
            <v>46.159999847412109</v>
          </cell>
          <cell r="U1134">
            <v>9.8400001525878906</v>
          </cell>
          <cell r="V1134">
            <v>324.79998779296875</v>
          </cell>
          <cell r="W1134" t="str">
            <v>CISCO_DAILY_BILL_DTL20040922.TXT</v>
          </cell>
          <cell r="X1134">
            <v>38253</v>
          </cell>
          <cell r="Z1134" t="str">
            <v>Print Summary</v>
          </cell>
        </row>
        <row r="1135">
          <cell r="E1135">
            <v>38067</v>
          </cell>
          <cell r="F1135">
            <v>30</v>
          </cell>
          <cell r="G1135">
            <v>1409</v>
          </cell>
          <cell r="K1135" t="str">
            <v>DR</v>
          </cell>
          <cell r="L1135">
            <v>38037</v>
          </cell>
          <cell r="N1135">
            <v>1279</v>
          </cell>
          <cell r="P1135">
            <v>130</v>
          </cell>
          <cell r="Q1135">
            <v>0</v>
          </cell>
          <cell r="R1135">
            <v>42.889999389648438</v>
          </cell>
          <cell r="S1135">
            <v>34.259998321533203</v>
          </cell>
          <cell r="T1135">
            <v>0</v>
          </cell>
          <cell r="U1135">
            <v>6.940000057220459</v>
          </cell>
          <cell r="V1135">
            <v>211.1300048828125</v>
          </cell>
          <cell r="W1135" t="str">
            <v>CISCO_DAILY_BILL_DTL20040322.TXT</v>
          </cell>
          <cell r="X1135">
            <v>38070</v>
          </cell>
          <cell r="Z1135" t="str">
            <v>Print Summary</v>
          </cell>
        </row>
        <row r="1136">
          <cell r="E1136">
            <v>38096</v>
          </cell>
          <cell r="F1136">
            <v>29</v>
          </cell>
          <cell r="G1136">
            <v>1027</v>
          </cell>
          <cell r="K1136" t="str">
            <v>DR</v>
          </cell>
          <cell r="L1136">
            <v>38067</v>
          </cell>
          <cell r="N1136">
            <v>939</v>
          </cell>
          <cell r="P1136">
            <v>88</v>
          </cell>
          <cell r="Q1136">
            <v>0</v>
          </cell>
          <cell r="R1136">
            <v>26.739999771118164</v>
          </cell>
          <cell r="S1136">
            <v>22.799999237060547</v>
          </cell>
          <cell r="T1136">
            <v>0</v>
          </cell>
          <cell r="U1136">
            <v>5.070000171661377</v>
          </cell>
          <cell r="V1136">
            <v>144.8800048828125</v>
          </cell>
          <cell r="W1136" t="str">
            <v>CISCO_DAILY_BILL_DTL20040420.TXT</v>
          </cell>
          <cell r="X1136">
            <v>38098</v>
          </cell>
          <cell r="Z1136" t="str">
            <v>Print Summary</v>
          </cell>
        </row>
        <row r="1137">
          <cell r="E1137">
            <v>38126</v>
          </cell>
          <cell r="F1137">
            <v>30</v>
          </cell>
          <cell r="G1137">
            <v>1186</v>
          </cell>
          <cell r="K1137" t="str">
            <v>DR</v>
          </cell>
          <cell r="L1137">
            <v>38096</v>
          </cell>
          <cell r="N1137">
            <v>1069</v>
          </cell>
          <cell r="P1137">
            <v>117</v>
          </cell>
          <cell r="Q1137">
            <v>0</v>
          </cell>
          <cell r="R1137">
            <v>-1.5399999618530273</v>
          </cell>
          <cell r="S1137">
            <v>23.389999389648438</v>
          </cell>
          <cell r="T1137">
            <v>0</v>
          </cell>
          <cell r="U1137">
            <v>5.8499999046325684</v>
          </cell>
          <cell r="V1137">
            <v>157.08999633789063</v>
          </cell>
          <cell r="W1137" t="str">
            <v>CISCO_DAILY_BILL_DTL20040520.TXT</v>
          </cell>
          <cell r="X1137">
            <v>38128</v>
          </cell>
          <cell r="Z1137" t="str">
            <v>Print Summary</v>
          </cell>
        </row>
        <row r="1138">
          <cell r="E1138">
            <v>38158</v>
          </cell>
          <cell r="F1138">
            <v>32</v>
          </cell>
          <cell r="G1138">
            <v>1159</v>
          </cell>
          <cell r="K1138" t="str">
            <v>DR</v>
          </cell>
          <cell r="L1138">
            <v>38126</v>
          </cell>
          <cell r="N1138">
            <v>1070</v>
          </cell>
          <cell r="P1138">
            <v>89</v>
          </cell>
          <cell r="Q1138">
            <v>0</v>
          </cell>
          <cell r="R1138">
            <v>-12.590000152587891</v>
          </cell>
          <cell r="S1138">
            <v>13.840000152587891</v>
          </cell>
          <cell r="T1138">
            <v>0</v>
          </cell>
          <cell r="U1138">
            <v>5.7199997901916504</v>
          </cell>
          <cell r="V1138">
            <v>137.80999755859375</v>
          </cell>
          <cell r="W1138" t="str">
            <v>CISCO_DAILY_BILL_DTL20040621.TXT</v>
          </cell>
          <cell r="X1138">
            <v>38160</v>
          </cell>
          <cell r="Z1138" t="str">
            <v>Print Summary</v>
          </cell>
        </row>
        <row r="1139">
          <cell r="E1139">
            <v>38188</v>
          </cell>
          <cell r="F1139">
            <v>30</v>
          </cell>
          <cell r="G1139">
            <v>1172</v>
          </cell>
          <cell r="K1139" t="str">
            <v>DR</v>
          </cell>
          <cell r="L1139">
            <v>38158</v>
          </cell>
          <cell r="N1139">
            <v>1057</v>
          </cell>
          <cell r="P1139">
            <v>110</v>
          </cell>
          <cell r="Q1139">
            <v>5</v>
          </cell>
          <cell r="R1139">
            <v>-12.439999580383301</v>
          </cell>
          <cell r="S1139">
            <v>17.110000610351563</v>
          </cell>
          <cell r="T1139">
            <v>3.2400000095367432</v>
          </cell>
          <cell r="U1139">
            <v>5.7800002098083496</v>
          </cell>
          <cell r="V1139">
            <v>149.21000671386719</v>
          </cell>
          <cell r="W1139" t="str">
            <v>CISCO_DAILY_BILL_DTL20040721.TXT</v>
          </cell>
          <cell r="X1139">
            <v>38190</v>
          </cell>
          <cell r="Z1139" t="str">
            <v>Print Summary</v>
          </cell>
        </row>
        <row r="1140">
          <cell r="E1140">
            <v>38217</v>
          </cell>
          <cell r="F1140">
            <v>29</v>
          </cell>
          <cell r="G1140">
            <v>996</v>
          </cell>
          <cell r="K1140" t="str">
            <v>DR</v>
          </cell>
          <cell r="L1140">
            <v>38188</v>
          </cell>
          <cell r="N1140">
            <v>900</v>
          </cell>
          <cell r="P1140">
            <v>77</v>
          </cell>
          <cell r="Q1140">
            <v>19</v>
          </cell>
          <cell r="R1140">
            <v>-10.590000152587891</v>
          </cell>
          <cell r="S1140">
            <v>11.979999542236328</v>
          </cell>
          <cell r="T1140">
            <v>12.319999694824219</v>
          </cell>
          <cell r="U1140">
            <v>4.9200000762939453</v>
          </cell>
          <cell r="V1140">
            <v>129.21000671386719</v>
          </cell>
          <cell r="W1140" t="str">
            <v>CISCO_DAILY_BILL_DTL20040819.TXT</v>
          </cell>
          <cell r="X1140">
            <v>38219</v>
          </cell>
          <cell r="Z1140" t="str">
            <v>Print Summary</v>
          </cell>
        </row>
        <row r="1141">
          <cell r="E1141">
            <v>38250</v>
          </cell>
          <cell r="F1141">
            <v>33</v>
          </cell>
          <cell r="G1141">
            <v>1274</v>
          </cell>
          <cell r="K1141" t="str">
            <v>DR</v>
          </cell>
          <cell r="L1141">
            <v>38217</v>
          </cell>
          <cell r="N1141">
            <v>1164</v>
          </cell>
          <cell r="P1141">
            <v>93</v>
          </cell>
          <cell r="Q1141">
            <v>17</v>
          </cell>
          <cell r="R1141">
            <v>-19.840000152587891</v>
          </cell>
          <cell r="S1141">
            <v>14.060000419616699</v>
          </cell>
          <cell r="T1141">
            <v>10.899999618530273</v>
          </cell>
          <cell r="U1141">
            <v>6.2899999618530273</v>
          </cell>
          <cell r="V1141">
            <v>162.6199951171875</v>
          </cell>
          <cell r="W1141" t="str">
            <v>CISCO_DAILY_BILL_DTL20040921.TXT</v>
          </cell>
          <cell r="X1141">
            <v>38252</v>
          </cell>
          <cell r="Z1141" t="str">
            <v>Print Summary</v>
          </cell>
        </row>
        <row r="1142">
          <cell r="E1142">
            <v>37882</v>
          </cell>
          <cell r="F1142">
            <v>29</v>
          </cell>
          <cell r="G1142">
            <v>1283</v>
          </cell>
          <cell r="K1142" t="str">
            <v>DR</v>
          </cell>
          <cell r="L1142">
            <v>37853</v>
          </cell>
          <cell r="N1142">
            <v>1128</v>
          </cell>
          <cell r="P1142">
            <v>137</v>
          </cell>
          <cell r="Q1142">
            <v>18</v>
          </cell>
          <cell r="R1142">
            <v>5.9699997901916504</v>
          </cell>
          <cell r="S1142">
            <v>23.639999389648438</v>
          </cell>
          <cell r="T1142">
            <v>11.979999542236328</v>
          </cell>
          <cell r="U1142">
            <v>6.0399999618530273</v>
          </cell>
          <cell r="V1142">
            <v>182.33999633789063</v>
          </cell>
          <cell r="W1142" t="str">
            <v>CISCO_DAILY_BILL_DTL20030919.TXT</v>
          </cell>
          <cell r="X1142">
            <v>37886</v>
          </cell>
          <cell r="Z1142" t="str">
            <v>Print Summary</v>
          </cell>
        </row>
        <row r="1143">
          <cell r="E1143">
            <v>37913</v>
          </cell>
          <cell r="F1143">
            <v>31</v>
          </cell>
          <cell r="G1143">
            <v>1422</v>
          </cell>
          <cell r="K1143" t="str">
            <v>DR</v>
          </cell>
          <cell r="L1143">
            <v>37882</v>
          </cell>
          <cell r="N1143">
            <v>1243</v>
          </cell>
          <cell r="P1143">
            <v>161</v>
          </cell>
          <cell r="Q1143">
            <v>18</v>
          </cell>
          <cell r="R1143">
            <v>6.9099998474121094</v>
          </cell>
          <cell r="S1143">
            <v>27.829999923706055</v>
          </cell>
          <cell r="T1143">
            <v>11.979999542236328</v>
          </cell>
          <cell r="U1143">
            <v>6.309999942779541</v>
          </cell>
          <cell r="V1143">
            <v>205.44999694824219</v>
          </cell>
          <cell r="W1143" t="str">
            <v>CISCO_DAILY_BILL_DTL20031020.TXT</v>
          </cell>
          <cell r="X1143">
            <v>37915</v>
          </cell>
          <cell r="Z1143" t="str">
            <v>Print Summary</v>
          </cell>
        </row>
        <row r="1144">
          <cell r="E1144">
            <v>37943</v>
          </cell>
          <cell r="F1144">
            <v>30</v>
          </cell>
          <cell r="G1144">
            <v>1532</v>
          </cell>
          <cell r="K1144" t="str">
            <v>DR</v>
          </cell>
          <cell r="L1144">
            <v>37913</v>
          </cell>
          <cell r="N1144">
            <v>1308</v>
          </cell>
          <cell r="P1144">
            <v>222</v>
          </cell>
          <cell r="Q1144">
            <v>2</v>
          </cell>
          <cell r="R1144">
            <v>33.340000152587891</v>
          </cell>
          <cell r="S1144">
            <v>48.770000457763672</v>
          </cell>
          <cell r="T1144">
            <v>1.3300000429153442</v>
          </cell>
          <cell r="U1144">
            <v>6.8000001907348633</v>
          </cell>
          <cell r="V1144">
            <v>240.16999816894531</v>
          </cell>
          <cell r="W1144" t="str">
            <v>CISCO_DAILY_BILL_DTL20031119.TXT</v>
          </cell>
          <cell r="X1144">
            <v>37945</v>
          </cell>
          <cell r="Z1144" t="str">
            <v>Print Summary</v>
          </cell>
        </row>
        <row r="1145">
          <cell r="E1145">
            <v>37973</v>
          </cell>
          <cell r="F1145">
            <v>30</v>
          </cell>
          <cell r="G1145">
            <v>1885</v>
          </cell>
          <cell r="K1145" t="str">
            <v>DR</v>
          </cell>
          <cell r="L1145">
            <v>37943</v>
          </cell>
          <cell r="N1145">
            <v>1679</v>
          </cell>
          <cell r="P1145">
            <v>206</v>
          </cell>
          <cell r="Q1145">
            <v>0</v>
          </cell>
          <cell r="R1145">
            <v>57.119998931884766</v>
          </cell>
          <cell r="S1145">
            <v>54.389999389648438</v>
          </cell>
          <cell r="T1145">
            <v>0</v>
          </cell>
          <cell r="U1145">
            <v>8.369999885559082</v>
          </cell>
          <cell r="V1145">
            <v>303.010009765625</v>
          </cell>
          <cell r="W1145" t="str">
            <v>CISCO_DAILY_BILL_DTL20031222.TXT</v>
          </cell>
          <cell r="X1145">
            <v>37978</v>
          </cell>
          <cell r="Z1145" t="str">
            <v>Print Summary</v>
          </cell>
        </row>
        <row r="1146">
          <cell r="E1146">
            <v>37825</v>
          </cell>
          <cell r="F1146">
            <v>23</v>
          </cell>
          <cell r="G1146">
            <v>579</v>
          </cell>
          <cell r="K1146" t="str">
            <v>DR</v>
          </cell>
          <cell r="L1146">
            <v>37802</v>
          </cell>
          <cell r="N1146">
            <v>497</v>
          </cell>
          <cell r="P1146">
            <v>73</v>
          </cell>
          <cell r="Q1146">
            <v>9</v>
          </cell>
          <cell r="R1146">
            <v>2.4200000762939453</v>
          </cell>
          <cell r="S1146">
            <v>12.569999694824219</v>
          </cell>
          <cell r="T1146">
            <v>5.9800000190734863</v>
          </cell>
          <cell r="U1146">
            <v>2.9700000286102295</v>
          </cell>
          <cell r="V1146">
            <v>78.180000305175781</v>
          </cell>
          <cell r="W1146" t="str">
            <v>CISCO_DAILY_BILL_DTL20030724.TXT</v>
          </cell>
          <cell r="X1146">
            <v>37827</v>
          </cell>
          <cell r="Z1146" t="str">
            <v>Print Summary</v>
          </cell>
        </row>
        <row r="1147">
          <cell r="E1147">
            <v>37825</v>
          </cell>
          <cell r="F1147">
            <v>23</v>
          </cell>
          <cell r="G1147">
            <v>579</v>
          </cell>
          <cell r="K1147" t="str">
            <v>DR</v>
          </cell>
          <cell r="L1147">
            <v>37802</v>
          </cell>
          <cell r="N1147">
            <v>499</v>
          </cell>
          <cell r="P1147">
            <v>71</v>
          </cell>
          <cell r="Q1147">
            <v>9</v>
          </cell>
          <cell r="R1147">
            <v>2.4300000667572021</v>
          </cell>
          <cell r="S1147">
            <v>12.220000267028809</v>
          </cell>
          <cell r="T1147">
            <v>5.9800000190734863</v>
          </cell>
          <cell r="U1147">
            <v>2.9700000286102295</v>
          </cell>
          <cell r="V1147">
            <v>77.839996337890625</v>
          </cell>
          <cell r="W1147" t="str">
            <v>CISCO_DAILY_BILL_DTL20030806.TXT</v>
          </cell>
          <cell r="X1147">
            <v>37840</v>
          </cell>
          <cell r="Z1147" t="str">
            <v>Print Summary</v>
          </cell>
        </row>
        <row r="1148">
          <cell r="E1148">
            <v>37854</v>
          </cell>
          <cell r="F1148">
            <v>29</v>
          </cell>
          <cell r="G1148">
            <v>669</v>
          </cell>
          <cell r="K1148" t="str">
            <v>DR</v>
          </cell>
          <cell r="L1148">
            <v>37825</v>
          </cell>
          <cell r="N1148">
            <v>598</v>
          </cell>
          <cell r="P1148">
            <v>61</v>
          </cell>
          <cell r="Q1148">
            <v>10</v>
          </cell>
          <cell r="R1148">
            <v>2.9100000858306885</v>
          </cell>
          <cell r="S1148">
            <v>10.5</v>
          </cell>
          <cell r="T1148">
            <v>6.6500000953674316</v>
          </cell>
          <cell r="U1148">
            <v>3.440000057220459</v>
          </cell>
          <cell r="V1148">
            <v>84.800003051757813</v>
          </cell>
          <cell r="W1148" t="str">
            <v>CISCO_DAILY_BILL_DTL20030822.TXT</v>
          </cell>
          <cell r="X1148">
            <v>37858</v>
          </cell>
          <cell r="Z1148" t="str">
            <v>Print Summary</v>
          </cell>
        </row>
        <row r="1149">
          <cell r="E1149">
            <v>37886</v>
          </cell>
          <cell r="F1149">
            <v>32</v>
          </cell>
          <cell r="G1149">
            <v>785</v>
          </cell>
          <cell r="K1149" t="str">
            <v>DR</v>
          </cell>
          <cell r="L1149">
            <v>37854</v>
          </cell>
          <cell r="N1149">
            <v>726</v>
          </cell>
          <cell r="P1149">
            <v>48</v>
          </cell>
          <cell r="Q1149">
            <v>11</v>
          </cell>
          <cell r="R1149">
            <v>3.869999885559082</v>
          </cell>
          <cell r="S1149">
            <v>8.2799997329711914</v>
          </cell>
          <cell r="T1149">
            <v>7.309999942779541</v>
          </cell>
          <cell r="U1149">
            <v>3.6600000858306885</v>
          </cell>
          <cell r="V1149">
            <v>96.230003356933594</v>
          </cell>
          <cell r="W1149" t="str">
            <v>CISCO_DAILY_BILL_DTL20030923.TXT</v>
          </cell>
          <cell r="X1149">
            <v>37888</v>
          </cell>
          <cell r="Z1149" t="str">
            <v>Print Summary</v>
          </cell>
        </row>
        <row r="1150">
          <cell r="E1150">
            <v>37915</v>
          </cell>
          <cell r="F1150">
            <v>29</v>
          </cell>
          <cell r="G1150">
            <v>612</v>
          </cell>
          <cell r="K1150" t="str">
            <v>DR</v>
          </cell>
          <cell r="L1150">
            <v>37886</v>
          </cell>
          <cell r="N1150">
            <v>555</v>
          </cell>
          <cell r="P1150">
            <v>49</v>
          </cell>
          <cell r="Q1150">
            <v>8</v>
          </cell>
          <cell r="R1150">
            <v>3.0899999141693115</v>
          </cell>
          <cell r="S1150">
            <v>8.4700002670288086</v>
          </cell>
          <cell r="T1150">
            <v>5.320000171661377</v>
          </cell>
          <cell r="U1150">
            <v>2.7200000286102295</v>
          </cell>
          <cell r="V1150">
            <v>75.129997253417969</v>
          </cell>
          <cell r="W1150" t="str">
            <v>CISCO_DAILY_BILL_DTL20031022.TXT</v>
          </cell>
          <cell r="X1150">
            <v>37917</v>
          </cell>
          <cell r="Z1150" t="str">
            <v>Print Summary</v>
          </cell>
        </row>
        <row r="1151">
          <cell r="E1151">
            <v>37945</v>
          </cell>
          <cell r="F1151">
            <v>30</v>
          </cell>
          <cell r="G1151">
            <v>587</v>
          </cell>
          <cell r="K1151" t="str">
            <v>DR</v>
          </cell>
          <cell r="L1151">
            <v>37915</v>
          </cell>
          <cell r="N1151">
            <v>508</v>
          </cell>
          <cell r="P1151">
            <v>79</v>
          </cell>
          <cell r="Q1151">
            <v>0</v>
          </cell>
          <cell r="R1151">
            <v>11.760000228881836</v>
          </cell>
          <cell r="S1151">
            <v>18.209999084472656</v>
          </cell>
          <cell r="T1151">
            <v>0</v>
          </cell>
          <cell r="U1151">
            <v>2.6099998950958252</v>
          </cell>
          <cell r="V1151">
            <v>83.709999084472656</v>
          </cell>
          <cell r="W1151" t="str">
            <v>CISCO_DAILY_BILL_DTL20031121.TXT</v>
          </cell>
          <cell r="X1151">
            <v>37949</v>
          </cell>
          <cell r="Z1151" t="str">
            <v>Print Summary</v>
          </cell>
        </row>
        <row r="1152">
          <cell r="E1152">
            <v>37977</v>
          </cell>
          <cell r="F1152">
            <v>32</v>
          </cell>
          <cell r="G1152">
            <v>714</v>
          </cell>
          <cell r="K1152" t="str">
            <v>DR</v>
          </cell>
          <cell r="L1152">
            <v>37945</v>
          </cell>
          <cell r="N1152">
            <v>613</v>
          </cell>
          <cell r="P1152">
            <v>101</v>
          </cell>
          <cell r="Q1152">
            <v>0</v>
          </cell>
          <cell r="R1152">
            <v>20.850000381469727</v>
          </cell>
          <cell r="S1152">
            <v>26.670000076293945</v>
          </cell>
          <cell r="T1152">
            <v>0</v>
          </cell>
          <cell r="U1152">
            <v>3.1700000762939453</v>
          </cell>
          <cell r="V1152">
            <v>112.87999725341797</v>
          </cell>
          <cell r="W1152" t="str">
            <v>CISCO_DAILY_BILL_DTL20031223.TXT</v>
          </cell>
          <cell r="X1152">
            <v>37981</v>
          </cell>
          <cell r="Z1152" t="str">
            <v>Print Summary</v>
          </cell>
        </row>
        <row r="1153">
          <cell r="E1153">
            <v>38008</v>
          </cell>
          <cell r="F1153">
            <v>31</v>
          </cell>
          <cell r="G1153">
            <v>733</v>
          </cell>
          <cell r="K1153" t="str">
            <v>DR</v>
          </cell>
          <cell r="L1153">
            <v>37977</v>
          </cell>
          <cell r="N1153">
            <v>636</v>
          </cell>
          <cell r="P1153">
            <v>95</v>
          </cell>
          <cell r="Q1153">
            <v>2</v>
          </cell>
          <cell r="R1153">
            <v>21.629999160766602</v>
          </cell>
          <cell r="S1153">
            <v>25.090000152587891</v>
          </cell>
          <cell r="T1153">
            <v>0.97000002861022949</v>
          </cell>
          <cell r="U1153">
            <v>3.2599999904632568</v>
          </cell>
          <cell r="V1153">
            <v>114.87000274658203</v>
          </cell>
          <cell r="W1153" t="str">
            <v>CISCO_DAILY_BILL_DTL20040123.TXT</v>
          </cell>
          <cell r="X1153">
            <v>38012</v>
          </cell>
          <cell r="Z1153" t="str">
            <v>Print Summary</v>
          </cell>
        </row>
        <row r="1154">
          <cell r="E1154">
            <v>38040</v>
          </cell>
          <cell r="F1154">
            <v>32</v>
          </cell>
          <cell r="G1154">
            <v>703</v>
          </cell>
          <cell r="K1154" t="str">
            <v>DR</v>
          </cell>
          <cell r="L1154">
            <v>38008</v>
          </cell>
          <cell r="N1154">
            <v>615</v>
          </cell>
          <cell r="P1154">
            <v>82</v>
          </cell>
          <cell r="Q1154">
            <v>6</v>
          </cell>
          <cell r="R1154">
            <v>20.620000839233398</v>
          </cell>
          <cell r="S1154">
            <v>21.610000610351563</v>
          </cell>
          <cell r="T1154">
            <v>2.9000000953674316</v>
          </cell>
          <cell r="U1154">
            <v>3.4700000286102295</v>
          </cell>
          <cell r="V1154">
            <v>108.37000274658203</v>
          </cell>
          <cell r="W1154" t="str">
            <v>CISCO_DAILY_BILL_DTL20040224.TXT</v>
          </cell>
          <cell r="X1154">
            <v>38042</v>
          </cell>
          <cell r="Z1154" t="str">
            <v>Print Summary</v>
          </cell>
        </row>
        <row r="1155">
          <cell r="E1155">
            <v>38069</v>
          </cell>
          <cell r="F1155">
            <v>29</v>
          </cell>
          <cell r="G1155">
            <v>588</v>
          </cell>
          <cell r="K1155" t="str">
            <v>DR</v>
          </cell>
          <cell r="L1155">
            <v>38040</v>
          </cell>
          <cell r="N1155">
            <v>514</v>
          </cell>
          <cell r="P1155">
            <v>74</v>
          </cell>
          <cell r="Q1155">
            <v>0</v>
          </cell>
          <cell r="R1155">
            <v>17.239999771118164</v>
          </cell>
          <cell r="S1155">
            <v>19.510000228881836</v>
          </cell>
          <cell r="T1155">
            <v>0</v>
          </cell>
          <cell r="U1155">
            <v>2.9000000953674316</v>
          </cell>
          <cell r="V1155">
            <v>89.610000610351563</v>
          </cell>
          <cell r="W1155" t="str">
            <v>CISCO_DAILY_BILL_DTL20040324.TXT</v>
          </cell>
          <cell r="X1155">
            <v>38071</v>
          </cell>
          <cell r="Z1155" t="str">
            <v>Print Summary</v>
          </cell>
        </row>
        <row r="1156">
          <cell r="E1156">
            <v>38098</v>
          </cell>
          <cell r="F1156">
            <v>29</v>
          </cell>
          <cell r="G1156">
            <v>601</v>
          </cell>
          <cell r="K1156" t="str">
            <v>DR</v>
          </cell>
          <cell r="L1156">
            <v>38069</v>
          </cell>
          <cell r="N1156">
            <v>515</v>
          </cell>
          <cell r="P1156">
            <v>86</v>
          </cell>
          <cell r="Q1156">
            <v>0</v>
          </cell>
          <cell r="R1156">
            <v>14.220000267028809</v>
          </cell>
          <cell r="S1156">
            <v>22.110000610351563</v>
          </cell>
          <cell r="T1156">
            <v>0</v>
          </cell>
          <cell r="U1156">
            <v>2.9800000190734863</v>
          </cell>
          <cell r="V1156">
            <v>92.830001831054688</v>
          </cell>
          <cell r="W1156" t="str">
            <v>CISCO_DAILY_BILL_DTL20040423.TXT</v>
          </cell>
          <cell r="X1156">
            <v>38103</v>
          </cell>
          <cell r="Z1156" t="str">
            <v>Print Summary</v>
          </cell>
        </row>
        <row r="1157">
          <cell r="E1157">
            <v>38130</v>
          </cell>
          <cell r="F1157">
            <v>32</v>
          </cell>
          <cell r="G1157">
            <v>692</v>
          </cell>
          <cell r="K1157" t="str">
            <v>DR</v>
          </cell>
          <cell r="L1157">
            <v>38098</v>
          </cell>
          <cell r="N1157">
            <v>619</v>
          </cell>
          <cell r="P1157">
            <v>73</v>
          </cell>
          <cell r="Q1157">
            <v>0</v>
          </cell>
          <cell r="R1157">
            <v>-2.7899999618530273</v>
          </cell>
          <cell r="S1157">
            <v>13.270000457763672</v>
          </cell>
          <cell r="T1157">
            <v>0</v>
          </cell>
          <cell r="U1157">
            <v>3.4100000858306885</v>
          </cell>
          <cell r="V1157">
            <v>83.410003662109375</v>
          </cell>
          <cell r="W1157" t="str">
            <v>CISCO_DAILY_BILL_DTL20040524.TXT</v>
          </cell>
          <cell r="X1157">
            <v>38132</v>
          </cell>
          <cell r="Z1157" t="str">
            <v>Print Summary</v>
          </cell>
        </row>
        <row r="1158">
          <cell r="E1158">
            <v>38160</v>
          </cell>
          <cell r="F1158">
            <v>30</v>
          </cell>
          <cell r="G1158">
            <v>680</v>
          </cell>
          <cell r="K1158" t="str">
            <v>DR</v>
          </cell>
          <cell r="L1158">
            <v>38130</v>
          </cell>
          <cell r="N1158">
            <v>599</v>
          </cell>
          <cell r="P1158">
            <v>81</v>
          </cell>
          <cell r="Q1158">
            <v>0</v>
          </cell>
          <cell r="R1158">
            <v>-7.0500001907348633</v>
          </cell>
          <cell r="S1158">
            <v>12.600000381469727</v>
          </cell>
          <cell r="T1158">
            <v>0</v>
          </cell>
          <cell r="U1158">
            <v>3.3499999046325684</v>
          </cell>
          <cell r="V1158">
            <v>78.930000305175781</v>
          </cell>
          <cell r="W1158" t="str">
            <v>CISCO_DAILY_BILL_DTL20040623.TXT</v>
          </cell>
          <cell r="X1158">
            <v>38162</v>
          </cell>
          <cell r="Z1158" t="str">
            <v>Print Summary</v>
          </cell>
        </row>
        <row r="1159">
          <cell r="E1159">
            <v>38190</v>
          </cell>
          <cell r="F1159">
            <v>30</v>
          </cell>
          <cell r="G1159">
            <v>819</v>
          </cell>
          <cell r="K1159" t="str">
            <v>DR</v>
          </cell>
          <cell r="L1159">
            <v>38160</v>
          </cell>
          <cell r="N1159">
            <v>721</v>
          </cell>
          <cell r="P1159">
            <v>90</v>
          </cell>
          <cell r="Q1159">
            <v>8</v>
          </cell>
          <cell r="R1159">
            <v>-8.4899997711181641</v>
          </cell>
          <cell r="S1159">
            <v>14</v>
          </cell>
          <cell r="T1159">
            <v>5.190000057220459</v>
          </cell>
          <cell r="U1159">
            <v>4.0399999618530273</v>
          </cell>
          <cell r="V1159">
            <v>103.55000305175781</v>
          </cell>
          <cell r="W1159" t="str">
            <v>CISCO_DAILY_BILL_DTL20040726.TXT</v>
          </cell>
          <cell r="X1159">
            <v>38195</v>
          </cell>
          <cell r="Z1159" t="str">
            <v>Print Summary</v>
          </cell>
        </row>
        <row r="1160">
          <cell r="E1160">
            <v>38221</v>
          </cell>
          <cell r="F1160">
            <v>31</v>
          </cell>
          <cell r="G1160">
            <v>778</v>
          </cell>
          <cell r="K1160" t="str">
            <v>DR</v>
          </cell>
          <cell r="L1160">
            <v>38190</v>
          </cell>
          <cell r="N1160">
            <v>699</v>
          </cell>
          <cell r="P1160">
            <v>59</v>
          </cell>
          <cell r="Q1160">
            <v>20</v>
          </cell>
          <cell r="R1160">
            <v>-8.2299995422363281</v>
          </cell>
          <cell r="S1160">
            <v>9.1800003051757813</v>
          </cell>
          <cell r="T1160">
            <v>12.960000038146973</v>
          </cell>
          <cell r="U1160">
            <v>3.8399999141693115</v>
          </cell>
          <cell r="V1160">
            <v>100.31999969482422</v>
          </cell>
          <cell r="W1160" t="str">
            <v>CISCO_DAILY_BILL_DTL20040824.TXT</v>
          </cell>
          <cell r="X1160">
            <v>38224</v>
          </cell>
          <cell r="Z1160" t="str">
            <v>Print Summary</v>
          </cell>
        </row>
        <row r="1161">
          <cell r="E1161">
            <v>38252</v>
          </cell>
          <cell r="F1161">
            <v>31</v>
          </cell>
          <cell r="G1161">
            <v>763</v>
          </cell>
          <cell r="K1161" t="str">
            <v>DR</v>
          </cell>
          <cell r="L1161">
            <v>38221</v>
          </cell>
          <cell r="N1161">
            <v>690</v>
          </cell>
          <cell r="P1161">
            <v>59</v>
          </cell>
          <cell r="Q1161">
            <v>14</v>
          </cell>
          <cell r="R1161">
            <v>-12.020000457763672</v>
          </cell>
          <cell r="S1161">
            <v>8.8900003433227539</v>
          </cell>
          <cell r="T1161">
            <v>8.9899997711181641</v>
          </cell>
          <cell r="U1161">
            <v>3.75</v>
          </cell>
          <cell r="V1161">
            <v>91.989997863769531</v>
          </cell>
          <cell r="W1161" t="str">
            <v>CISCO_DAILY_BILL_DTL20040924.TXT</v>
          </cell>
          <cell r="X1161">
            <v>38257</v>
          </cell>
          <cell r="Z1161" t="str">
            <v>Print Summary</v>
          </cell>
          <cell r="AA1161" t="str">
            <v>CPP Notification Failure. Move 3 kWh from super peak to on peak.</v>
          </cell>
        </row>
        <row r="1162">
          <cell r="E1162">
            <v>37825</v>
          </cell>
          <cell r="F1162">
            <v>23</v>
          </cell>
          <cell r="G1162">
            <v>176</v>
          </cell>
          <cell r="K1162" t="str">
            <v>DR</v>
          </cell>
          <cell r="L1162">
            <v>37802</v>
          </cell>
          <cell r="N1162">
            <v>157</v>
          </cell>
          <cell r="P1162">
            <v>18</v>
          </cell>
          <cell r="Q1162">
            <v>1</v>
          </cell>
          <cell r="R1162">
            <v>6.8899998664855957</v>
          </cell>
          <cell r="S1162">
            <v>2.7699999809265137</v>
          </cell>
          <cell r="T1162">
            <v>0.4699999988079071</v>
          </cell>
          <cell r="U1162">
            <v>0.89999997615814209</v>
          </cell>
          <cell r="V1162">
            <v>23.780000686645508</v>
          </cell>
          <cell r="W1162" t="str">
            <v>CISCO_DAILY_BILL_DTL20030728.TXT</v>
          </cell>
          <cell r="X1162">
            <v>37831</v>
          </cell>
          <cell r="Z1162" t="str">
            <v>Print Summary</v>
          </cell>
        </row>
        <row r="1163">
          <cell r="E1163">
            <v>37854</v>
          </cell>
          <cell r="F1163">
            <v>29</v>
          </cell>
          <cell r="G1163">
            <v>233</v>
          </cell>
          <cell r="K1163" t="str">
            <v>DR</v>
          </cell>
          <cell r="L1163">
            <v>37825</v>
          </cell>
          <cell r="N1163">
            <v>196</v>
          </cell>
          <cell r="P1163">
            <v>30</v>
          </cell>
          <cell r="Q1163">
            <v>7</v>
          </cell>
          <cell r="R1163">
            <v>8.6000003814697266</v>
          </cell>
          <cell r="S1163">
            <v>4.619999885559082</v>
          </cell>
          <cell r="T1163">
            <v>3.3199999332427979</v>
          </cell>
          <cell r="U1163">
            <v>1.2000000476837158</v>
          </cell>
          <cell r="V1163">
            <v>34.630001068115234</v>
          </cell>
          <cell r="W1163" t="str">
            <v>CISCO_DAILY_BILL_DTL20030825.TXT</v>
          </cell>
          <cell r="X1163">
            <v>37859</v>
          </cell>
          <cell r="Z1163" t="str">
            <v>Print Summary</v>
          </cell>
        </row>
        <row r="1164">
          <cell r="E1164">
            <v>37886</v>
          </cell>
          <cell r="F1164">
            <v>32</v>
          </cell>
          <cell r="G1164">
            <v>214</v>
          </cell>
          <cell r="K1164" t="str">
            <v>DR</v>
          </cell>
          <cell r="L1164">
            <v>37854</v>
          </cell>
          <cell r="N1164">
            <v>191</v>
          </cell>
          <cell r="P1164">
            <v>21</v>
          </cell>
          <cell r="Q1164">
            <v>2</v>
          </cell>
          <cell r="R1164">
            <v>8.4700002670288086</v>
          </cell>
          <cell r="S1164">
            <v>3.2400000095367432</v>
          </cell>
          <cell r="T1164">
            <v>0.93999999761581421</v>
          </cell>
          <cell r="U1164">
            <v>0.99000000953674316</v>
          </cell>
          <cell r="V1164">
            <v>29.149999618530273</v>
          </cell>
          <cell r="W1164" t="str">
            <v>CISCO_DAILY_BILL_DTL20030925.TXT</v>
          </cell>
          <cell r="X1164">
            <v>37890</v>
          </cell>
          <cell r="Z1164" t="str">
            <v>Print Summary</v>
          </cell>
        </row>
        <row r="1165">
          <cell r="E1165">
            <v>37915</v>
          </cell>
          <cell r="F1165">
            <v>29</v>
          </cell>
          <cell r="G1165">
            <v>223</v>
          </cell>
          <cell r="K1165" t="str">
            <v>DR</v>
          </cell>
          <cell r="L1165">
            <v>37886</v>
          </cell>
          <cell r="N1165">
            <v>187</v>
          </cell>
          <cell r="P1165">
            <v>32</v>
          </cell>
          <cell r="Q1165">
            <v>4</v>
          </cell>
          <cell r="R1165">
            <v>8.3299999237060547</v>
          </cell>
          <cell r="S1165">
            <v>4.9499998092651367</v>
          </cell>
          <cell r="T1165">
            <v>1.8899999856948853</v>
          </cell>
          <cell r="U1165">
            <v>0.99000000953674316</v>
          </cell>
          <cell r="V1165">
            <v>32.639999389648438</v>
          </cell>
          <cell r="W1165" t="str">
            <v>CISCO_DAILY_BILL_DTL20031023.TXT</v>
          </cell>
          <cell r="X1165">
            <v>37918</v>
          </cell>
          <cell r="Z1165" t="str">
            <v>Print Summary</v>
          </cell>
        </row>
        <row r="1166">
          <cell r="E1166">
            <v>37945</v>
          </cell>
          <cell r="F1166">
            <v>30</v>
          </cell>
          <cell r="G1166">
            <v>259</v>
          </cell>
          <cell r="K1166" t="str">
            <v>DR</v>
          </cell>
          <cell r="L1166">
            <v>37915</v>
          </cell>
          <cell r="N1166">
            <v>219</v>
          </cell>
          <cell r="P1166">
            <v>40</v>
          </cell>
          <cell r="Q1166">
            <v>0</v>
          </cell>
          <cell r="R1166">
            <v>9.5699996948242188</v>
          </cell>
          <cell r="S1166">
            <v>3.5299999713897705</v>
          </cell>
          <cell r="T1166">
            <v>0</v>
          </cell>
          <cell r="U1166">
            <v>1.1499999761581421</v>
          </cell>
          <cell r="V1166">
            <v>33.520000457763672</v>
          </cell>
          <cell r="W1166" t="str">
            <v>CISCO_DAILY_BILL_DTL20031126.TXT</v>
          </cell>
          <cell r="X1166">
            <v>37956</v>
          </cell>
          <cell r="Z1166" t="str">
            <v>Print Summary</v>
          </cell>
        </row>
        <row r="1167">
          <cell r="E1167">
            <v>37977</v>
          </cell>
          <cell r="F1167">
            <v>32</v>
          </cell>
          <cell r="G1167">
            <v>385</v>
          </cell>
          <cell r="K1167" t="str">
            <v>DR</v>
          </cell>
          <cell r="L1167">
            <v>37945</v>
          </cell>
          <cell r="N1167">
            <v>323</v>
          </cell>
          <cell r="P1167">
            <v>62</v>
          </cell>
          <cell r="Q1167">
            <v>0</v>
          </cell>
          <cell r="R1167">
            <v>14</v>
          </cell>
          <cell r="S1167">
            <v>3</v>
          </cell>
          <cell r="T1167">
            <v>0</v>
          </cell>
          <cell r="U1167">
            <v>1.7100000381469727</v>
          </cell>
          <cell r="V1167">
            <v>47.360000610351563</v>
          </cell>
          <cell r="W1167" t="str">
            <v>CISCO_DAILY_BILL_DTL20031223.TXT</v>
          </cell>
          <cell r="X1167">
            <v>37981</v>
          </cell>
          <cell r="Z1167" t="str">
            <v>Print Summary</v>
          </cell>
        </row>
        <row r="1168">
          <cell r="E1168">
            <v>38008</v>
          </cell>
          <cell r="F1168">
            <v>31</v>
          </cell>
          <cell r="G1168">
            <v>373</v>
          </cell>
          <cell r="K1168" t="str">
            <v>DR</v>
          </cell>
          <cell r="L1168">
            <v>37977</v>
          </cell>
          <cell r="N1168">
            <v>311</v>
          </cell>
          <cell r="P1168">
            <v>56</v>
          </cell>
          <cell r="Q1168">
            <v>6</v>
          </cell>
          <cell r="R1168">
            <v>13.470000267028809</v>
          </cell>
          <cell r="S1168">
            <v>2.7000000476837158</v>
          </cell>
          <cell r="T1168">
            <v>3.9500000476837158</v>
          </cell>
          <cell r="U1168">
            <v>1.6599999666213989</v>
          </cell>
          <cell r="V1168">
            <v>49.080001831054688</v>
          </cell>
          <cell r="W1168" t="str">
            <v>CISCO_DAILY_BILL_DTL20040123.TXT</v>
          </cell>
          <cell r="X1168">
            <v>38012</v>
          </cell>
          <cell r="Z1168" t="str">
            <v>Print Summary</v>
          </cell>
        </row>
        <row r="1169">
          <cell r="E1169">
            <v>38040</v>
          </cell>
          <cell r="F1169">
            <v>32</v>
          </cell>
          <cell r="G1169">
            <v>363</v>
          </cell>
          <cell r="K1169" t="str">
            <v>DR</v>
          </cell>
          <cell r="L1169">
            <v>38008</v>
          </cell>
          <cell r="N1169">
            <v>315</v>
          </cell>
          <cell r="P1169">
            <v>43</v>
          </cell>
          <cell r="Q1169">
            <v>5</v>
          </cell>
          <cell r="R1169">
            <v>13.489999771118164</v>
          </cell>
          <cell r="S1169">
            <v>2.059999942779541</v>
          </cell>
          <cell r="T1169">
            <v>3.2899999618530273</v>
          </cell>
          <cell r="U1169">
            <v>1.7899999618530273</v>
          </cell>
          <cell r="V1169">
            <v>47</v>
          </cell>
          <cell r="W1169" t="str">
            <v>CISCO_DAILY_BILL_DTL20040224.TXT</v>
          </cell>
          <cell r="X1169">
            <v>38042</v>
          </cell>
          <cell r="Z1169" t="str">
            <v>Print Summary</v>
          </cell>
        </row>
        <row r="1170">
          <cell r="E1170">
            <v>38069</v>
          </cell>
          <cell r="F1170">
            <v>29</v>
          </cell>
          <cell r="G1170">
            <v>237</v>
          </cell>
          <cell r="K1170" t="str">
            <v>DR</v>
          </cell>
          <cell r="L1170">
            <v>38040</v>
          </cell>
          <cell r="N1170">
            <v>200</v>
          </cell>
          <cell r="P1170">
            <v>37</v>
          </cell>
          <cell r="Q1170">
            <v>0</v>
          </cell>
          <cell r="R1170">
            <v>8.5699996948242188</v>
          </cell>
          <cell r="S1170">
            <v>1.7699999809265137</v>
          </cell>
          <cell r="T1170">
            <v>0</v>
          </cell>
          <cell r="U1170">
            <v>1.1699999570846558</v>
          </cell>
          <cell r="V1170">
            <v>29</v>
          </cell>
          <cell r="W1170" t="str">
            <v>CISCO_DAILY_BILL_DTL20040324.TXT</v>
          </cell>
          <cell r="X1170">
            <v>38071</v>
          </cell>
          <cell r="Z1170" t="str">
            <v>Print Summary</v>
          </cell>
        </row>
        <row r="1171">
          <cell r="E1171">
            <v>38098</v>
          </cell>
          <cell r="F1171">
            <v>29</v>
          </cell>
          <cell r="G1171">
            <v>274</v>
          </cell>
          <cell r="K1171" t="str">
            <v>DR</v>
          </cell>
          <cell r="L1171">
            <v>38069</v>
          </cell>
          <cell r="N1171">
            <v>232</v>
          </cell>
          <cell r="P1171">
            <v>42</v>
          </cell>
          <cell r="Q1171">
            <v>0</v>
          </cell>
          <cell r="R1171">
            <v>8.369999885559082</v>
          </cell>
          <cell r="S1171">
            <v>1.7699999809265137</v>
          </cell>
          <cell r="T1171">
            <v>0</v>
          </cell>
          <cell r="U1171">
            <v>1.3500000238418579</v>
          </cell>
          <cell r="V1171">
            <v>32.5</v>
          </cell>
          <cell r="W1171" t="str">
            <v>CISCO_DAILY_BILL_DTL20040422.TXT</v>
          </cell>
          <cell r="X1171">
            <v>38100</v>
          </cell>
          <cell r="Z1171" t="str">
            <v>Print Summary</v>
          </cell>
        </row>
        <row r="1172">
          <cell r="E1172">
            <v>38130</v>
          </cell>
          <cell r="F1172">
            <v>32</v>
          </cell>
          <cell r="G1172">
            <v>304</v>
          </cell>
          <cell r="K1172" t="str">
            <v>DR</v>
          </cell>
          <cell r="L1172">
            <v>38098</v>
          </cell>
          <cell r="N1172">
            <v>253</v>
          </cell>
          <cell r="P1172">
            <v>51</v>
          </cell>
          <cell r="Q1172">
            <v>0</v>
          </cell>
          <cell r="R1172">
            <v>6.809999942779541</v>
          </cell>
          <cell r="S1172">
            <v>5.1999998092651367</v>
          </cell>
          <cell r="T1172">
            <v>0</v>
          </cell>
          <cell r="U1172">
            <v>1.4900000095367432</v>
          </cell>
          <cell r="V1172">
            <v>37.970001220703125</v>
          </cell>
          <cell r="W1172" t="str">
            <v>CISCO_DAILY_BILL_DTL20040525.TXT</v>
          </cell>
          <cell r="X1172">
            <v>38133</v>
          </cell>
          <cell r="Z1172" t="str">
            <v>Print Summary</v>
          </cell>
        </row>
        <row r="1173">
          <cell r="E1173">
            <v>38160</v>
          </cell>
          <cell r="F1173">
            <v>30</v>
          </cell>
          <cell r="G1173">
            <v>239</v>
          </cell>
          <cell r="K1173" t="str">
            <v>DR</v>
          </cell>
          <cell r="L1173">
            <v>38130</v>
          </cell>
          <cell r="N1173">
            <v>200</v>
          </cell>
          <cell r="P1173">
            <v>39</v>
          </cell>
          <cell r="Q1173">
            <v>0</v>
          </cell>
          <cell r="R1173">
            <v>5.4499998092651367</v>
          </cell>
          <cell r="S1173">
            <v>5.3499999046325684</v>
          </cell>
          <cell r="T1173">
            <v>0</v>
          </cell>
          <cell r="U1173">
            <v>1.1799999475479126</v>
          </cell>
          <cell r="V1173">
            <v>31.219999313354492</v>
          </cell>
          <cell r="W1173" t="str">
            <v>CISCO_DAILY_BILL_DTL20040623.TXT</v>
          </cell>
          <cell r="X1173">
            <v>38162</v>
          </cell>
          <cell r="Z1173" t="str">
            <v>Print Summary</v>
          </cell>
        </row>
        <row r="1174">
          <cell r="E1174">
            <v>38190</v>
          </cell>
          <cell r="F1174">
            <v>30</v>
          </cell>
          <cell r="G1174">
            <v>283</v>
          </cell>
          <cell r="K1174" t="str">
            <v>DR</v>
          </cell>
          <cell r="L1174">
            <v>38160</v>
          </cell>
          <cell r="N1174">
            <v>230</v>
          </cell>
          <cell r="P1174">
            <v>47</v>
          </cell>
          <cell r="Q1174">
            <v>6</v>
          </cell>
          <cell r="R1174">
            <v>6.2600002288818359</v>
          </cell>
          <cell r="S1174">
            <v>6.4499998092651367</v>
          </cell>
          <cell r="T1174">
            <v>2.7400000095367432</v>
          </cell>
          <cell r="U1174">
            <v>1.3999999761581421</v>
          </cell>
          <cell r="V1174">
            <v>39.630001068115234</v>
          </cell>
          <cell r="W1174" t="str">
            <v>CISCO_DAILY_BILL_DTL20040723.TXT</v>
          </cell>
          <cell r="X1174">
            <v>38194</v>
          </cell>
          <cell r="Z1174" t="str">
            <v>Print Summary</v>
          </cell>
        </row>
        <row r="1175">
          <cell r="E1175">
            <v>38221</v>
          </cell>
          <cell r="F1175">
            <v>31</v>
          </cell>
          <cell r="G1175">
            <v>249</v>
          </cell>
          <cell r="K1175" t="str">
            <v>DR</v>
          </cell>
          <cell r="L1175">
            <v>38190</v>
          </cell>
          <cell r="N1175">
            <v>218</v>
          </cell>
          <cell r="P1175">
            <v>27</v>
          </cell>
          <cell r="Q1175">
            <v>4</v>
          </cell>
          <cell r="R1175">
            <v>5.940000057220459</v>
          </cell>
          <cell r="S1175">
            <v>3.7100000381469727</v>
          </cell>
          <cell r="T1175">
            <v>1.8300000429153442</v>
          </cell>
          <cell r="U1175">
            <v>1.2300000190734863</v>
          </cell>
          <cell r="V1175">
            <v>32.75</v>
          </cell>
          <cell r="W1175" t="str">
            <v>CISCO_DAILY_BILL_DTL20040823.TXT</v>
          </cell>
          <cell r="X1175">
            <v>38223</v>
          </cell>
          <cell r="Z1175" t="str">
            <v>Print Summary</v>
          </cell>
        </row>
        <row r="1176">
          <cell r="E1176">
            <v>38252</v>
          </cell>
          <cell r="F1176">
            <v>31</v>
          </cell>
          <cell r="G1176">
            <v>285</v>
          </cell>
          <cell r="K1176" t="str">
            <v>DR</v>
          </cell>
          <cell r="L1176">
            <v>38221</v>
          </cell>
          <cell r="N1176">
            <v>238</v>
          </cell>
          <cell r="P1176">
            <v>37</v>
          </cell>
          <cell r="Q1176">
            <v>10</v>
          </cell>
          <cell r="R1176">
            <v>5.0300002098083496</v>
          </cell>
          <cell r="S1176">
            <v>4.869999885559082</v>
          </cell>
          <cell r="T1176">
            <v>4.5100002288818359</v>
          </cell>
          <cell r="U1176">
            <v>1.3999999761581421</v>
          </cell>
          <cell r="V1176">
            <v>38.770000457763672</v>
          </cell>
          <cell r="W1176" t="str">
            <v>CISCO_DAILY_BILL_DTL20040923.TXT</v>
          </cell>
          <cell r="X1176">
            <v>38254</v>
          </cell>
          <cell r="Z1176" t="str">
            <v>Print Summary</v>
          </cell>
        </row>
        <row r="1177">
          <cell r="E1177">
            <v>37826</v>
          </cell>
          <cell r="F1177">
            <v>24</v>
          </cell>
          <cell r="G1177">
            <v>246</v>
          </cell>
          <cell r="K1177" t="str">
            <v>DRLI</v>
          </cell>
          <cell r="L1177">
            <v>37802</v>
          </cell>
          <cell r="N1177">
            <v>189</v>
          </cell>
          <cell r="P1177">
            <v>53</v>
          </cell>
          <cell r="Q1177">
            <v>4</v>
          </cell>
          <cell r="R1177">
            <v>8.2899999618530273</v>
          </cell>
          <cell r="S1177">
            <v>8.1599998474121094</v>
          </cell>
          <cell r="T1177">
            <v>1.8999999761581421</v>
          </cell>
          <cell r="U1177">
            <v>0</v>
          </cell>
          <cell r="V1177">
            <v>22.049999237060547</v>
          </cell>
          <cell r="W1177" t="str">
            <v>CISCO_DAILY_BILL_DTL20030725.TXT</v>
          </cell>
          <cell r="X1177">
            <v>37830</v>
          </cell>
          <cell r="Z1177" t="str">
            <v>Print Summary</v>
          </cell>
        </row>
        <row r="1178">
          <cell r="E1178">
            <v>37826</v>
          </cell>
          <cell r="F1178">
            <v>24</v>
          </cell>
          <cell r="G1178">
            <v>246</v>
          </cell>
          <cell r="K1178" t="str">
            <v>DRLI</v>
          </cell>
          <cell r="L1178">
            <v>37802</v>
          </cell>
          <cell r="N1178">
            <v>190</v>
          </cell>
          <cell r="P1178">
            <v>52</v>
          </cell>
          <cell r="Q1178">
            <v>4</v>
          </cell>
          <cell r="R1178">
            <v>8.3400001525878906</v>
          </cell>
          <cell r="S1178">
            <v>8</v>
          </cell>
          <cell r="T1178">
            <v>1.8999999761581421</v>
          </cell>
          <cell r="U1178">
            <v>0</v>
          </cell>
          <cell r="V1178">
            <v>21.979999542236328</v>
          </cell>
          <cell r="W1178" t="str">
            <v>CISCO_DAILY_BILL_DTL20030806.TXT</v>
          </cell>
          <cell r="X1178">
            <v>37840</v>
          </cell>
          <cell r="Z1178" t="str">
            <v>Print Summary</v>
          </cell>
        </row>
        <row r="1179">
          <cell r="E1179">
            <v>37857</v>
          </cell>
          <cell r="F1179">
            <v>31</v>
          </cell>
          <cell r="G1179">
            <v>368</v>
          </cell>
          <cell r="K1179" t="str">
            <v>DRLI</v>
          </cell>
          <cell r="L1179">
            <v>37826</v>
          </cell>
          <cell r="N1179">
            <v>295</v>
          </cell>
          <cell r="P1179">
            <v>61</v>
          </cell>
          <cell r="Q1179">
            <v>12</v>
          </cell>
          <cell r="R1179">
            <v>12.939999580383301</v>
          </cell>
          <cell r="S1179">
            <v>9.3900003433227539</v>
          </cell>
          <cell r="T1179">
            <v>5.690000057220459</v>
          </cell>
          <cell r="U1179">
            <v>0</v>
          </cell>
          <cell r="V1179">
            <v>33.470001220703125</v>
          </cell>
          <cell r="W1179" t="str">
            <v>CISCO_DAILY_BILL_DTL20030825.TXT</v>
          </cell>
          <cell r="X1179">
            <v>37859</v>
          </cell>
          <cell r="Z1179" t="str">
            <v>Print Summary</v>
          </cell>
        </row>
        <row r="1180">
          <cell r="E1180">
            <v>37887</v>
          </cell>
          <cell r="F1180">
            <v>30</v>
          </cell>
          <cell r="G1180">
            <v>269</v>
          </cell>
          <cell r="K1180" t="str">
            <v>DRLI</v>
          </cell>
          <cell r="L1180">
            <v>37857</v>
          </cell>
          <cell r="N1180">
            <v>206</v>
          </cell>
          <cell r="P1180">
            <v>51</v>
          </cell>
          <cell r="Q1180">
            <v>12</v>
          </cell>
          <cell r="R1180">
            <v>9.0399999618530273</v>
          </cell>
          <cell r="S1180">
            <v>7.8499999046325684</v>
          </cell>
          <cell r="T1180">
            <v>5.690000057220459</v>
          </cell>
          <cell r="U1180">
            <v>0</v>
          </cell>
          <cell r="V1180">
            <v>32.900001525878906</v>
          </cell>
          <cell r="W1180" t="str">
            <v>CISCO_DAILY_BILL_DTL20030924.TXT</v>
          </cell>
          <cell r="X1180">
            <v>37889</v>
          </cell>
          <cell r="Z1180" t="str">
            <v>Print Summary</v>
          </cell>
        </row>
        <row r="1181">
          <cell r="E1181">
            <v>37916</v>
          </cell>
          <cell r="F1181">
            <v>29</v>
          </cell>
          <cell r="G1181">
            <v>283</v>
          </cell>
          <cell r="K1181" t="str">
            <v>DRLI</v>
          </cell>
          <cell r="L1181">
            <v>37887</v>
          </cell>
          <cell r="N1181">
            <v>233</v>
          </cell>
          <cell r="P1181">
            <v>44</v>
          </cell>
          <cell r="Q1181">
            <v>6</v>
          </cell>
          <cell r="R1181">
            <v>10.220000267028809</v>
          </cell>
          <cell r="S1181">
            <v>6.7699999809265137</v>
          </cell>
          <cell r="T1181">
            <v>2.8399999141693115</v>
          </cell>
          <cell r="U1181">
            <v>0</v>
          </cell>
          <cell r="V1181">
            <v>34.740001678466797</v>
          </cell>
          <cell r="W1181" t="str">
            <v>CISCO_DAILY_BILL_DTL20031024.TXT</v>
          </cell>
          <cell r="X1181">
            <v>37922</v>
          </cell>
          <cell r="Z1181" t="str">
            <v>Print Summary</v>
          </cell>
        </row>
        <row r="1182">
          <cell r="E1182">
            <v>37948</v>
          </cell>
          <cell r="F1182">
            <v>32</v>
          </cell>
          <cell r="G1182">
            <v>705</v>
          </cell>
          <cell r="K1182" t="str">
            <v>DRLI</v>
          </cell>
          <cell r="L1182">
            <v>37916</v>
          </cell>
          <cell r="N1182">
            <v>586</v>
          </cell>
          <cell r="P1182">
            <v>119</v>
          </cell>
          <cell r="Q1182">
            <v>0</v>
          </cell>
          <cell r="R1182">
            <v>25.100000381469727</v>
          </cell>
          <cell r="S1182">
            <v>8.2200002670288086</v>
          </cell>
          <cell r="T1182">
            <v>0</v>
          </cell>
          <cell r="U1182">
            <v>0</v>
          </cell>
          <cell r="V1182">
            <v>73.069999694824219</v>
          </cell>
          <cell r="W1182" t="str">
            <v>CISCO_DAILY_BILL_DTL20031124.TXT</v>
          </cell>
          <cell r="X1182">
            <v>37950</v>
          </cell>
          <cell r="Z1182" t="str">
            <v>Print Summary</v>
          </cell>
        </row>
        <row r="1183">
          <cell r="E1183">
            <v>37978</v>
          </cell>
          <cell r="F1183">
            <v>30</v>
          </cell>
          <cell r="G1183">
            <v>1224</v>
          </cell>
          <cell r="K1183" t="str">
            <v>DRLI</v>
          </cell>
          <cell r="L1183">
            <v>37948</v>
          </cell>
          <cell r="N1183">
            <v>1079</v>
          </cell>
          <cell r="P1183">
            <v>145</v>
          </cell>
          <cell r="Q1183">
            <v>0</v>
          </cell>
          <cell r="R1183">
            <v>46.009998321533203</v>
          </cell>
          <cell r="S1183">
            <v>6.9099998474121094</v>
          </cell>
          <cell r="T1183">
            <v>0</v>
          </cell>
          <cell r="U1183">
            <v>0</v>
          </cell>
          <cell r="V1183">
            <v>121.01999664306641</v>
          </cell>
          <cell r="W1183" t="str">
            <v>CISCO_DAILY_BILL_DTL20031224.TXT</v>
          </cell>
          <cell r="X1183">
            <v>37981</v>
          </cell>
          <cell r="Z1183" t="str">
            <v>Print Summary</v>
          </cell>
        </row>
        <row r="1184">
          <cell r="E1184">
            <v>38011</v>
          </cell>
          <cell r="F1184">
            <v>33</v>
          </cell>
          <cell r="G1184">
            <v>1085</v>
          </cell>
          <cell r="K1184" t="str">
            <v>DRLI</v>
          </cell>
          <cell r="L1184">
            <v>37978</v>
          </cell>
          <cell r="N1184">
            <v>954</v>
          </cell>
          <cell r="P1184">
            <v>121</v>
          </cell>
          <cell r="Q1184">
            <v>10</v>
          </cell>
          <cell r="R1184">
            <v>40.669998168945313</v>
          </cell>
          <cell r="S1184">
            <v>5.7699999809265137</v>
          </cell>
          <cell r="T1184">
            <v>6.5799999237060547</v>
          </cell>
          <cell r="U1184">
            <v>0</v>
          </cell>
          <cell r="V1184">
            <v>116.87999725341797</v>
          </cell>
          <cell r="W1184" t="str">
            <v>CISCO_DAILY_BILL_DTL20040127.TXT</v>
          </cell>
          <cell r="X1184">
            <v>38014</v>
          </cell>
          <cell r="Z1184" t="str">
            <v>Print Summary</v>
          </cell>
        </row>
        <row r="1185">
          <cell r="E1185">
            <v>38041</v>
          </cell>
          <cell r="F1185">
            <v>30</v>
          </cell>
          <cell r="G1185">
            <v>1019</v>
          </cell>
          <cell r="K1185" t="str">
            <v>DRLI</v>
          </cell>
          <cell r="L1185">
            <v>38011</v>
          </cell>
          <cell r="N1185">
            <v>879</v>
          </cell>
          <cell r="P1185">
            <v>121</v>
          </cell>
          <cell r="Q1185">
            <v>19</v>
          </cell>
          <cell r="R1185">
            <v>37.659999847412109</v>
          </cell>
          <cell r="S1185">
            <v>5.7899999618530273</v>
          </cell>
          <cell r="T1185">
            <v>12.5</v>
          </cell>
          <cell r="U1185">
            <v>0</v>
          </cell>
          <cell r="V1185">
            <v>109</v>
          </cell>
          <cell r="W1185" t="str">
            <v>CISCO_DAILY_BILL_DTL20040225.TXT</v>
          </cell>
          <cell r="X1185">
            <v>38043</v>
          </cell>
          <cell r="Z1185" t="str">
            <v>Print Summary</v>
          </cell>
        </row>
        <row r="1186">
          <cell r="E1186">
            <v>38070</v>
          </cell>
          <cell r="F1186">
            <v>29</v>
          </cell>
          <cell r="G1186">
            <v>601</v>
          </cell>
          <cell r="K1186" t="str">
            <v>DRLI</v>
          </cell>
          <cell r="L1186">
            <v>38041</v>
          </cell>
          <cell r="N1186">
            <v>484</v>
          </cell>
          <cell r="P1186">
            <v>117</v>
          </cell>
          <cell r="Q1186">
            <v>0</v>
          </cell>
          <cell r="R1186">
            <v>20.729999542236328</v>
          </cell>
          <cell r="S1186">
            <v>5.5999999046325684</v>
          </cell>
          <cell r="T1186">
            <v>0</v>
          </cell>
          <cell r="U1186">
            <v>0</v>
          </cell>
          <cell r="V1186">
            <v>58.509998321533203</v>
          </cell>
          <cell r="W1186" t="str">
            <v>CISCO_DAILY_BILL_DTL20040326.TXT</v>
          </cell>
          <cell r="X1186">
            <v>38075</v>
          </cell>
          <cell r="Z1186" t="str">
            <v>Print Summary</v>
          </cell>
        </row>
        <row r="1187">
          <cell r="E1187">
            <v>38099</v>
          </cell>
          <cell r="F1187">
            <v>29</v>
          </cell>
          <cell r="G1187">
            <v>538</v>
          </cell>
          <cell r="K1187" t="str">
            <v>DRLI</v>
          </cell>
          <cell r="L1187">
            <v>38070</v>
          </cell>
          <cell r="N1187">
            <v>478</v>
          </cell>
          <cell r="P1187">
            <v>60</v>
          </cell>
          <cell r="Q1187">
            <v>0</v>
          </cell>
          <cell r="R1187">
            <v>16.770000457763672</v>
          </cell>
          <cell r="S1187">
            <v>2.5899999141693115</v>
          </cell>
          <cell r="T1187">
            <v>0</v>
          </cell>
          <cell r="U1187">
            <v>0</v>
          </cell>
          <cell r="V1187">
            <v>48.020000457763672</v>
          </cell>
          <cell r="W1187" t="str">
            <v>CISCO_DAILY_BILL_DTL20040423.TXT</v>
          </cell>
          <cell r="X1187">
            <v>38103</v>
          </cell>
          <cell r="Z1187" t="str">
            <v>Print Summary</v>
          </cell>
        </row>
        <row r="1188">
          <cell r="E1188">
            <v>38131</v>
          </cell>
          <cell r="F1188">
            <v>32</v>
          </cell>
          <cell r="G1188">
            <v>340</v>
          </cell>
          <cell r="K1188" t="str">
            <v>DRLI</v>
          </cell>
          <cell r="L1188">
            <v>38099</v>
          </cell>
          <cell r="N1188">
            <v>292</v>
          </cell>
          <cell r="P1188">
            <v>48</v>
          </cell>
          <cell r="Q1188">
            <v>0</v>
          </cell>
          <cell r="R1188">
            <v>7.869999885559082</v>
          </cell>
          <cell r="S1188">
            <v>5.1999998092651367</v>
          </cell>
          <cell r="T1188">
            <v>0</v>
          </cell>
          <cell r="U1188">
            <v>0</v>
          </cell>
          <cell r="V1188">
            <v>31.889999389648438</v>
          </cell>
          <cell r="W1188" t="str">
            <v>CISCO_DAILY_BILL_DTL20040526.TXT</v>
          </cell>
          <cell r="X1188">
            <v>38134</v>
          </cell>
          <cell r="Z1188" t="str">
            <v>Print Summary</v>
          </cell>
        </row>
        <row r="1189">
          <cell r="E1189">
            <v>38161</v>
          </cell>
          <cell r="F1189">
            <v>30</v>
          </cell>
          <cell r="G1189">
            <v>314</v>
          </cell>
          <cell r="K1189" t="str">
            <v>DRLI</v>
          </cell>
          <cell r="L1189">
            <v>38131</v>
          </cell>
          <cell r="N1189">
            <v>261</v>
          </cell>
          <cell r="P1189">
            <v>53</v>
          </cell>
          <cell r="Q1189">
            <v>0</v>
          </cell>
          <cell r="R1189">
            <v>7.1100001335144043</v>
          </cell>
          <cell r="S1189">
            <v>7.2699999809265137</v>
          </cell>
          <cell r="T1189">
            <v>0</v>
          </cell>
          <cell r="U1189">
            <v>0</v>
          </cell>
          <cell r="V1189">
            <v>31.309999465942383</v>
          </cell>
          <cell r="W1189" t="str">
            <v>CISCO_DAILY_BILL_DTL20040624.TXT</v>
          </cell>
          <cell r="X1189">
            <v>38163</v>
          </cell>
          <cell r="Z1189" t="str">
            <v>Print Summary</v>
          </cell>
        </row>
        <row r="1190">
          <cell r="E1190">
            <v>38193</v>
          </cell>
          <cell r="F1190">
            <v>32</v>
          </cell>
          <cell r="G1190">
            <v>338</v>
          </cell>
          <cell r="K1190" t="str">
            <v>DRLI</v>
          </cell>
          <cell r="L1190">
            <v>38161</v>
          </cell>
          <cell r="N1190">
            <v>287</v>
          </cell>
          <cell r="P1190">
            <v>47</v>
          </cell>
          <cell r="Q1190">
            <v>4</v>
          </cell>
          <cell r="R1190">
            <v>7.820000171661377</v>
          </cell>
          <cell r="S1190">
            <v>6.4499998092651367</v>
          </cell>
          <cell r="T1190">
            <v>1.8300000429153442</v>
          </cell>
          <cell r="U1190">
            <v>0</v>
          </cell>
          <cell r="V1190">
            <v>34.200000762939453</v>
          </cell>
          <cell r="W1190" t="str">
            <v>CISCO_DAILY_BILL_DTL20040726.TXT</v>
          </cell>
          <cell r="X1190">
            <v>38195</v>
          </cell>
          <cell r="Z1190" t="str">
            <v>Print Summary</v>
          </cell>
        </row>
        <row r="1191">
          <cell r="E1191">
            <v>38201</v>
          </cell>
          <cell r="F1191">
            <v>8</v>
          </cell>
          <cell r="G1191">
            <v>79</v>
          </cell>
          <cell r="K1191" t="str">
            <v>DRLI</v>
          </cell>
          <cell r="L1191">
            <v>38193</v>
          </cell>
          <cell r="N1191">
            <v>68</v>
          </cell>
          <cell r="P1191">
            <v>7</v>
          </cell>
          <cell r="Q1191">
            <v>4</v>
          </cell>
          <cell r="R1191">
            <v>1.8500000238418579</v>
          </cell>
          <cell r="S1191">
            <v>0.95999997854232788</v>
          </cell>
          <cell r="T1191">
            <v>1.8300000429153442</v>
          </cell>
          <cell r="U1191">
            <v>0</v>
          </cell>
          <cell r="V1191">
            <v>8.6999998092651367</v>
          </cell>
          <cell r="W1191" t="str">
            <v>CISCO_DAILY_BILL_DTL20040803.TXT</v>
          </cell>
          <cell r="X1191">
            <v>38203</v>
          </cell>
          <cell r="Z1191" t="str">
            <v>Print Summary</v>
          </cell>
        </row>
        <row r="1192">
          <cell r="E1192">
            <v>38167</v>
          </cell>
          <cell r="F1192">
            <v>28</v>
          </cell>
          <cell r="G1192">
            <v>718</v>
          </cell>
          <cell r="K1192" t="str">
            <v>DR</v>
          </cell>
          <cell r="L1192">
            <v>38139</v>
          </cell>
          <cell r="N1192">
            <v>567</v>
          </cell>
          <cell r="P1192">
            <v>151</v>
          </cell>
          <cell r="Q1192">
            <v>0</v>
          </cell>
          <cell r="R1192">
            <v>15.439999580383301</v>
          </cell>
          <cell r="S1192">
            <v>20.719999313354492</v>
          </cell>
          <cell r="T1192">
            <v>0</v>
          </cell>
          <cell r="U1192">
            <v>3.5399999618530273</v>
          </cell>
          <cell r="V1192">
            <v>113.18000030517578</v>
          </cell>
          <cell r="W1192" t="str">
            <v>CISCO_DAILY_BILL_DTL20040712.TXT</v>
          </cell>
          <cell r="X1192">
            <v>38181</v>
          </cell>
          <cell r="Z1192" t="str">
            <v>Print Summary</v>
          </cell>
        </row>
        <row r="1193">
          <cell r="E1193">
            <v>38167</v>
          </cell>
          <cell r="F1193">
            <v>28</v>
          </cell>
          <cell r="G1193">
            <v>718</v>
          </cell>
          <cell r="K1193" t="str">
            <v>DR</v>
          </cell>
          <cell r="L1193">
            <v>38139</v>
          </cell>
          <cell r="N1193">
            <v>567</v>
          </cell>
          <cell r="P1193">
            <v>151</v>
          </cell>
          <cell r="Q1193">
            <v>0</v>
          </cell>
          <cell r="R1193">
            <v>15.439999580383301</v>
          </cell>
          <cell r="S1193">
            <v>20.719999313354492</v>
          </cell>
          <cell r="T1193">
            <v>0</v>
          </cell>
          <cell r="U1193">
            <v>3.5399999618530273</v>
          </cell>
          <cell r="V1193">
            <v>113.18000030517578</v>
          </cell>
          <cell r="W1193" t="str">
            <v>CISCO_DAILY_BILL_DTL20040707.TXT</v>
          </cell>
          <cell r="X1193">
            <v>38176</v>
          </cell>
          <cell r="Z1193" t="str">
            <v>Print Summary</v>
          </cell>
        </row>
        <row r="1194">
          <cell r="E1194">
            <v>37948</v>
          </cell>
          <cell r="F1194">
            <v>31</v>
          </cell>
          <cell r="G1194">
            <v>1099</v>
          </cell>
          <cell r="K1194" t="str">
            <v>DR</v>
          </cell>
          <cell r="L1194">
            <v>37917</v>
          </cell>
          <cell r="N1194">
            <v>939</v>
          </cell>
          <cell r="P1194">
            <v>160</v>
          </cell>
          <cell r="Q1194">
            <v>0</v>
          </cell>
          <cell r="R1194">
            <v>40.919998168945313</v>
          </cell>
          <cell r="S1194">
            <v>13.359999656677246</v>
          </cell>
          <cell r="T1194">
            <v>0</v>
          </cell>
          <cell r="U1194">
            <v>4.8899998664855957</v>
          </cell>
          <cell r="V1194">
            <v>156.42999267578125</v>
          </cell>
          <cell r="W1194" t="str">
            <v>CISCO_DAILY_BILL_DTL20031202.TXT</v>
          </cell>
          <cell r="X1194">
            <v>37958</v>
          </cell>
          <cell r="Z1194" t="str">
            <v>Print Summary</v>
          </cell>
        </row>
        <row r="1195">
          <cell r="E1195">
            <v>37978</v>
          </cell>
          <cell r="F1195">
            <v>30</v>
          </cell>
          <cell r="G1195">
            <v>1293</v>
          </cell>
          <cell r="K1195" t="str">
            <v>DR</v>
          </cell>
          <cell r="L1195">
            <v>37948</v>
          </cell>
          <cell r="N1195">
            <v>1112</v>
          </cell>
          <cell r="P1195">
            <v>181</v>
          </cell>
          <cell r="Q1195">
            <v>0</v>
          </cell>
          <cell r="R1195">
            <v>48.180000305175781</v>
          </cell>
          <cell r="S1195">
            <v>8.75</v>
          </cell>
          <cell r="T1195">
            <v>0</v>
          </cell>
          <cell r="U1195">
            <v>5.7399997711181641</v>
          </cell>
          <cell r="V1195">
            <v>177.80000305175781</v>
          </cell>
          <cell r="W1195" t="str">
            <v>CISCO_DAILY_BILL_DTL20031224.TXT</v>
          </cell>
          <cell r="X1195">
            <v>37981</v>
          </cell>
          <cell r="Z1195" t="str">
            <v>Print Summary</v>
          </cell>
        </row>
        <row r="1196">
          <cell r="E1196">
            <v>38011</v>
          </cell>
          <cell r="F1196">
            <v>33</v>
          </cell>
          <cell r="G1196">
            <v>1448</v>
          </cell>
          <cell r="K1196" t="str">
            <v>DR</v>
          </cell>
          <cell r="L1196">
            <v>37978</v>
          </cell>
          <cell r="N1196">
            <v>1290</v>
          </cell>
          <cell r="P1196">
            <v>152</v>
          </cell>
          <cell r="Q1196">
            <v>6</v>
          </cell>
          <cell r="R1196">
            <v>55.819999694824219</v>
          </cell>
          <cell r="S1196">
            <v>7.3299999237060547</v>
          </cell>
          <cell r="T1196">
            <v>3.9500000476837158</v>
          </cell>
          <cell r="U1196">
            <v>6.5199999809265137</v>
          </cell>
          <cell r="V1196">
            <v>201.33000183105469</v>
          </cell>
          <cell r="W1196" t="str">
            <v>CISCO_DAILY_BILL_DTL20040127.TXT</v>
          </cell>
          <cell r="X1196">
            <v>38014</v>
          </cell>
          <cell r="Z1196" t="str">
            <v>Print Summary</v>
          </cell>
        </row>
        <row r="1197">
          <cell r="E1197">
            <v>38041</v>
          </cell>
          <cell r="F1197">
            <v>30</v>
          </cell>
          <cell r="G1197">
            <v>1381</v>
          </cell>
          <cell r="K1197" t="str">
            <v>DR</v>
          </cell>
          <cell r="L1197">
            <v>38011</v>
          </cell>
          <cell r="N1197">
            <v>1203</v>
          </cell>
          <cell r="P1197">
            <v>161</v>
          </cell>
          <cell r="Q1197">
            <v>17</v>
          </cell>
          <cell r="R1197">
            <v>51.540000915527344</v>
          </cell>
          <cell r="S1197">
            <v>7.6999998092651367</v>
          </cell>
          <cell r="T1197">
            <v>11.180000305175781</v>
          </cell>
          <cell r="U1197">
            <v>6.809999942779541</v>
          </cell>
          <cell r="V1197">
            <v>199.66000366210938</v>
          </cell>
          <cell r="W1197" t="str">
            <v>CISCO_DAILY_BILL_DTL20040225.TXT</v>
          </cell>
          <cell r="X1197">
            <v>38043</v>
          </cell>
          <cell r="Z1197" t="str">
            <v>Print Summary</v>
          </cell>
        </row>
        <row r="1198">
          <cell r="E1198">
            <v>38070</v>
          </cell>
          <cell r="F1198">
            <v>29</v>
          </cell>
          <cell r="G1198">
            <v>922</v>
          </cell>
          <cell r="K1198" t="str">
            <v>DR</v>
          </cell>
          <cell r="L1198">
            <v>38041</v>
          </cell>
          <cell r="N1198">
            <v>774</v>
          </cell>
          <cell r="P1198">
            <v>148</v>
          </cell>
          <cell r="Q1198">
            <v>0</v>
          </cell>
          <cell r="R1198">
            <v>33.159999847412109</v>
          </cell>
          <cell r="S1198">
            <v>7.0799999237060547</v>
          </cell>
          <cell r="T1198">
            <v>0</v>
          </cell>
          <cell r="U1198">
            <v>4.5500001907348633</v>
          </cell>
          <cell r="V1198">
            <v>121.27999877929688</v>
          </cell>
          <cell r="W1198" t="str">
            <v>CISCO_DAILY_BILL_DTL20040325.TXT</v>
          </cell>
          <cell r="X1198">
            <v>38072</v>
          </cell>
          <cell r="Z1198" t="str">
            <v>Print Summary</v>
          </cell>
        </row>
        <row r="1199">
          <cell r="E1199">
            <v>38099</v>
          </cell>
          <cell r="F1199">
            <v>29</v>
          </cell>
          <cell r="G1199">
            <v>793</v>
          </cell>
          <cell r="K1199" t="str">
            <v>DR</v>
          </cell>
          <cell r="L1199">
            <v>38070</v>
          </cell>
          <cell r="N1199">
            <v>685</v>
          </cell>
          <cell r="P1199">
            <v>108</v>
          </cell>
          <cell r="Q1199">
            <v>0</v>
          </cell>
          <cell r="R1199">
            <v>24.260000228881836</v>
          </cell>
          <cell r="S1199">
            <v>4.4200000762939453</v>
          </cell>
          <cell r="T1199">
            <v>0</v>
          </cell>
          <cell r="U1199">
            <v>3.9100000858306885</v>
          </cell>
          <cell r="V1199">
            <v>99.19000244140625</v>
          </cell>
          <cell r="W1199" t="str">
            <v>CISCO_DAILY_BILL_DTL20040423.TXT</v>
          </cell>
          <cell r="X1199">
            <v>38103</v>
          </cell>
          <cell r="Z1199" t="str">
            <v>Print Summary</v>
          </cell>
        </row>
        <row r="1200">
          <cell r="E1200">
            <v>38131</v>
          </cell>
          <cell r="F1200">
            <v>32</v>
          </cell>
          <cell r="G1200">
            <v>1041</v>
          </cell>
          <cell r="K1200" t="str">
            <v>DR</v>
          </cell>
          <cell r="L1200">
            <v>38099</v>
          </cell>
          <cell r="N1200">
            <v>829</v>
          </cell>
          <cell r="P1200">
            <v>212</v>
          </cell>
          <cell r="Q1200">
            <v>0</v>
          </cell>
          <cell r="R1200">
            <v>22.319999694824219</v>
          </cell>
          <cell r="S1200">
            <v>24.100000381469727</v>
          </cell>
          <cell r="T1200">
            <v>0</v>
          </cell>
          <cell r="U1200">
            <v>5.1399998664855957</v>
          </cell>
          <cell r="V1200">
            <v>161.41999816894531</v>
          </cell>
          <cell r="W1200" t="str">
            <v>CISCO_DAILY_BILL_DTL20040525.TXT</v>
          </cell>
          <cell r="X1200">
            <v>38133</v>
          </cell>
          <cell r="Z1200" t="str">
            <v>Print Summary</v>
          </cell>
        </row>
        <row r="1201">
          <cell r="E1201">
            <v>37854</v>
          </cell>
          <cell r="F1201">
            <v>28</v>
          </cell>
          <cell r="G1201">
            <v>1666</v>
          </cell>
          <cell r="K1201" t="str">
            <v>DRLI</v>
          </cell>
          <cell r="L1201">
            <v>37826</v>
          </cell>
          <cell r="N1201">
            <v>1373</v>
          </cell>
          <cell r="P1201">
            <v>293</v>
          </cell>
          <cell r="Q1201">
            <v>0</v>
          </cell>
          <cell r="R1201">
            <v>60.229999542236328</v>
          </cell>
          <cell r="S1201">
            <v>45.080001831054688</v>
          </cell>
          <cell r="T1201">
            <v>0</v>
          </cell>
          <cell r="U1201">
            <v>0</v>
          </cell>
          <cell r="V1201">
            <v>155.91999816894531</v>
          </cell>
          <cell r="W1201" t="str">
            <v>CISCO_DAILY_BILL_DTL20030825.TXT</v>
          </cell>
          <cell r="X1201">
            <v>37859</v>
          </cell>
          <cell r="Z1201" t="str">
            <v>Print Summary</v>
          </cell>
          <cell r="AA1201" t="str">
            <v>CPP Notification Failure. Move 36 kWh from super peak to on peak.</v>
          </cell>
        </row>
        <row r="1202">
          <cell r="E1202">
            <v>37886</v>
          </cell>
          <cell r="F1202">
            <v>32</v>
          </cell>
          <cell r="G1202">
            <v>1868</v>
          </cell>
          <cell r="K1202" t="str">
            <v>DRLI</v>
          </cell>
          <cell r="L1202">
            <v>37854</v>
          </cell>
          <cell r="N1202">
            <v>1553</v>
          </cell>
          <cell r="P1202">
            <v>315</v>
          </cell>
          <cell r="Q1202">
            <v>0</v>
          </cell>
          <cell r="R1202">
            <v>68.129997253417969</v>
          </cell>
          <cell r="S1202">
            <v>48.470001220703125</v>
          </cell>
          <cell r="T1202">
            <v>0</v>
          </cell>
          <cell r="U1202">
            <v>0</v>
          </cell>
          <cell r="V1202">
            <v>222.36000061035156</v>
          </cell>
          <cell r="W1202" t="str">
            <v>CISCO_DAILY_BILL_DTL20030924.TXT</v>
          </cell>
          <cell r="X1202">
            <v>37889</v>
          </cell>
          <cell r="Z1202" t="str">
            <v>Print Summary</v>
          </cell>
          <cell r="AA1202" t="str">
            <v>CPP Notification Failure. Move 38 kWh from super peak to on peak.</v>
          </cell>
        </row>
        <row r="1203">
          <cell r="E1203">
            <v>37915</v>
          </cell>
          <cell r="F1203">
            <v>29</v>
          </cell>
          <cell r="G1203">
            <v>1605</v>
          </cell>
          <cell r="K1203" t="str">
            <v>DRLI</v>
          </cell>
          <cell r="L1203">
            <v>37886</v>
          </cell>
          <cell r="N1203">
            <v>1288</v>
          </cell>
          <cell r="P1203">
            <v>317</v>
          </cell>
          <cell r="Q1203">
            <v>0</v>
          </cell>
          <cell r="R1203">
            <v>56.5</v>
          </cell>
          <cell r="S1203">
            <v>48.779998779296875</v>
          </cell>
          <cell r="T1203">
            <v>0</v>
          </cell>
          <cell r="U1203">
            <v>0</v>
          </cell>
          <cell r="V1203">
            <v>212.1199951171875</v>
          </cell>
          <cell r="W1203" t="str">
            <v>CISCO_DAILY_BILL_DTL20031023.TXT</v>
          </cell>
          <cell r="X1203">
            <v>37918</v>
          </cell>
          <cell r="Z1203" t="str">
            <v>Print Summary</v>
          </cell>
          <cell r="AA1203" t="str">
            <v>CPP Notification Failure. Move 43 kWh from super peak to on peak.</v>
          </cell>
        </row>
        <row r="1204">
          <cell r="E1204">
            <v>37829</v>
          </cell>
          <cell r="F1204">
            <v>27</v>
          </cell>
          <cell r="G1204">
            <v>754</v>
          </cell>
          <cell r="K1204" t="str">
            <v>DR</v>
          </cell>
          <cell r="L1204">
            <v>37802</v>
          </cell>
          <cell r="N1204">
            <v>675</v>
          </cell>
          <cell r="P1204">
            <v>77</v>
          </cell>
          <cell r="Q1204">
            <v>2</v>
          </cell>
          <cell r="R1204">
            <v>3.2899999618530273</v>
          </cell>
          <cell r="S1204">
            <v>13.260000228881836</v>
          </cell>
          <cell r="T1204">
            <v>1.3300000429153442</v>
          </cell>
          <cell r="U1204">
            <v>3.869999885559082</v>
          </cell>
          <cell r="V1204">
            <v>91.660003662109375</v>
          </cell>
          <cell r="W1204" t="str">
            <v>CISCO_DAILY_BILL_DTL200300731.TXT</v>
          </cell>
          <cell r="X1204">
            <v>37834</v>
          </cell>
          <cell r="Z1204" t="str">
            <v>Print Summary</v>
          </cell>
          <cell r="AA1204" t="str">
            <v xml:space="preserve"> CPP Notification Failure. The customer was billed for CPP events for which they were not notified.</v>
          </cell>
        </row>
        <row r="1205">
          <cell r="E1205">
            <v>37858</v>
          </cell>
          <cell r="F1205">
            <v>29</v>
          </cell>
          <cell r="G1205">
            <v>1045</v>
          </cell>
          <cell r="K1205" t="str">
            <v>DR</v>
          </cell>
          <cell r="L1205">
            <v>37829</v>
          </cell>
          <cell r="N1205">
            <v>885</v>
          </cell>
          <cell r="P1205">
            <v>136</v>
          </cell>
          <cell r="Q1205">
            <v>24</v>
          </cell>
          <cell r="R1205">
            <v>4.309999942779541</v>
          </cell>
          <cell r="S1205">
            <v>23.420000076293945</v>
          </cell>
          <cell r="T1205">
            <v>15.960000038146973</v>
          </cell>
          <cell r="U1205">
            <v>5.3600001335144043</v>
          </cell>
          <cell r="V1205">
            <v>151.80000305175781</v>
          </cell>
          <cell r="W1205" t="str">
            <v>CISCO_DAILY_BILL_DTL20030826.TXT</v>
          </cell>
          <cell r="X1205">
            <v>37860</v>
          </cell>
          <cell r="Z1205" t="str">
            <v>Print Summary</v>
          </cell>
        </row>
        <row r="1206">
          <cell r="E1206">
            <v>37888</v>
          </cell>
          <cell r="F1206">
            <v>30</v>
          </cell>
          <cell r="G1206">
            <v>970</v>
          </cell>
          <cell r="K1206" t="str">
            <v>DR</v>
          </cell>
          <cell r="L1206">
            <v>37858</v>
          </cell>
          <cell r="N1206">
            <v>859</v>
          </cell>
          <cell r="P1206">
            <v>101</v>
          </cell>
          <cell r="Q1206">
            <v>10</v>
          </cell>
          <cell r="R1206">
            <v>4.6700000762939453</v>
          </cell>
          <cell r="S1206">
            <v>17.450000762939453</v>
          </cell>
          <cell r="T1206">
            <v>6.6500000953674316</v>
          </cell>
          <cell r="U1206">
            <v>4.4200000762939453</v>
          </cell>
          <cell r="V1206">
            <v>126.26999664306641</v>
          </cell>
          <cell r="W1206" t="str">
            <v>CISCO_DAILY_BILL_DTL20030925.TXT</v>
          </cell>
          <cell r="X1206">
            <v>37890</v>
          </cell>
          <cell r="Z1206" t="str">
            <v>Print Summary</v>
          </cell>
        </row>
        <row r="1207">
          <cell r="E1207">
            <v>37917</v>
          </cell>
          <cell r="F1207">
            <v>29</v>
          </cell>
          <cell r="G1207">
            <v>861</v>
          </cell>
          <cell r="K1207" t="str">
            <v>DR</v>
          </cell>
          <cell r="L1207">
            <v>37888</v>
          </cell>
          <cell r="N1207">
            <v>716</v>
          </cell>
          <cell r="P1207">
            <v>127</v>
          </cell>
          <cell r="Q1207">
            <v>18</v>
          </cell>
          <cell r="R1207">
            <v>3.9800000190734863</v>
          </cell>
          <cell r="S1207">
            <v>21.959999084472656</v>
          </cell>
          <cell r="T1207">
            <v>11.979999542236328</v>
          </cell>
          <cell r="U1207">
            <v>3.8299999237060547</v>
          </cell>
          <cell r="V1207">
            <v>124.11000061035156</v>
          </cell>
          <cell r="W1207" t="str">
            <v>CISCO_DAILY_BILL_DTL20031024.TXT</v>
          </cell>
          <cell r="X1207">
            <v>37922</v>
          </cell>
          <cell r="Z1207" t="str">
            <v>Print Summary</v>
          </cell>
        </row>
        <row r="1208">
          <cell r="E1208">
            <v>37949</v>
          </cell>
          <cell r="F1208">
            <v>32</v>
          </cell>
          <cell r="G1208">
            <v>972</v>
          </cell>
          <cell r="K1208" t="str">
            <v>DR</v>
          </cell>
          <cell r="L1208">
            <v>37917</v>
          </cell>
          <cell r="N1208">
            <v>814</v>
          </cell>
          <cell r="P1208">
            <v>158</v>
          </cell>
          <cell r="Q1208">
            <v>0</v>
          </cell>
          <cell r="R1208">
            <v>21.069999694824219</v>
          </cell>
          <cell r="S1208">
            <v>37.150001525878906</v>
          </cell>
          <cell r="T1208">
            <v>0</v>
          </cell>
          <cell r="U1208">
            <v>4.309999942779541</v>
          </cell>
          <cell r="V1208">
            <v>153.47999572753906</v>
          </cell>
          <cell r="W1208" t="str">
            <v>CISCO_DAILY_BILL_DTL20031125.TXT</v>
          </cell>
          <cell r="X1208">
            <v>37951</v>
          </cell>
          <cell r="Z1208" t="str">
            <v>Print Summary</v>
          </cell>
        </row>
        <row r="1209">
          <cell r="E1209">
            <v>37980</v>
          </cell>
          <cell r="F1209">
            <v>31</v>
          </cell>
          <cell r="G1209">
            <v>1017</v>
          </cell>
          <cell r="K1209" t="str">
            <v>DR</v>
          </cell>
          <cell r="L1209">
            <v>37949</v>
          </cell>
          <cell r="N1209">
            <v>843</v>
          </cell>
          <cell r="P1209">
            <v>174</v>
          </cell>
          <cell r="Q1209">
            <v>0</v>
          </cell>
          <cell r="R1209">
            <v>28.680000305175781</v>
          </cell>
          <cell r="S1209">
            <v>45.939998626708984</v>
          </cell>
          <cell r="T1209">
            <v>0</v>
          </cell>
          <cell r="U1209">
            <v>4.5199999809265137</v>
          </cell>
          <cell r="V1209">
            <v>174.08000183105469</v>
          </cell>
          <cell r="W1209" t="str">
            <v>CISCO_DAILY_BILL_DTL20031226.TXT</v>
          </cell>
          <cell r="X1209">
            <v>37984</v>
          </cell>
          <cell r="Z1209" t="str">
            <v>Print Summary</v>
          </cell>
        </row>
        <row r="1210">
          <cell r="E1210">
            <v>38012</v>
          </cell>
          <cell r="F1210">
            <v>32</v>
          </cell>
          <cell r="G1210">
            <v>995</v>
          </cell>
          <cell r="K1210" t="str">
            <v>DR</v>
          </cell>
          <cell r="L1210">
            <v>37980</v>
          </cell>
          <cell r="N1210">
            <v>836</v>
          </cell>
          <cell r="P1210">
            <v>144</v>
          </cell>
          <cell r="Q1210">
            <v>15</v>
          </cell>
          <cell r="R1210">
            <v>28.379999160766602</v>
          </cell>
          <cell r="S1210">
            <v>38.009998321533203</v>
          </cell>
          <cell r="T1210">
            <v>7.25</v>
          </cell>
          <cell r="U1210">
            <v>4.4899997711181641</v>
          </cell>
          <cell r="V1210">
            <v>168.69999694824219</v>
          </cell>
          <cell r="W1210" t="str">
            <v>CISCO_DAILY_BILL_DTL20040127.TXT</v>
          </cell>
          <cell r="X1210">
            <v>38014</v>
          </cell>
          <cell r="Z1210" t="str">
            <v>Print Summary</v>
          </cell>
        </row>
        <row r="1211">
          <cell r="E1211">
            <v>38042</v>
          </cell>
          <cell r="F1211">
            <v>30</v>
          </cell>
          <cell r="G1211">
            <v>848</v>
          </cell>
          <cell r="K1211" t="str">
            <v>DR</v>
          </cell>
          <cell r="L1211">
            <v>38012</v>
          </cell>
          <cell r="N1211">
            <v>710</v>
          </cell>
          <cell r="P1211">
            <v>132</v>
          </cell>
          <cell r="Q1211">
            <v>6</v>
          </cell>
          <cell r="R1211">
            <v>23.809999465942383</v>
          </cell>
          <cell r="S1211">
            <v>34.790000915527344</v>
          </cell>
          <cell r="T1211">
            <v>2.9000000953674316</v>
          </cell>
          <cell r="U1211">
            <v>4.179999828338623</v>
          </cell>
          <cell r="V1211">
            <v>141.16999816894531</v>
          </cell>
          <cell r="W1211" t="str">
            <v>CISCO_DAILY_BILL_DTL20040226.TXT</v>
          </cell>
          <cell r="X1211">
            <v>38044</v>
          </cell>
          <cell r="Z1211" t="str">
            <v>Print Summary</v>
          </cell>
        </row>
        <row r="1212">
          <cell r="E1212">
            <v>38071</v>
          </cell>
          <cell r="F1212">
            <v>29</v>
          </cell>
          <cell r="G1212">
            <v>795</v>
          </cell>
          <cell r="K1212" t="str">
            <v>DR</v>
          </cell>
          <cell r="L1212">
            <v>38042</v>
          </cell>
          <cell r="N1212">
            <v>675</v>
          </cell>
          <cell r="P1212">
            <v>120</v>
          </cell>
          <cell r="Q1212">
            <v>0</v>
          </cell>
          <cell r="R1212">
            <v>22.629999160766602</v>
          </cell>
          <cell r="S1212">
            <v>31.620000839233398</v>
          </cell>
          <cell r="T1212">
            <v>0</v>
          </cell>
          <cell r="U1212">
            <v>3.9200000762939453</v>
          </cell>
          <cell r="V1212">
            <v>129.52000427246094</v>
          </cell>
          <cell r="W1212" t="str">
            <v>CISCO_DAILY_BILL_DTL20040326.TXT</v>
          </cell>
          <cell r="X1212">
            <v>38075</v>
          </cell>
          <cell r="Z1212" t="str">
            <v>Print Summary</v>
          </cell>
        </row>
        <row r="1213">
          <cell r="E1213">
            <v>38102</v>
          </cell>
          <cell r="F1213">
            <v>31</v>
          </cell>
          <cell r="G1213">
            <v>839</v>
          </cell>
          <cell r="K1213" t="str">
            <v>DR</v>
          </cell>
          <cell r="L1213">
            <v>38071</v>
          </cell>
          <cell r="N1213">
            <v>733</v>
          </cell>
          <cell r="P1213">
            <v>106</v>
          </cell>
          <cell r="Q1213">
            <v>0</v>
          </cell>
          <cell r="R1213">
            <v>18.799999237060547</v>
          </cell>
          <cell r="S1213">
            <v>27.180000305175781</v>
          </cell>
          <cell r="T1213">
            <v>0</v>
          </cell>
          <cell r="U1213">
            <v>4.1399998664855957</v>
          </cell>
          <cell r="V1213">
            <v>129.67999267578125</v>
          </cell>
          <cell r="W1213" t="str">
            <v>CISCO_DAILY_BILL_DTL20040426.TXT</v>
          </cell>
          <cell r="X1213">
            <v>38104</v>
          </cell>
          <cell r="Z1213" t="str">
            <v>Print Summary</v>
          </cell>
        </row>
        <row r="1214">
          <cell r="E1214">
            <v>38132</v>
          </cell>
          <cell r="F1214">
            <v>30</v>
          </cell>
          <cell r="G1214">
            <v>805</v>
          </cell>
          <cell r="K1214" t="str">
            <v>DR</v>
          </cell>
          <cell r="L1214">
            <v>38102</v>
          </cell>
          <cell r="N1214">
            <v>683</v>
          </cell>
          <cell r="P1214">
            <v>122</v>
          </cell>
          <cell r="Q1214">
            <v>0</v>
          </cell>
          <cell r="R1214">
            <v>-5.1399998664855957</v>
          </cell>
          <cell r="S1214">
            <v>20.979999542236328</v>
          </cell>
          <cell r="T1214">
            <v>0</v>
          </cell>
          <cell r="U1214">
            <v>3.9600000381469727</v>
          </cell>
          <cell r="V1214">
            <v>102.97000122070313</v>
          </cell>
          <cell r="W1214" t="str">
            <v>CISCO_DAILY_BILL_DTL20040526.TXT</v>
          </cell>
          <cell r="X1214">
            <v>38134</v>
          </cell>
          <cell r="Z1214" t="str">
            <v>Print Summary</v>
          </cell>
        </row>
        <row r="1215">
          <cell r="E1215">
            <v>38162</v>
          </cell>
          <cell r="F1215">
            <v>30</v>
          </cell>
          <cell r="G1215">
            <v>789</v>
          </cell>
          <cell r="K1215" t="str">
            <v>DR</v>
          </cell>
          <cell r="L1215">
            <v>38132</v>
          </cell>
          <cell r="N1215">
            <v>699</v>
          </cell>
          <cell r="P1215">
            <v>90</v>
          </cell>
          <cell r="Q1215">
            <v>0</v>
          </cell>
          <cell r="R1215">
            <v>-8.2299995422363281</v>
          </cell>
          <cell r="S1215">
            <v>14</v>
          </cell>
          <cell r="T1215">
            <v>0</v>
          </cell>
          <cell r="U1215">
            <v>3.8900001049041748</v>
          </cell>
          <cell r="V1215">
            <v>91.010002136230469</v>
          </cell>
          <cell r="W1215" t="str">
            <v>CISCO_DAILY_BILL_DTL20040625.TXT</v>
          </cell>
          <cell r="X1215">
            <v>38166</v>
          </cell>
          <cell r="Z1215" t="str">
            <v>Print Summary</v>
          </cell>
        </row>
        <row r="1216">
          <cell r="E1216">
            <v>37859</v>
          </cell>
          <cell r="F1216">
            <v>28</v>
          </cell>
          <cell r="G1216">
            <v>512</v>
          </cell>
          <cell r="K1216" t="str">
            <v>DR</v>
          </cell>
          <cell r="L1216">
            <v>37831</v>
          </cell>
          <cell r="N1216">
            <v>433</v>
          </cell>
          <cell r="P1216">
            <v>79</v>
          </cell>
          <cell r="Q1216">
            <v>0</v>
          </cell>
          <cell r="R1216">
            <v>19</v>
          </cell>
          <cell r="S1216">
            <v>12.159999847412109</v>
          </cell>
          <cell r="T1216">
            <v>0</v>
          </cell>
          <cell r="U1216">
            <v>2.630000114440918</v>
          </cell>
          <cell r="V1216">
            <v>77.949996948242188</v>
          </cell>
          <cell r="W1216" t="str">
            <v>CISCO_DAILY_BILL_DTL20030919.TXT</v>
          </cell>
          <cell r="X1216">
            <v>37886</v>
          </cell>
          <cell r="Z1216" t="str">
            <v>Print Summary</v>
          </cell>
          <cell r="AA1216" t="str">
            <v>CPP Notification Failure. Move 6 kWh from super peak to on peak.</v>
          </cell>
        </row>
        <row r="1217">
          <cell r="E1217">
            <v>37859</v>
          </cell>
          <cell r="F1217">
            <v>28</v>
          </cell>
          <cell r="G1217">
            <v>512</v>
          </cell>
          <cell r="K1217" t="str">
            <v>DR</v>
          </cell>
          <cell r="L1217">
            <v>37831</v>
          </cell>
          <cell r="N1217">
            <v>433</v>
          </cell>
          <cell r="P1217">
            <v>79</v>
          </cell>
          <cell r="Q1217">
            <v>0</v>
          </cell>
          <cell r="R1217">
            <v>19</v>
          </cell>
          <cell r="S1217">
            <v>12.159999847412109</v>
          </cell>
          <cell r="T1217">
            <v>0</v>
          </cell>
          <cell r="U1217">
            <v>2.630000114440918</v>
          </cell>
          <cell r="V1217">
            <v>77.949996948242188</v>
          </cell>
          <cell r="W1217" t="str">
            <v>CISCO_DAILY_BILL_DTL20030924.TXT</v>
          </cell>
          <cell r="X1217">
            <v>37889</v>
          </cell>
          <cell r="Z1217" t="str">
            <v>Print Summary</v>
          </cell>
          <cell r="AA1217" t="str">
            <v>CPP Notification Failure. Move 6 kWh from super peak to on peak.</v>
          </cell>
        </row>
        <row r="1218">
          <cell r="E1218">
            <v>37889</v>
          </cell>
          <cell r="F1218">
            <v>30</v>
          </cell>
          <cell r="G1218">
            <v>483</v>
          </cell>
          <cell r="K1218" t="str">
            <v>DR</v>
          </cell>
          <cell r="L1218">
            <v>37859</v>
          </cell>
          <cell r="N1218">
            <v>414</v>
          </cell>
          <cell r="P1218">
            <v>69</v>
          </cell>
          <cell r="Q1218">
            <v>0</v>
          </cell>
          <cell r="R1218">
            <v>18.409999847412109</v>
          </cell>
          <cell r="S1218">
            <v>10.649999618530273</v>
          </cell>
          <cell r="T1218">
            <v>0</v>
          </cell>
          <cell r="U1218">
            <v>2.2000000476837158</v>
          </cell>
          <cell r="V1218">
            <v>71.550003051757813</v>
          </cell>
          <cell r="W1218" t="str">
            <v>CISCO_DAILY_BILL_DTL20030929.TXT</v>
          </cell>
          <cell r="X1218">
            <v>37894</v>
          </cell>
          <cell r="Z1218" t="str">
            <v>Print Summary</v>
          </cell>
          <cell r="AA1218" t="str">
            <v>CPP Notification Failure. Move 13 kWh from super peak to on peak.</v>
          </cell>
        </row>
        <row r="1219">
          <cell r="E1219">
            <v>37920</v>
          </cell>
          <cell r="F1219">
            <v>31</v>
          </cell>
          <cell r="G1219">
            <v>488</v>
          </cell>
          <cell r="K1219" t="str">
            <v>DR</v>
          </cell>
          <cell r="L1219">
            <v>37889</v>
          </cell>
          <cell r="N1219">
            <v>414</v>
          </cell>
          <cell r="P1219">
            <v>74</v>
          </cell>
          <cell r="Q1219">
            <v>0</v>
          </cell>
          <cell r="R1219">
            <v>18.450000762939453</v>
          </cell>
          <cell r="S1219">
            <v>11.439999580383301</v>
          </cell>
          <cell r="T1219">
            <v>0</v>
          </cell>
          <cell r="U1219">
            <v>2.1700000762939453</v>
          </cell>
          <cell r="V1219">
            <v>73.319999694824219</v>
          </cell>
          <cell r="W1219" t="str">
            <v>CISCO_DAILY_BILL_DTL20031103.TXT</v>
          </cell>
          <cell r="X1219">
            <v>37929</v>
          </cell>
          <cell r="Z1219" t="str">
            <v>Print Summary</v>
          </cell>
          <cell r="AA1219" t="str">
            <v>CPP Notification Failure. Move 10 kWh from super peak to on peak.</v>
          </cell>
        </row>
        <row r="1220">
          <cell r="E1220">
            <v>37950</v>
          </cell>
          <cell r="F1220">
            <v>30</v>
          </cell>
          <cell r="G1220">
            <v>491</v>
          </cell>
          <cell r="K1220" t="str">
            <v>DR</v>
          </cell>
          <cell r="L1220">
            <v>37920</v>
          </cell>
          <cell r="N1220">
            <v>404</v>
          </cell>
          <cell r="P1220">
            <v>87</v>
          </cell>
          <cell r="Q1220">
            <v>0</v>
          </cell>
          <cell r="R1220">
            <v>17.590000152587891</v>
          </cell>
          <cell r="S1220">
            <v>6.8600001335144043</v>
          </cell>
          <cell r="T1220">
            <v>0</v>
          </cell>
          <cell r="U1220">
            <v>2.1800000667572021</v>
          </cell>
          <cell r="V1220">
            <v>67.150001525878906</v>
          </cell>
          <cell r="W1220" t="str">
            <v>CISCO_DAILY_BILL_DTL20031203.TXT</v>
          </cell>
          <cell r="X1220">
            <v>37959</v>
          </cell>
          <cell r="Z1220" t="str">
            <v>Print Summary</v>
          </cell>
        </row>
        <row r="1221">
          <cell r="E1221">
            <v>37983</v>
          </cell>
          <cell r="F1221">
            <v>33</v>
          </cell>
          <cell r="G1221">
            <v>587</v>
          </cell>
          <cell r="K1221" t="str">
            <v>DR</v>
          </cell>
          <cell r="L1221">
            <v>37950</v>
          </cell>
          <cell r="N1221">
            <v>502</v>
          </cell>
          <cell r="P1221">
            <v>85</v>
          </cell>
          <cell r="Q1221">
            <v>0</v>
          </cell>
          <cell r="R1221">
            <v>21.75</v>
          </cell>
          <cell r="S1221">
            <v>4.1100001335144043</v>
          </cell>
          <cell r="T1221">
            <v>0</v>
          </cell>
          <cell r="U1221">
            <v>2.6099998950958252</v>
          </cell>
          <cell r="V1221">
            <v>77.349998474121094</v>
          </cell>
          <cell r="W1221" t="str">
            <v>CISCO_DAILY_BILL_DTL20031230.TXT</v>
          </cell>
          <cell r="X1221">
            <v>37986</v>
          </cell>
          <cell r="Z1221" t="str">
            <v>Print Summary</v>
          </cell>
        </row>
        <row r="1222">
          <cell r="E1222">
            <v>38013</v>
          </cell>
          <cell r="F1222">
            <v>30</v>
          </cell>
          <cell r="G1222">
            <v>525</v>
          </cell>
          <cell r="K1222" t="str">
            <v>DR</v>
          </cell>
          <cell r="L1222">
            <v>37983</v>
          </cell>
          <cell r="N1222">
            <v>438</v>
          </cell>
          <cell r="P1222">
            <v>79</v>
          </cell>
          <cell r="Q1222">
            <v>8</v>
          </cell>
          <cell r="R1222">
            <v>18.940000534057617</v>
          </cell>
          <cell r="S1222">
            <v>3.7999999523162842</v>
          </cell>
          <cell r="T1222">
            <v>5.2600002288818359</v>
          </cell>
          <cell r="U1222">
            <v>2.380000114440918</v>
          </cell>
          <cell r="V1222">
            <v>73.150001525878906</v>
          </cell>
          <cell r="W1222" t="str">
            <v>CISCO_DAILY_BILL_DTL20040129.TXT</v>
          </cell>
          <cell r="X1222">
            <v>38016</v>
          </cell>
          <cell r="Z1222" t="str">
            <v>Print Summary</v>
          </cell>
        </row>
        <row r="1223">
          <cell r="E1223">
            <v>38043</v>
          </cell>
          <cell r="F1223">
            <v>30</v>
          </cell>
          <cell r="G1223">
            <v>520</v>
          </cell>
          <cell r="K1223" t="str">
            <v>DR</v>
          </cell>
          <cell r="L1223">
            <v>38013</v>
          </cell>
          <cell r="N1223">
            <v>438</v>
          </cell>
          <cell r="P1223">
            <v>77</v>
          </cell>
          <cell r="Q1223">
            <v>5</v>
          </cell>
          <cell r="R1223">
            <v>18.760000228881836</v>
          </cell>
          <cell r="S1223">
            <v>3.6800000667572021</v>
          </cell>
          <cell r="T1223">
            <v>3.2899999618530273</v>
          </cell>
          <cell r="U1223">
            <v>2.5699999332427979</v>
          </cell>
          <cell r="V1223">
            <v>70.449996948242188</v>
          </cell>
          <cell r="W1223" t="str">
            <v>CISCO_DAILY_BILL_DTL20040301.TXT</v>
          </cell>
          <cell r="X1223">
            <v>38048</v>
          </cell>
          <cell r="Z1223" t="str">
            <v>Print Summary</v>
          </cell>
        </row>
        <row r="1224">
          <cell r="E1224">
            <v>38074</v>
          </cell>
          <cell r="F1224">
            <v>31</v>
          </cell>
          <cell r="G1224">
            <v>514</v>
          </cell>
          <cell r="K1224" t="str">
            <v>DR</v>
          </cell>
          <cell r="L1224">
            <v>38043</v>
          </cell>
          <cell r="N1224">
            <v>434</v>
          </cell>
          <cell r="P1224">
            <v>80</v>
          </cell>
          <cell r="Q1224">
            <v>0</v>
          </cell>
          <cell r="R1224">
            <v>18.590000152587891</v>
          </cell>
          <cell r="S1224">
            <v>3.8199999332427979</v>
          </cell>
          <cell r="T1224">
            <v>0</v>
          </cell>
          <cell r="U1224">
            <v>2.5299999713897705</v>
          </cell>
          <cell r="V1224">
            <v>66.919998168945313</v>
          </cell>
          <cell r="W1224" t="str">
            <v>CISCO_DAILY_BILL_DTL20040330.TXT</v>
          </cell>
          <cell r="X1224">
            <v>38077</v>
          </cell>
          <cell r="Z1224" t="str">
            <v>Print Summary</v>
          </cell>
        </row>
        <row r="1225">
          <cell r="E1225">
            <v>38103</v>
          </cell>
          <cell r="F1225">
            <v>29</v>
          </cell>
          <cell r="G1225">
            <v>488</v>
          </cell>
          <cell r="K1225" t="str">
            <v>DR</v>
          </cell>
          <cell r="L1225">
            <v>38074</v>
          </cell>
          <cell r="N1225">
            <v>411</v>
          </cell>
          <cell r="P1225">
            <v>77</v>
          </cell>
          <cell r="Q1225">
            <v>0</v>
          </cell>
          <cell r="R1225">
            <v>13.899999618530273</v>
          </cell>
          <cell r="S1225">
            <v>3.059999942779541</v>
          </cell>
          <cell r="T1225">
            <v>0</v>
          </cell>
          <cell r="U1225">
            <v>2.4100000858306885</v>
          </cell>
          <cell r="V1225">
            <v>61.5</v>
          </cell>
          <cell r="W1225" t="str">
            <v>CISCO_DAILY_BILL_DTL20040427.TXT</v>
          </cell>
          <cell r="X1225">
            <v>38105</v>
          </cell>
          <cell r="Z1225" t="str">
            <v>Print Summary</v>
          </cell>
        </row>
        <row r="1226">
          <cell r="E1226">
            <v>38133</v>
          </cell>
          <cell r="F1226">
            <v>30</v>
          </cell>
          <cell r="G1226">
            <v>464</v>
          </cell>
          <cell r="K1226" t="str">
            <v>DR</v>
          </cell>
          <cell r="L1226">
            <v>38103</v>
          </cell>
          <cell r="N1226">
            <v>391</v>
          </cell>
          <cell r="P1226">
            <v>73</v>
          </cell>
          <cell r="Q1226">
            <v>0</v>
          </cell>
          <cell r="R1226">
            <v>10.579999923706055</v>
          </cell>
          <cell r="S1226">
            <v>8.630000114440918</v>
          </cell>
          <cell r="T1226">
            <v>0</v>
          </cell>
          <cell r="U1226">
            <v>2.2799999713897705</v>
          </cell>
          <cell r="V1226">
            <v>63.540000915527344</v>
          </cell>
          <cell r="W1226" t="str">
            <v>CISCO_DAILY_BILL_DTL20040527.TXT</v>
          </cell>
          <cell r="X1226">
            <v>38135</v>
          </cell>
          <cell r="Z1226" t="str">
            <v>Print Summary</v>
          </cell>
        </row>
        <row r="1227">
          <cell r="E1227">
            <v>38165</v>
          </cell>
          <cell r="F1227">
            <v>32</v>
          </cell>
          <cell r="G1227">
            <v>498</v>
          </cell>
          <cell r="K1227" t="str">
            <v>DR</v>
          </cell>
          <cell r="L1227">
            <v>38133</v>
          </cell>
          <cell r="N1227">
            <v>425</v>
          </cell>
          <cell r="P1227">
            <v>73</v>
          </cell>
          <cell r="Q1227">
            <v>0</v>
          </cell>
          <cell r="R1227">
            <v>11.569999694824219</v>
          </cell>
          <cell r="S1227">
            <v>10.020000457763672</v>
          </cell>
          <cell r="T1227">
            <v>0</v>
          </cell>
          <cell r="U1227">
            <v>2.4500000476837158</v>
          </cell>
          <cell r="V1227">
            <v>69.470001220703125</v>
          </cell>
          <cell r="W1227" t="str">
            <v>CISCO_DAILY_BILL_DTL20040628.TXT</v>
          </cell>
          <cell r="X1227">
            <v>38167</v>
          </cell>
          <cell r="Z1227" t="str">
            <v>Print Summary</v>
          </cell>
        </row>
        <row r="1228">
          <cell r="E1228">
            <v>38195</v>
          </cell>
          <cell r="F1228">
            <v>30</v>
          </cell>
          <cell r="G1228">
            <v>461</v>
          </cell>
          <cell r="K1228" t="str">
            <v>DR</v>
          </cell>
          <cell r="L1228">
            <v>38165</v>
          </cell>
          <cell r="N1228">
            <v>392</v>
          </cell>
          <cell r="P1228">
            <v>55</v>
          </cell>
          <cell r="Q1228">
            <v>14</v>
          </cell>
          <cell r="R1228">
            <v>10.670000076293945</v>
          </cell>
          <cell r="S1228">
            <v>7.5500001907348633</v>
          </cell>
          <cell r="T1228">
            <v>6.4000000953674316</v>
          </cell>
          <cell r="U1228">
            <v>2.2699999809265137</v>
          </cell>
          <cell r="V1228">
            <v>68.720001220703125</v>
          </cell>
          <cell r="W1228" t="str">
            <v>CISCO_DAILY_BILL_DTL20040728.TXT</v>
          </cell>
          <cell r="X1228">
            <v>38197</v>
          </cell>
          <cell r="Z1228" t="str">
            <v>Print Summary</v>
          </cell>
        </row>
        <row r="1229">
          <cell r="E1229">
            <v>38224</v>
          </cell>
          <cell r="F1229">
            <v>29</v>
          </cell>
          <cell r="G1229">
            <v>451</v>
          </cell>
          <cell r="K1229" t="str">
            <v>DR</v>
          </cell>
          <cell r="L1229">
            <v>38195</v>
          </cell>
          <cell r="N1229">
            <v>381</v>
          </cell>
          <cell r="P1229">
            <v>60</v>
          </cell>
          <cell r="Q1229">
            <v>10</v>
          </cell>
          <cell r="R1229">
            <v>10.369999885559082</v>
          </cell>
          <cell r="S1229">
            <v>8.2299995422363281</v>
          </cell>
          <cell r="T1229">
            <v>4.570000171661377</v>
          </cell>
          <cell r="U1229">
            <v>2.2300000190734863</v>
          </cell>
          <cell r="V1229">
            <v>66.510002136230469</v>
          </cell>
          <cell r="W1229" t="str">
            <v>CISCO_DAILY_BILL_DTL20040830.TXT</v>
          </cell>
          <cell r="X1229">
            <v>38230</v>
          </cell>
          <cell r="Z1229" t="str">
            <v>Print Summary</v>
          </cell>
        </row>
        <row r="1230">
          <cell r="E1230">
            <v>38257</v>
          </cell>
          <cell r="F1230">
            <v>33</v>
          </cell>
          <cell r="G1230">
            <v>553</v>
          </cell>
          <cell r="K1230" t="str">
            <v>DR</v>
          </cell>
          <cell r="L1230">
            <v>38224</v>
          </cell>
          <cell r="N1230">
            <v>475</v>
          </cell>
          <cell r="P1230">
            <v>62</v>
          </cell>
          <cell r="Q1230">
            <v>16</v>
          </cell>
          <cell r="R1230">
            <v>9.7899999618530273</v>
          </cell>
          <cell r="S1230">
            <v>8.0900001525878906</v>
          </cell>
          <cell r="T1230">
            <v>7.2100000381469727</v>
          </cell>
          <cell r="U1230">
            <v>2.7100000381469727</v>
          </cell>
          <cell r="V1230">
            <v>80.400001525878906</v>
          </cell>
          <cell r="W1230" t="str">
            <v>CISCO_DAILY_BILL_DTL20040929.TXT</v>
          </cell>
          <cell r="X1230">
            <v>38260</v>
          </cell>
          <cell r="Z1230" t="str">
            <v>Print Summary</v>
          </cell>
          <cell r="AA1230" t="str">
            <v>CPP Notification Failure. Move 3 kWh from super peak to on peak.</v>
          </cell>
        </row>
        <row r="1231">
          <cell r="E1231">
            <v>37830</v>
          </cell>
          <cell r="F1231">
            <v>28</v>
          </cell>
          <cell r="G1231">
            <v>1161</v>
          </cell>
          <cell r="K1231" t="str">
            <v>DR</v>
          </cell>
          <cell r="L1231">
            <v>37802</v>
          </cell>
          <cell r="N1231">
            <v>920</v>
          </cell>
          <cell r="P1231">
            <v>241</v>
          </cell>
          <cell r="Q1231">
            <v>0</v>
          </cell>
          <cell r="R1231">
            <v>4.4800000190734863</v>
          </cell>
          <cell r="S1231">
            <v>41.490001678466797</v>
          </cell>
          <cell r="T1231">
            <v>0</v>
          </cell>
          <cell r="U1231">
            <v>5.9600000381469727</v>
          </cell>
          <cell r="V1231">
            <v>175.78999328613281</v>
          </cell>
          <cell r="W1231" t="str">
            <v>CISCO_DAILY_BILL_DTL20030730.TXT</v>
          </cell>
          <cell r="X1231">
            <v>37833</v>
          </cell>
          <cell r="Z1231" t="str">
            <v>Print Summary</v>
          </cell>
          <cell r="AA1231" t="str">
            <v xml:space="preserve"> CPP Notification Failure. The customer was billed for CPP events for which they were not notified.</v>
          </cell>
        </row>
        <row r="1232">
          <cell r="E1232">
            <v>37859</v>
          </cell>
          <cell r="F1232">
            <v>29</v>
          </cell>
          <cell r="G1232">
            <v>1303</v>
          </cell>
          <cell r="K1232" t="str">
            <v>DR</v>
          </cell>
          <cell r="L1232">
            <v>37830</v>
          </cell>
          <cell r="N1232">
            <v>1002</v>
          </cell>
          <cell r="P1232">
            <v>301</v>
          </cell>
          <cell r="Q1232">
            <v>0</v>
          </cell>
          <cell r="R1232">
            <v>4.880000114440918</v>
          </cell>
          <cell r="S1232">
            <v>51.819999694824219</v>
          </cell>
          <cell r="T1232">
            <v>0</v>
          </cell>
          <cell r="U1232">
            <v>6.690000057220459</v>
          </cell>
          <cell r="V1232">
            <v>204.96000671386719</v>
          </cell>
          <cell r="W1232" t="str">
            <v>CISCO_DAILY_BILL_DTL20030828.TXT</v>
          </cell>
          <cell r="X1232">
            <v>37862</v>
          </cell>
          <cell r="Z1232" t="str">
            <v>Print Summary</v>
          </cell>
          <cell r="AA1232" t="str">
            <v>CPP Notification Failure. Move 26 kWh from super peak to on peak.</v>
          </cell>
        </row>
        <row r="1233">
          <cell r="E1233">
            <v>37889</v>
          </cell>
          <cell r="F1233">
            <v>30</v>
          </cell>
          <cell r="G1233">
            <v>1151</v>
          </cell>
          <cell r="K1233" t="str">
            <v>DR</v>
          </cell>
          <cell r="L1233">
            <v>37859</v>
          </cell>
          <cell r="N1233">
            <v>900</v>
          </cell>
          <cell r="P1233">
            <v>251</v>
          </cell>
          <cell r="Q1233">
            <v>0</v>
          </cell>
          <cell r="R1233">
            <v>4.8899998664855957</v>
          </cell>
          <cell r="S1233">
            <v>43.360000610351563</v>
          </cell>
          <cell r="T1233">
            <v>0</v>
          </cell>
          <cell r="U1233">
            <v>5.2600002288818359</v>
          </cell>
          <cell r="V1233">
            <v>173.97999572753906</v>
          </cell>
          <cell r="W1233" t="str">
            <v>CISCO_DAILY_BILL_DTL20030929.TXT</v>
          </cell>
          <cell r="X1233">
            <v>37894</v>
          </cell>
          <cell r="Z1233" t="str">
            <v>Print Summary</v>
          </cell>
          <cell r="AA1233" t="str">
            <v>CPP Notification Failure. Move 31 kWh from super peak to on peak.</v>
          </cell>
        </row>
        <row r="1234">
          <cell r="E1234">
            <v>37920</v>
          </cell>
          <cell r="F1234">
            <v>31</v>
          </cell>
          <cell r="G1234">
            <v>948</v>
          </cell>
          <cell r="K1234" t="str">
            <v>DR</v>
          </cell>
          <cell r="L1234">
            <v>37889</v>
          </cell>
          <cell r="N1234">
            <v>724</v>
          </cell>
          <cell r="P1234">
            <v>190</v>
          </cell>
          <cell r="Q1234">
            <v>34</v>
          </cell>
          <cell r="R1234">
            <v>4.0300002098083496</v>
          </cell>
          <cell r="S1234">
            <v>32.849998474121094</v>
          </cell>
          <cell r="T1234">
            <v>22.629999160766602</v>
          </cell>
          <cell r="U1234">
            <v>4.2100000381469727</v>
          </cell>
          <cell r="V1234">
            <v>158.3800048828125</v>
          </cell>
          <cell r="W1234" t="str">
            <v>CISCO_DAILY_BILL_DTL20031030.TXT</v>
          </cell>
          <cell r="X1234">
            <v>37925</v>
          </cell>
          <cell r="Z1234" t="str">
            <v>Print Summary</v>
          </cell>
        </row>
        <row r="1235">
          <cell r="E1235">
            <v>37950</v>
          </cell>
          <cell r="F1235">
            <v>30</v>
          </cell>
          <cell r="G1235">
            <v>714</v>
          </cell>
          <cell r="K1235" t="str">
            <v>DR</v>
          </cell>
          <cell r="L1235">
            <v>37920</v>
          </cell>
          <cell r="N1235">
            <v>607</v>
          </cell>
          <cell r="P1235">
            <v>107</v>
          </cell>
          <cell r="Q1235">
            <v>0</v>
          </cell>
          <cell r="R1235">
            <v>18.200000762939453</v>
          </cell>
          <cell r="S1235">
            <v>25.790000915527344</v>
          </cell>
          <cell r="T1235">
            <v>0</v>
          </cell>
          <cell r="U1235">
            <v>3.1700000762939453</v>
          </cell>
          <cell r="V1235">
            <v>111.01000213623047</v>
          </cell>
          <cell r="W1235" t="str">
            <v>CISCO_DAILY_BILL_DTL20031203.TXT</v>
          </cell>
          <cell r="X1235">
            <v>37959</v>
          </cell>
          <cell r="Z1235" t="str">
            <v>Print Summary</v>
          </cell>
        </row>
        <row r="1236">
          <cell r="E1236">
            <v>37983</v>
          </cell>
          <cell r="F1236">
            <v>33</v>
          </cell>
          <cell r="G1236">
            <v>942</v>
          </cell>
          <cell r="K1236" t="str">
            <v>DR</v>
          </cell>
          <cell r="L1236">
            <v>37950</v>
          </cell>
          <cell r="N1236">
            <v>813</v>
          </cell>
          <cell r="P1236">
            <v>129</v>
          </cell>
          <cell r="Q1236">
            <v>0</v>
          </cell>
          <cell r="R1236">
            <v>27.659999847412109</v>
          </cell>
          <cell r="S1236">
            <v>34.060001373291016</v>
          </cell>
          <cell r="T1236">
            <v>0</v>
          </cell>
          <cell r="U1236">
            <v>4.190000057220459</v>
          </cell>
          <cell r="V1236">
            <v>152.66999816894531</v>
          </cell>
          <cell r="W1236" t="str">
            <v>CISCO_DAILY_BILL_DTL20031229.TXT</v>
          </cell>
          <cell r="X1236">
            <v>37985</v>
          </cell>
          <cell r="Z1236" t="str">
            <v>Print Summary</v>
          </cell>
        </row>
        <row r="1237">
          <cell r="E1237">
            <v>38013</v>
          </cell>
          <cell r="F1237">
            <v>30</v>
          </cell>
          <cell r="G1237">
            <v>819</v>
          </cell>
          <cell r="K1237" t="str">
            <v>DR</v>
          </cell>
          <cell r="L1237">
            <v>37983</v>
          </cell>
          <cell r="N1237">
            <v>696</v>
          </cell>
          <cell r="P1237">
            <v>113</v>
          </cell>
          <cell r="Q1237">
            <v>10</v>
          </cell>
          <cell r="R1237">
            <v>23.610000610351563</v>
          </cell>
          <cell r="S1237">
            <v>29.829999923706055</v>
          </cell>
          <cell r="T1237">
            <v>4.8299999237060547</v>
          </cell>
          <cell r="U1237">
            <v>3.7200000286102295</v>
          </cell>
          <cell r="V1237">
            <v>135.5</v>
          </cell>
          <cell r="W1237" t="str">
            <v>CISCO_DAILY_BILL_DTL20040128.TXT</v>
          </cell>
          <cell r="X1237">
            <v>38015</v>
          </cell>
          <cell r="Z1237" t="str">
            <v>Print Summary</v>
          </cell>
        </row>
        <row r="1238">
          <cell r="E1238">
            <v>38043</v>
          </cell>
          <cell r="F1238">
            <v>30</v>
          </cell>
          <cell r="G1238">
            <v>806</v>
          </cell>
          <cell r="K1238" t="str">
            <v>DR</v>
          </cell>
          <cell r="L1238">
            <v>38013</v>
          </cell>
          <cell r="N1238">
            <v>690</v>
          </cell>
          <cell r="P1238">
            <v>110</v>
          </cell>
          <cell r="Q1238">
            <v>6</v>
          </cell>
          <cell r="R1238">
            <v>23.139999389648438</v>
          </cell>
          <cell r="S1238">
            <v>28.989999771118164</v>
          </cell>
          <cell r="T1238">
            <v>2.9000000953674316</v>
          </cell>
          <cell r="U1238">
            <v>3.9800000190734863</v>
          </cell>
          <cell r="V1238">
            <v>130.94999694824219</v>
          </cell>
          <cell r="W1238" t="str">
            <v>CISCO_DAILY_BILL_DTL20040227.TXT</v>
          </cell>
          <cell r="X1238">
            <v>38047</v>
          </cell>
          <cell r="Z1238" t="str">
            <v>Print Summary</v>
          </cell>
        </row>
        <row r="1239">
          <cell r="E1239">
            <v>38074</v>
          </cell>
          <cell r="F1239">
            <v>31</v>
          </cell>
          <cell r="G1239">
            <v>862</v>
          </cell>
          <cell r="K1239" t="str">
            <v>DR</v>
          </cell>
          <cell r="L1239">
            <v>38043</v>
          </cell>
          <cell r="N1239">
            <v>723</v>
          </cell>
          <cell r="P1239">
            <v>139</v>
          </cell>
          <cell r="Q1239">
            <v>0</v>
          </cell>
          <cell r="R1239">
            <v>24.239999771118164</v>
          </cell>
          <cell r="S1239">
            <v>36.630001068115234</v>
          </cell>
          <cell r="T1239">
            <v>0</v>
          </cell>
          <cell r="U1239">
            <v>4.2600002288818359</v>
          </cell>
          <cell r="V1239">
            <v>143.86000061035156</v>
          </cell>
          <cell r="W1239" t="str">
            <v>CISCO_DAILY_BILL_DTL20040329.TXT</v>
          </cell>
          <cell r="X1239">
            <v>38076</v>
          </cell>
          <cell r="Z1239" t="str">
            <v>Print Summary</v>
          </cell>
        </row>
        <row r="1240">
          <cell r="E1240">
            <v>38103</v>
          </cell>
          <cell r="F1240">
            <v>29</v>
          </cell>
          <cell r="G1240">
            <v>899</v>
          </cell>
          <cell r="K1240" t="str">
            <v>DR</v>
          </cell>
          <cell r="L1240">
            <v>38074</v>
          </cell>
          <cell r="N1240">
            <v>720</v>
          </cell>
          <cell r="P1240">
            <v>179</v>
          </cell>
          <cell r="Q1240">
            <v>0</v>
          </cell>
          <cell r="R1240">
            <v>17.110000610351563</v>
          </cell>
          <cell r="S1240">
            <v>45.490001678466797</v>
          </cell>
          <cell r="T1240">
            <v>0</v>
          </cell>
          <cell r="U1240">
            <v>4.429999828338623</v>
          </cell>
          <cell r="V1240">
            <v>157.42999267578125</v>
          </cell>
          <cell r="W1240" t="str">
            <v>CISCO_DAILY_BILL_DTL20040427.TXT</v>
          </cell>
          <cell r="X1240">
            <v>38105</v>
          </cell>
          <cell r="Z1240" t="str">
            <v>Print Summary</v>
          </cell>
        </row>
        <row r="1241">
          <cell r="E1241">
            <v>38133</v>
          </cell>
          <cell r="F1241">
            <v>30</v>
          </cell>
          <cell r="G1241">
            <v>1065</v>
          </cell>
          <cell r="K1241" t="str">
            <v>DR</v>
          </cell>
          <cell r="L1241">
            <v>38103</v>
          </cell>
          <cell r="N1241">
            <v>837</v>
          </cell>
          <cell r="P1241">
            <v>228</v>
          </cell>
          <cell r="Q1241">
            <v>0</v>
          </cell>
          <cell r="R1241">
            <v>-7.1399998664855957</v>
          </cell>
          <cell r="S1241">
            <v>38.919998168945313</v>
          </cell>
          <cell r="T1241">
            <v>0</v>
          </cell>
          <cell r="U1241">
            <v>5.2399997711181641</v>
          </cell>
          <cell r="V1241">
            <v>160.47999572753906</v>
          </cell>
          <cell r="W1241" t="str">
            <v>CISCO_DAILY_BILL_DTL20040527.TXT</v>
          </cell>
          <cell r="X1241">
            <v>38135</v>
          </cell>
          <cell r="Z1241" t="str">
            <v>Print Summary</v>
          </cell>
        </row>
        <row r="1242">
          <cell r="E1242">
            <v>38165</v>
          </cell>
          <cell r="F1242">
            <v>32</v>
          </cell>
          <cell r="G1242">
            <v>1111</v>
          </cell>
          <cell r="K1242" t="str">
            <v>DR</v>
          </cell>
          <cell r="L1242">
            <v>38133</v>
          </cell>
          <cell r="N1242">
            <v>906</v>
          </cell>
          <cell r="P1242">
            <v>205</v>
          </cell>
          <cell r="Q1242">
            <v>0</v>
          </cell>
          <cell r="R1242">
            <v>-10.659999847412109</v>
          </cell>
          <cell r="S1242">
            <v>31.879999160766602</v>
          </cell>
          <cell r="T1242">
            <v>0</v>
          </cell>
          <cell r="U1242">
            <v>5.4800000190734863</v>
          </cell>
          <cell r="V1242">
            <v>155.6199951171875</v>
          </cell>
          <cell r="W1242" t="str">
            <v>CISCO_DAILY_BILL_DTL20040628.TXT</v>
          </cell>
          <cell r="X1242">
            <v>38167</v>
          </cell>
          <cell r="Z1242" t="str">
            <v>Print Summary</v>
          </cell>
        </row>
        <row r="1243">
          <cell r="E1243">
            <v>38195</v>
          </cell>
          <cell r="F1243">
            <v>30</v>
          </cell>
          <cell r="G1243">
            <v>1321</v>
          </cell>
          <cell r="K1243" t="str">
            <v>DR</v>
          </cell>
          <cell r="L1243">
            <v>38165</v>
          </cell>
          <cell r="N1243">
            <v>1041</v>
          </cell>
          <cell r="P1243">
            <v>239</v>
          </cell>
          <cell r="Q1243">
            <v>41</v>
          </cell>
          <cell r="R1243">
            <v>-12.25</v>
          </cell>
          <cell r="S1243">
            <v>37.169998168945313</v>
          </cell>
          <cell r="T1243">
            <v>26.579999923706055</v>
          </cell>
          <cell r="U1243">
            <v>6.5100002288818359</v>
          </cell>
          <cell r="V1243">
            <v>220.99000549316406</v>
          </cell>
          <cell r="W1243" t="str">
            <v>CISCO_DAILY_BILL_DTL20040728.TXT</v>
          </cell>
          <cell r="X1243">
            <v>38197</v>
          </cell>
          <cell r="Z1243" t="str">
            <v>Print Summary</v>
          </cell>
        </row>
        <row r="1244">
          <cell r="E1244">
            <v>38224</v>
          </cell>
          <cell r="F1244">
            <v>29</v>
          </cell>
          <cell r="G1244">
            <v>1220</v>
          </cell>
          <cell r="K1244" t="str">
            <v>DR</v>
          </cell>
          <cell r="L1244">
            <v>38195</v>
          </cell>
          <cell r="N1244">
            <v>945</v>
          </cell>
          <cell r="P1244">
            <v>241</v>
          </cell>
          <cell r="Q1244">
            <v>34</v>
          </cell>
          <cell r="R1244">
            <v>-11.119999885559082</v>
          </cell>
          <cell r="S1244">
            <v>37.479999542236328</v>
          </cell>
          <cell r="T1244">
            <v>22.040000915527344</v>
          </cell>
          <cell r="U1244">
            <v>6.0199999809265137</v>
          </cell>
          <cell r="V1244">
            <v>203.35000610351563</v>
          </cell>
          <cell r="W1244" t="str">
            <v>CISCO_DAILY_BILL_DTL20040827.TXT</v>
          </cell>
          <cell r="X1244">
            <v>38229</v>
          </cell>
          <cell r="Z1244" t="str">
            <v>Print Summary</v>
          </cell>
        </row>
        <row r="1245">
          <cell r="E1245">
            <v>38257</v>
          </cell>
          <cell r="F1245">
            <v>33</v>
          </cell>
          <cell r="G1245">
            <v>1502</v>
          </cell>
          <cell r="K1245" t="str">
            <v>DR</v>
          </cell>
          <cell r="L1245">
            <v>38224</v>
          </cell>
          <cell r="N1245">
            <v>1198</v>
          </cell>
          <cell r="P1245">
            <v>245</v>
          </cell>
          <cell r="Q1245">
            <v>59</v>
          </cell>
          <cell r="R1245">
            <v>-21.959999084472656</v>
          </cell>
          <cell r="S1245">
            <v>36.490001678466797</v>
          </cell>
          <cell r="T1245">
            <v>37.830001831054688</v>
          </cell>
          <cell r="U1245">
            <v>7.3899998664855957</v>
          </cell>
          <cell r="V1245">
            <v>253.41000366210938</v>
          </cell>
          <cell r="W1245" t="str">
            <v>CISCO_DAILY_BILL_DTL20040928.TXT</v>
          </cell>
          <cell r="X1245">
            <v>38259</v>
          </cell>
          <cell r="Z1245" t="str">
            <v>Print Summary</v>
          </cell>
        </row>
        <row r="1246">
          <cell r="E1246">
            <v>37830</v>
          </cell>
          <cell r="F1246">
            <v>28</v>
          </cell>
          <cell r="G1246">
            <v>1487</v>
          </cell>
          <cell r="K1246" t="str">
            <v>DR</v>
          </cell>
          <cell r="L1246">
            <v>37802</v>
          </cell>
          <cell r="N1246">
            <v>1231</v>
          </cell>
          <cell r="P1246">
            <v>256</v>
          </cell>
          <cell r="Q1246">
            <v>0</v>
          </cell>
          <cell r="R1246">
            <v>54</v>
          </cell>
          <cell r="S1246">
            <v>39.389999389648438</v>
          </cell>
          <cell r="T1246">
            <v>0</v>
          </cell>
          <cell r="U1246">
            <v>7.630000114440918</v>
          </cell>
          <cell r="V1246">
            <v>263.41000366210938</v>
          </cell>
          <cell r="W1246" t="str">
            <v>CISCO_DAILY_BILL_DTL20030730.TXT</v>
          </cell>
          <cell r="X1246">
            <v>37833</v>
          </cell>
          <cell r="Z1246" t="str">
            <v>Print Summary</v>
          </cell>
          <cell r="AA1246" t="str">
            <v xml:space="preserve"> CPP Notification Failure. The customer was billed for CPP events for which they were not notified.</v>
          </cell>
        </row>
        <row r="1247">
          <cell r="E1247">
            <v>37859</v>
          </cell>
          <cell r="F1247">
            <v>29</v>
          </cell>
          <cell r="G1247">
            <v>2179</v>
          </cell>
          <cell r="K1247" t="str">
            <v>DR</v>
          </cell>
          <cell r="L1247">
            <v>37830</v>
          </cell>
          <cell r="N1247">
            <v>1807</v>
          </cell>
          <cell r="P1247">
            <v>372</v>
          </cell>
          <cell r="Q1247">
            <v>0</v>
          </cell>
          <cell r="R1247">
            <v>79.269996643066406</v>
          </cell>
          <cell r="S1247">
            <v>57.240001678466797</v>
          </cell>
          <cell r="T1247">
            <v>0</v>
          </cell>
          <cell r="U1247">
            <v>11.180000305175781</v>
          </cell>
          <cell r="V1247">
            <v>400.22000122070313</v>
          </cell>
          <cell r="W1247" t="str">
            <v>CISCO_DAILY_BILL_DTL20030828.TXT</v>
          </cell>
          <cell r="X1247">
            <v>37862</v>
          </cell>
          <cell r="Z1247" t="str">
            <v>Print Summary</v>
          </cell>
          <cell r="AA1247" t="str">
            <v>CPP Notification Failure. Move 36 kWh from super peak to on peak.</v>
          </cell>
        </row>
        <row r="1248">
          <cell r="E1248">
            <v>37889</v>
          </cell>
          <cell r="F1248">
            <v>30</v>
          </cell>
          <cell r="G1248">
            <v>2888</v>
          </cell>
          <cell r="K1248" t="str">
            <v>DR</v>
          </cell>
          <cell r="L1248">
            <v>37859</v>
          </cell>
          <cell r="N1248">
            <v>2406</v>
          </cell>
          <cell r="P1248">
            <v>482</v>
          </cell>
          <cell r="Q1248">
            <v>0</v>
          </cell>
          <cell r="R1248">
            <v>107.02999877929688</v>
          </cell>
          <cell r="S1248">
            <v>74.470001220703125</v>
          </cell>
          <cell r="T1248">
            <v>0</v>
          </cell>
          <cell r="U1248">
            <v>13.039999961853027</v>
          </cell>
          <cell r="V1248">
            <v>539.47998046875</v>
          </cell>
          <cell r="W1248" t="str">
            <v>CISCO_DAILY_BILL_DTL20030930.TXT</v>
          </cell>
          <cell r="X1248">
            <v>37895</v>
          </cell>
          <cell r="Z1248" t="str">
            <v>Print Summary</v>
          </cell>
          <cell r="AA1248" t="str">
            <v>CPP Notification Failure. Move 52 kWh from super peak to on peak.</v>
          </cell>
        </row>
        <row r="1249">
          <cell r="E1249">
            <v>37920</v>
          </cell>
          <cell r="F1249">
            <v>31</v>
          </cell>
          <cell r="G1249">
            <v>2803</v>
          </cell>
          <cell r="K1249" t="str">
            <v>DR</v>
          </cell>
          <cell r="L1249">
            <v>37889</v>
          </cell>
          <cell r="N1249">
            <v>2304</v>
          </cell>
          <cell r="P1249">
            <v>499</v>
          </cell>
          <cell r="Q1249">
            <v>0</v>
          </cell>
          <cell r="R1249">
            <v>102.66000366210938</v>
          </cell>
          <cell r="S1249">
            <v>77.129997253417969</v>
          </cell>
          <cell r="T1249">
            <v>0</v>
          </cell>
          <cell r="U1249">
            <v>12.439999580383301</v>
          </cell>
          <cell r="V1249">
            <v>529.19000244140625</v>
          </cell>
          <cell r="W1249" t="str">
            <v>CISCO_DAILY_BILL_DTL20031103.TXT</v>
          </cell>
          <cell r="X1249">
            <v>37929</v>
          </cell>
          <cell r="Z1249" t="str">
            <v>Print Summary</v>
          </cell>
          <cell r="AA1249" t="str">
            <v>CPP Notification Failure. Move 58 kWh from super peak to on peak.</v>
          </cell>
        </row>
        <row r="1250">
          <cell r="E1250">
            <v>38224</v>
          </cell>
          <cell r="F1250">
            <v>28</v>
          </cell>
          <cell r="G1250">
            <v>732</v>
          </cell>
          <cell r="K1250" t="str">
            <v>DR</v>
          </cell>
          <cell r="L1250">
            <v>38196</v>
          </cell>
          <cell r="N1250">
            <v>657</v>
          </cell>
          <cell r="P1250">
            <v>66</v>
          </cell>
          <cell r="Q1250">
            <v>9</v>
          </cell>
          <cell r="R1250">
            <v>17.889999389648438</v>
          </cell>
          <cell r="S1250">
            <v>9.0600004196166992</v>
          </cell>
          <cell r="T1250">
            <v>4.119999885559082</v>
          </cell>
          <cell r="U1250">
            <v>3.5999999046325684</v>
          </cell>
          <cell r="V1250">
            <v>113.15000152587891</v>
          </cell>
          <cell r="W1250" t="str">
            <v>CISCO_DAILY_BILL_DTL20040830.TXT</v>
          </cell>
          <cell r="X1250">
            <v>38230</v>
          </cell>
          <cell r="Z1250" t="str">
            <v>Print Summary</v>
          </cell>
        </row>
        <row r="1251">
          <cell r="E1251">
            <v>38257</v>
          </cell>
          <cell r="F1251">
            <v>33</v>
          </cell>
          <cell r="G1251">
            <v>883</v>
          </cell>
          <cell r="K1251" t="str">
            <v>DR</v>
          </cell>
          <cell r="L1251">
            <v>38224</v>
          </cell>
          <cell r="N1251">
            <v>802</v>
          </cell>
          <cell r="P1251">
            <v>67</v>
          </cell>
          <cell r="Q1251">
            <v>14</v>
          </cell>
          <cell r="R1251">
            <v>16.610000610351563</v>
          </cell>
          <cell r="S1251">
            <v>8.75</v>
          </cell>
          <cell r="T1251">
            <v>6.3000001907348633</v>
          </cell>
          <cell r="U1251">
            <v>4.3499999046325684</v>
          </cell>
          <cell r="V1251">
            <v>134.19999694824219</v>
          </cell>
          <cell r="W1251" t="str">
            <v>CISCO_DAILY_BILL_DTL20040928.TXT</v>
          </cell>
          <cell r="X1251">
            <v>38259</v>
          </cell>
          <cell r="Z1251" t="str">
            <v>Print Summary</v>
          </cell>
        </row>
        <row r="1252">
          <cell r="E1252">
            <v>37830</v>
          </cell>
          <cell r="F1252">
            <v>28</v>
          </cell>
          <cell r="G1252">
            <v>691</v>
          </cell>
          <cell r="K1252" t="str">
            <v>DR</v>
          </cell>
          <cell r="L1252">
            <v>37802</v>
          </cell>
          <cell r="N1252">
            <v>620</v>
          </cell>
          <cell r="P1252">
            <v>71</v>
          </cell>
          <cell r="Q1252">
            <v>0</v>
          </cell>
          <cell r="R1252">
            <v>3.0199999809265137</v>
          </cell>
          <cell r="S1252">
            <v>12.220000267028809</v>
          </cell>
          <cell r="T1252">
            <v>0</v>
          </cell>
          <cell r="U1252">
            <v>3.5499999523162842</v>
          </cell>
          <cell r="V1252">
            <v>83.209999084472656</v>
          </cell>
          <cell r="W1252" t="str">
            <v>CISCO_DAILY_BILL_DTL20030821.TXT</v>
          </cell>
          <cell r="X1252">
            <v>37855</v>
          </cell>
          <cell r="Z1252" t="str">
            <v>Print Summary</v>
          </cell>
          <cell r="AA1252" t="str">
            <v>CPP Notification Failure. Move 7 kWh from super peak to on peak.</v>
          </cell>
        </row>
        <row r="1253">
          <cell r="E1253">
            <v>37859</v>
          </cell>
          <cell r="F1253">
            <v>29</v>
          </cell>
          <cell r="G1253">
            <v>789</v>
          </cell>
          <cell r="K1253" t="str">
            <v>DR</v>
          </cell>
          <cell r="L1253">
            <v>37830</v>
          </cell>
          <cell r="N1253">
            <v>705</v>
          </cell>
          <cell r="P1253">
            <v>81</v>
          </cell>
          <cell r="Q1253">
            <v>3</v>
          </cell>
          <cell r="R1253">
            <v>3.4300000667572021</v>
          </cell>
          <cell r="S1253">
            <v>13.949999809265137</v>
          </cell>
          <cell r="T1253">
            <v>1.9900000095367432</v>
          </cell>
          <cell r="U1253">
            <v>4.0500001907348633</v>
          </cell>
          <cell r="V1253">
            <v>98.669998168945313</v>
          </cell>
          <cell r="W1253" t="str">
            <v>CISCO_DAILY_BILL_DTL20030828.TXT</v>
          </cell>
          <cell r="X1253">
            <v>37862</v>
          </cell>
          <cell r="Z1253" t="str">
            <v>Print Summary</v>
          </cell>
          <cell r="AA1253" t="str">
            <v>CPP Notification Failure. Move 1 kWh from super peak to on peak.</v>
          </cell>
        </row>
        <row r="1254">
          <cell r="E1254">
            <v>37889</v>
          </cell>
          <cell r="F1254">
            <v>30</v>
          </cell>
          <cell r="G1254">
            <v>727</v>
          </cell>
          <cell r="K1254" t="str">
            <v>DR</v>
          </cell>
          <cell r="L1254">
            <v>37859</v>
          </cell>
          <cell r="N1254">
            <v>645</v>
          </cell>
          <cell r="P1254">
            <v>72</v>
          </cell>
          <cell r="Q1254">
            <v>10</v>
          </cell>
          <cell r="R1254">
            <v>3.5</v>
          </cell>
          <cell r="S1254">
            <v>12.439999580383301</v>
          </cell>
          <cell r="T1254">
            <v>6.6500000953674316</v>
          </cell>
          <cell r="U1254">
            <v>3.3199999332427979</v>
          </cell>
          <cell r="V1254">
            <v>93.410003662109375</v>
          </cell>
          <cell r="W1254" t="str">
            <v>CISCO_DAILY_BILL_DTL20030929.TXT</v>
          </cell>
          <cell r="X1254">
            <v>37894</v>
          </cell>
          <cell r="Z1254" t="str">
            <v>Print Summary</v>
          </cell>
        </row>
        <row r="1255">
          <cell r="E1255">
            <v>37920</v>
          </cell>
          <cell r="F1255">
            <v>31</v>
          </cell>
          <cell r="G1255">
            <v>823</v>
          </cell>
          <cell r="K1255" t="str">
            <v>DR</v>
          </cell>
          <cell r="L1255">
            <v>37889</v>
          </cell>
          <cell r="N1255">
            <v>730</v>
          </cell>
          <cell r="P1255">
            <v>80</v>
          </cell>
          <cell r="Q1255">
            <v>13</v>
          </cell>
          <cell r="R1255">
            <v>4.059999942779541</v>
          </cell>
          <cell r="S1255">
            <v>13.829999923706055</v>
          </cell>
          <cell r="T1255">
            <v>8.6499996185302734</v>
          </cell>
          <cell r="U1255">
            <v>3.6600000858306885</v>
          </cell>
          <cell r="V1255">
            <v>109.63999938964844</v>
          </cell>
          <cell r="W1255" t="str">
            <v>CISCO_DAILY_BILL_DTL20031029.TXT</v>
          </cell>
          <cell r="X1255">
            <v>37924</v>
          </cell>
          <cell r="Z1255" t="str">
            <v>Print Summary</v>
          </cell>
        </row>
        <row r="1256">
          <cell r="E1256">
            <v>37950</v>
          </cell>
          <cell r="F1256">
            <v>30</v>
          </cell>
          <cell r="G1256">
            <v>759</v>
          </cell>
          <cell r="K1256" t="str">
            <v>DR</v>
          </cell>
          <cell r="L1256">
            <v>37920</v>
          </cell>
          <cell r="N1256">
            <v>648</v>
          </cell>
          <cell r="P1256">
            <v>111</v>
          </cell>
          <cell r="Q1256">
            <v>0</v>
          </cell>
          <cell r="R1256">
            <v>19.200000762939453</v>
          </cell>
          <cell r="S1256">
            <v>26.75</v>
          </cell>
          <cell r="T1256">
            <v>0</v>
          </cell>
          <cell r="U1256">
            <v>3.369999885559082</v>
          </cell>
          <cell r="V1256">
            <v>118.23999786376953</v>
          </cell>
          <cell r="W1256" t="str">
            <v>CISCO_DAILY_BILL_DTL20031126.TXT</v>
          </cell>
          <cell r="X1256">
            <v>37956</v>
          </cell>
          <cell r="Z1256" t="str">
            <v>Print Summary</v>
          </cell>
        </row>
        <row r="1257">
          <cell r="E1257">
            <v>37983</v>
          </cell>
          <cell r="F1257">
            <v>33</v>
          </cell>
          <cell r="G1257">
            <v>1183</v>
          </cell>
          <cell r="K1257" t="str">
            <v>DR</v>
          </cell>
          <cell r="L1257">
            <v>37950</v>
          </cell>
          <cell r="N1257">
            <v>1028</v>
          </cell>
          <cell r="P1257">
            <v>155</v>
          </cell>
          <cell r="Q1257">
            <v>0</v>
          </cell>
          <cell r="R1257">
            <v>34.970001220703125</v>
          </cell>
          <cell r="S1257">
            <v>40.919998168945313</v>
          </cell>
          <cell r="T1257">
            <v>0</v>
          </cell>
          <cell r="U1257">
            <v>5.2600002288818359</v>
          </cell>
          <cell r="V1257">
            <v>196.44999694824219</v>
          </cell>
          <cell r="W1257" t="str">
            <v>CISCO_DAILY_BILL_DTL20031230.TXT</v>
          </cell>
          <cell r="X1257">
            <v>37986</v>
          </cell>
          <cell r="Z1257" t="str">
            <v>Print Summary</v>
          </cell>
        </row>
        <row r="1258">
          <cell r="E1258">
            <v>38013</v>
          </cell>
          <cell r="F1258">
            <v>30</v>
          </cell>
          <cell r="G1258">
            <v>856</v>
          </cell>
          <cell r="K1258" t="str">
            <v>DR</v>
          </cell>
          <cell r="L1258">
            <v>37983</v>
          </cell>
          <cell r="N1258">
            <v>738</v>
          </cell>
          <cell r="P1258">
            <v>108</v>
          </cell>
          <cell r="Q1258">
            <v>10</v>
          </cell>
          <cell r="R1258">
            <v>25.030000686645508</v>
          </cell>
          <cell r="S1258">
            <v>28.510000228881836</v>
          </cell>
          <cell r="T1258">
            <v>4.8400001525878906</v>
          </cell>
          <cell r="U1258">
            <v>3.880000114440918</v>
          </cell>
          <cell r="V1258">
            <v>140.02999877929688</v>
          </cell>
          <cell r="W1258" t="str">
            <v>CISCO_DAILY_BILL_DTL20040128.TXT</v>
          </cell>
          <cell r="X1258">
            <v>38015</v>
          </cell>
          <cell r="Z1258" t="str">
            <v>Print Summary</v>
          </cell>
        </row>
        <row r="1259">
          <cell r="E1259">
            <v>38043</v>
          </cell>
          <cell r="F1259">
            <v>30</v>
          </cell>
          <cell r="G1259">
            <v>801</v>
          </cell>
          <cell r="K1259" t="str">
            <v>DR</v>
          </cell>
          <cell r="L1259">
            <v>38013</v>
          </cell>
          <cell r="N1259">
            <v>698</v>
          </cell>
          <cell r="P1259">
            <v>98</v>
          </cell>
          <cell r="Q1259">
            <v>5</v>
          </cell>
          <cell r="R1259">
            <v>23.399999618530273</v>
          </cell>
          <cell r="S1259">
            <v>25.829999923706055</v>
          </cell>
          <cell r="T1259">
            <v>2.4200000762939453</v>
          </cell>
          <cell r="U1259">
            <v>3.9500000476837158</v>
          </cell>
          <cell r="V1259">
            <v>127</v>
          </cell>
          <cell r="W1259" t="str">
            <v>CISCO_DAILY_BILL_DTL20040227.TXT</v>
          </cell>
          <cell r="X1259">
            <v>38047</v>
          </cell>
          <cell r="Z1259" t="str">
            <v>Print Summary</v>
          </cell>
        </row>
        <row r="1260">
          <cell r="E1260">
            <v>38074</v>
          </cell>
          <cell r="F1260">
            <v>31</v>
          </cell>
          <cell r="G1260">
            <v>744</v>
          </cell>
          <cell r="K1260" t="str">
            <v>DR</v>
          </cell>
          <cell r="L1260">
            <v>38043</v>
          </cell>
          <cell r="N1260">
            <v>648</v>
          </cell>
          <cell r="P1260">
            <v>96</v>
          </cell>
          <cell r="Q1260">
            <v>0</v>
          </cell>
          <cell r="R1260">
            <v>21.719999313354492</v>
          </cell>
          <cell r="S1260">
            <v>25.299999237060547</v>
          </cell>
          <cell r="T1260">
            <v>0</v>
          </cell>
          <cell r="U1260">
            <v>3.6700000762939453</v>
          </cell>
          <cell r="V1260">
            <v>116.5</v>
          </cell>
          <cell r="W1260" t="str">
            <v>CISCO_DAILY_BILL_DTL20040329.TXT</v>
          </cell>
          <cell r="X1260">
            <v>38076</v>
          </cell>
          <cell r="Z1260" t="str">
            <v>Print Summary</v>
          </cell>
        </row>
        <row r="1261">
          <cell r="E1261">
            <v>38103</v>
          </cell>
          <cell r="F1261">
            <v>29</v>
          </cell>
          <cell r="G1261">
            <v>656</v>
          </cell>
          <cell r="K1261" t="str">
            <v>DR</v>
          </cell>
          <cell r="L1261">
            <v>38074</v>
          </cell>
          <cell r="N1261">
            <v>572</v>
          </cell>
          <cell r="P1261">
            <v>84</v>
          </cell>
          <cell r="Q1261">
            <v>0</v>
          </cell>
          <cell r="R1261">
            <v>13.699999809265137</v>
          </cell>
          <cell r="S1261">
            <v>21.469999313354492</v>
          </cell>
          <cell r="T1261">
            <v>0</v>
          </cell>
          <cell r="U1261">
            <v>3.2400000095367432</v>
          </cell>
          <cell r="V1261">
            <v>99.580001831054688</v>
          </cell>
          <cell r="W1261" t="str">
            <v>CISCO_DAILY_BILL_DTL20040428.TXT</v>
          </cell>
          <cell r="X1261">
            <v>38106</v>
          </cell>
          <cell r="Z1261" t="str">
            <v>Print Summary</v>
          </cell>
        </row>
        <row r="1262">
          <cell r="E1262">
            <v>38133</v>
          </cell>
          <cell r="F1262">
            <v>30</v>
          </cell>
          <cell r="G1262">
            <v>664</v>
          </cell>
          <cell r="K1262" t="str">
            <v>DR</v>
          </cell>
          <cell r="L1262">
            <v>38103</v>
          </cell>
          <cell r="N1262">
            <v>586</v>
          </cell>
          <cell r="P1262">
            <v>78</v>
          </cell>
          <cell r="Q1262">
            <v>0</v>
          </cell>
          <cell r="R1262">
            <v>-4.8499999046325684</v>
          </cell>
          <cell r="S1262">
            <v>13.590000152587891</v>
          </cell>
          <cell r="T1262">
            <v>0</v>
          </cell>
          <cell r="U1262">
            <v>3.2699999809265137</v>
          </cell>
          <cell r="V1262">
            <v>79.470001220703125</v>
          </cell>
          <cell r="W1262" t="str">
            <v>CISCO_DAILY_BILL_DTL20040527.TXT</v>
          </cell>
          <cell r="X1262">
            <v>38135</v>
          </cell>
          <cell r="Z1262" t="str">
            <v>Print Summary</v>
          </cell>
        </row>
        <row r="1263">
          <cell r="E1263">
            <v>38165</v>
          </cell>
          <cell r="F1263">
            <v>32</v>
          </cell>
          <cell r="G1263">
            <v>740</v>
          </cell>
          <cell r="K1263" t="str">
            <v>DR</v>
          </cell>
          <cell r="L1263">
            <v>38133</v>
          </cell>
          <cell r="N1263">
            <v>656</v>
          </cell>
          <cell r="P1263">
            <v>84</v>
          </cell>
          <cell r="Q1263">
            <v>0</v>
          </cell>
          <cell r="R1263">
            <v>-7.7199997901916504</v>
          </cell>
          <cell r="S1263">
            <v>13.060000419616699</v>
          </cell>
          <cell r="T1263">
            <v>0</v>
          </cell>
          <cell r="U1263">
            <v>3.6500000953674316</v>
          </cell>
          <cell r="V1263">
            <v>85.699996948242188</v>
          </cell>
          <cell r="W1263" t="str">
            <v>CISCO_DAILY_BILL_DTL20040628.TXT</v>
          </cell>
          <cell r="X1263">
            <v>38167</v>
          </cell>
          <cell r="Z1263" t="str">
            <v>Print Summary</v>
          </cell>
        </row>
        <row r="1264">
          <cell r="E1264">
            <v>38195</v>
          </cell>
          <cell r="F1264">
            <v>30</v>
          </cell>
          <cell r="G1264">
            <v>713</v>
          </cell>
          <cell r="K1264" t="str">
            <v>DR</v>
          </cell>
          <cell r="L1264">
            <v>38165</v>
          </cell>
          <cell r="N1264">
            <v>628</v>
          </cell>
          <cell r="P1264">
            <v>74</v>
          </cell>
          <cell r="Q1264">
            <v>11</v>
          </cell>
          <cell r="R1264">
            <v>-7.3899998664855957</v>
          </cell>
          <cell r="S1264">
            <v>11.510000228881836</v>
          </cell>
          <cell r="T1264">
            <v>7.130000114440918</v>
          </cell>
          <cell r="U1264">
            <v>3.5099999904632568</v>
          </cell>
          <cell r="V1264">
            <v>89.25</v>
          </cell>
          <cell r="W1264" t="str">
            <v>CISCO_DAILY_BILL_DTL20040729.TXT</v>
          </cell>
          <cell r="X1264">
            <v>38198</v>
          </cell>
          <cell r="Z1264" t="str">
            <v>Print Summary</v>
          </cell>
        </row>
        <row r="1265">
          <cell r="E1265">
            <v>38224</v>
          </cell>
          <cell r="F1265">
            <v>29</v>
          </cell>
          <cell r="G1265">
            <v>707</v>
          </cell>
          <cell r="K1265" t="str">
            <v>DR</v>
          </cell>
          <cell r="L1265">
            <v>38195</v>
          </cell>
          <cell r="N1265">
            <v>635</v>
          </cell>
          <cell r="P1265">
            <v>63</v>
          </cell>
          <cell r="Q1265">
            <v>9</v>
          </cell>
          <cell r="R1265">
            <v>-7.4699997901916504</v>
          </cell>
          <cell r="S1265">
            <v>9.8000001907348633</v>
          </cell>
          <cell r="T1265">
            <v>5.8299999237060547</v>
          </cell>
          <cell r="U1265">
            <v>3.4900000095367432</v>
          </cell>
          <cell r="V1265">
            <v>86.050003051757813</v>
          </cell>
          <cell r="W1265" t="str">
            <v>CISCO_DAILY_BILL_DTL20040827.TXT</v>
          </cell>
          <cell r="X1265">
            <v>38229</v>
          </cell>
          <cell r="Z1265" t="str">
            <v>Print Summary</v>
          </cell>
        </row>
        <row r="1266">
          <cell r="E1266">
            <v>38257</v>
          </cell>
          <cell r="F1266">
            <v>33</v>
          </cell>
          <cell r="G1266">
            <v>927</v>
          </cell>
          <cell r="K1266" t="str">
            <v>DR</v>
          </cell>
          <cell r="L1266">
            <v>38224</v>
          </cell>
          <cell r="N1266">
            <v>843</v>
          </cell>
          <cell r="P1266">
            <v>69</v>
          </cell>
          <cell r="Q1266">
            <v>15</v>
          </cell>
          <cell r="R1266">
            <v>-15.520000457763672</v>
          </cell>
          <cell r="S1266">
            <v>10.279999732971191</v>
          </cell>
          <cell r="T1266">
            <v>9.630000114440918</v>
          </cell>
          <cell r="U1266">
            <v>4.559999942779541</v>
          </cell>
          <cell r="V1266">
            <v>113.44999694824219</v>
          </cell>
          <cell r="W1266" t="str">
            <v>CISCO_DAILY_BILL_DTL20040929.TXT</v>
          </cell>
          <cell r="X1266">
            <v>38260</v>
          </cell>
          <cell r="Z1266" t="str">
            <v>Print Summary</v>
          </cell>
        </row>
        <row r="1267">
          <cell r="E1267">
            <v>37832</v>
          </cell>
          <cell r="F1267">
            <v>29</v>
          </cell>
          <cell r="G1267">
            <v>848</v>
          </cell>
          <cell r="K1267" t="str">
            <v>DRLI</v>
          </cell>
          <cell r="L1267">
            <v>37803</v>
          </cell>
          <cell r="N1267">
            <v>789</v>
          </cell>
          <cell r="P1267">
            <v>48</v>
          </cell>
          <cell r="Q1267">
            <v>11</v>
          </cell>
          <cell r="R1267">
            <v>3.8399999141693115</v>
          </cell>
          <cell r="S1267">
            <v>8.2600002288818359</v>
          </cell>
          <cell r="T1267">
            <v>7.309999942779541</v>
          </cell>
          <cell r="U1267">
            <v>0</v>
          </cell>
          <cell r="V1267">
            <v>72.739997863769531</v>
          </cell>
          <cell r="W1267" t="str">
            <v>CISCO_DAILY_BILL_DTL20030813.TXT</v>
          </cell>
          <cell r="X1267">
            <v>37847</v>
          </cell>
          <cell r="Z1267" t="str">
            <v>Print Summary</v>
          </cell>
        </row>
        <row r="1268">
          <cell r="E1268">
            <v>37861</v>
          </cell>
          <cell r="F1268">
            <v>29</v>
          </cell>
          <cell r="G1268">
            <v>984</v>
          </cell>
          <cell r="K1268" t="str">
            <v>DRLI</v>
          </cell>
          <cell r="L1268">
            <v>37832</v>
          </cell>
          <cell r="N1268">
            <v>917</v>
          </cell>
          <cell r="P1268">
            <v>57</v>
          </cell>
          <cell r="Q1268">
            <v>10</v>
          </cell>
          <cell r="R1268">
            <v>4.4699997901916504</v>
          </cell>
          <cell r="S1268">
            <v>9.8100004196166992</v>
          </cell>
          <cell r="T1268">
            <v>6.6500000953674316</v>
          </cell>
          <cell r="U1268">
            <v>0</v>
          </cell>
          <cell r="V1268">
            <v>84.220001220703125</v>
          </cell>
          <cell r="W1268" t="str">
            <v>CISCO_DAILY_BILL_DTL20030829.TXT</v>
          </cell>
          <cell r="X1268">
            <v>37866</v>
          </cell>
          <cell r="Z1268" t="str">
            <v>Print Summary</v>
          </cell>
        </row>
        <row r="1269">
          <cell r="E1269">
            <v>37893</v>
          </cell>
          <cell r="F1269">
            <v>32</v>
          </cell>
          <cell r="G1269">
            <v>853</v>
          </cell>
          <cell r="K1269" t="str">
            <v>DRLI</v>
          </cell>
          <cell r="L1269">
            <v>37861</v>
          </cell>
          <cell r="N1269">
            <v>789</v>
          </cell>
          <cell r="P1269">
            <v>56</v>
          </cell>
          <cell r="Q1269">
            <v>8</v>
          </cell>
          <cell r="R1269">
            <v>3.8399999141693115</v>
          </cell>
          <cell r="S1269">
            <v>9.6400003433227539</v>
          </cell>
          <cell r="T1269">
            <v>5.320000171661377</v>
          </cell>
          <cell r="U1269">
            <v>0</v>
          </cell>
          <cell r="V1269">
            <v>71.910003662109375</v>
          </cell>
          <cell r="W1269" t="str">
            <v>CISCO_DAILY_BILL_DTL20030930.TXT</v>
          </cell>
          <cell r="X1269">
            <v>37895</v>
          </cell>
          <cell r="Z1269" t="str">
            <v>Print Summary</v>
          </cell>
        </row>
        <row r="1270">
          <cell r="E1270">
            <v>37922</v>
          </cell>
          <cell r="F1270">
            <v>29</v>
          </cell>
          <cell r="G1270">
            <v>711</v>
          </cell>
          <cell r="K1270" t="str">
            <v>DRLI</v>
          </cell>
          <cell r="L1270">
            <v>37893</v>
          </cell>
          <cell r="N1270">
            <v>648</v>
          </cell>
          <cell r="P1270">
            <v>51</v>
          </cell>
          <cell r="Q1270">
            <v>12</v>
          </cell>
          <cell r="R1270">
            <v>3.1500000953674316</v>
          </cell>
          <cell r="S1270">
            <v>8.7799997329711914</v>
          </cell>
          <cell r="T1270">
            <v>7.9800000190734863</v>
          </cell>
          <cell r="U1270">
            <v>0</v>
          </cell>
          <cell r="V1270">
            <v>67.099998474121094</v>
          </cell>
          <cell r="W1270" t="str">
            <v>CISCO_DAILY_BILL_DTL20031031.TXT</v>
          </cell>
          <cell r="X1270">
            <v>37928</v>
          </cell>
          <cell r="Z1270" t="str">
            <v>Print Summary</v>
          </cell>
        </row>
        <row r="1271">
          <cell r="E1271">
            <v>37955</v>
          </cell>
          <cell r="F1271">
            <v>33</v>
          </cell>
          <cell r="G1271">
            <v>572</v>
          </cell>
          <cell r="K1271" t="str">
            <v>DRLI</v>
          </cell>
          <cell r="L1271">
            <v>37922</v>
          </cell>
          <cell r="N1271">
            <v>508</v>
          </cell>
          <cell r="P1271">
            <v>64</v>
          </cell>
          <cell r="Q1271">
            <v>0</v>
          </cell>
          <cell r="R1271">
            <v>15.560000419616699</v>
          </cell>
          <cell r="S1271">
            <v>15.850000381469727</v>
          </cell>
          <cell r="T1271">
            <v>0</v>
          </cell>
          <cell r="U1271">
            <v>0</v>
          </cell>
          <cell r="V1271">
            <v>59.270000457763672</v>
          </cell>
          <cell r="W1271" t="str">
            <v>CISCO_DAILY_BILL_DTL20031203.TXT</v>
          </cell>
          <cell r="X1271">
            <v>37959</v>
          </cell>
          <cell r="Z1271" t="str">
            <v>Print Summary</v>
          </cell>
        </row>
        <row r="1272">
          <cell r="E1272">
            <v>37985</v>
          </cell>
          <cell r="F1272">
            <v>30</v>
          </cell>
          <cell r="G1272">
            <v>508</v>
          </cell>
          <cell r="K1272" t="str">
            <v>DRLI</v>
          </cell>
          <cell r="L1272">
            <v>37955</v>
          </cell>
          <cell r="N1272">
            <v>434</v>
          </cell>
          <cell r="P1272">
            <v>74</v>
          </cell>
          <cell r="Q1272">
            <v>0</v>
          </cell>
          <cell r="R1272">
            <v>14.470000267028809</v>
          </cell>
          <cell r="S1272">
            <v>19.489999771118164</v>
          </cell>
          <cell r="T1272">
            <v>0</v>
          </cell>
          <cell r="U1272">
            <v>0</v>
          </cell>
          <cell r="V1272">
            <v>55.979999542236328</v>
          </cell>
          <cell r="W1272" t="str">
            <v>CISCO_DAILY_BILL_DTL20031231.TXT</v>
          </cell>
          <cell r="X1272">
            <v>37988</v>
          </cell>
          <cell r="Z1272" t="str">
            <v>Print Summary</v>
          </cell>
        </row>
        <row r="1273">
          <cell r="E1273">
            <v>38015</v>
          </cell>
          <cell r="F1273">
            <v>30</v>
          </cell>
          <cell r="G1273">
            <v>446</v>
          </cell>
          <cell r="K1273" t="str">
            <v>DRLI</v>
          </cell>
          <cell r="L1273">
            <v>37985</v>
          </cell>
          <cell r="N1273">
            <v>380</v>
          </cell>
          <cell r="P1273">
            <v>62</v>
          </cell>
          <cell r="Q1273">
            <v>4</v>
          </cell>
          <cell r="R1273">
            <v>12.689999580383301</v>
          </cell>
          <cell r="S1273">
            <v>16.329999923706055</v>
          </cell>
          <cell r="T1273">
            <v>1.940000057220459</v>
          </cell>
          <cell r="U1273">
            <v>0</v>
          </cell>
          <cell r="V1273">
            <v>53.580001831054688</v>
          </cell>
          <cell r="W1273" t="str">
            <v>CISCO_DAILY_BILL_DTL20040202.TXT</v>
          </cell>
          <cell r="X1273">
            <v>38020</v>
          </cell>
          <cell r="Z1273" t="str">
            <v>Print Summary</v>
          </cell>
        </row>
        <row r="1274">
          <cell r="E1274">
            <v>38047</v>
          </cell>
          <cell r="F1274">
            <v>32</v>
          </cell>
          <cell r="G1274">
            <v>608</v>
          </cell>
          <cell r="K1274" t="str">
            <v>DRLI</v>
          </cell>
          <cell r="L1274">
            <v>38015</v>
          </cell>
          <cell r="N1274">
            <v>553</v>
          </cell>
          <cell r="P1274">
            <v>53</v>
          </cell>
          <cell r="Q1274">
            <v>2</v>
          </cell>
          <cell r="R1274">
            <v>18.540000915527344</v>
          </cell>
          <cell r="S1274">
            <v>13.970000267028809</v>
          </cell>
          <cell r="T1274">
            <v>0.97000002861022949</v>
          </cell>
          <cell r="U1274">
            <v>0</v>
          </cell>
          <cell r="V1274">
            <v>61.590000152587891</v>
          </cell>
          <cell r="W1274" t="str">
            <v>CISCO_DAILY_BILL_DTL20040302.TXT</v>
          </cell>
          <cell r="X1274">
            <v>38049</v>
          </cell>
          <cell r="Z1274" t="str">
            <v>Print Summary</v>
          </cell>
        </row>
        <row r="1275">
          <cell r="E1275">
            <v>38076</v>
          </cell>
          <cell r="F1275">
            <v>29</v>
          </cell>
          <cell r="G1275">
            <v>443</v>
          </cell>
          <cell r="K1275" t="str">
            <v>DRLI</v>
          </cell>
          <cell r="L1275">
            <v>38047</v>
          </cell>
          <cell r="N1275">
            <v>373</v>
          </cell>
          <cell r="P1275">
            <v>70</v>
          </cell>
          <cell r="Q1275">
            <v>0</v>
          </cell>
          <cell r="R1275">
            <v>12.510000228881836</v>
          </cell>
          <cell r="S1275">
            <v>18.450000762939453</v>
          </cell>
          <cell r="T1275">
            <v>0</v>
          </cell>
          <cell r="U1275">
            <v>0</v>
          </cell>
          <cell r="V1275">
            <v>50.479999542236328</v>
          </cell>
          <cell r="W1275" t="str">
            <v>CISCO_DAILY_BILL_DTL20040331.TXT</v>
          </cell>
          <cell r="X1275">
            <v>38078</v>
          </cell>
          <cell r="Z1275" t="str">
            <v>Print Summary</v>
          </cell>
        </row>
        <row r="1276">
          <cell r="E1276">
            <v>38105</v>
          </cell>
          <cell r="F1276">
            <v>29</v>
          </cell>
          <cell r="G1276">
            <v>515</v>
          </cell>
          <cell r="K1276" t="str">
            <v>DRLI</v>
          </cell>
          <cell r="L1276">
            <v>38076</v>
          </cell>
          <cell r="N1276">
            <v>456</v>
          </cell>
          <cell r="P1276">
            <v>59</v>
          </cell>
          <cell r="Q1276">
            <v>0</v>
          </cell>
          <cell r="R1276">
            <v>10.239999771118164</v>
          </cell>
          <cell r="S1276">
            <v>15.010000228881836</v>
          </cell>
          <cell r="T1276">
            <v>0</v>
          </cell>
          <cell r="U1276">
            <v>0</v>
          </cell>
          <cell r="V1276">
            <v>51.759998321533203</v>
          </cell>
          <cell r="W1276" t="str">
            <v>CISCO_DAILY_BILL_DTL20040429.TXT</v>
          </cell>
          <cell r="X1276">
            <v>38107</v>
          </cell>
          <cell r="Z1276" t="str">
            <v>Print Summary</v>
          </cell>
        </row>
        <row r="1277">
          <cell r="E1277">
            <v>38138</v>
          </cell>
          <cell r="F1277">
            <v>33</v>
          </cell>
          <cell r="G1277">
            <v>792</v>
          </cell>
          <cell r="K1277" t="str">
            <v>DRLI</v>
          </cell>
          <cell r="L1277">
            <v>38105</v>
          </cell>
          <cell r="N1277">
            <v>726</v>
          </cell>
          <cell r="P1277">
            <v>66</v>
          </cell>
          <cell r="Q1277">
            <v>0</v>
          </cell>
          <cell r="R1277">
            <v>-7.6399998664855957</v>
          </cell>
          <cell r="S1277">
            <v>10.539999961853027</v>
          </cell>
          <cell r="T1277">
            <v>0</v>
          </cell>
          <cell r="U1277">
            <v>0</v>
          </cell>
          <cell r="V1277">
            <v>60.419998168945313</v>
          </cell>
          <cell r="W1277" t="str">
            <v>CISCO_DAILY_BILL_DTL20040601.TXT</v>
          </cell>
          <cell r="X1277">
            <v>38140</v>
          </cell>
          <cell r="Z1277" t="str">
            <v>Print Summary</v>
          </cell>
        </row>
        <row r="1278">
          <cell r="E1278">
            <v>38167</v>
          </cell>
          <cell r="F1278">
            <v>29</v>
          </cell>
          <cell r="G1278">
            <v>746</v>
          </cell>
          <cell r="K1278" t="str">
            <v>DRLI</v>
          </cell>
          <cell r="L1278">
            <v>38138</v>
          </cell>
          <cell r="N1278">
            <v>678</v>
          </cell>
          <cell r="P1278">
            <v>68</v>
          </cell>
          <cell r="Q1278">
            <v>0</v>
          </cell>
          <cell r="R1278">
            <v>-7.9800000190734863</v>
          </cell>
          <cell r="S1278">
            <v>10.579999923706055</v>
          </cell>
          <cell r="T1278">
            <v>0</v>
          </cell>
          <cell r="U1278">
            <v>0</v>
          </cell>
          <cell r="V1278">
            <v>57.540000915527344</v>
          </cell>
          <cell r="W1278" t="str">
            <v>CISCO_DAILY_BILL_DTL20040630.TXT</v>
          </cell>
          <cell r="X1278">
            <v>38169</v>
          </cell>
          <cell r="Z1278" t="str">
            <v>Print Summary</v>
          </cell>
        </row>
        <row r="1279">
          <cell r="E1279">
            <v>38197</v>
          </cell>
          <cell r="F1279">
            <v>30</v>
          </cell>
          <cell r="G1279">
            <v>896</v>
          </cell>
          <cell r="K1279" t="str">
            <v>DRLI</v>
          </cell>
          <cell r="L1279">
            <v>38167</v>
          </cell>
          <cell r="N1279">
            <v>822</v>
          </cell>
          <cell r="P1279">
            <v>62</v>
          </cell>
          <cell r="Q1279">
            <v>12</v>
          </cell>
          <cell r="R1279">
            <v>-9.6700000762939453</v>
          </cell>
          <cell r="S1279">
            <v>9.6400003433227539</v>
          </cell>
          <cell r="T1279">
            <v>7.7800002098083496</v>
          </cell>
          <cell r="U1279">
            <v>0</v>
          </cell>
          <cell r="V1279">
            <v>73.949996948242188</v>
          </cell>
          <cell r="W1279" t="str">
            <v>CISCO_DAILY_BILL_DTL20040730.TXT</v>
          </cell>
          <cell r="X1279">
            <v>38201</v>
          </cell>
          <cell r="Z1279" t="str">
            <v>Print Summary</v>
          </cell>
        </row>
        <row r="1280">
          <cell r="E1280">
            <v>38228</v>
          </cell>
          <cell r="F1280">
            <v>31</v>
          </cell>
          <cell r="G1280">
            <v>872</v>
          </cell>
          <cell r="K1280" t="str">
            <v>DRLI</v>
          </cell>
          <cell r="L1280">
            <v>38197</v>
          </cell>
          <cell r="N1280">
            <v>808</v>
          </cell>
          <cell r="P1280">
            <v>51</v>
          </cell>
          <cell r="Q1280">
            <v>13</v>
          </cell>
          <cell r="R1280">
            <v>-9.5100002288818359</v>
          </cell>
          <cell r="S1280">
            <v>7.929999828338623</v>
          </cell>
          <cell r="T1280">
            <v>8.4300003051757813</v>
          </cell>
          <cell r="U1280">
            <v>0</v>
          </cell>
          <cell r="V1280">
            <v>70.980003356933594</v>
          </cell>
          <cell r="W1280" t="str">
            <v>CISCO_DAILY_BILL_DTL20040830.TXT</v>
          </cell>
          <cell r="X1280">
            <v>38230</v>
          </cell>
          <cell r="Z1280" t="str">
            <v>Print Summary</v>
          </cell>
        </row>
        <row r="1281">
          <cell r="E1281">
            <v>37832</v>
          </cell>
          <cell r="F1281">
            <v>29</v>
          </cell>
          <cell r="G1281">
            <v>620</v>
          </cell>
          <cell r="K1281" t="str">
            <v>DR</v>
          </cell>
          <cell r="L1281">
            <v>37803</v>
          </cell>
          <cell r="N1281">
            <v>552</v>
          </cell>
          <cell r="P1281">
            <v>65</v>
          </cell>
          <cell r="Q1281">
            <v>3</v>
          </cell>
          <cell r="R1281">
            <v>2.690000057220459</v>
          </cell>
          <cell r="S1281">
            <v>11.189999580383301</v>
          </cell>
          <cell r="T1281">
            <v>1.9900000095367432</v>
          </cell>
          <cell r="U1281">
            <v>3.1800000667572021</v>
          </cell>
          <cell r="V1281">
            <v>72.669998168945313</v>
          </cell>
          <cell r="W1281" t="str">
            <v>CISCO_DAILY_BILL_DTL20030825.TXT</v>
          </cell>
          <cell r="X1281">
            <v>37859</v>
          </cell>
          <cell r="Z1281" t="str">
            <v>Print Summary</v>
          </cell>
          <cell r="AA1281" t="str">
            <v>CPP Notification Failure. Move 1 kWh from super peak to on peak.</v>
          </cell>
        </row>
        <row r="1282">
          <cell r="E1282">
            <v>37861</v>
          </cell>
          <cell r="F1282">
            <v>29</v>
          </cell>
          <cell r="G1282">
            <v>625</v>
          </cell>
          <cell r="K1282" t="str">
            <v>DR</v>
          </cell>
          <cell r="L1282">
            <v>37832</v>
          </cell>
          <cell r="N1282">
            <v>568</v>
          </cell>
          <cell r="P1282">
            <v>51</v>
          </cell>
          <cell r="Q1282">
            <v>6</v>
          </cell>
          <cell r="R1282">
            <v>2.7699999809265137</v>
          </cell>
          <cell r="S1282">
            <v>8.7799997329711914</v>
          </cell>
          <cell r="T1282">
            <v>3.9900000095367432</v>
          </cell>
          <cell r="U1282">
            <v>3.2000000476837158</v>
          </cell>
          <cell r="V1282">
            <v>72.900001525878906</v>
          </cell>
          <cell r="W1282" t="str">
            <v>CISCO_DAILY_BILL_DTL20030829.TXT</v>
          </cell>
          <cell r="X1282">
            <v>37866</v>
          </cell>
          <cell r="Z1282" t="str">
            <v>Print Summary</v>
          </cell>
        </row>
        <row r="1283">
          <cell r="E1283">
            <v>37893</v>
          </cell>
          <cell r="F1283">
            <v>32</v>
          </cell>
          <cell r="G1283">
            <v>680</v>
          </cell>
          <cell r="K1283" t="str">
            <v>DR</v>
          </cell>
          <cell r="L1283">
            <v>37861</v>
          </cell>
          <cell r="N1283">
            <v>627</v>
          </cell>
          <cell r="P1283">
            <v>47</v>
          </cell>
          <cell r="Q1283">
            <v>6</v>
          </cell>
          <cell r="R1283">
            <v>3.4500000476837158</v>
          </cell>
          <cell r="S1283">
            <v>8.130000114440918</v>
          </cell>
          <cell r="T1283">
            <v>3.9900000095367432</v>
          </cell>
          <cell r="U1283">
            <v>3.0699999332427979</v>
          </cell>
          <cell r="V1283">
            <v>77.389999389648438</v>
          </cell>
          <cell r="W1283" t="str">
            <v>CISCO_DAILY_BILL_DTL20030930.TXT</v>
          </cell>
          <cell r="X1283">
            <v>37895</v>
          </cell>
          <cell r="Z1283" t="str">
            <v>Print Summary</v>
          </cell>
        </row>
        <row r="1284">
          <cell r="E1284">
            <v>37922</v>
          </cell>
          <cell r="F1284">
            <v>29</v>
          </cell>
          <cell r="G1284">
            <v>631</v>
          </cell>
          <cell r="K1284" t="str">
            <v>DR</v>
          </cell>
          <cell r="L1284">
            <v>37893</v>
          </cell>
          <cell r="N1284">
            <v>569</v>
          </cell>
          <cell r="P1284">
            <v>58</v>
          </cell>
          <cell r="Q1284">
            <v>4</v>
          </cell>
          <cell r="R1284">
            <v>3.1600000858306885</v>
          </cell>
          <cell r="S1284">
            <v>10.029999732971191</v>
          </cell>
          <cell r="T1284">
            <v>2.6600000858306885</v>
          </cell>
          <cell r="U1284">
            <v>2.7999999523162842</v>
          </cell>
          <cell r="V1284">
            <v>74.610000610351563</v>
          </cell>
          <cell r="W1284" t="str">
            <v>CISCO_DAILY_BILL_DTL20031103.TXT</v>
          </cell>
          <cell r="X1284">
            <v>37929</v>
          </cell>
          <cell r="Z1284" t="str">
            <v>Print Summary</v>
          </cell>
        </row>
        <row r="1285">
          <cell r="E1285">
            <v>37955</v>
          </cell>
          <cell r="F1285">
            <v>33</v>
          </cell>
          <cell r="G1285">
            <v>713</v>
          </cell>
          <cell r="K1285" t="str">
            <v>DR</v>
          </cell>
          <cell r="L1285">
            <v>37922</v>
          </cell>
          <cell r="N1285">
            <v>636</v>
          </cell>
          <cell r="P1285">
            <v>77</v>
          </cell>
          <cell r="Q1285">
            <v>0</v>
          </cell>
          <cell r="R1285">
            <v>20.120000839233398</v>
          </cell>
          <cell r="S1285">
            <v>19.510000228881836</v>
          </cell>
          <cell r="T1285">
            <v>0</v>
          </cell>
          <cell r="U1285">
            <v>3.1600000858306885</v>
          </cell>
          <cell r="V1285">
            <v>103.88999938964844</v>
          </cell>
          <cell r="W1285" t="str">
            <v>CISCO_DAILY_BILL_DTL20031201.TXT</v>
          </cell>
          <cell r="X1285">
            <v>37957</v>
          </cell>
          <cell r="Z1285" t="str">
            <v>Print Summary</v>
          </cell>
        </row>
        <row r="1286">
          <cell r="E1286">
            <v>37985</v>
          </cell>
          <cell r="F1286">
            <v>30</v>
          </cell>
          <cell r="G1286">
            <v>709</v>
          </cell>
          <cell r="K1286" t="str">
            <v>DR</v>
          </cell>
          <cell r="L1286">
            <v>37955</v>
          </cell>
          <cell r="N1286">
            <v>627</v>
          </cell>
          <cell r="P1286">
            <v>82</v>
          </cell>
          <cell r="Q1286">
            <v>0</v>
          </cell>
          <cell r="R1286">
            <v>21.329999923706055</v>
          </cell>
          <cell r="S1286">
            <v>21.649999618530273</v>
          </cell>
          <cell r="T1286">
            <v>0</v>
          </cell>
          <cell r="U1286">
            <v>3.1400001049041748</v>
          </cell>
          <cell r="V1286">
            <v>107.80000305175781</v>
          </cell>
          <cell r="W1286" t="str">
            <v>CISCO_DAILY_BILL_DTL20031231.TXT</v>
          </cell>
          <cell r="X1286">
            <v>37988</v>
          </cell>
          <cell r="Z1286" t="str">
            <v>Print Summary</v>
          </cell>
        </row>
        <row r="1287">
          <cell r="E1287">
            <v>38015</v>
          </cell>
          <cell r="F1287">
            <v>30</v>
          </cell>
          <cell r="G1287">
            <v>552</v>
          </cell>
          <cell r="K1287" t="str">
            <v>DR</v>
          </cell>
          <cell r="L1287">
            <v>37985</v>
          </cell>
          <cell r="N1287">
            <v>483</v>
          </cell>
          <cell r="P1287">
            <v>64</v>
          </cell>
          <cell r="Q1287">
            <v>5</v>
          </cell>
          <cell r="R1287">
            <v>16.370000839233398</v>
          </cell>
          <cell r="S1287">
            <v>16.889999389648438</v>
          </cell>
          <cell r="T1287">
            <v>2.4200000762939453</v>
          </cell>
          <cell r="U1287">
            <v>2.5299999713897705</v>
          </cell>
          <cell r="V1287">
            <v>82.910003662109375</v>
          </cell>
          <cell r="W1287" t="str">
            <v>CISCO_DAILY_BILL_DTL20040202.TXT</v>
          </cell>
          <cell r="X1287">
            <v>38020</v>
          </cell>
          <cell r="Z1287" t="str">
            <v>Print Summary</v>
          </cell>
        </row>
        <row r="1288">
          <cell r="E1288">
            <v>38047</v>
          </cell>
          <cell r="F1288">
            <v>32</v>
          </cell>
          <cell r="G1288">
            <v>675</v>
          </cell>
          <cell r="K1288" t="str">
            <v>DR</v>
          </cell>
          <cell r="L1288">
            <v>38015</v>
          </cell>
          <cell r="N1288">
            <v>603</v>
          </cell>
          <cell r="P1288">
            <v>69</v>
          </cell>
          <cell r="Q1288">
            <v>3</v>
          </cell>
          <cell r="R1288">
            <v>20.219999313354492</v>
          </cell>
          <cell r="S1288">
            <v>18.180000305175781</v>
          </cell>
          <cell r="T1288">
            <v>1.4500000476837158</v>
          </cell>
          <cell r="U1288">
            <v>3.3299999237060547</v>
          </cell>
          <cell r="V1288">
            <v>99.44000244140625</v>
          </cell>
          <cell r="W1288" t="str">
            <v>CISCO_DAILY_BILL_DTL20040302.TXT</v>
          </cell>
          <cell r="X1288">
            <v>38049</v>
          </cell>
          <cell r="Z1288" t="str">
            <v>Print Summary</v>
          </cell>
        </row>
        <row r="1289">
          <cell r="E1289">
            <v>38076</v>
          </cell>
          <cell r="F1289">
            <v>29</v>
          </cell>
          <cell r="G1289">
            <v>496</v>
          </cell>
          <cell r="K1289" t="str">
            <v>DR</v>
          </cell>
          <cell r="L1289">
            <v>38047</v>
          </cell>
          <cell r="N1289">
            <v>449</v>
          </cell>
          <cell r="P1289">
            <v>47</v>
          </cell>
          <cell r="Q1289">
            <v>0</v>
          </cell>
          <cell r="R1289">
            <v>15.050000190734863</v>
          </cell>
          <cell r="S1289">
            <v>12.390000343322754</v>
          </cell>
          <cell r="T1289">
            <v>0</v>
          </cell>
          <cell r="U1289">
            <v>2.4500000476837158</v>
          </cell>
          <cell r="V1289">
            <v>70.139999389648438</v>
          </cell>
          <cell r="W1289" t="str">
            <v>CISCO_DAILY_BILL_DTL20040331.TXT</v>
          </cell>
          <cell r="X1289">
            <v>38078</v>
          </cell>
          <cell r="Z1289" t="str">
            <v>Print Summary</v>
          </cell>
        </row>
        <row r="1290">
          <cell r="E1290">
            <v>38105</v>
          </cell>
          <cell r="F1290">
            <v>29</v>
          </cell>
          <cell r="G1290">
            <v>566</v>
          </cell>
          <cell r="K1290" t="str">
            <v>DR</v>
          </cell>
          <cell r="L1290">
            <v>38076</v>
          </cell>
          <cell r="N1290">
            <v>510</v>
          </cell>
          <cell r="P1290">
            <v>56</v>
          </cell>
          <cell r="Q1290">
            <v>0</v>
          </cell>
          <cell r="R1290">
            <v>11.930000305175781</v>
          </cell>
          <cell r="S1290">
            <v>14.199999809265137</v>
          </cell>
          <cell r="T1290">
            <v>0</v>
          </cell>
          <cell r="U1290">
            <v>2.7999999523162842</v>
          </cell>
          <cell r="V1290">
            <v>79.269996643066406</v>
          </cell>
          <cell r="W1290" t="str">
            <v>CISCO_DAILY_BILL_DTL20040430.TXT</v>
          </cell>
          <cell r="X1290">
            <v>38110</v>
          </cell>
          <cell r="Z1290" t="str">
            <v>Print Summary</v>
          </cell>
        </row>
        <row r="1291">
          <cell r="E1291">
            <v>38138</v>
          </cell>
          <cell r="F1291">
            <v>33</v>
          </cell>
          <cell r="G1291">
            <v>665</v>
          </cell>
          <cell r="K1291" t="str">
            <v>DR</v>
          </cell>
          <cell r="L1291">
            <v>38105</v>
          </cell>
          <cell r="N1291">
            <v>610</v>
          </cell>
          <cell r="P1291">
            <v>55</v>
          </cell>
          <cell r="Q1291">
            <v>0</v>
          </cell>
          <cell r="R1291">
            <v>-6.3299999237060547</v>
          </cell>
          <cell r="S1291">
            <v>9.0100002288818359</v>
          </cell>
          <cell r="T1291">
            <v>0</v>
          </cell>
          <cell r="U1291">
            <v>3.2599999904632568</v>
          </cell>
          <cell r="V1291">
            <v>69.019996643066406</v>
          </cell>
          <cell r="W1291" t="str">
            <v>CISCO_DAILY_BILL_DTL20040601.TXT</v>
          </cell>
          <cell r="X1291">
            <v>38140</v>
          </cell>
          <cell r="Z1291" t="str">
            <v>Print Summary</v>
          </cell>
        </row>
        <row r="1292">
          <cell r="E1292">
            <v>38167</v>
          </cell>
          <cell r="F1292">
            <v>29</v>
          </cell>
          <cell r="G1292">
            <v>583</v>
          </cell>
          <cell r="K1292" t="str">
            <v>DR</v>
          </cell>
          <cell r="L1292">
            <v>38138</v>
          </cell>
          <cell r="N1292">
            <v>529</v>
          </cell>
          <cell r="P1292">
            <v>54</v>
          </cell>
          <cell r="Q1292">
            <v>0</v>
          </cell>
          <cell r="R1292">
            <v>-6.2300000190734863</v>
          </cell>
          <cell r="S1292">
            <v>8.3999996185302734</v>
          </cell>
          <cell r="T1292">
            <v>0</v>
          </cell>
          <cell r="U1292">
            <v>2.880000114440918</v>
          </cell>
          <cell r="V1292">
            <v>60.330001831054688</v>
          </cell>
          <cell r="W1292" t="str">
            <v>CISCO_DAILY_BILL_DTL20040702.TXT</v>
          </cell>
          <cell r="X1292">
            <v>38174</v>
          </cell>
          <cell r="Z1292" t="str">
            <v>Print Summary</v>
          </cell>
        </row>
        <row r="1293">
          <cell r="E1293">
            <v>38197</v>
          </cell>
          <cell r="F1293">
            <v>30</v>
          </cell>
          <cell r="G1293">
            <v>701</v>
          </cell>
          <cell r="K1293" t="str">
            <v>DR</v>
          </cell>
          <cell r="L1293">
            <v>38167</v>
          </cell>
          <cell r="N1293">
            <v>639</v>
          </cell>
          <cell r="P1293">
            <v>55</v>
          </cell>
          <cell r="Q1293">
            <v>7</v>
          </cell>
          <cell r="R1293">
            <v>-7.5199999809265137</v>
          </cell>
          <cell r="S1293">
            <v>8.5500001907348633</v>
          </cell>
          <cell r="T1293">
            <v>4.5399999618530273</v>
          </cell>
          <cell r="U1293">
            <v>3.4600000381469727</v>
          </cell>
          <cell r="V1293">
            <v>78.55999755859375</v>
          </cell>
          <cell r="W1293" t="str">
            <v>CISCO_DAILY_BILL_DTL20040730.TXT</v>
          </cell>
          <cell r="X1293">
            <v>38201</v>
          </cell>
          <cell r="Z1293" t="str">
            <v>Print Summary</v>
          </cell>
        </row>
        <row r="1294">
          <cell r="E1294">
            <v>38228</v>
          </cell>
          <cell r="F1294">
            <v>31</v>
          </cell>
          <cell r="G1294">
            <v>676</v>
          </cell>
          <cell r="K1294" t="str">
            <v>DR</v>
          </cell>
          <cell r="L1294">
            <v>38197</v>
          </cell>
          <cell r="N1294">
            <v>622</v>
          </cell>
          <cell r="P1294">
            <v>47</v>
          </cell>
          <cell r="Q1294">
            <v>7</v>
          </cell>
          <cell r="R1294">
            <v>-7.320000171661377</v>
          </cell>
          <cell r="S1294">
            <v>7.309999942779541</v>
          </cell>
          <cell r="T1294">
            <v>4.5399999618530273</v>
          </cell>
          <cell r="U1294">
            <v>3.3299999237060547</v>
          </cell>
          <cell r="V1294">
            <v>73.580001831054688</v>
          </cell>
          <cell r="W1294" t="str">
            <v>CISCO_DAILY_BILL_DTL20040830.TXT</v>
          </cell>
          <cell r="X1294">
            <v>38230</v>
          </cell>
          <cell r="Z1294" t="str">
            <v>Print Summary</v>
          </cell>
        </row>
        <row r="1295">
          <cell r="E1295">
            <v>37987</v>
          </cell>
          <cell r="F1295">
            <v>30</v>
          </cell>
          <cell r="G1295">
            <v>235</v>
          </cell>
          <cell r="K1295" t="str">
            <v>DR</v>
          </cell>
          <cell r="L1295">
            <v>37957</v>
          </cell>
          <cell r="N1295">
            <v>195</v>
          </cell>
          <cell r="P1295">
            <v>40</v>
          </cell>
          <cell r="Q1295">
            <v>0</v>
          </cell>
          <cell r="R1295">
            <v>6.630000114440918</v>
          </cell>
          <cell r="S1295">
            <v>10.560000419616699</v>
          </cell>
          <cell r="T1295">
            <v>0</v>
          </cell>
          <cell r="U1295">
            <v>1.0399999618530273</v>
          </cell>
          <cell r="V1295">
            <v>35.700000762939453</v>
          </cell>
          <cell r="W1295" t="str">
            <v>CISCO_DAILY_BILL_DTL20040102.TXT</v>
          </cell>
          <cell r="X1295">
            <v>37991</v>
          </cell>
          <cell r="Z1295" t="str">
            <v>Print Summary</v>
          </cell>
        </row>
        <row r="1296">
          <cell r="E1296">
            <v>38018</v>
          </cell>
          <cell r="F1296">
            <v>31</v>
          </cell>
          <cell r="G1296">
            <v>291</v>
          </cell>
          <cell r="K1296" t="str">
            <v>DR</v>
          </cell>
          <cell r="L1296">
            <v>37987</v>
          </cell>
          <cell r="N1296">
            <v>238</v>
          </cell>
          <cell r="P1296">
            <v>48</v>
          </cell>
          <cell r="Q1296">
            <v>5</v>
          </cell>
          <cell r="R1296">
            <v>8.0500001907348633</v>
          </cell>
          <cell r="S1296">
            <v>12.670000076293945</v>
          </cell>
          <cell r="T1296">
            <v>2.4200000762939453</v>
          </cell>
          <cell r="U1296">
            <v>1.3500000238418579</v>
          </cell>
          <cell r="V1296">
            <v>45.630001068115234</v>
          </cell>
          <cell r="W1296" t="str">
            <v>CISCO_DAILY_BILL_DTL20040202.TXT</v>
          </cell>
          <cell r="X1296">
            <v>38020</v>
          </cell>
          <cell r="Z1296" t="str">
            <v>Print Summary</v>
          </cell>
        </row>
        <row r="1297">
          <cell r="E1297">
            <v>38048</v>
          </cell>
          <cell r="F1297">
            <v>30</v>
          </cell>
          <cell r="G1297">
            <v>260</v>
          </cell>
          <cell r="K1297" t="str">
            <v>DR</v>
          </cell>
          <cell r="L1297">
            <v>38018</v>
          </cell>
          <cell r="N1297">
            <v>217</v>
          </cell>
          <cell r="P1297">
            <v>41</v>
          </cell>
          <cell r="Q1297">
            <v>2</v>
          </cell>
          <cell r="R1297">
            <v>7.2800002098083496</v>
          </cell>
          <cell r="S1297">
            <v>10.800000190734863</v>
          </cell>
          <cell r="T1297">
            <v>0.97000002861022949</v>
          </cell>
          <cell r="U1297">
            <v>1.2799999713897705</v>
          </cell>
          <cell r="V1297">
            <v>39.229999542236328</v>
          </cell>
          <cell r="W1297" t="str">
            <v>CISCO_DAILY_BILL_DTL20040303.TXT</v>
          </cell>
          <cell r="X1297">
            <v>38050</v>
          </cell>
          <cell r="Z1297" t="str">
            <v>Print Summary</v>
          </cell>
        </row>
        <row r="1298">
          <cell r="E1298">
            <v>38077</v>
          </cell>
          <cell r="F1298">
            <v>29</v>
          </cell>
          <cell r="G1298">
            <v>254</v>
          </cell>
          <cell r="K1298" t="str">
            <v>DR</v>
          </cell>
          <cell r="L1298">
            <v>38048</v>
          </cell>
          <cell r="N1298">
            <v>210</v>
          </cell>
          <cell r="P1298">
            <v>44</v>
          </cell>
          <cell r="Q1298">
            <v>0</v>
          </cell>
          <cell r="R1298">
            <v>7.0399999618530273</v>
          </cell>
          <cell r="S1298">
            <v>11.600000381469727</v>
          </cell>
          <cell r="T1298">
            <v>0</v>
          </cell>
          <cell r="U1298">
            <v>1.25</v>
          </cell>
          <cell r="V1298">
            <v>38.740001678466797</v>
          </cell>
          <cell r="W1298" t="str">
            <v>CISCO_DAILY_BILL_DTL20040401.TXT</v>
          </cell>
          <cell r="X1298">
            <v>38079</v>
          </cell>
          <cell r="Z1298" t="str">
            <v>Print Summary</v>
          </cell>
        </row>
        <row r="1299">
          <cell r="E1299">
            <v>38106</v>
          </cell>
          <cell r="F1299">
            <v>29</v>
          </cell>
          <cell r="G1299">
            <v>177</v>
          </cell>
          <cell r="K1299" t="str">
            <v>DR</v>
          </cell>
          <cell r="L1299">
            <v>38077</v>
          </cell>
          <cell r="N1299">
            <v>149</v>
          </cell>
          <cell r="P1299">
            <v>28</v>
          </cell>
          <cell r="Q1299">
            <v>0</v>
          </cell>
          <cell r="R1299">
            <v>3.6800000667572021</v>
          </cell>
          <cell r="S1299">
            <v>7.1100001335144043</v>
          </cell>
          <cell r="T1299">
            <v>0</v>
          </cell>
          <cell r="U1299">
            <v>0.87000000476837158</v>
          </cell>
          <cell r="V1299">
            <v>25.389999389648438</v>
          </cell>
          <cell r="W1299" t="str">
            <v>CISCO_DAILY_BILL_DTL20040503.TXT</v>
          </cell>
          <cell r="X1299">
            <v>38111</v>
          </cell>
          <cell r="Z1299" t="str">
            <v>Print Summary</v>
          </cell>
        </row>
        <row r="1300">
          <cell r="E1300">
            <v>38139</v>
          </cell>
          <cell r="F1300">
            <v>33</v>
          </cell>
          <cell r="G1300">
            <v>137</v>
          </cell>
          <cell r="K1300" t="str">
            <v>DR</v>
          </cell>
          <cell r="L1300">
            <v>38106</v>
          </cell>
          <cell r="N1300">
            <v>115</v>
          </cell>
          <cell r="P1300">
            <v>22</v>
          </cell>
          <cell r="Q1300">
            <v>0</v>
          </cell>
          <cell r="R1300">
            <v>-1.2999999523162842</v>
          </cell>
          <cell r="S1300">
            <v>3.5199999809265137</v>
          </cell>
          <cell r="T1300">
            <v>0</v>
          </cell>
          <cell r="U1300">
            <v>0.67000001668930054</v>
          </cell>
          <cell r="V1300">
            <v>13.920000076293945</v>
          </cell>
          <cell r="W1300" t="str">
            <v>CISCO_DAILY_BILL_DTL20040602.TXT</v>
          </cell>
          <cell r="X1300">
            <v>38141</v>
          </cell>
          <cell r="Z1300" t="str">
            <v>Print Summary</v>
          </cell>
        </row>
        <row r="1301">
          <cell r="E1301">
            <v>38168</v>
          </cell>
          <cell r="F1301">
            <v>29</v>
          </cell>
          <cell r="G1301">
            <v>115</v>
          </cell>
          <cell r="K1301" t="str">
            <v>DR</v>
          </cell>
          <cell r="L1301">
            <v>38139</v>
          </cell>
          <cell r="N1301">
            <v>92</v>
          </cell>
          <cell r="P1301">
            <v>23</v>
          </cell>
          <cell r="Q1301">
            <v>0</v>
          </cell>
          <cell r="R1301">
            <v>-1.0800000429153442</v>
          </cell>
          <cell r="S1301">
            <v>3.5799999237060547</v>
          </cell>
          <cell r="T1301">
            <v>0</v>
          </cell>
          <cell r="U1301">
            <v>0.56999999284744263</v>
          </cell>
          <cell r="V1301">
            <v>12.329999923706055</v>
          </cell>
          <cell r="W1301" t="str">
            <v>CISCO_DAILY_BILL_DTL20040701.TXT</v>
          </cell>
          <cell r="X1301">
            <v>38170</v>
          </cell>
          <cell r="Z1301" t="str">
            <v>Print Summary</v>
          </cell>
        </row>
        <row r="1302">
          <cell r="E1302">
            <v>38200</v>
          </cell>
          <cell r="F1302">
            <v>32</v>
          </cell>
          <cell r="G1302">
            <v>144</v>
          </cell>
          <cell r="K1302" t="str">
            <v>DR</v>
          </cell>
          <cell r="L1302">
            <v>38168</v>
          </cell>
          <cell r="N1302">
            <v>119</v>
          </cell>
          <cell r="P1302">
            <v>25</v>
          </cell>
          <cell r="Q1302">
            <v>0</v>
          </cell>
          <cell r="R1302">
            <v>-1.3999999761581421</v>
          </cell>
          <cell r="S1302">
            <v>3.8900001049041748</v>
          </cell>
          <cell r="T1302">
            <v>0</v>
          </cell>
          <cell r="U1302">
            <v>0.70999997854232788</v>
          </cell>
          <cell r="V1302">
            <v>14.789999961853027</v>
          </cell>
          <cell r="W1302" t="str">
            <v>CISCO_DAILY_BILL_DTL20040803.TXT</v>
          </cell>
          <cell r="X1302">
            <v>38203</v>
          </cell>
          <cell r="Z1302" t="str">
            <v>Print Summary</v>
          </cell>
          <cell r="AA1302" t="str">
            <v>CPP Notification Failure. Move 5 kWh from super peak to on peak.</v>
          </cell>
        </row>
        <row r="1303">
          <cell r="E1303">
            <v>38229</v>
          </cell>
          <cell r="F1303">
            <v>29</v>
          </cell>
          <cell r="G1303">
            <v>165</v>
          </cell>
          <cell r="K1303" t="str">
            <v>DR</v>
          </cell>
          <cell r="L1303">
            <v>38200</v>
          </cell>
          <cell r="N1303">
            <v>133</v>
          </cell>
          <cell r="P1303">
            <v>32</v>
          </cell>
          <cell r="Q1303">
            <v>0</v>
          </cell>
          <cell r="R1303">
            <v>-1.5700000524520874</v>
          </cell>
          <cell r="S1303">
            <v>4.9800000190734863</v>
          </cell>
          <cell r="T1303">
            <v>0</v>
          </cell>
          <cell r="U1303">
            <v>0.81000000238418579</v>
          </cell>
          <cell r="V1303">
            <v>17.5</v>
          </cell>
          <cell r="W1303" t="str">
            <v>CISCO_DAILY_BILL_DTL20040901.TXT</v>
          </cell>
          <cell r="X1303">
            <v>38232</v>
          </cell>
          <cell r="Z1303" t="str">
            <v>Print Summary</v>
          </cell>
          <cell r="AA1303" t="str">
            <v>CPP Notification Failure. Move 5 kWh from super peak to on peak.</v>
          </cell>
        </row>
        <row r="1304">
          <cell r="E1304">
            <v>37833</v>
          </cell>
          <cell r="F1304">
            <v>30</v>
          </cell>
          <cell r="G1304">
            <v>1181</v>
          </cell>
          <cell r="K1304" t="str">
            <v>DR</v>
          </cell>
          <cell r="L1304">
            <v>37803</v>
          </cell>
          <cell r="N1304">
            <v>893</v>
          </cell>
          <cell r="P1304">
            <v>286</v>
          </cell>
          <cell r="Q1304">
            <v>2</v>
          </cell>
          <cell r="R1304">
            <v>39.180000305175781</v>
          </cell>
          <cell r="S1304">
            <v>44.009998321533203</v>
          </cell>
          <cell r="T1304">
            <v>0.94999998807907104</v>
          </cell>
          <cell r="U1304">
            <v>6.059999942779541</v>
          </cell>
          <cell r="V1304">
            <v>209.67999267578125</v>
          </cell>
          <cell r="W1304" t="str">
            <v>CISCO_DAILY_BILL_DTL20030805.TXT</v>
          </cell>
          <cell r="X1304">
            <v>37840</v>
          </cell>
          <cell r="Z1304" t="str">
            <v>Print Summary</v>
          </cell>
          <cell r="AA1304" t="str">
            <v>CPP Notification Failure. Move 9 kWh from super peak to on peak.</v>
          </cell>
        </row>
        <row r="1305">
          <cell r="E1305">
            <v>37865</v>
          </cell>
          <cell r="F1305">
            <v>32</v>
          </cell>
          <cell r="G1305">
            <v>1308</v>
          </cell>
          <cell r="K1305" t="str">
            <v>DR</v>
          </cell>
          <cell r="L1305">
            <v>37833</v>
          </cell>
          <cell r="N1305">
            <v>1010</v>
          </cell>
          <cell r="P1305">
            <v>274</v>
          </cell>
          <cell r="Q1305">
            <v>24</v>
          </cell>
          <cell r="R1305">
            <v>44.319999694824219</v>
          </cell>
          <cell r="S1305">
            <v>42.159999847412109</v>
          </cell>
          <cell r="T1305">
            <v>11.369999885559082</v>
          </cell>
          <cell r="U1305">
            <v>6.690000057220459</v>
          </cell>
          <cell r="V1305">
            <v>238.49000549316406</v>
          </cell>
          <cell r="W1305" t="str">
            <v>CISCO_DAILY_BILL_DTL20030904.TXT</v>
          </cell>
          <cell r="X1305">
            <v>37869</v>
          </cell>
          <cell r="Z1305" t="str">
            <v>Print Summary</v>
          </cell>
        </row>
        <row r="1306">
          <cell r="E1306">
            <v>37894</v>
          </cell>
          <cell r="F1306">
            <v>29</v>
          </cell>
          <cell r="G1306">
            <v>936</v>
          </cell>
          <cell r="K1306" t="str">
            <v>DR</v>
          </cell>
          <cell r="L1306">
            <v>37865</v>
          </cell>
          <cell r="N1306">
            <v>741</v>
          </cell>
          <cell r="P1306">
            <v>171</v>
          </cell>
          <cell r="Q1306">
            <v>24</v>
          </cell>
          <cell r="R1306">
            <v>33.020000457763672</v>
          </cell>
          <cell r="S1306">
            <v>26.430000305175781</v>
          </cell>
          <cell r="T1306">
            <v>11.390000343322754</v>
          </cell>
          <cell r="U1306">
            <v>4.1599998474121094</v>
          </cell>
          <cell r="V1306">
            <v>164.77999877929688</v>
          </cell>
          <cell r="W1306" t="str">
            <v>CISCO_DAILY_BILL_DTL20031001.TXT</v>
          </cell>
          <cell r="X1306">
            <v>37896</v>
          </cell>
          <cell r="Z1306" t="str">
            <v>Print Summary</v>
          </cell>
        </row>
        <row r="1307">
          <cell r="E1307">
            <v>37923</v>
          </cell>
          <cell r="F1307">
            <v>29</v>
          </cell>
          <cell r="G1307">
            <v>958</v>
          </cell>
          <cell r="K1307" t="str">
            <v>DR</v>
          </cell>
          <cell r="L1307">
            <v>37894</v>
          </cell>
          <cell r="N1307">
            <v>735</v>
          </cell>
          <cell r="P1307">
            <v>212</v>
          </cell>
          <cell r="Q1307">
            <v>11</v>
          </cell>
          <cell r="R1307">
            <v>32.75</v>
          </cell>
          <cell r="S1307">
            <v>32.770000457763672</v>
          </cell>
          <cell r="T1307">
            <v>5.2199997901916504</v>
          </cell>
          <cell r="U1307">
            <v>4.2600002288818359</v>
          </cell>
          <cell r="V1307">
            <v>169.22999572753906</v>
          </cell>
          <cell r="W1307" t="str">
            <v>CISCO_DAILY_BILL_DTL20031103.TXT</v>
          </cell>
          <cell r="X1307">
            <v>37929</v>
          </cell>
          <cell r="Z1307" t="str">
            <v>Print Summary</v>
          </cell>
        </row>
        <row r="1308">
          <cell r="E1308">
            <v>37956</v>
          </cell>
          <cell r="F1308">
            <v>33</v>
          </cell>
          <cell r="G1308">
            <v>1210</v>
          </cell>
          <cell r="K1308" t="str">
            <v>DR</v>
          </cell>
          <cell r="L1308">
            <v>37923</v>
          </cell>
          <cell r="N1308">
            <v>946</v>
          </cell>
          <cell r="P1308">
            <v>264</v>
          </cell>
          <cell r="Q1308">
            <v>0</v>
          </cell>
          <cell r="R1308">
            <v>41.049999237060547</v>
          </cell>
          <cell r="S1308">
            <v>15.520000457763672</v>
          </cell>
          <cell r="T1308">
            <v>0</v>
          </cell>
          <cell r="U1308">
            <v>5.380000114440918</v>
          </cell>
          <cell r="V1308">
            <v>178.58000183105469</v>
          </cell>
          <cell r="W1308" t="str">
            <v>CISCO_DAILY_BILL_DTL20031202.TXT</v>
          </cell>
          <cell r="X1308">
            <v>37958</v>
          </cell>
          <cell r="Z1308" t="str">
            <v>Print Summary</v>
          </cell>
        </row>
        <row r="1309">
          <cell r="E1309">
            <v>37987</v>
          </cell>
          <cell r="F1309">
            <v>31</v>
          </cell>
          <cell r="G1309">
            <v>1057</v>
          </cell>
          <cell r="K1309" t="str">
            <v>DR</v>
          </cell>
          <cell r="L1309">
            <v>37956</v>
          </cell>
          <cell r="N1309">
            <v>784</v>
          </cell>
          <cell r="P1309">
            <v>273</v>
          </cell>
          <cell r="Q1309">
            <v>0</v>
          </cell>
          <cell r="R1309">
            <v>33.970001220703125</v>
          </cell>
          <cell r="S1309">
            <v>13.189999580383301</v>
          </cell>
          <cell r="T1309">
            <v>0</v>
          </cell>
          <cell r="U1309">
            <v>4.690000057220459</v>
          </cell>
          <cell r="V1309">
            <v>151.13999938964844</v>
          </cell>
          <cell r="W1309" t="str">
            <v>CISCO_DAILY_BILL_DTL20040102.TXT</v>
          </cell>
          <cell r="X1309">
            <v>37991</v>
          </cell>
          <cell r="Z1309" t="str">
            <v>Print Summary</v>
          </cell>
        </row>
        <row r="1310">
          <cell r="E1310">
            <v>38018</v>
          </cell>
          <cell r="F1310">
            <v>31</v>
          </cell>
          <cell r="G1310">
            <v>1321</v>
          </cell>
          <cell r="K1310" t="str">
            <v>DR</v>
          </cell>
          <cell r="L1310">
            <v>37987</v>
          </cell>
          <cell r="N1310">
            <v>1005</v>
          </cell>
          <cell r="P1310">
            <v>282</v>
          </cell>
          <cell r="Q1310">
            <v>34</v>
          </cell>
          <cell r="R1310">
            <v>43.340000152587891</v>
          </cell>
          <cell r="S1310">
            <v>13.590000152587891</v>
          </cell>
          <cell r="T1310">
            <v>22.379999160766602</v>
          </cell>
          <cell r="U1310">
            <v>6.119999885559082</v>
          </cell>
          <cell r="V1310">
            <v>216.02999877929688</v>
          </cell>
          <cell r="W1310" t="str">
            <v>CISCO_DAILY_BILL_DTL20040202.TXT</v>
          </cell>
          <cell r="X1310">
            <v>38020</v>
          </cell>
          <cell r="Z1310" t="str">
            <v>Print Summary</v>
          </cell>
        </row>
        <row r="1311">
          <cell r="E1311">
            <v>38048</v>
          </cell>
          <cell r="F1311">
            <v>30</v>
          </cell>
          <cell r="G1311">
            <v>1157</v>
          </cell>
          <cell r="K1311" t="str">
            <v>DR</v>
          </cell>
          <cell r="L1311">
            <v>38018</v>
          </cell>
          <cell r="N1311">
            <v>862</v>
          </cell>
          <cell r="P1311">
            <v>283</v>
          </cell>
          <cell r="Q1311">
            <v>12</v>
          </cell>
          <cell r="R1311">
            <v>36.930000305175781</v>
          </cell>
          <cell r="S1311">
            <v>13.539999961853027</v>
          </cell>
          <cell r="T1311">
            <v>7.8899998664855957</v>
          </cell>
          <cell r="U1311">
            <v>5.7100000381469727</v>
          </cell>
          <cell r="V1311">
            <v>175.30000305175781</v>
          </cell>
          <cell r="W1311" t="str">
            <v>CISCO_DAILY_BILL_DTL20040303.TXT</v>
          </cell>
          <cell r="X1311">
            <v>38050</v>
          </cell>
          <cell r="Z1311" t="str">
            <v>Print Summary</v>
          </cell>
        </row>
        <row r="1312">
          <cell r="E1312">
            <v>38077</v>
          </cell>
          <cell r="F1312">
            <v>29</v>
          </cell>
          <cell r="G1312">
            <v>1090</v>
          </cell>
          <cell r="K1312" t="str">
            <v>DR</v>
          </cell>
          <cell r="L1312">
            <v>38048</v>
          </cell>
          <cell r="N1312">
            <v>824</v>
          </cell>
          <cell r="P1312">
            <v>266</v>
          </cell>
          <cell r="Q1312">
            <v>0</v>
          </cell>
          <cell r="R1312">
            <v>35.299999237060547</v>
          </cell>
          <cell r="S1312">
            <v>12.729999542236328</v>
          </cell>
          <cell r="T1312">
            <v>0</v>
          </cell>
          <cell r="U1312">
            <v>5.369999885559082</v>
          </cell>
          <cell r="V1312">
            <v>158.88999938964844</v>
          </cell>
          <cell r="W1312" t="str">
            <v>CISCO_DAILY_BILL_DTL20040401.TXT</v>
          </cell>
          <cell r="X1312">
            <v>38079</v>
          </cell>
          <cell r="Z1312" t="str">
            <v>Print Summary</v>
          </cell>
        </row>
        <row r="1313">
          <cell r="E1313">
            <v>38106</v>
          </cell>
          <cell r="F1313">
            <v>29</v>
          </cell>
          <cell r="G1313">
            <v>1139</v>
          </cell>
          <cell r="K1313" t="str">
            <v>DR</v>
          </cell>
          <cell r="L1313">
            <v>38077</v>
          </cell>
          <cell r="N1313">
            <v>895</v>
          </cell>
          <cell r="P1313">
            <v>244</v>
          </cell>
          <cell r="Q1313">
            <v>0</v>
          </cell>
          <cell r="R1313">
            <v>28.840000152587891</v>
          </cell>
          <cell r="S1313">
            <v>8.8299999237060547</v>
          </cell>
          <cell r="T1313">
            <v>0</v>
          </cell>
          <cell r="U1313">
            <v>5.619999885559082</v>
          </cell>
          <cell r="V1313">
            <v>164.50999450683594</v>
          </cell>
          <cell r="W1313" t="str">
            <v>CISCO_DAILY_BILL_DTL20040430.TXT</v>
          </cell>
          <cell r="X1313">
            <v>38110</v>
          </cell>
          <cell r="Z1313" t="str">
            <v>Print Summary</v>
          </cell>
        </row>
        <row r="1314">
          <cell r="E1314">
            <v>38139</v>
          </cell>
          <cell r="F1314">
            <v>33</v>
          </cell>
          <cell r="G1314">
            <v>1158</v>
          </cell>
          <cell r="K1314" t="str">
            <v>DR</v>
          </cell>
          <cell r="L1314">
            <v>38106</v>
          </cell>
          <cell r="N1314">
            <v>909</v>
          </cell>
          <cell r="P1314">
            <v>249</v>
          </cell>
          <cell r="Q1314">
            <v>0</v>
          </cell>
          <cell r="R1314">
            <v>24.719999313354492</v>
          </cell>
          <cell r="S1314">
            <v>32.580001831054688</v>
          </cell>
          <cell r="T1314">
            <v>0</v>
          </cell>
          <cell r="U1314">
            <v>5.7100000381469727</v>
          </cell>
          <cell r="V1314">
            <v>191.50999450683594</v>
          </cell>
          <cell r="W1314" t="str">
            <v>CISCO_DAILY_BILL_DTL20040602.TXT</v>
          </cell>
          <cell r="X1314">
            <v>38141</v>
          </cell>
          <cell r="Z1314" t="str">
            <v>Print Summary</v>
          </cell>
        </row>
        <row r="1315">
          <cell r="E1315">
            <v>38168</v>
          </cell>
          <cell r="F1315">
            <v>29</v>
          </cell>
          <cell r="G1315">
            <v>978</v>
          </cell>
          <cell r="K1315" t="str">
            <v>DR</v>
          </cell>
          <cell r="L1315">
            <v>38139</v>
          </cell>
          <cell r="N1315">
            <v>778</v>
          </cell>
          <cell r="P1315">
            <v>200</v>
          </cell>
          <cell r="Q1315">
            <v>0</v>
          </cell>
          <cell r="R1315">
            <v>21.180000305175781</v>
          </cell>
          <cell r="S1315">
            <v>27.450000762939453</v>
          </cell>
          <cell r="T1315">
            <v>0</v>
          </cell>
          <cell r="U1315">
            <v>4.8299999237060547</v>
          </cell>
          <cell r="V1315">
            <v>161.16000366210938</v>
          </cell>
          <cell r="W1315" t="str">
            <v>CISCO_DAILY_BILL_DTL20040701.TXT</v>
          </cell>
          <cell r="X1315">
            <v>38170</v>
          </cell>
          <cell r="Z1315" t="str">
            <v>Print Summary</v>
          </cell>
        </row>
        <row r="1316">
          <cell r="E1316">
            <v>38200</v>
          </cell>
          <cell r="F1316">
            <v>32</v>
          </cell>
          <cell r="G1316">
            <v>1270</v>
          </cell>
          <cell r="K1316" t="str">
            <v>DR</v>
          </cell>
          <cell r="L1316">
            <v>38168</v>
          </cell>
          <cell r="N1316">
            <v>965</v>
          </cell>
          <cell r="P1316">
            <v>271</v>
          </cell>
          <cell r="Q1316">
            <v>34</v>
          </cell>
          <cell r="R1316">
            <v>26.280000686645508</v>
          </cell>
          <cell r="S1316">
            <v>37.189998626708984</v>
          </cell>
          <cell r="T1316">
            <v>15.550000190734863</v>
          </cell>
          <cell r="U1316">
            <v>6.2600002288818359</v>
          </cell>
          <cell r="V1316">
            <v>232.03999328613281</v>
          </cell>
          <cell r="W1316" t="str">
            <v>CISCO_DAILY_BILL_DTL20040802.TXT</v>
          </cell>
          <cell r="X1316">
            <v>38202</v>
          </cell>
          <cell r="Z1316" t="str">
            <v>Print Summary</v>
          </cell>
        </row>
        <row r="1317">
          <cell r="E1317">
            <v>38229</v>
          </cell>
          <cell r="F1317">
            <v>29</v>
          </cell>
          <cell r="G1317">
            <v>1090</v>
          </cell>
          <cell r="K1317" t="str">
            <v>DR</v>
          </cell>
          <cell r="L1317">
            <v>38200</v>
          </cell>
          <cell r="N1317">
            <v>837</v>
          </cell>
          <cell r="P1317">
            <v>198</v>
          </cell>
          <cell r="Q1317">
            <v>55</v>
          </cell>
          <cell r="R1317">
            <v>22.790000915527344</v>
          </cell>
          <cell r="S1317">
            <v>27.170000076293945</v>
          </cell>
          <cell r="T1317">
            <v>25.149999618530273</v>
          </cell>
          <cell r="U1317">
            <v>5.380000114440918</v>
          </cell>
          <cell r="V1317">
            <v>204.33999633789063</v>
          </cell>
          <cell r="W1317" t="str">
            <v>CISCO_DAILY_BILL_DTL20040901.TXT</v>
          </cell>
          <cell r="X1317">
            <v>38232</v>
          </cell>
          <cell r="Z1317" t="str">
            <v>Print Summary</v>
          </cell>
        </row>
        <row r="1318">
          <cell r="E1318">
            <v>37894</v>
          </cell>
          <cell r="F1318">
            <v>28</v>
          </cell>
          <cell r="G1318">
            <v>732</v>
          </cell>
          <cell r="K1318" t="str">
            <v>DRLI</v>
          </cell>
          <cell r="L1318">
            <v>37866</v>
          </cell>
          <cell r="N1318">
            <v>605</v>
          </cell>
          <cell r="P1318">
            <v>111</v>
          </cell>
          <cell r="Q1318">
            <v>16</v>
          </cell>
          <cell r="R1318">
            <v>2.9500000476837158</v>
          </cell>
          <cell r="S1318">
            <v>19.110000610351563</v>
          </cell>
          <cell r="T1318">
            <v>10.640000343322754</v>
          </cell>
          <cell r="U1318">
            <v>0</v>
          </cell>
          <cell r="V1318">
            <v>74.730003356933594</v>
          </cell>
          <cell r="W1318" t="str">
            <v>CISCO_DAILY_BILL_DTL20031002.TXT</v>
          </cell>
          <cell r="X1318">
            <v>37897</v>
          </cell>
          <cell r="Z1318" t="str">
            <v>Print Summary</v>
          </cell>
        </row>
        <row r="1319">
          <cell r="E1319">
            <v>37923</v>
          </cell>
          <cell r="F1319">
            <v>29</v>
          </cell>
          <cell r="G1319">
            <v>620</v>
          </cell>
          <cell r="K1319" t="str">
            <v>DRLI</v>
          </cell>
          <cell r="L1319">
            <v>37894</v>
          </cell>
          <cell r="N1319">
            <v>522</v>
          </cell>
          <cell r="P1319">
            <v>92</v>
          </cell>
          <cell r="Q1319">
            <v>6</v>
          </cell>
          <cell r="R1319">
            <v>2.5399999618530273</v>
          </cell>
          <cell r="S1319">
            <v>15.840000152587891</v>
          </cell>
          <cell r="T1319">
            <v>3.9900000095367432</v>
          </cell>
          <cell r="U1319">
            <v>0</v>
          </cell>
          <cell r="V1319">
            <v>61.299999237060547</v>
          </cell>
          <cell r="W1319" t="str">
            <v>CISCO_DAILY_BILL_DTL20031103.TXT</v>
          </cell>
          <cell r="X1319">
            <v>37929</v>
          </cell>
          <cell r="Z1319" t="str">
            <v>Print Summary</v>
          </cell>
        </row>
        <row r="1320">
          <cell r="E1320">
            <v>37956</v>
          </cell>
          <cell r="F1320">
            <v>33</v>
          </cell>
          <cell r="G1320">
            <v>722</v>
          </cell>
          <cell r="K1320" t="str">
            <v>DRLI</v>
          </cell>
          <cell r="L1320">
            <v>37923</v>
          </cell>
          <cell r="N1320">
            <v>643</v>
          </cell>
          <cell r="P1320">
            <v>79</v>
          </cell>
          <cell r="Q1320">
            <v>0</v>
          </cell>
          <cell r="R1320">
            <v>20.489999771118164</v>
          </cell>
          <cell r="S1320">
            <v>20.079999923706055</v>
          </cell>
          <cell r="T1320">
            <v>0</v>
          </cell>
          <cell r="U1320">
            <v>0</v>
          </cell>
          <cell r="V1320">
            <v>79.5</v>
          </cell>
          <cell r="W1320" t="str">
            <v>CISCO_DAILY_BILL_DTL20031202.TXT</v>
          </cell>
          <cell r="X1320">
            <v>37958</v>
          </cell>
          <cell r="Z1320" t="str">
            <v>Print Summary</v>
          </cell>
        </row>
        <row r="1321">
          <cell r="E1321">
            <v>37987</v>
          </cell>
          <cell r="F1321">
            <v>31</v>
          </cell>
          <cell r="G1321">
            <v>748</v>
          </cell>
          <cell r="K1321" t="str">
            <v>DRLI</v>
          </cell>
          <cell r="L1321">
            <v>37956</v>
          </cell>
          <cell r="N1321">
            <v>664</v>
          </cell>
          <cell r="P1321">
            <v>84</v>
          </cell>
          <cell r="Q1321">
            <v>0</v>
          </cell>
          <cell r="R1321">
            <v>22.129999160766602</v>
          </cell>
          <cell r="S1321">
            <v>22.120000839233398</v>
          </cell>
          <cell r="T1321">
            <v>0</v>
          </cell>
          <cell r="U1321">
            <v>0</v>
          </cell>
          <cell r="V1321">
            <v>83.510002136230469</v>
          </cell>
          <cell r="W1321" t="str">
            <v>CISCO_DAILY_BILL_DTL20040102.TXT</v>
          </cell>
          <cell r="X1321">
            <v>37991</v>
          </cell>
          <cell r="Z1321" t="str">
            <v>Print Summary</v>
          </cell>
        </row>
        <row r="1322">
          <cell r="E1322">
            <v>38018</v>
          </cell>
          <cell r="F1322">
            <v>31</v>
          </cell>
          <cell r="G1322">
            <v>735</v>
          </cell>
          <cell r="K1322" t="str">
            <v>DRLI</v>
          </cell>
          <cell r="L1322">
            <v>37987</v>
          </cell>
          <cell r="N1322">
            <v>654</v>
          </cell>
          <cell r="P1322">
            <v>73</v>
          </cell>
          <cell r="Q1322">
            <v>8</v>
          </cell>
          <cell r="R1322">
            <v>21.840000152587891</v>
          </cell>
          <cell r="S1322">
            <v>19.229999542236328</v>
          </cell>
          <cell r="T1322">
            <v>3.8599998950958252</v>
          </cell>
          <cell r="U1322">
            <v>0</v>
          </cell>
          <cell r="V1322">
            <v>88.349998474121094</v>
          </cell>
          <cell r="W1322" t="str">
            <v>CISCO_DAILY_BILL_DTL20040202.TXT</v>
          </cell>
          <cell r="X1322">
            <v>38020</v>
          </cell>
          <cell r="Z1322" t="str">
            <v>Print Summary</v>
          </cell>
        </row>
        <row r="1323">
          <cell r="E1323">
            <v>38048</v>
          </cell>
          <cell r="F1323">
            <v>30</v>
          </cell>
          <cell r="G1323">
            <v>719</v>
          </cell>
          <cell r="K1323" t="str">
            <v>DRLI</v>
          </cell>
          <cell r="L1323">
            <v>38018</v>
          </cell>
          <cell r="N1323">
            <v>636</v>
          </cell>
          <cell r="P1323">
            <v>78</v>
          </cell>
          <cell r="Q1323">
            <v>5</v>
          </cell>
          <cell r="R1323">
            <v>21.319999694824219</v>
          </cell>
          <cell r="S1323">
            <v>20.549999237060547</v>
          </cell>
          <cell r="T1323">
            <v>2.4200000762939453</v>
          </cell>
          <cell r="U1323">
            <v>0</v>
          </cell>
          <cell r="V1323">
            <v>82.949996948242188</v>
          </cell>
          <cell r="W1323" t="str">
            <v>CISCO_DAILY_BILL_DTL20040303.TXT</v>
          </cell>
          <cell r="X1323">
            <v>38050</v>
          </cell>
          <cell r="Z1323" t="str">
            <v>Print Summary</v>
          </cell>
        </row>
        <row r="1324">
          <cell r="E1324">
            <v>38077</v>
          </cell>
          <cell r="F1324">
            <v>29</v>
          </cell>
          <cell r="G1324">
            <v>589</v>
          </cell>
          <cell r="K1324" t="str">
            <v>DRLI</v>
          </cell>
          <cell r="L1324">
            <v>38048</v>
          </cell>
          <cell r="N1324">
            <v>523</v>
          </cell>
          <cell r="P1324">
            <v>66</v>
          </cell>
          <cell r="Q1324">
            <v>0</v>
          </cell>
          <cell r="R1324">
            <v>17.540000915527344</v>
          </cell>
          <cell r="S1324">
            <v>17.389999389648438</v>
          </cell>
          <cell r="T1324">
            <v>0</v>
          </cell>
          <cell r="U1324">
            <v>0</v>
          </cell>
          <cell r="V1324">
            <v>65.779998779296875</v>
          </cell>
          <cell r="W1324" t="str">
            <v>CISCO_DAILY_BILL_DTL20040401.TXT</v>
          </cell>
          <cell r="X1324">
            <v>38079</v>
          </cell>
          <cell r="Z1324" t="str">
            <v>Print Summary</v>
          </cell>
        </row>
        <row r="1325">
          <cell r="E1325">
            <v>38106</v>
          </cell>
          <cell r="F1325">
            <v>29</v>
          </cell>
          <cell r="G1325">
            <v>595</v>
          </cell>
          <cell r="K1325" t="str">
            <v>DRLI</v>
          </cell>
          <cell r="L1325">
            <v>38077</v>
          </cell>
          <cell r="N1325">
            <v>522</v>
          </cell>
          <cell r="P1325">
            <v>73</v>
          </cell>
          <cell r="Q1325">
            <v>0</v>
          </cell>
          <cell r="R1325">
            <v>11.770000457763672</v>
          </cell>
          <cell r="S1325">
            <v>18.340000152587891</v>
          </cell>
          <cell r="T1325">
            <v>0</v>
          </cell>
          <cell r="U1325">
            <v>0</v>
          </cell>
          <cell r="V1325">
            <v>64.339996337890625</v>
          </cell>
          <cell r="W1325" t="str">
            <v>CISCO_DAILY_BILL_DTL20040430.TXT</v>
          </cell>
          <cell r="X1325">
            <v>38110</v>
          </cell>
          <cell r="Z1325" t="str">
            <v>Print Summary</v>
          </cell>
        </row>
        <row r="1326">
          <cell r="E1326">
            <v>38139</v>
          </cell>
          <cell r="F1326">
            <v>33</v>
          </cell>
          <cell r="G1326">
            <v>694</v>
          </cell>
          <cell r="K1326" t="str">
            <v>DRLI</v>
          </cell>
          <cell r="L1326">
            <v>38106</v>
          </cell>
          <cell r="N1326">
            <v>608</v>
          </cell>
          <cell r="P1326">
            <v>86</v>
          </cell>
          <cell r="Q1326">
            <v>0</v>
          </cell>
          <cell r="R1326">
            <v>-6.4200000762939453</v>
          </cell>
          <cell r="S1326">
            <v>14.369999885559082</v>
          </cell>
          <cell r="T1326">
            <v>0</v>
          </cell>
          <cell r="U1326">
            <v>0</v>
          </cell>
          <cell r="V1326">
            <v>56.220001220703125</v>
          </cell>
          <cell r="W1326" t="str">
            <v>CISCO_DAILY_BILL_DTL20040602.TXT</v>
          </cell>
          <cell r="X1326">
            <v>38141</v>
          </cell>
          <cell r="Z1326" t="str">
            <v>Print Summary</v>
          </cell>
        </row>
        <row r="1327">
          <cell r="E1327">
            <v>38168</v>
          </cell>
          <cell r="F1327">
            <v>29</v>
          </cell>
          <cell r="G1327">
            <v>606</v>
          </cell>
          <cell r="K1327" t="str">
            <v>DRLI</v>
          </cell>
          <cell r="L1327">
            <v>38139</v>
          </cell>
          <cell r="N1327">
            <v>535</v>
          </cell>
          <cell r="P1327">
            <v>71</v>
          </cell>
          <cell r="Q1327">
            <v>0</v>
          </cell>
          <cell r="R1327">
            <v>-6.3000001907348633</v>
          </cell>
          <cell r="S1327">
            <v>11.039999961853027</v>
          </cell>
          <cell r="T1327">
            <v>0</v>
          </cell>
          <cell r="U1327">
            <v>0</v>
          </cell>
          <cell r="V1327">
            <v>47.430000305175781</v>
          </cell>
          <cell r="W1327" t="str">
            <v>CISCO_DAILY_BILL_DTL20040701.TXT</v>
          </cell>
          <cell r="X1327">
            <v>38170</v>
          </cell>
          <cell r="Z1327" t="str">
            <v>Print Summary</v>
          </cell>
        </row>
        <row r="1328">
          <cell r="E1328">
            <v>38200</v>
          </cell>
          <cell r="F1328">
            <v>32</v>
          </cell>
          <cell r="G1328">
            <v>839</v>
          </cell>
          <cell r="K1328" t="str">
            <v>DRLI</v>
          </cell>
          <cell r="L1328">
            <v>38168</v>
          </cell>
          <cell r="N1328">
            <v>703</v>
          </cell>
          <cell r="P1328">
            <v>119</v>
          </cell>
          <cell r="Q1328">
            <v>17</v>
          </cell>
          <cell r="R1328">
            <v>-8.2700004577636719</v>
          </cell>
          <cell r="S1328">
            <v>18.510000228881836</v>
          </cell>
          <cell r="T1328">
            <v>11.020000457763672</v>
          </cell>
          <cell r="U1328">
            <v>0</v>
          </cell>
          <cell r="V1328">
            <v>79.379997253417969</v>
          </cell>
          <cell r="W1328" t="str">
            <v>CISCO_DAILY_BILL_DTL20040802.TXT</v>
          </cell>
          <cell r="X1328">
            <v>38202</v>
          </cell>
          <cell r="Z1328" t="str">
            <v>Print Summary</v>
          </cell>
        </row>
        <row r="1329">
          <cell r="E1329">
            <v>38229</v>
          </cell>
          <cell r="F1329">
            <v>29</v>
          </cell>
          <cell r="G1329">
            <v>715</v>
          </cell>
          <cell r="K1329" t="str">
            <v>DRLI</v>
          </cell>
          <cell r="L1329">
            <v>38200</v>
          </cell>
          <cell r="N1329">
            <v>621</v>
          </cell>
          <cell r="P1329">
            <v>78</v>
          </cell>
          <cell r="Q1329">
            <v>16</v>
          </cell>
          <cell r="R1329">
            <v>-7.309999942779541</v>
          </cell>
          <cell r="S1329">
            <v>12.130000114440918</v>
          </cell>
          <cell r="T1329">
            <v>10.369999885559082</v>
          </cell>
          <cell r="U1329">
            <v>0</v>
          </cell>
          <cell r="V1329">
            <v>64.900001525878906</v>
          </cell>
          <cell r="W1329" t="str">
            <v>CISCO_DAILY_BILL_DTL20040831.TXT</v>
          </cell>
          <cell r="X1329">
            <v>38231</v>
          </cell>
          <cell r="Z1329" t="str">
            <v>Print Summary</v>
          </cell>
        </row>
        <row r="1330">
          <cell r="E1330">
            <v>37850</v>
          </cell>
          <cell r="F1330">
            <v>30</v>
          </cell>
          <cell r="G1330">
            <v>1073</v>
          </cell>
          <cell r="K1330" t="str">
            <v>DR</v>
          </cell>
          <cell r="L1330">
            <v>37820</v>
          </cell>
          <cell r="N1330">
            <v>788</v>
          </cell>
          <cell r="P1330">
            <v>273</v>
          </cell>
          <cell r="Q1330">
            <v>12</v>
          </cell>
          <cell r="R1330">
            <v>3.8399999141693115</v>
          </cell>
          <cell r="S1330">
            <v>47</v>
          </cell>
          <cell r="T1330">
            <v>7.9800000190734863</v>
          </cell>
          <cell r="U1330">
            <v>5.5</v>
          </cell>
          <cell r="V1330">
            <v>174.49000549316406</v>
          </cell>
          <cell r="W1330" t="str">
            <v>CISCO_DAILY_BILL_DTL20030826.TXT</v>
          </cell>
          <cell r="X1330">
            <v>37860</v>
          </cell>
          <cell r="Z1330" t="str">
            <v>Print Summary</v>
          </cell>
        </row>
        <row r="1331">
          <cell r="E1331">
            <v>37895</v>
          </cell>
          <cell r="F1331">
            <v>28</v>
          </cell>
          <cell r="G1331">
            <v>743</v>
          </cell>
          <cell r="K1331" t="str">
            <v>DR</v>
          </cell>
          <cell r="L1331">
            <v>37867</v>
          </cell>
          <cell r="N1331">
            <v>626</v>
          </cell>
          <cell r="P1331">
            <v>107</v>
          </cell>
          <cell r="Q1331">
            <v>10</v>
          </cell>
          <cell r="R1331">
            <v>27.889999389648438</v>
          </cell>
          <cell r="S1331">
            <v>16.540000915527344</v>
          </cell>
          <cell r="T1331">
            <v>4.75</v>
          </cell>
          <cell r="U1331">
            <v>3.2999999523162842</v>
          </cell>
          <cell r="V1331">
            <v>120.48000335693359</v>
          </cell>
          <cell r="W1331" t="str">
            <v>CISCO_DAILY_BILL_DTL20031002.TXT</v>
          </cell>
          <cell r="X1331">
            <v>37897</v>
          </cell>
          <cell r="Z1331" t="str">
            <v>Print Summary</v>
          </cell>
        </row>
        <row r="1332">
          <cell r="E1332">
            <v>37924</v>
          </cell>
          <cell r="F1332">
            <v>29</v>
          </cell>
          <cell r="G1332">
            <v>779</v>
          </cell>
          <cell r="K1332" t="str">
            <v>DR</v>
          </cell>
          <cell r="L1332">
            <v>37895</v>
          </cell>
          <cell r="N1332">
            <v>650</v>
          </cell>
          <cell r="P1332">
            <v>120</v>
          </cell>
          <cell r="Q1332">
            <v>9</v>
          </cell>
          <cell r="R1332">
            <v>28.959999084472656</v>
          </cell>
          <cell r="S1332">
            <v>18.549999237060547</v>
          </cell>
          <cell r="T1332">
            <v>4.2699999809265137</v>
          </cell>
          <cell r="U1332">
            <v>3.4500000476837158</v>
          </cell>
          <cell r="V1332">
            <v>128.25999450683594</v>
          </cell>
          <cell r="W1332" t="str">
            <v>CISCO_DAILY_BILL_DTL20031104.TXT</v>
          </cell>
          <cell r="X1332">
            <v>37930</v>
          </cell>
          <cell r="Z1332" t="str">
            <v>Print Summary</v>
          </cell>
        </row>
        <row r="1333">
          <cell r="E1333">
            <v>37957</v>
          </cell>
          <cell r="F1333">
            <v>33</v>
          </cell>
          <cell r="G1333">
            <v>1029</v>
          </cell>
          <cell r="K1333" t="str">
            <v>DR</v>
          </cell>
          <cell r="L1333">
            <v>37924</v>
          </cell>
          <cell r="N1333">
            <v>871</v>
          </cell>
          <cell r="P1333">
            <v>158</v>
          </cell>
          <cell r="Q1333">
            <v>0</v>
          </cell>
          <cell r="R1333">
            <v>37.759998321533203</v>
          </cell>
          <cell r="S1333">
            <v>8.6999998092651367</v>
          </cell>
          <cell r="T1333">
            <v>0</v>
          </cell>
          <cell r="U1333">
            <v>4.570000171661377</v>
          </cell>
          <cell r="V1333">
            <v>146.3800048828125</v>
          </cell>
          <cell r="W1333" t="str">
            <v>CISCO_DAILY_BILL_DTL20031203.TXT</v>
          </cell>
          <cell r="X1333">
            <v>37959</v>
          </cell>
          <cell r="Z1333" t="str">
            <v>Print Summary</v>
          </cell>
        </row>
        <row r="1334">
          <cell r="E1334">
            <v>37990</v>
          </cell>
          <cell r="F1334">
            <v>33</v>
          </cell>
          <cell r="G1334">
            <v>1139</v>
          </cell>
          <cell r="K1334" t="str">
            <v>DR</v>
          </cell>
          <cell r="L1334">
            <v>37957</v>
          </cell>
          <cell r="N1334">
            <v>934</v>
          </cell>
          <cell r="P1334">
            <v>205</v>
          </cell>
          <cell r="Q1334">
            <v>0</v>
          </cell>
          <cell r="R1334">
            <v>40.470001220703125</v>
          </cell>
          <cell r="S1334">
            <v>9.9099998474121094</v>
          </cell>
          <cell r="T1334">
            <v>0</v>
          </cell>
          <cell r="U1334">
            <v>5.070000171661377</v>
          </cell>
          <cell r="V1334">
            <v>162.80999755859375</v>
          </cell>
          <cell r="W1334" t="str">
            <v>CISCO_DAILY_BILL_DTL20040105.TXT</v>
          </cell>
          <cell r="X1334">
            <v>37992</v>
          </cell>
          <cell r="Z1334" t="str">
            <v>Print Summary</v>
          </cell>
        </row>
        <row r="1335">
          <cell r="E1335">
            <v>38019</v>
          </cell>
          <cell r="F1335">
            <v>29</v>
          </cell>
          <cell r="G1335">
            <v>771</v>
          </cell>
          <cell r="K1335" t="str">
            <v>DR</v>
          </cell>
          <cell r="L1335">
            <v>37990</v>
          </cell>
          <cell r="N1335">
            <v>642</v>
          </cell>
          <cell r="P1335">
            <v>118</v>
          </cell>
          <cell r="Q1335">
            <v>11</v>
          </cell>
          <cell r="R1335">
            <v>27.680000305175781</v>
          </cell>
          <cell r="S1335">
            <v>5.679999828338623</v>
          </cell>
          <cell r="T1335">
            <v>7.2399997711181641</v>
          </cell>
          <cell r="U1335">
            <v>3.5799999237060547</v>
          </cell>
          <cell r="V1335">
            <v>111.86000061035156</v>
          </cell>
          <cell r="W1335" t="str">
            <v>CISCO_DAILY_BILL_DTL20040203.TXT</v>
          </cell>
          <cell r="X1335">
            <v>38021</v>
          </cell>
          <cell r="Z1335" t="str">
            <v>Print Summary</v>
          </cell>
        </row>
        <row r="1336">
          <cell r="E1336">
            <v>38049</v>
          </cell>
          <cell r="F1336">
            <v>30</v>
          </cell>
          <cell r="G1336">
            <v>793</v>
          </cell>
          <cell r="K1336" t="str">
            <v>DR</v>
          </cell>
          <cell r="L1336">
            <v>38019</v>
          </cell>
          <cell r="N1336">
            <v>662</v>
          </cell>
          <cell r="P1336">
            <v>126</v>
          </cell>
          <cell r="Q1336">
            <v>5</v>
          </cell>
          <cell r="R1336">
            <v>28.360000610351563</v>
          </cell>
          <cell r="S1336">
            <v>6.0199999809265137</v>
          </cell>
          <cell r="T1336">
            <v>3.2899999618530273</v>
          </cell>
          <cell r="U1336">
            <v>3.9100000858306885</v>
          </cell>
          <cell r="V1336">
            <v>111.19000244140625</v>
          </cell>
          <cell r="W1336" t="str">
            <v>CISCO_DAILY_BILL_DTL20040304.TXT</v>
          </cell>
          <cell r="X1336">
            <v>38051</v>
          </cell>
          <cell r="Z1336" t="str">
            <v>Print Summary</v>
          </cell>
        </row>
        <row r="1337">
          <cell r="E1337">
            <v>38078</v>
          </cell>
          <cell r="F1337">
            <v>29</v>
          </cell>
          <cell r="G1337">
            <v>786</v>
          </cell>
          <cell r="K1337" t="str">
            <v>DR</v>
          </cell>
          <cell r="L1337">
            <v>38049</v>
          </cell>
          <cell r="N1337">
            <v>648</v>
          </cell>
          <cell r="P1337">
            <v>138</v>
          </cell>
          <cell r="Q1337">
            <v>0</v>
          </cell>
          <cell r="R1337">
            <v>27.760000228881836</v>
          </cell>
          <cell r="S1337">
            <v>6.5999999046325684</v>
          </cell>
          <cell r="T1337">
            <v>0</v>
          </cell>
          <cell r="U1337">
            <v>3.880000114440918</v>
          </cell>
          <cell r="V1337">
            <v>108.79000091552734</v>
          </cell>
          <cell r="W1337" t="str">
            <v>CISCO_DAILY_BILL_DTL20040402.TXT</v>
          </cell>
          <cell r="X1337">
            <v>38082</v>
          </cell>
          <cell r="Z1337" t="str">
            <v>Print Summary</v>
          </cell>
        </row>
        <row r="1338">
          <cell r="E1338">
            <v>38109</v>
          </cell>
          <cell r="F1338">
            <v>31</v>
          </cell>
          <cell r="G1338">
            <v>821</v>
          </cell>
          <cell r="K1338" t="str">
            <v>DR</v>
          </cell>
          <cell r="L1338">
            <v>38078</v>
          </cell>
          <cell r="N1338">
            <v>697</v>
          </cell>
          <cell r="P1338">
            <v>124</v>
          </cell>
          <cell r="Q1338">
            <v>0</v>
          </cell>
          <cell r="R1338">
            <v>21.600000381469727</v>
          </cell>
          <cell r="S1338">
            <v>4.4000000953674316</v>
          </cell>
          <cell r="T1338">
            <v>0</v>
          </cell>
          <cell r="U1338">
            <v>4.0300002098083496</v>
          </cell>
          <cell r="V1338">
            <v>110.19999694824219</v>
          </cell>
          <cell r="W1338" t="str">
            <v>CISCO_DAILY_BILL_DTL20040504.TXT</v>
          </cell>
          <cell r="X1338">
            <v>38112</v>
          </cell>
          <cell r="Z1338" t="str">
            <v>Print Summary</v>
          </cell>
        </row>
        <row r="1339">
          <cell r="E1339">
            <v>38140</v>
          </cell>
          <cell r="F1339">
            <v>31</v>
          </cell>
          <cell r="G1339">
            <v>948</v>
          </cell>
          <cell r="K1339" t="str">
            <v>DR</v>
          </cell>
          <cell r="L1339">
            <v>38109</v>
          </cell>
          <cell r="N1339">
            <v>783</v>
          </cell>
          <cell r="P1339">
            <v>165</v>
          </cell>
          <cell r="Q1339">
            <v>0</v>
          </cell>
          <cell r="R1339">
            <v>21.319999694824219</v>
          </cell>
          <cell r="S1339">
            <v>22.639999389648438</v>
          </cell>
          <cell r="T1339">
            <v>0</v>
          </cell>
          <cell r="U1339">
            <v>4.6700000762939453</v>
          </cell>
          <cell r="V1339">
            <v>150.58000183105469</v>
          </cell>
          <cell r="W1339" t="str">
            <v>CISCO_DAILY_BILL_DTL20040603.TXT</v>
          </cell>
          <cell r="X1339">
            <v>38142</v>
          </cell>
          <cell r="Z1339" t="str">
            <v>Print Summary</v>
          </cell>
        </row>
        <row r="1340">
          <cell r="E1340">
            <v>38169</v>
          </cell>
          <cell r="F1340">
            <v>29</v>
          </cell>
          <cell r="G1340">
            <v>894</v>
          </cell>
          <cell r="K1340" t="str">
            <v>DR</v>
          </cell>
          <cell r="L1340">
            <v>38140</v>
          </cell>
          <cell r="N1340">
            <v>748</v>
          </cell>
          <cell r="P1340">
            <v>146</v>
          </cell>
          <cell r="Q1340">
            <v>0</v>
          </cell>
          <cell r="R1340">
            <v>20.370000839233398</v>
          </cell>
          <cell r="S1340">
            <v>20.040000915527344</v>
          </cell>
          <cell r="T1340">
            <v>0</v>
          </cell>
          <cell r="U1340">
            <v>4.4099998474121094</v>
          </cell>
          <cell r="V1340">
            <v>141.17999267578125</v>
          </cell>
          <cell r="W1340" t="str">
            <v>CISCO_DAILY_BILL_DTL20040702.TXT</v>
          </cell>
          <cell r="X1340">
            <v>38174</v>
          </cell>
          <cell r="Z1340" t="str">
            <v>Print Summary</v>
          </cell>
        </row>
        <row r="1341">
          <cell r="E1341">
            <v>38201</v>
          </cell>
          <cell r="F1341">
            <v>32</v>
          </cell>
          <cell r="G1341">
            <v>1238</v>
          </cell>
          <cell r="K1341" t="str">
            <v>DR</v>
          </cell>
          <cell r="L1341">
            <v>38169</v>
          </cell>
          <cell r="N1341">
            <v>1051</v>
          </cell>
          <cell r="P1341">
            <v>163</v>
          </cell>
          <cell r="Q1341">
            <v>24</v>
          </cell>
          <cell r="R1341">
            <v>28.620000839233398</v>
          </cell>
          <cell r="S1341">
            <v>22.370000839233398</v>
          </cell>
          <cell r="T1341">
            <v>10.970000267028809</v>
          </cell>
          <cell r="U1341">
            <v>6.0999999046325684</v>
          </cell>
          <cell r="V1341">
            <v>210</v>
          </cell>
          <cell r="W1341" t="str">
            <v>CISCO_DAILY_BILL_DTL20040803.TXT</v>
          </cell>
          <cell r="X1341">
            <v>38203</v>
          </cell>
          <cell r="Z1341" t="str">
            <v>Print Summary</v>
          </cell>
        </row>
        <row r="1342">
          <cell r="E1342">
            <v>38230</v>
          </cell>
          <cell r="F1342">
            <v>29</v>
          </cell>
          <cell r="G1342">
            <v>999</v>
          </cell>
          <cell r="K1342" t="str">
            <v>DR</v>
          </cell>
          <cell r="L1342">
            <v>38201</v>
          </cell>
          <cell r="N1342">
            <v>836</v>
          </cell>
          <cell r="P1342">
            <v>130</v>
          </cell>
          <cell r="Q1342">
            <v>33</v>
          </cell>
          <cell r="R1342">
            <v>22.620000839233398</v>
          </cell>
          <cell r="S1342">
            <v>17.840000152587891</v>
          </cell>
          <cell r="T1342">
            <v>15.050000190734863</v>
          </cell>
          <cell r="U1342">
            <v>4.929999828338623</v>
          </cell>
          <cell r="V1342">
            <v>171.08000183105469</v>
          </cell>
          <cell r="W1342" t="str">
            <v>CISCO_DAILY_BILL_DTL20040902.TXT</v>
          </cell>
          <cell r="X1342">
            <v>38233</v>
          </cell>
          <cell r="Z1342" t="str">
            <v>Print Summary</v>
          </cell>
        </row>
        <row r="1343">
          <cell r="E1343">
            <v>37808</v>
          </cell>
          <cell r="F1343">
            <v>6</v>
          </cell>
          <cell r="G1343">
            <v>271</v>
          </cell>
          <cell r="K1343" t="str">
            <v>DR</v>
          </cell>
          <cell r="L1343">
            <v>37802</v>
          </cell>
          <cell r="N1343">
            <v>216</v>
          </cell>
          <cell r="P1343">
            <v>55</v>
          </cell>
          <cell r="Q1343">
            <v>0</v>
          </cell>
          <cell r="R1343">
            <v>1.0499999523162842</v>
          </cell>
          <cell r="S1343">
            <v>9.4700002670288086</v>
          </cell>
          <cell r="T1343">
            <v>0</v>
          </cell>
          <cell r="U1343">
            <v>1.3899999856948853</v>
          </cell>
          <cell r="V1343">
            <v>40.389999389648438</v>
          </cell>
          <cell r="W1343" t="str">
            <v>CISCO_DAILY_BILL_DTL20030718.TXT</v>
          </cell>
          <cell r="X1343">
            <v>37823</v>
          </cell>
          <cell r="Z1343" t="str">
            <v>Print Summary</v>
          </cell>
        </row>
        <row r="1344">
          <cell r="E1344">
            <v>37837</v>
          </cell>
          <cell r="F1344">
            <v>29</v>
          </cell>
          <cell r="G1344">
            <v>1110</v>
          </cell>
          <cell r="K1344" t="str">
            <v>DR</v>
          </cell>
          <cell r="L1344">
            <v>37808</v>
          </cell>
          <cell r="N1344">
            <v>844</v>
          </cell>
          <cell r="P1344">
            <v>266</v>
          </cell>
          <cell r="Q1344">
            <v>0</v>
          </cell>
          <cell r="R1344">
            <v>4.1100001335144043</v>
          </cell>
          <cell r="S1344">
            <v>45.799999237060547</v>
          </cell>
          <cell r="T1344">
            <v>0</v>
          </cell>
          <cell r="U1344">
            <v>5.690000057220459</v>
          </cell>
          <cell r="V1344">
            <v>166.94000244140625</v>
          </cell>
          <cell r="W1344" t="str">
            <v>CISCO_DAILY_BILL_DTL20030807.TXT</v>
          </cell>
          <cell r="X1344">
            <v>37841</v>
          </cell>
          <cell r="Z1344" t="str">
            <v>Print Summary</v>
          </cell>
          <cell r="AA1344" t="str">
            <v>CPP Notification Failure. Move 17 kWh from super peak to on peak.</v>
          </cell>
        </row>
        <row r="1345">
          <cell r="E1345">
            <v>37867</v>
          </cell>
          <cell r="F1345">
            <v>30</v>
          </cell>
          <cell r="G1345">
            <v>1397</v>
          </cell>
          <cell r="K1345" t="str">
            <v>DR</v>
          </cell>
          <cell r="L1345">
            <v>37837</v>
          </cell>
          <cell r="N1345">
            <v>1071</v>
          </cell>
          <cell r="P1345">
            <v>298</v>
          </cell>
          <cell r="Q1345">
            <v>28</v>
          </cell>
          <cell r="R1345">
            <v>5.2699999809265137</v>
          </cell>
          <cell r="S1345">
            <v>51.310001373291016</v>
          </cell>
          <cell r="T1345">
            <v>18.620000839233398</v>
          </cell>
          <cell r="U1345">
            <v>7.0999999046325684</v>
          </cell>
          <cell r="V1345">
            <v>230.64999389648438</v>
          </cell>
          <cell r="W1345" t="str">
            <v>CISCO_DAILY_BILL_DTL20030905.TXT</v>
          </cell>
          <cell r="X1345">
            <v>37872</v>
          </cell>
          <cell r="Z1345" t="str">
            <v>Print Summary</v>
          </cell>
        </row>
        <row r="1346">
          <cell r="E1346">
            <v>37896</v>
          </cell>
          <cell r="F1346">
            <v>29</v>
          </cell>
          <cell r="G1346">
            <v>838</v>
          </cell>
          <cell r="K1346" t="str">
            <v>DR</v>
          </cell>
          <cell r="L1346">
            <v>37867</v>
          </cell>
          <cell r="N1346">
            <v>684</v>
          </cell>
          <cell r="P1346">
            <v>142</v>
          </cell>
          <cell r="Q1346">
            <v>12</v>
          </cell>
          <cell r="R1346">
            <v>3.7999999523162842</v>
          </cell>
          <cell r="S1346">
            <v>24.549999237060547</v>
          </cell>
          <cell r="T1346">
            <v>7.9899997711181641</v>
          </cell>
          <cell r="U1346">
            <v>3.7200000286102295</v>
          </cell>
          <cell r="V1346">
            <v>118.5</v>
          </cell>
          <cell r="W1346" t="str">
            <v>CISCO_DAILY_BILL_DTL20031006.TXT</v>
          </cell>
          <cell r="X1346">
            <v>37901</v>
          </cell>
          <cell r="Z1346" t="str">
            <v>Print Summary</v>
          </cell>
        </row>
        <row r="1347">
          <cell r="E1347">
            <v>37927</v>
          </cell>
          <cell r="F1347">
            <v>31</v>
          </cell>
          <cell r="G1347">
            <v>791</v>
          </cell>
          <cell r="K1347" t="str">
            <v>DR</v>
          </cell>
          <cell r="L1347">
            <v>37896</v>
          </cell>
          <cell r="N1347">
            <v>649</v>
          </cell>
          <cell r="P1347">
            <v>129</v>
          </cell>
          <cell r="Q1347">
            <v>13</v>
          </cell>
          <cell r="R1347">
            <v>5.2899999618530273</v>
          </cell>
          <cell r="S1347">
            <v>22.299999237060547</v>
          </cell>
          <cell r="T1347">
            <v>8.6499996185302734</v>
          </cell>
          <cell r="U1347">
            <v>3.5</v>
          </cell>
          <cell r="V1347">
            <v>112.65000152587891</v>
          </cell>
          <cell r="W1347" t="str">
            <v>CISCO_DAILY_BILL_DTL20031105.TXT</v>
          </cell>
          <cell r="X1347">
            <v>37931</v>
          </cell>
          <cell r="Z1347" t="str">
            <v>Print Summary</v>
          </cell>
        </row>
        <row r="1348">
          <cell r="E1348">
            <v>37958</v>
          </cell>
          <cell r="F1348">
            <v>31</v>
          </cell>
          <cell r="G1348">
            <v>1012</v>
          </cell>
          <cell r="K1348" t="str">
            <v>DR</v>
          </cell>
          <cell r="L1348">
            <v>37927</v>
          </cell>
          <cell r="N1348">
            <v>845</v>
          </cell>
          <cell r="P1348">
            <v>167</v>
          </cell>
          <cell r="Q1348">
            <v>0</v>
          </cell>
          <cell r="R1348">
            <v>28.75</v>
          </cell>
          <cell r="S1348">
            <v>44.090000152587891</v>
          </cell>
          <cell r="T1348">
            <v>0</v>
          </cell>
          <cell r="U1348">
            <v>4.4899997711181641</v>
          </cell>
          <cell r="V1348">
            <v>171.72000122070313</v>
          </cell>
          <cell r="W1348" t="str">
            <v>CISCO_DAILY_BILL_DTL20031204.TXT</v>
          </cell>
          <cell r="X1348">
            <v>37960</v>
          </cell>
          <cell r="Z1348" t="str">
            <v>Print Summary</v>
          </cell>
        </row>
        <row r="1349">
          <cell r="E1349">
            <v>37991</v>
          </cell>
          <cell r="F1349">
            <v>33</v>
          </cell>
          <cell r="G1349">
            <v>1294</v>
          </cell>
          <cell r="K1349" t="str">
            <v>DR</v>
          </cell>
          <cell r="L1349">
            <v>37958</v>
          </cell>
          <cell r="N1349">
            <v>1078</v>
          </cell>
          <cell r="P1349">
            <v>216</v>
          </cell>
          <cell r="Q1349">
            <v>0</v>
          </cell>
          <cell r="R1349">
            <v>36.680000305175781</v>
          </cell>
          <cell r="S1349">
            <v>57.029998779296875</v>
          </cell>
          <cell r="T1349">
            <v>0</v>
          </cell>
          <cell r="U1349">
            <v>5.7399997711181641</v>
          </cell>
          <cell r="V1349">
            <v>226.13999938964844</v>
          </cell>
          <cell r="W1349" t="str">
            <v>CISCO_DAILY_BILL_DTL20040106.TXT</v>
          </cell>
          <cell r="X1349">
            <v>37993</v>
          </cell>
          <cell r="Z1349" t="str">
            <v>Print Summary</v>
          </cell>
        </row>
        <row r="1350">
          <cell r="E1350">
            <v>38020</v>
          </cell>
          <cell r="F1350">
            <v>29</v>
          </cell>
          <cell r="G1350">
            <v>1022</v>
          </cell>
          <cell r="K1350" t="str">
            <v>DR</v>
          </cell>
          <cell r="L1350">
            <v>37991</v>
          </cell>
          <cell r="N1350">
            <v>844</v>
          </cell>
          <cell r="P1350">
            <v>148</v>
          </cell>
          <cell r="Q1350">
            <v>30</v>
          </cell>
          <cell r="R1350">
            <v>28.530000686645508</v>
          </cell>
          <cell r="S1350">
            <v>39.049999237060547</v>
          </cell>
          <cell r="T1350">
            <v>14.510000228881836</v>
          </cell>
          <cell r="U1350">
            <v>4.7699999809265137</v>
          </cell>
          <cell r="V1350">
            <v>182.08000183105469</v>
          </cell>
          <cell r="W1350" t="str">
            <v>CISCO_DAILY_BILL_DTL20040204.TXT</v>
          </cell>
          <cell r="X1350">
            <v>38022</v>
          </cell>
          <cell r="Z1350" t="str">
            <v>Print Summary</v>
          </cell>
        </row>
        <row r="1351">
          <cell r="E1351">
            <v>38050</v>
          </cell>
          <cell r="F1351">
            <v>30</v>
          </cell>
          <cell r="G1351">
            <v>1056</v>
          </cell>
          <cell r="K1351" t="str">
            <v>DR</v>
          </cell>
          <cell r="L1351">
            <v>38020</v>
          </cell>
          <cell r="N1351">
            <v>892</v>
          </cell>
          <cell r="P1351">
            <v>164</v>
          </cell>
          <cell r="Q1351">
            <v>0</v>
          </cell>
          <cell r="R1351">
            <v>29.899999618530273</v>
          </cell>
          <cell r="S1351">
            <v>43.220001220703125</v>
          </cell>
          <cell r="T1351">
            <v>0</v>
          </cell>
          <cell r="U1351">
            <v>5.2100000381469727</v>
          </cell>
          <cell r="V1351">
            <v>176.91000366210938</v>
          </cell>
          <cell r="W1351" t="str">
            <v>CISCO_DAILY_BILL_DTL20040305.TXT</v>
          </cell>
          <cell r="X1351">
            <v>38054</v>
          </cell>
          <cell r="Z1351" t="str">
            <v>Print Summary</v>
          </cell>
        </row>
        <row r="1352">
          <cell r="E1352">
            <v>38081</v>
          </cell>
          <cell r="F1352">
            <v>31</v>
          </cell>
          <cell r="G1352">
            <v>812</v>
          </cell>
          <cell r="K1352" t="str">
            <v>DR</v>
          </cell>
          <cell r="L1352">
            <v>38050</v>
          </cell>
          <cell r="N1352">
            <v>687</v>
          </cell>
          <cell r="P1352">
            <v>125</v>
          </cell>
          <cell r="Q1352">
            <v>0</v>
          </cell>
          <cell r="R1352">
            <v>23.040000915527344</v>
          </cell>
          <cell r="S1352">
            <v>32.939998626708984</v>
          </cell>
          <cell r="T1352">
            <v>0</v>
          </cell>
          <cell r="U1352">
            <v>4.0100002288818359</v>
          </cell>
          <cell r="V1352">
            <v>132.32000732421875</v>
          </cell>
          <cell r="W1352" t="str">
            <v>CISCO_DAILY_BILL_DTL20040405.TXT</v>
          </cell>
          <cell r="X1352">
            <v>38083</v>
          </cell>
          <cell r="Z1352" t="str">
            <v>Print Summary</v>
          </cell>
        </row>
        <row r="1353">
          <cell r="E1353">
            <v>38110</v>
          </cell>
          <cell r="F1353">
            <v>29</v>
          </cell>
          <cell r="G1353">
            <v>767</v>
          </cell>
          <cell r="K1353" t="str">
            <v>DR</v>
          </cell>
          <cell r="L1353">
            <v>38081</v>
          </cell>
          <cell r="N1353">
            <v>636</v>
          </cell>
          <cell r="P1353">
            <v>131</v>
          </cell>
          <cell r="Q1353">
            <v>0</v>
          </cell>
          <cell r="R1353">
            <v>10.300000190734863</v>
          </cell>
          <cell r="S1353">
            <v>31.649999618530273</v>
          </cell>
          <cell r="T1353">
            <v>0</v>
          </cell>
          <cell r="U1353">
            <v>3.7699999809265137</v>
          </cell>
          <cell r="V1353">
            <v>121.41999816894531</v>
          </cell>
          <cell r="W1353" t="str">
            <v>CISCO_DAILY_BILL_DTL20040504.TXT</v>
          </cell>
          <cell r="X1353">
            <v>38112</v>
          </cell>
          <cell r="Z1353" t="str">
            <v>Print Summary</v>
          </cell>
        </row>
        <row r="1354">
          <cell r="E1354">
            <v>38141</v>
          </cell>
          <cell r="F1354">
            <v>31</v>
          </cell>
          <cell r="G1354">
            <v>742</v>
          </cell>
          <cell r="K1354" t="str">
            <v>DR</v>
          </cell>
          <cell r="L1354">
            <v>38110</v>
          </cell>
          <cell r="N1354">
            <v>603</v>
          </cell>
          <cell r="P1354">
            <v>139</v>
          </cell>
          <cell r="Q1354">
            <v>0</v>
          </cell>
          <cell r="R1354">
            <v>-7.0999999046325684</v>
          </cell>
          <cell r="S1354">
            <v>21.620000839233398</v>
          </cell>
          <cell r="T1354">
            <v>0</v>
          </cell>
          <cell r="U1354">
            <v>3.6500000953674316</v>
          </cell>
          <cell r="V1354">
            <v>92.300003051757813</v>
          </cell>
          <cell r="W1354" t="str">
            <v>CISCO_DAILY_BILL_DTL20040604.TXT</v>
          </cell>
          <cell r="X1354">
            <v>38145</v>
          </cell>
          <cell r="Z1354" t="str">
            <v>Print Summary</v>
          </cell>
        </row>
        <row r="1355">
          <cell r="E1355">
            <v>38173</v>
          </cell>
          <cell r="F1355">
            <v>32</v>
          </cell>
          <cell r="G1355">
            <v>686</v>
          </cell>
          <cell r="K1355" t="str">
            <v>DR</v>
          </cell>
          <cell r="L1355">
            <v>38141</v>
          </cell>
          <cell r="N1355">
            <v>581</v>
          </cell>
          <cell r="P1355">
            <v>105</v>
          </cell>
          <cell r="Q1355">
            <v>0</v>
          </cell>
          <cell r="R1355">
            <v>-6.8400001525878906</v>
          </cell>
          <cell r="S1355">
            <v>16.329999923706055</v>
          </cell>
          <cell r="T1355">
            <v>0</v>
          </cell>
          <cell r="U1355">
            <v>3.380000114440918</v>
          </cell>
          <cell r="V1355">
            <v>79.239997863769531</v>
          </cell>
          <cell r="W1355" t="str">
            <v>CISCO_DAILY_BILL_DTL20040706.TXT</v>
          </cell>
          <cell r="X1355">
            <v>38175</v>
          </cell>
          <cell r="Z1355" t="str">
            <v>Print Summary</v>
          </cell>
        </row>
        <row r="1356">
          <cell r="E1356">
            <v>38202</v>
          </cell>
          <cell r="F1356">
            <v>29</v>
          </cell>
          <cell r="G1356">
            <v>958</v>
          </cell>
          <cell r="K1356" t="str">
            <v>DR</v>
          </cell>
          <cell r="L1356">
            <v>38173</v>
          </cell>
          <cell r="N1356">
            <v>709</v>
          </cell>
          <cell r="P1356">
            <v>213</v>
          </cell>
          <cell r="Q1356">
            <v>36</v>
          </cell>
          <cell r="R1356">
            <v>-8.3400001525878906</v>
          </cell>
          <cell r="S1356">
            <v>33.130001068115234</v>
          </cell>
          <cell r="T1356">
            <v>23.340000152587891</v>
          </cell>
          <cell r="U1356">
            <v>4.7300000190734863</v>
          </cell>
          <cell r="V1356">
            <v>157.86000061035156</v>
          </cell>
          <cell r="W1356" t="str">
            <v>CISCO_DAILY_BILL_DTL20040804.TXT</v>
          </cell>
          <cell r="X1356">
            <v>38204</v>
          </cell>
          <cell r="Z1356" t="str">
            <v>Print Summary</v>
          </cell>
        </row>
        <row r="1357">
          <cell r="E1357">
            <v>38231</v>
          </cell>
          <cell r="F1357">
            <v>29</v>
          </cell>
          <cell r="G1357">
            <v>717</v>
          </cell>
          <cell r="K1357" t="str">
            <v>DR</v>
          </cell>
          <cell r="L1357">
            <v>38202</v>
          </cell>
          <cell r="N1357">
            <v>553</v>
          </cell>
          <cell r="P1357">
            <v>134</v>
          </cell>
          <cell r="Q1357">
            <v>30</v>
          </cell>
          <cell r="R1357">
            <v>-6.7100000381469727</v>
          </cell>
          <cell r="S1357">
            <v>20.809999465942383</v>
          </cell>
          <cell r="T1357">
            <v>19.420000076293945</v>
          </cell>
          <cell r="U1357">
            <v>3.5299999713897705</v>
          </cell>
          <cell r="V1357">
            <v>109.59999847412109</v>
          </cell>
          <cell r="W1357" t="str">
            <v>CISCO_DAILY_BILL_DTL20040902.TXT</v>
          </cell>
          <cell r="X1357">
            <v>38233</v>
          </cell>
          <cell r="Z1357" t="str">
            <v>Print Summary</v>
          </cell>
        </row>
        <row r="1358">
          <cell r="E1358">
            <v>37808</v>
          </cell>
          <cell r="F1358">
            <v>6</v>
          </cell>
          <cell r="G1358">
            <v>214</v>
          </cell>
          <cell r="K1358" t="str">
            <v>DR</v>
          </cell>
          <cell r="L1358">
            <v>37802</v>
          </cell>
          <cell r="N1358">
            <v>200</v>
          </cell>
          <cell r="P1358">
            <v>14</v>
          </cell>
          <cell r="Q1358">
            <v>0</v>
          </cell>
          <cell r="R1358">
            <v>8.7700004577636719</v>
          </cell>
          <cell r="S1358">
            <v>2.1500000953674316</v>
          </cell>
          <cell r="T1358">
            <v>0</v>
          </cell>
          <cell r="U1358">
            <v>1.1000000238418579</v>
          </cell>
          <cell r="V1358">
            <v>32.959999084472656</v>
          </cell>
          <cell r="W1358" t="str">
            <v>CISCO_DAILY_BILL_DTL20030710.TXT</v>
          </cell>
          <cell r="X1358">
            <v>37813</v>
          </cell>
          <cell r="Z1358" t="str">
            <v>Print Summary</v>
          </cell>
        </row>
        <row r="1359">
          <cell r="E1359">
            <v>37837</v>
          </cell>
          <cell r="F1359">
            <v>29</v>
          </cell>
          <cell r="G1359">
            <v>915</v>
          </cell>
          <cell r="K1359" t="str">
            <v>DR</v>
          </cell>
          <cell r="L1359">
            <v>37808</v>
          </cell>
          <cell r="N1359">
            <v>786</v>
          </cell>
          <cell r="P1359">
            <v>121</v>
          </cell>
          <cell r="Q1359">
            <v>8</v>
          </cell>
          <cell r="R1359">
            <v>34.479999542236328</v>
          </cell>
          <cell r="S1359">
            <v>18.620000839233398</v>
          </cell>
          <cell r="T1359">
            <v>3.7899999618530273</v>
          </cell>
          <cell r="U1359">
            <v>4.690000057220459</v>
          </cell>
          <cell r="V1359">
            <v>148.91000366210938</v>
          </cell>
          <cell r="W1359" t="str">
            <v>CISCO_DAILY_BILL_DTL20030805.TXT</v>
          </cell>
          <cell r="X1359">
            <v>37839</v>
          </cell>
          <cell r="Z1359" t="str">
            <v>Print Summary</v>
          </cell>
        </row>
        <row r="1360">
          <cell r="E1360">
            <v>37867</v>
          </cell>
          <cell r="F1360">
            <v>30</v>
          </cell>
          <cell r="G1360">
            <v>1180</v>
          </cell>
          <cell r="K1360" t="str">
            <v>DR</v>
          </cell>
          <cell r="L1360">
            <v>37837</v>
          </cell>
          <cell r="N1360">
            <v>989</v>
          </cell>
          <cell r="P1360">
            <v>179</v>
          </cell>
          <cell r="Q1360">
            <v>12</v>
          </cell>
          <cell r="R1360">
            <v>43.450000762939453</v>
          </cell>
          <cell r="S1360">
            <v>27.549999237060547</v>
          </cell>
          <cell r="T1360">
            <v>5.690000057220459</v>
          </cell>
          <cell r="U1360">
            <v>5.9800000190734863</v>
          </cell>
          <cell r="V1360">
            <v>202.05999755859375</v>
          </cell>
          <cell r="W1360" t="str">
            <v>CISCO_DAILY_BILL_DTL20030905.TXT</v>
          </cell>
          <cell r="X1360">
            <v>37872</v>
          </cell>
          <cell r="Z1360" t="str">
            <v>Print Summary</v>
          </cell>
        </row>
        <row r="1361">
          <cell r="E1361">
            <v>37896</v>
          </cell>
          <cell r="F1361">
            <v>29</v>
          </cell>
          <cell r="G1361">
            <v>864</v>
          </cell>
          <cell r="K1361" t="str">
            <v>DR</v>
          </cell>
          <cell r="L1361">
            <v>37867</v>
          </cell>
          <cell r="N1361">
            <v>749</v>
          </cell>
          <cell r="P1361">
            <v>105</v>
          </cell>
          <cell r="Q1361">
            <v>10</v>
          </cell>
          <cell r="R1361">
            <v>33.380001068115234</v>
          </cell>
          <cell r="S1361">
            <v>16.219999313354492</v>
          </cell>
          <cell r="T1361">
            <v>4.75</v>
          </cell>
          <cell r="U1361">
            <v>3.8399999141693115</v>
          </cell>
          <cell r="V1361">
            <v>139.64999389648438</v>
          </cell>
          <cell r="W1361" t="str">
            <v>CISCO_DAILY_BILL_DTL20031009.TXT</v>
          </cell>
          <cell r="X1361">
            <v>37904</v>
          </cell>
          <cell r="Z1361" t="str">
            <v>Print Summary</v>
          </cell>
        </row>
        <row r="1362">
          <cell r="E1362">
            <v>37927</v>
          </cell>
          <cell r="F1362">
            <v>31</v>
          </cell>
          <cell r="G1362">
            <v>782</v>
          </cell>
          <cell r="K1362" t="str">
            <v>DR</v>
          </cell>
          <cell r="L1362">
            <v>37896</v>
          </cell>
          <cell r="N1362">
            <v>666</v>
          </cell>
          <cell r="P1362">
            <v>107</v>
          </cell>
          <cell r="Q1362">
            <v>9</v>
          </cell>
          <cell r="R1362">
            <v>29.579999923706055</v>
          </cell>
          <cell r="S1362">
            <v>16.540000915527344</v>
          </cell>
          <cell r="T1362">
            <v>4.2699999809265137</v>
          </cell>
          <cell r="U1362">
            <v>3.4600000381469727</v>
          </cell>
          <cell r="V1362">
            <v>125.69000244140625</v>
          </cell>
          <cell r="W1362" t="str">
            <v>CISCO_DAILY_BILL_DTL20031104.TXT</v>
          </cell>
          <cell r="X1362">
            <v>37930</v>
          </cell>
          <cell r="Z1362" t="str">
            <v>Print Summary</v>
          </cell>
        </row>
        <row r="1363">
          <cell r="E1363">
            <v>37958</v>
          </cell>
          <cell r="F1363">
            <v>31</v>
          </cell>
          <cell r="G1363">
            <v>747</v>
          </cell>
          <cell r="K1363" t="str">
            <v>DR</v>
          </cell>
          <cell r="L1363">
            <v>37927</v>
          </cell>
          <cell r="N1363">
            <v>625</v>
          </cell>
          <cell r="P1363">
            <v>122</v>
          </cell>
          <cell r="Q1363">
            <v>0</v>
          </cell>
          <cell r="R1363">
            <v>27.079999923706055</v>
          </cell>
          <cell r="S1363">
            <v>5.9000000953674316</v>
          </cell>
          <cell r="T1363">
            <v>0</v>
          </cell>
          <cell r="U1363">
            <v>3.3199999332427979</v>
          </cell>
          <cell r="V1363">
            <v>101.59999847412109</v>
          </cell>
          <cell r="W1363" t="str">
            <v>CISCO_DAILY_BILL_DTL20031204.TXT</v>
          </cell>
          <cell r="X1363">
            <v>37960</v>
          </cell>
          <cell r="Z1363" t="str">
            <v>Print Summary</v>
          </cell>
        </row>
        <row r="1364">
          <cell r="E1364">
            <v>37991</v>
          </cell>
          <cell r="F1364">
            <v>33</v>
          </cell>
          <cell r="G1364">
            <v>883</v>
          </cell>
          <cell r="K1364" t="str">
            <v>DR</v>
          </cell>
          <cell r="L1364">
            <v>37958</v>
          </cell>
          <cell r="N1364">
            <v>753</v>
          </cell>
          <cell r="P1364">
            <v>130</v>
          </cell>
          <cell r="Q1364">
            <v>0</v>
          </cell>
          <cell r="R1364">
            <v>32.619998931884766</v>
          </cell>
          <cell r="S1364">
            <v>6.2800002098083496</v>
          </cell>
          <cell r="T1364">
            <v>0</v>
          </cell>
          <cell r="U1364">
            <v>3.9200000762939453</v>
          </cell>
          <cell r="V1364">
            <v>121.73000335693359</v>
          </cell>
          <cell r="W1364" t="str">
            <v>CISCO_DAILY_BILL_DTL20040109.TXT</v>
          </cell>
          <cell r="X1364">
            <v>37998</v>
          </cell>
          <cell r="Z1364" t="str">
            <v>Print Summary</v>
          </cell>
        </row>
        <row r="1365">
          <cell r="E1365">
            <v>38020</v>
          </cell>
          <cell r="F1365">
            <v>29</v>
          </cell>
          <cell r="G1365">
            <v>735</v>
          </cell>
          <cell r="K1365" t="str">
            <v>DR</v>
          </cell>
          <cell r="L1365">
            <v>37991</v>
          </cell>
          <cell r="N1365">
            <v>608</v>
          </cell>
          <cell r="P1365">
            <v>108</v>
          </cell>
          <cell r="Q1365">
            <v>19</v>
          </cell>
          <cell r="R1365">
            <v>26.209999084472656</v>
          </cell>
          <cell r="S1365">
            <v>5.1999998092651367</v>
          </cell>
          <cell r="T1365">
            <v>12.5</v>
          </cell>
          <cell r="U1365">
            <v>3.4300000667572021</v>
          </cell>
          <cell r="V1365">
            <v>111.13999938964844</v>
          </cell>
          <cell r="W1365" t="str">
            <v>CISCO_DAILY_BILL_DTL20040205.TXT</v>
          </cell>
          <cell r="X1365">
            <v>38023</v>
          </cell>
          <cell r="Z1365" t="str">
            <v>Print Summary</v>
          </cell>
        </row>
        <row r="1366">
          <cell r="E1366">
            <v>38050</v>
          </cell>
          <cell r="F1366">
            <v>30</v>
          </cell>
          <cell r="G1366">
            <v>757</v>
          </cell>
          <cell r="K1366" t="str">
            <v>DR</v>
          </cell>
          <cell r="L1366">
            <v>38020</v>
          </cell>
          <cell r="N1366">
            <v>643</v>
          </cell>
          <cell r="P1366">
            <v>114</v>
          </cell>
          <cell r="Q1366">
            <v>0</v>
          </cell>
          <cell r="R1366">
            <v>27.540000915527344</v>
          </cell>
          <cell r="S1366">
            <v>5.4600000381469727</v>
          </cell>
          <cell r="T1366">
            <v>0</v>
          </cell>
          <cell r="U1366">
            <v>3.7400000095367432</v>
          </cell>
          <cell r="V1366">
            <v>102.55000305175781</v>
          </cell>
          <cell r="W1366" t="str">
            <v>CISCO_DAILY_BILL_DTL20040311.TXT</v>
          </cell>
          <cell r="X1366">
            <v>38058</v>
          </cell>
          <cell r="Z1366" t="str">
            <v>Print Summary</v>
          </cell>
        </row>
        <row r="1367">
          <cell r="E1367">
            <v>38081</v>
          </cell>
          <cell r="F1367">
            <v>31</v>
          </cell>
          <cell r="G1367">
            <v>738</v>
          </cell>
          <cell r="K1367" t="str">
            <v>DR</v>
          </cell>
          <cell r="L1367">
            <v>38050</v>
          </cell>
          <cell r="N1367">
            <v>625</v>
          </cell>
          <cell r="P1367">
            <v>113</v>
          </cell>
          <cell r="Q1367">
            <v>0</v>
          </cell>
          <cell r="R1367">
            <v>26.780000686645508</v>
          </cell>
          <cell r="S1367">
            <v>5.4099998474121094</v>
          </cell>
          <cell r="T1367">
            <v>0</v>
          </cell>
          <cell r="U1367">
            <v>3.6400001049041748</v>
          </cell>
          <cell r="V1367">
            <v>100.04000091552734</v>
          </cell>
          <cell r="W1367" t="str">
            <v>CISCO_DAILY_BILL_DTL20040406.TXT</v>
          </cell>
          <cell r="X1367">
            <v>38084</v>
          </cell>
          <cell r="Z1367" t="str">
            <v>Print Summary</v>
          </cell>
        </row>
        <row r="1368">
          <cell r="E1368">
            <v>38110</v>
          </cell>
          <cell r="F1368">
            <v>29</v>
          </cell>
          <cell r="G1368">
            <v>764</v>
          </cell>
          <cell r="K1368" t="str">
            <v>DR</v>
          </cell>
          <cell r="L1368">
            <v>38081</v>
          </cell>
          <cell r="N1368">
            <v>643</v>
          </cell>
          <cell r="P1368">
            <v>121</v>
          </cell>
          <cell r="Q1368">
            <v>0</v>
          </cell>
          <cell r="R1368">
            <v>18.819999694824219</v>
          </cell>
          <cell r="S1368">
            <v>5.1399998664855957</v>
          </cell>
          <cell r="T1368">
            <v>0</v>
          </cell>
          <cell r="U1368">
            <v>3.7599999904632568</v>
          </cell>
          <cell r="V1368">
            <v>103.19999694824219</v>
          </cell>
          <cell r="W1368" t="str">
            <v>CISCO_DAILY_BILL_DTL20040506.TXT</v>
          </cell>
          <cell r="X1368">
            <v>38114</v>
          </cell>
          <cell r="Z1368" t="str">
            <v>Print Summary</v>
          </cell>
        </row>
        <row r="1369">
          <cell r="E1369">
            <v>38141</v>
          </cell>
          <cell r="F1369">
            <v>31</v>
          </cell>
          <cell r="G1369">
            <v>711</v>
          </cell>
          <cell r="K1369" t="str">
            <v>DR</v>
          </cell>
          <cell r="L1369">
            <v>38110</v>
          </cell>
          <cell r="N1369">
            <v>604</v>
          </cell>
          <cell r="P1369">
            <v>107</v>
          </cell>
          <cell r="Q1369">
            <v>0</v>
          </cell>
          <cell r="R1369">
            <v>16.450000762939453</v>
          </cell>
          <cell r="S1369">
            <v>14.680000305175781</v>
          </cell>
          <cell r="T1369">
            <v>0</v>
          </cell>
          <cell r="U1369">
            <v>3.5</v>
          </cell>
          <cell r="V1369">
            <v>104.76999664306641</v>
          </cell>
          <cell r="W1369" t="str">
            <v>CISCO_DAILY_BILL_DTL20040610.TXT</v>
          </cell>
          <cell r="X1369">
            <v>38149</v>
          </cell>
          <cell r="Z1369" t="str">
            <v>Print Summary</v>
          </cell>
        </row>
        <row r="1370">
          <cell r="E1370">
            <v>38173</v>
          </cell>
          <cell r="F1370">
            <v>32</v>
          </cell>
          <cell r="G1370">
            <v>645</v>
          </cell>
          <cell r="K1370" t="str">
            <v>DR</v>
          </cell>
          <cell r="L1370">
            <v>38141</v>
          </cell>
          <cell r="N1370">
            <v>555</v>
          </cell>
          <cell r="P1370">
            <v>90</v>
          </cell>
          <cell r="Q1370">
            <v>0</v>
          </cell>
          <cell r="R1370">
            <v>15.109999656677246</v>
          </cell>
          <cell r="S1370">
            <v>12.350000381469727</v>
          </cell>
          <cell r="T1370">
            <v>0</v>
          </cell>
          <cell r="U1370">
            <v>3.1800000667572021</v>
          </cell>
          <cell r="V1370">
            <v>91.849998474121094</v>
          </cell>
          <cell r="W1370" t="str">
            <v>CISCO_DAILY_BILL_DTL20040706.TXT</v>
          </cell>
          <cell r="X1370">
            <v>38175</v>
          </cell>
          <cell r="Z1370" t="str">
            <v>Print Summary</v>
          </cell>
        </row>
        <row r="1371">
          <cell r="E1371">
            <v>38202</v>
          </cell>
          <cell r="F1371">
            <v>29</v>
          </cell>
          <cell r="G1371">
            <v>983</v>
          </cell>
          <cell r="K1371" t="str">
            <v>DR</v>
          </cell>
          <cell r="L1371">
            <v>38173</v>
          </cell>
          <cell r="N1371">
            <v>785</v>
          </cell>
          <cell r="P1371">
            <v>175</v>
          </cell>
          <cell r="Q1371">
            <v>23</v>
          </cell>
          <cell r="R1371">
            <v>21.379999160766602</v>
          </cell>
          <cell r="S1371">
            <v>24.020000457763672</v>
          </cell>
          <cell r="T1371">
            <v>10.520000457763672</v>
          </cell>
          <cell r="U1371">
            <v>4.8499999046325684</v>
          </cell>
          <cell r="V1371">
            <v>169.14999389648438</v>
          </cell>
          <cell r="W1371" t="str">
            <v>CISCO_DAILY_BILL_DTL20040805.TXT</v>
          </cell>
          <cell r="X1371">
            <v>38205</v>
          </cell>
          <cell r="Z1371" t="str">
            <v>Print Summary</v>
          </cell>
        </row>
        <row r="1372">
          <cell r="E1372">
            <v>38211</v>
          </cell>
          <cell r="F1372">
            <v>9</v>
          </cell>
          <cell r="G1372">
            <v>274</v>
          </cell>
          <cell r="K1372" t="str">
            <v>DR</v>
          </cell>
          <cell r="L1372">
            <v>38202</v>
          </cell>
          <cell r="N1372">
            <v>234</v>
          </cell>
          <cell r="P1372">
            <v>32</v>
          </cell>
          <cell r="Q1372">
            <v>8</v>
          </cell>
          <cell r="R1372">
            <v>6.369999885559082</v>
          </cell>
          <cell r="S1372">
            <v>4.3899998664855957</v>
          </cell>
          <cell r="T1372">
            <v>3.6600000858306885</v>
          </cell>
          <cell r="U1372">
            <v>1.3500000238418579</v>
          </cell>
          <cell r="V1372">
            <v>45.220001220703125</v>
          </cell>
          <cell r="W1372" t="str">
            <v>CISCO_DAILY_BILL_DTL20040813.TXT</v>
          </cell>
          <cell r="X1372">
            <v>38215</v>
          </cell>
          <cell r="Z1372" t="str">
            <v>Print Summary</v>
          </cell>
        </row>
        <row r="1373">
          <cell r="E1373">
            <v>37866</v>
          </cell>
          <cell r="F1373">
            <v>29</v>
          </cell>
          <cell r="G1373">
            <v>1149</v>
          </cell>
          <cell r="K1373" t="str">
            <v>DRLI</v>
          </cell>
          <cell r="L1373">
            <v>37837</v>
          </cell>
          <cell r="N1373">
            <v>1056</v>
          </cell>
          <cell r="P1373">
            <v>83</v>
          </cell>
          <cell r="Q1373">
            <v>10</v>
          </cell>
          <cell r="R1373">
            <v>46.330001831054688</v>
          </cell>
          <cell r="S1373">
            <v>12.770000457763672</v>
          </cell>
          <cell r="T1373">
            <v>4.7399997711181641</v>
          </cell>
          <cell r="U1373">
            <v>0</v>
          </cell>
          <cell r="V1373">
            <v>102.12000274658203</v>
          </cell>
          <cell r="W1373" t="str">
            <v>CISCO_DAILY_BILL_DTL20030903.TXT</v>
          </cell>
          <cell r="X1373">
            <v>37868</v>
          </cell>
          <cell r="Z1373" t="str">
            <v>Print Summary</v>
          </cell>
        </row>
        <row r="1374">
          <cell r="E1374">
            <v>37895</v>
          </cell>
          <cell r="F1374">
            <v>29</v>
          </cell>
          <cell r="G1374">
            <v>937</v>
          </cell>
          <cell r="K1374" t="str">
            <v>DRLI</v>
          </cell>
          <cell r="L1374">
            <v>37866</v>
          </cell>
          <cell r="N1374">
            <v>833</v>
          </cell>
          <cell r="P1374">
            <v>86</v>
          </cell>
          <cell r="Q1374">
            <v>18</v>
          </cell>
          <cell r="R1374">
            <v>36.549999237060547</v>
          </cell>
          <cell r="S1374">
            <v>13.239999771118164</v>
          </cell>
          <cell r="T1374">
            <v>8.5299997329711914</v>
          </cell>
          <cell r="U1374">
            <v>0</v>
          </cell>
          <cell r="V1374">
            <v>111.08999633789063</v>
          </cell>
          <cell r="W1374" t="str">
            <v>CISCO_DAILY_BILL_DTL20031010.TXT</v>
          </cell>
          <cell r="X1374">
            <v>37907</v>
          </cell>
          <cell r="Z1374" t="str">
            <v>Print Summary</v>
          </cell>
        </row>
        <row r="1375">
          <cell r="E1375">
            <v>37895</v>
          </cell>
          <cell r="F1375">
            <v>29</v>
          </cell>
          <cell r="G1375">
            <v>937</v>
          </cell>
          <cell r="K1375" t="str">
            <v>DRLI</v>
          </cell>
          <cell r="L1375">
            <v>37866</v>
          </cell>
          <cell r="N1375">
            <v>833</v>
          </cell>
          <cell r="P1375">
            <v>86</v>
          </cell>
          <cell r="Q1375">
            <v>18</v>
          </cell>
          <cell r="R1375">
            <v>36.549999237060547</v>
          </cell>
          <cell r="S1375">
            <v>13.239999771118164</v>
          </cell>
          <cell r="T1375">
            <v>8.5299997329711914</v>
          </cell>
          <cell r="U1375">
            <v>0</v>
          </cell>
          <cell r="V1375">
            <v>86.150001525878906</v>
          </cell>
          <cell r="W1375" t="str">
            <v>CISCO_DAILY_BILL_DTL20031009.TXT</v>
          </cell>
          <cell r="X1375">
            <v>37904</v>
          </cell>
          <cell r="Z1375" t="str">
            <v>Print Summary</v>
          </cell>
        </row>
        <row r="1376">
          <cell r="E1376">
            <v>37924</v>
          </cell>
          <cell r="F1376">
            <v>29</v>
          </cell>
          <cell r="G1376">
            <v>1007</v>
          </cell>
          <cell r="K1376" t="str">
            <v>DRLI</v>
          </cell>
          <cell r="L1376">
            <v>37895</v>
          </cell>
          <cell r="N1376">
            <v>871</v>
          </cell>
          <cell r="P1376">
            <v>123</v>
          </cell>
          <cell r="Q1376">
            <v>13</v>
          </cell>
          <cell r="R1376">
            <v>38.209999084472656</v>
          </cell>
          <cell r="S1376">
            <v>18.920000076293945</v>
          </cell>
          <cell r="T1376">
            <v>6.1599998474121094</v>
          </cell>
          <cell r="U1376">
            <v>0</v>
          </cell>
          <cell r="V1376">
            <v>125.88999938964844</v>
          </cell>
          <cell r="W1376" t="str">
            <v>CISCO_DAILY_BILL_DTL20031104.TXT</v>
          </cell>
          <cell r="X1376">
            <v>37930</v>
          </cell>
          <cell r="Z1376" t="str">
            <v>Print Summary</v>
          </cell>
        </row>
        <row r="1377">
          <cell r="E1377">
            <v>37957</v>
          </cell>
          <cell r="F1377">
            <v>33</v>
          </cell>
          <cell r="G1377">
            <v>1148</v>
          </cell>
          <cell r="K1377" t="str">
            <v>DRLI</v>
          </cell>
          <cell r="L1377">
            <v>37924</v>
          </cell>
          <cell r="N1377">
            <v>989</v>
          </cell>
          <cell r="P1377">
            <v>159</v>
          </cell>
          <cell r="Q1377">
            <v>0</v>
          </cell>
          <cell r="R1377">
            <v>42.209999084472656</v>
          </cell>
          <cell r="S1377">
            <v>8.4200000762939453</v>
          </cell>
          <cell r="T1377">
            <v>0</v>
          </cell>
          <cell r="U1377">
            <v>0</v>
          </cell>
          <cell r="V1377">
            <v>117.59999847412109</v>
          </cell>
          <cell r="W1377" t="str">
            <v>CISCO_DAILY_BILL_DTL20031203.TXT</v>
          </cell>
          <cell r="X1377">
            <v>37959</v>
          </cell>
          <cell r="Z1377" t="str">
            <v>Print Summary</v>
          </cell>
        </row>
        <row r="1378">
          <cell r="E1378">
            <v>37990</v>
          </cell>
          <cell r="F1378">
            <v>33</v>
          </cell>
          <cell r="G1378">
            <v>1210</v>
          </cell>
          <cell r="K1378" t="str">
            <v>DRLI</v>
          </cell>
          <cell r="L1378">
            <v>37957</v>
          </cell>
          <cell r="N1378">
            <v>1031</v>
          </cell>
          <cell r="P1378">
            <v>179</v>
          </cell>
          <cell r="Q1378">
            <v>0</v>
          </cell>
          <cell r="R1378">
            <v>43.959999084472656</v>
          </cell>
          <cell r="S1378">
            <v>8.5299997329711914</v>
          </cell>
          <cell r="T1378">
            <v>0</v>
          </cell>
          <cell r="U1378">
            <v>0</v>
          </cell>
          <cell r="V1378">
            <v>125.69999694824219</v>
          </cell>
          <cell r="W1378" t="str">
            <v>CISCO_DAILY_BILL_DTL20040105.TXT</v>
          </cell>
          <cell r="X1378">
            <v>37992</v>
          </cell>
          <cell r="Z1378" t="str">
            <v>Print Summary</v>
          </cell>
        </row>
        <row r="1379">
          <cell r="E1379">
            <v>38019</v>
          </cell>
          <cell r="F1379">
            <v>29</v>
          </cell>
          <cell r="G1379">
            <v>1061</v>
          </cell>
          <cell r="K1379" t="str">
            <v>DRLI</v>
          </cell>
          <cell r="L1379">
            <v>37990</v>
          </cell>
          <cell r="N1379">
            <v>907</v>
          </cell>
          <cell r="P1379">
            <v>147</v>
          </cell>
          <cell r="Q1379">
            <v>7</v>
          </cell>
          <cell r="R1379">
            <v>38.759998321533203</v>
          </cell>
          <cell r="S1379">
            <v>7.0100002288818359</v>
          </cell>
          <cell r="T1379">
            <v>4.5999999046325684</v>
          </cell>
          <cell r="U1379">
            <v>0</v>
          </cell>
          <cell r="V1379">
            <v>118.27999877929688</v>
          </cell>
          <cell r="W1379" t="str">
            <v>CISCO_DAILY_BILL_DTL20040204.TXT</v>
          </cell>
          <cell r="X1379">
            <v>38022</v>
          </cell>
          <cell r="Z1379" t="str">
            <v>Print Summary</v>
          </cell>
          <cell r="AA1379" t="str">
            <v>CPP Notification Failure. Move 18 kWh from super peak to on peak.</v>
          </cell>
        </row>
        <row r="1380">
          <cell r="E1380">
            <v>38049</v>
          </cell>
          <cell r="F1380">
            <v>30</v>
          </cell>
          <cell r="G1380">
            <v>1014</v>
          </cell>
          <cell r="K1380" t="str">
            <v>DRLI</v>
          </cell>
          <cell r="L1380">
            <v>38019</v>
          </cell>
          <cell r="N1380">
            <v>874</v>
          </cell>
          <cell r="P1380">
            <v>135</v>
          </cell>
          <cell r="Q1380">
            <v>5</v>
          </cell>
          <cell r="R1380">
            <v>37.439998626708984</v>
          </cell>
          <cell r="S1380">
            <v>6.4600000381469727</v>
          </cell>
          <cell r="T1380">
            <v>3.2899999618530273</v>
          </cell>
          <cell r="U1380">
            <v>0</v>
          </cell>
          <cell r="V1380">
            <v>107.56999969482422</v>
          </cell>
          <cell r="W1380" t="str">
            <v>CISCO_DAILY_BILL_DTL20040308.TXT</v>
          </cell>
          <cell r="X1380">
            <v>38055</v>
          </cell>
          <cell r="Z1380" t="str">
            <v>Print Summary</v>
          </cell>
          <cell r="AA1380" t="str">
            <v>CPP Notification Failure. Move 5 kWh from super peak to on peak.</v>
          </cell>
        </row>
        <row r="1381">
          <cell r="E1381">
            <v>38049</v>
          </cell>
          <cell r="F1381">
            <v>30</v>
          </cell>
          <cell r="G1381">
            <v>1014</v>
          </cell>
          <cell r="K1381" t="str">
            <v>DRLI</v>
          </cell>
          <cell r="L1381">
            <v>38019</v>
          </cell>
          <cell r="N1381">
            <v>874</v>
          </cell>
          <cell r="P1381">
            <v>140</v>
          </cell>
          <cell r="Q1381">
            <v>0</v>
          </cell>
          <cell r="R1381">
            <v>37.439998626708984</v>
          </cell>
          <cell r="S1381">
            <v>6.6999998092651367</v>
          </cell>
          <cell r="T1381">
            <v>0</v>
          </cell>
          <cell r="U1381">
            <v>0</v>
          </cell>
          <cell r="V1381">
            <v>105.12000274658203</v>
          </cell>
          <cell r="W1381" t="str">
            <v>CISCO_DAILY_BILL_DTL20040310.TXT</v>
          </cell>
          <cell r="X1381">
            <v>38057</v>
          </cell>
          <cell r="Z1381" t="str">
            <v>Print Summary</v>
          </cell>
          <cell r="AA1381" t="str">
            <v>CPP Notification Failure. Move 5 kWh from super peak to on peak.</v>
          </cell>
        </row>
        <row r="1382">
          <cell r="E1382">
            <v>38078</v>
          </cell>
          <cell r="F1382">
            <v>29</v>
          </cell>
          <cell r="G1382">
            <v>855</v>
          </cell>
          <cell r="K1382" t="str">
            <v>DRLI</v>
          </cell>
          <cell r="L1382">
            <v>38049</v>
          </cell>
          <cell r="N1382">
            <v>718</v>
          </cell>
          <cell r="P1382">
            <v>137</v>
          </cell>
          <cell r="Q1382">
            <v>0</v>
          </cell>
          <cell r="R1382">
            <v>30.760000228881836</v>
          </cell>
          <cell r="S1382">
            <v>6.5500001907348633</v>
          </cell>
          <cell r="T1382">
            <v>0</v>
          </cell>
          <cell r="U1382">
            <v>0</v>
          </cell>
          <cell r="V1382">
            <v>86.919998168945313</v>
          </cell>
          <cell r="W1382" t="str">
            <v>CISCO_DAILY_BILL_DTL20040405.TXT</v>
          </cell>
          <cell r="X1382">
            <v>38083</v>
          </cell>
          <cell r="Z1382" t="str">
            <v>Print Summary</v>
          </cell>
        </row>
        <row r="1383">
          <cell r="E1383">
            <v>38109</v>
          </cell>
          <cell r="F1383">
            <v>31</v>
          </cell>
          <cell r="G1383">
            <v>996</v>
          </cell>
          <cell r="K1383" t="str">
            <v>DRLI</v>
          </cell>
          <cell r="L1383">
            <v>38078</v>
          </cell>
          <cell r="N1383">
            <v>873</v>
          </cell>
          <cell r="P1383">
            <v>123</v>
          </cell>
          <cell r="Q1383">
            <v>0</v>
          </cell>
          <cell r="R1383">
            <v>26.709999084472656</v>
          </cell>
          <cell r="S1383">
            <v>4.3299999237060547</v>
          </cell>
          <cell r="T1383">
            <v>0</v>
          </cell>
          <cell r="U1383">
            <v>0</v>
          </cell>
          <cell r="V1383">
            <v>96.110000610351563</v>
          </cell>
          <cell r="W1383" t="str">
            <v>CISCO_DAILY_BILL_DTL20040505.TXT</v>
          </cell>
          <cell r="X1383">
            <v>38113</v>
          </cell>
          <cell r="Z1383" t="str">
            <v>Print Summary</v>
          </cell>
        </row>
        <row r="1384">
          <cell r="E1384">
            <v>38140</v>
          </cell>
          <cell r="F1384">
            <v>31</v>
          </cell>
          <cell r="G1384">
            <v>1137</v>
          </cell>
          <cell r="K1384" t="str">
            <v>DRLI</v>
          </cell>
          <cell r="L1384">
            <v>38109</v>
          </cell>
          <cell r="N1384">
            <v>921</v>
          </cell>
          <cell r="P1384">
            <v>216</v>
          </cell>
          <cell r="Q1384">
            <v>0</v>
          </cell>
          <cell r="R1384">
            <v>25.079999923706055</v>
          </cell>
          <cell r="S1384">
            <v>29.639999389648438</v>
          </cell>
          <cell r="T1384">
            <v>0</v>
          </cell>
          <cell r="U1384">
            <v>0</v>
          </cell>
          <cell r="V1384">
            <v>131.30999755859375</v>
          </cell>
          <cell r="W1384" t="str">
            <v>CISCO_DAILY_BILL_DTL20040607.TXT</v>
          </cell>
          <cell r="X1384">
            <v>38146</v>
          </cell>
          <cell r="Z1384" t="str">
            <v>Print Summary</v>
          </cell>
        </row>
        <row r="1385">
          <cell r="E1385">
            <v>38169</v>
          </cell>
          <cell r="F1385">
            <v>29</v>
          </cell>
          <cell r="G1385">
            <v>796</v>
          </cell>
          <cell r="K1385" t="str">
            <v>DRLI</v>
          </cell>
          <cell r="L1385">
            <v>38140</v>
          </cell>
          <cell r="N1385">
            <v>660</v>
          </cell>
          <cell r="P1385">
            <v>136</v>
          </cell>
          <cell r="Q1385">
            <v>0</v>
          </cell>
          <cell r="R1385">
            <v>17.969999313354492</v>
          </cell>
          <cell r="S1385">
            <v>18.659999847412109</v>
          </cell>
          <cell r="T1385">
            <v>0</v>
          </cell>
          <cell r="U1385">
            <v>0</v>
          </cell>
          <cell r="V1385">
            <v>88.819999694824219</v>
          </cell>
          <cell r="W1385" t="str">
            <v>CISCO_DAILY_BILL_DTL20040707.TXT</v>
          </cell>
          <cell r="X1385">
            <v>38176</v>
          </cell>
          <cell r="Z1385" t="str">
            <v>Print Summary</v>
          </cell>
        </row>
        <row r="1386">
          <cell r="E1386">
            <v>38201</v>
          </cell>
          <cell r="F1386">
            <v>32</v>
          </cell>
          <cell r="G1386">
            <v>1240</v>
          </cell>
          <cell r="K1386" t="str">
            <v>DRLI</v>
          </cell>
          <cell r="L1386">
            <v>38169</v>
          </cell>
          <cell r="N1386">
            <v>1001</v>
          </cell>
          <cell r="P1386">
            <v>206</v>
          </cell>
          <cell r="Q1386">
            <v>33</v>
          </cell>
          <cell r="R1386">
            <v>27.260000228881836</v>
          </cell>
          <cell r="S1386">
            <v>28.270000457763672</v>
          </cell>
          <cell r="T1386">
            <v>15.090000152587891</v>
          </cell>
          <cell r="U1386">
            <v>0</v>
          </cell>
          <cell r="V1386">
            <v>152.39999389648438</v>
          </cell>
          <cell r="W1386" t="str">
            <v>CISCO_DAILY_BILL_DTL20040804.TXT</v>
          </cell>
          <cell r="X1386">
            <v>38204</v>
          </cell>
          <cell r="Z1386" t="str">
            <v>Print Summary</v>
          </cell>
        </row>
        <row r="1387">
          <cell r="E1387">
            <v>38230</v>
          </cell>
          <cell r="F1387">
            <v>29</v>
          </cell>
          <cell r="G1387">
            <v>1224</v>
          </cell>
          <cell r="K1387" t="str">
            <v>DRLI</v>
          </cell>
          <cell r="L1387">
            <v>38201</v>
          </cell>
          <cell r="N1387">
            <v>1013</v>
          </cell>
          <cell r="P1387">
            <v>155</v>
          </cell>
          <cell r="Q1387">
            <v>56</v>
          </cell>
          <cell r="R1387">
            <v>27.260000228881836</v>
          </cell>
          <cell r="S1387">
            <v>21.270000457763672</v>
          </cell>
          <cell r="T1387">
            <v>25.569999694824219</v>
          </cell>
          <cell r="U1387">
            <v>0</v>
          </cell>
          <cell r="V1387">
            <v>154.60000610351563</v>
          </cell>
          <cell r="W1387" t="str">
            <v>CISCO_DAILY_BILL_DTL20040902.TXT</v>
          </cell>
          <cell r="X1387">
            <v>38233</v>
          </cell>
          <cell r="Z1387" t="str">
            <v>Print Summary</v>
          </cell>
        </row>
        <row r="1388">
          <cell r="E1388">
            <v>37836</v>
          </cell>
          <cell r="F1388">
            <v>26</v>
          </cell>
          <cell r="G1388">
            <v>731</v>
          </cell>
          <cell r="K1388" t="str">
            <v>DR</v>
          </cell>
          <cell r="L1388">
            <v>37810</v>
          </cell>
          <cell r="N1388">
            <v>615</v>
          </cell>
          <cell r="P1388">
            <v>111</v>
          </cell>
          <cell r="Q1388">
            <v>5</v>
          </cell>
          <cell r="R1388">
            <v>3</v>
          </cell>
          <cell r="S1388">
            <v>19.110000610351563</v>
          </cell>
          <cell r="T1388">
            <v>3.3199999332427979</v>
          </cell>
          <cell r="U1388">
            <v>3.75</v>
          </cell>
          <cell r="V1388">
            <v>97.080001831054688</v>
          </cell>
          <cell r="W1388" t="str">
            <v>CISCO_DAILY_BILL_DTL20030825.TXT</v>
          </cell>
          <cell r="X1388">
            <v>37859</v>
          </cell>
          <cell r="Z1388" t="str">
            <v>Print Summary</v>
          </cell>
          <cell r="AA1388" t="str">
            <v>CPP Notification Failure. Move 4 kWh from super peak to on peak.</v>
          </cell>
        </row>
        <row r="1389">
          <cell r="E1389">
            <v>37866</v>
          </cell>
          <cell r="F1389">
            <v>30</v>
          </cell>
          <cell r="G1389">
            <v>1095</v>
          </cell>
          <cell r="K1389" t="str">
            <v>DR</v>
          </cell>
          <cell r="L1389">
            <v>37836</v>
          </cell>
          <cell r="N1389">
            <v>830</v>
          </cell>
          <cell r="P1389">
            <v>247</v>
          </cell>
          <cell r="Q1389">
            <v>18</v>
          </cell>
          <cell r="R1389">
            <v>4.070000171661377</v>
          </cell>
          <cell r="S1389">
            <v>42.540000915527344</v>
          </cell>
          <cell r="T1389">
            <v>11.970000267028809</v>
          </cell>
          <cell r="U1389">
            <v>5.5799999237060547</v>
          </cell>
          <cell r="V1389">
            <v>172.52999877929688</v>
          </cell>
          <cell r="W1389" t="str">
            <v>CISCO_DAILY_BILL_DTL20030903.TXT</v>
          </cell>
          <cell r="X1389">
            <v>37868</v>
          </cell>
          <cell r="Z1389" t="str">
            <v>Print Summary</v>
          </cell>
        </row>
        <row r="1390">
          <cell r="E1390">
            <v>37895</v>
          </cell>
          <cell r="F1390">
            <v>29</v>
          </cell>
          <cell r="G1390">
            <v>900</v>
          </cell>
          <cell r="K1390" t="str">
            <v>DR</v>
          </cell>
          <cell r="L1390">
            <v>37866</v>
          </cell>
          <cell r="N1390">
            <v>719</v>
          </cell>
          <cell r="P1390">
            <v>153</v>
          </cell>
          <cell r="Q1390">
            <v>28</v>
          </cell>
          <cell r="R1390">
            <v>4</v>
          </cell>
          <cell r="S1390">
            <v>26.450000762939453</v>
          </cell>
          <cell r="T1390">
            <v>18.639999389648438</v>
          </cell>
          <cell r="U1390">
            <v>3.9900000095367432</v>
          </cell>
          <cell r="V1390">
            <v>138.72999572753906</v>
          </cell>
          <cell r="W1390" t="str">
            <v>CISCO_DAILY_BILL_DTL20031002.TXT</v>
          </cell>
          <cell r="X1390">
            <v>37897</v>
          </cell>
          <cell r="Z1390" t="str">
            <v>Print Summary</v>
          </cell>
        </row>
        <row r="1391">
          <cell r="E1391">
            <v>37924</v>
          </cell>
          <cell r="F1391">
            <v>29</v>
          </cell>
          <cell r="G1391">
            <v>1001</v>
          </cell>
          <cell r="K1391" t="str">
            <v>DR</v>
          </cell>
          <cell r="L1391">
            <v>37895</v>
          </cell>
          <cell r="N1391">
            <v>793</v>
          </cell>
          <cell r="P1391">
            <v>195</v>
          </cell>
          <cell r="Q1391">
            <v>13</v>
          </cell>
          <cell r="R1391">
            <v>4.4000000953674316</v>
          </cell>
          <cell r="S1391">
            <v>33.700000762939453</v>
          </cell>
          <cell r="T1391">
            <v>8.6499996185302734</v>
          </cell>
          <cell r="U1391">
            <v>4.440000057220459</v>
          </cell>
          <cell r="V1391">
            <v>150.80999755859375</v>
          </cell>
          <cell r="W1391" t="str">
            <v>CISCO_DAILY_BILL_DTL20031104.TXT</v>
          </cell>
          <cell r="X1391">
            <v>37930</v>
          </cell>
          <cell r="Z1391" t="str">
            <v>Print Summary</v>
          </cell>
        </row>
        <row r="1392">
          <cell r="E1392">
            <v>37957</v>
          </cell>
          <cell r="F1392">
            <v>33</v>
          </cell>
          <cell r="G1392">
            <v>953</v>
          </cell>
          <cell r="K1392" t="str">
            <v>DR</v>
          </cell>
          <cell r="L1392">
            <v>37924</v>
          </cell>
          <cell r="N1392">
            <v>804</v>
          </cell>
          <cell r="P1392">
            <v>149</v>
          </cell>
          <cell r="Q1392">
            <v>0</v>
          </cell>
          <cell r="R1392">
            <v>26.610000610351563</v>
          </cell>
          <cell r="S1392">
            <v>38.520000457763672</v>
          </cell>
          <cell r="T1392">
            <v>0</v>
          </cell>
          <cell r="U1392">
            <v>4.2199997901916504</v>
          </cell>
          <cell r="V1392">
            <v>156.3699951171875</v>
          </cell>
          <cell r="W1392" t="str">
            <v>CISCO_DAILY_BILL_DTL20031203.TXT</v>
          </cell>
          <cell r="X1392">
            <v>37959</v>
          </cell>
          <cell r="Z1392" t="str">
            <v>Print Summary</v>
          </cell>
        </row>
        <row r="1393">
          <cell r="E1393">
            <v>37990</v>
          </cell>
          <cell r="F1393">
            <v>33</v>
          </cell>
          <cell r="G1393">
            <v>976</v>
          </cell>
          <cell r="K1393" t="str">
            <v>DR</v>
          </cell>
          <cell r="L1393">
            <v>37957</v>
          </cell>
          <cell r="N1393">
            <v>824</v>
          </cell>
          <cell r="P1393">
            <v>152</v>
          </cell>
          <cell r="Q1393">
            <v>0</v>
          </cell>
          <cell r="R1393">
            <v>28.030000686645508</v>
          </cell>
          <cell r="S1393">
            <v>40.130001068115234</v>
          </cell>
          <cell r="T1393">
            <v>0</v>
          </cell>
          <cell r="U1393">
            <v>4.3400001525878906</v>
          </cell>
          <cell r="V1393">
            <v>161.66000366210938</v>
          </cell>
          <cell r="W1393" t="str">
            <v>CISCO_DAILY_BILL_DTL20040105.TXT</v>
          </cell>
          <cell r="X1393">
            <v>37992</v>
          </cell>
          <cell r="Z1393" t="str">
            <v>Print Summary</v>
          </cell>
        </row>
        <row r="1394">
          <cell r="E1394">
            <v>38019</v>
          </cell>
          <cell r="F1394">
            <v>29</v>
          </cell>
          <cell r="G1394">
            <v>836</v>
          </cell>
          <cell r="K1394" t="str">
            <v>DR</v>
          </cell>
          <cell r="L1394">
            <v>37990</v>
          </cell>
          <cell r="N1394">
            <v>698</v>
          </cell>
          <cell r="P1394">
            <v>128</v>
          </cell>
          <cell r="Q1394">
            <v>10</v>
          </cell>
          <cell r="R1394">
            <v>23.600000381469727</v>
          </cell>
          <cell r="S1394">
            <v>33.770000457763672</v>
          </cell>
          <cell r="T1394">
            <v>4.8400001525878906</v>
          </cell>
          <cell r="U1394">
            <v>3.880000114440918</v>
          </cell>
          <cell r="V1394">
            <v>140.80999755859375</v>
          </cell>
          <cell r="W1394" t="str">
            <v>CISCO_DAILY_BILL_DTL20040203.TXT</v>
          </cell>
          <cell r="X1394">
            <v>38021</v>
          </cell>
          <cell r="Z1394" t="str">
            <v>Print Summary</v>
          </cell>
        </row>
        <row r="1395">
          <cell r="E1395">
            <v>38049</v>
          </cell>
          <cell r="F1395">
            <v>30</v>
          </cell>
          <cell r="G1395">
            <v>847</v>
          </cell>
          <cell r="K1395" t="str">
            <v>DR</v>
          </cell>
          <cell r="L1395">
            <v>38019</v>
          </cell>
          <cell r="N1395">
            <v>705</v>
          </cell>
          <cell r="P1395">
            <v>136</v>
          </cell>
          <cell r="Q1395">
            <v>6</v>
          </cell>
          <cell r="R1395">
            <v>23.629999160766602</v>
          </cell>
          <cell r="S1395">
            <v>35.840000152587891</v>
          </cell>
          <cell r="T1395">
            <v>2.9000000953674316</v>
          </cell>
          <cell r="U1395">
            <v>4.179999828338623</v>
          </cell>
          <cell r="V1395">
            <v>142.03999328613281</v>
          </cell>
          <cell r="W1395" t="str">
            <v>CISCO_DAILY_BILL_DTL20040304.TXT</v>
          </cell>
          <cell r="X1395">
            <v>38051</v>
          </cell>
          <cell r="Z1395" t="str">
            <v>Print Summary</v>
          </cell>
        </row>
        <row r="1396">
          <cell r="E1396">
            <v>38078</v>
          </cell>
          <cell r="F1396">
            <v>29</v>
          </cell>
          <cell r="G1396">
            <v>724</v>
          </cell>
          <cell r="K1396" t="str">
            <v>DR</v>
          </cell>
          <cell r="L1396">
            <v>38049</v>
          </cell>
          <cell r="N1396">
            <v>586</v>
          </cell>
          <cell r="P1396">
            <v>138</v>
          </cell>
          <cell r="Q1396">
            <v>0</v>
          </cell>
          <cell r="R1396">
            <v>19.649999618530273</v>
          </cell>
          <cell r="S1396">
            <v>36.369998931884766</v>
          </cell>
          <cell r="T1396">
            <v>0</v>
          </cell>
          <cell r="U1396">
            <v>3.5699999332427979</v>
          </cell>
          <cell r="V1396">
            <v>123.33999633789063</v>
          </cell>
          <cell r="W1396" t="str">
            <v>CISCO_DAILY_BILL_DTL20040402.TXT</v>
          </cell>
          <cell r="X1396">
            <v>38082</v>
          </cell>
          <cell r="Z1396" t="str">
            <v>Print Summary</v>
          </cell>
        </row>
        <row r="1397">
          <cell r="E1397">
            <v>38109</v>
          </cell>
          <cell r="F1397">
            <v>31</v>
          </cell>
          <cell r="G1397">
            <v>789</v>
          </cell>
          <cell r="K1397" t="str">
            <v>DR</v>
          </cell>
          <cell r="L1397">
            <v>38078</v>
          </cell>
          <cell r="N1397">
            <v>667</v>
          </cell>
          <cell r="P1397">
            <v>122</v>
          </cell>
          <cell r="Q1397">
            <v>0</v>
          </cell>
          <cell r="R1397">
            <v>12.369999885559082</v>
          </cell>
          <cell r="S1397">
            <v>30.579999923706055</v>
          </cell>
          <cell r="T1397">
            <v>0</v>
          </cell>
          <cell r="U1397">
            <v>3.880000114440918</v>
          </cell>
          <cell r="V1397">
            <v>123.23999786376953</v>
          </cell>
          <cell r="W1397" t="str">
            <v>CISCO_DAILY_BILL_DTL20040504.TXT</v>
          </cell>
          <cell r="X1397">
            <v>38112</v>
          </cell>
          <cell r="Z1397" t="str">
            <v>Print Summary</v>
          </cell>
        </row>
        <row r="1398">
          <cell r="E1398">
            <v>38140</v>
          </cell>
          <cell r="F1398">
            <v>31</v>
          </cell>
          <cell r="G1398">
            <v>770</v>
          </cell>
          <cell r="K1398" t="str">
            <v>DR</v>
          </cell>
          <cell r="L1398">
            <v>38109</v>
          </cell>
          <cell r="N1398">
            <v>640</v>
          </cell>
          <cell r="P1398">
            <v>130</v>
          </cell>
          <cell r="Q1398">
            <v>0</v>
          </cell>
          <cell r="R1398">
            <v>-7.5300002098083496</v>
          </cell>
          <cell r="S1398">
            <v>20.219999313354492</v>
          </cell>
          <cell r="T1398">
            <v>0</v>
          </cell>
          <cell r="U1398">
            <v>3.7899999618530273</v>
          </cell>
          <cell r="V1398">
            <v>94.389999389648438</v>
          </cell>
          <cell r="W1398" t="str">
            <v>CISCO_DAILY_BILL_DTL20040603.TXT</v>
          </cell>
          <cell r="X1398">
            <v>38142</v>
          </cell>
          <cell r="Z1398" t="str">
            <v>Print Summary</v>
          </cell>
        </row>
        <row r="1399">
          <cell r="E1399">
            <v>38169</v>
          </cell>
          <cell r="F1399">
            <v>29</v>
          </cell>
          <cell r="G1399">
            <v>673</v>
          </cell>
          <cell r="K1399" t="str">
            <v>DR</v>
          </cell>
          <cell r="L1399">
            <v>38140</v>
          </cell>
          <cell r="N1399">
            <v>579</v>
          </cell>
          <cell r="P1399">
            <v>94</v>
          </cell>
          <cell r="Q1399">
            <v>0</v>
          </cell>
          <cell r="R1399">
            <v>-6.809999942779541</v>
          </cell>
          <cell r="S1399">
            <v>14.619999885559082</v>
          </cell>
          <cell r="T1399">
            <v>0</v>
          </cell>
          <cell r="U1399">
            <v>3.3199999332427979</v>
          </cell>
          <cell r="V1399">
            <v>77.75</v>
          </cell>
          <cell r="W1399" t="str">
            <v>CISCO_DAILY_BILL_DTL20040706.TXT</v>
          </cell>
          <cell r="X1399">
            <v>38175</v>
          </cell>
          <cell r="Z1399" t="str">
            <v>Print Summary</v>
          </cell>
        </row>
        <row r="1400">
          <cell r="E1400">
            <v>38201</v>
          </cell>
          <cell r="F1400">
            <v>32</v>
          </cell>
          <cell r="G1400">
            <v>828</v>
          </cell>
          <cell r="K1400" t="str">
            <v>DR</v>
          </cell>
          <cell r="L1400">
            <v>38169</v>
          </cell>
          <cell r="N1400">
            <v>697</v>
          </cell>
          <cell r="P1400">
            <v>120</v>
          </cell>
          <cell r="Q1400">
            <v>11</v>
          </cell>
          <cell r="R1400">
            <v>-8.1999998092651367</v>
          </cell>
          <cell r="S1400">
            <v>18.659999847412109</v>
          </cell>
          <cell r="T1400">
            <v>7.130000114440918</v>
          </cell>
          <cell r="U1400">
            <v>4.0799999237060547</v>
          </cell>
          <cell r="V1400">
            <v>106.58999633789063</v>
          </cell>
          <cell r="W1400" t="str">
            <v>CISCO_DAILY_BILL_DTL20040804.TXT</v>
          </cell>
          <cell r="X1400">
            <v>38204</v>
          </cell>
          <cell r="Z1400" t="str">
            <v>Print Summary</v>
          </cell>
        </row>
        <row r="1401">
          <cell r="E1401">
            <v>38230</v>
          </cell>
          <cell r="F1401">
            <v>29</v>
          </cell>
          <cell r="G1401">
            <v>865</v>
          </cell>
          <cell r="K1401" t="str">
            <v>DR</v>
          </cell>
          <cell r="L1401">
            <v>38201</v>
          </cell>
          <cell r="N1401">
            <v>700</v>
          </cell>
          <cell r="P1401">
            <v>115</v>
          </cell>
          <cell r="Q1401">
            <v>50</v>
          </cell>
          <cell r="R1401">
            <v>-8.4899997711181641</v>
          </cell>
          <cell r="S1401">
            <v>17.889999389648438</v>
          </cell>
          <cell r="T1401">
            <v>32.340000152587891</v>
          </cell>
          <cell r="U1401">
            <v>4.2699999809265137</v>
          </cell>
          <cell r="V1401">
            <v>138.80999755859375</v>
          </cell>
          <cell r="W1401" t="str">
            <v>CISCO_DAILY_BILL_DTL20040902.TXT</v>
          </cell>
          <cell r="X1401">
            <v>38233</v>
          </cell>
          <cell r="Z1401" t="str">
            <v>Print Summary</v>
          </cell>
        </row>
        <row r="1402">
          <cell r="E1402">
            <v>37808</v>
          </cell>
          <cell r="F1402">
            <v>6</v>
          </cell>
          <cell r="G1402">
            <v>163</v>
          </cell>
          <cell r="K1402" t="str">
            <v>DR</v>
          </cell>
          <cell r="L1402">
            <v>37802</v>
          </cell>
          <cell r="N1402">
            <v>148</v>
          </cell>
          <cell r="P1402">
            <v>15</v>
          </cell>
          <cell r="Q1402">
            <v>0</v>
          </cell>
          <cell r="R1402">
            <v>6.4899997711181641</v>
          </cell>
          <cell r="S1402">
            <v>2.309999942779541</v>
          </cell>
          <cell r="T1402">
            <v>0</v>
          </cell>
          <cell r="U1402">
            <v>0.82999998331069946</v>
          </cell>
          <cell r="V1402">
            <v>24.629999160766602</v>
          </cell>
          <cell r="W1402" t="str">
            <v>CISCO_DAILY_BILL_DTL20030801.TXT</v>
          </cell>
          <cell r="X1402">
            <v>37837</v>
          </cell>
          <cell r="Z1402" t="str">
            <v>Print Summary</v>
          </cell>
        </row>
        <row r="1403">
          <cell r="E1403">
            <v>37837</v>
          </cell>
          <cell r="F1403">
            <v>29</v>
          </cell>
          <cell r="G1403">
            <v>977</v>
          </cell>
          <cell r="K1403" t="str">
            <v>DR</v>
          </cell>
          <cell r="L1403">
            <v>37808</v>
          </cell>
          <cell r="N1403">
            <v>753</v>
          </cell>
          <cell r="P1403">
            <v>213</v>
          </cell>
          <cell r="Q1403">
            <v>11</v>
          </cell>
          <cell r="R1403">
            <v>33.029998779296875</v>
          </cell>
          <cell r="S1403">
            <v>32.770000457763672</v>
          </cell>
          <cell r="T1403">
            <v>5.2100000381469727</v>
          </cell>
          <cell r="U1403">
            <v>5.0100002288818359</v>
          </cell>
          <cell r="V1403">
            <v>170.57000732421875</v>
          </cell>
          <cell r="W1403" t="str">
            <v>CISCO_DAILY_BILL_DTL20030805.TXT</v>
          </cell>
          <cell r="X1403">
            <v>37839</v>
          </cell>
          <cell r="Z1403" t="str">
            <v>Print Summary</v>
          </cell>
          <cell r="AA1403" t="str">
            <v>CPP Notification Failure. Move 2 kWh from super peak to on peak.</v>
          </cell>
        </row>
        <row r="1404">
          <cell r="E1404">
            <v>37867</v>
          </cell>
          <cell r="F1404">
            <v>30</v>
          </cell>
          <cell r="G1404">
            <v>1380</v>
          </cell>
          <cell r="K1404" t="str">
            <v>DR</v>
          </cell>
          <cell r="L1404">
            <v>37837</v>
          </cell>
          <cell r="N1404">
            <v>1099</v>
          </cell>
          <cell r="P1404">
            <v>263</v>
          </cell>
          <cell r="Q1404">
            <v>18</v>
          </cell>
          <cell r="R1404">
            <v>48.270000457763672</v>
          </cell>
          <cell r="S1404">
            <v>40.470001220703125</v>
          </cell>
          <cell r="T1404">
            <v>8.5299997329711914</v>
          </cell>
          <cell r="U1404">
            <v>7.0100002288818359</v>
          </cell>
          <cell r="V1404">
            <v>250.08000183105469</v>
          </cell>
          <cell r="W1404" t="str">
            <v>CISCO_DAILY_BILL_DTL20030905.TXT</v>
          </cell>
          <cell r="X1404">
            <v>37872</v>
          </cell>
          <cell r="Z1404" t="str">
            <v>Print Summary</v>
          </cell>
        </row>
        <row r="1405">
          <cell r="E1405">
            <v>37896</v>
          </cell>
          <cell r="F1405">
            <v>29</v>
          </cell>
          <cell r="G1405">
            <v>847</v>
          </cell>
          <cell r="K1405" t="str">
            <v>DR</v>
          </cell>
          <cell r="L1405">
            <v>37867</v>
          </cell>
          <cell r="N1405">
            <v>682</v>
          </cell>
          <cell r="P1405">
            <v>147</v>
          </cell>
          <cell r="Q1405">
            <v>18</v>
          </cell>
          <cell r="R1405">
            <v>30.389999389648438</v>
          </cell>
          <cell r="S1405">
            <v>22.719999313354492</v>
          </cell>
          <cell r="T1405">
            <v>8.5399999618530273</v>
          </cell>
          <cell r="U1405">
            <v>3.7599999904632568</v>
          </cell>
          <cell r="V1405">
            <v>144.94000244140625</v>
          </cell>
          <cell r="W1405" t="str">
            <v>CISCO_DAILY_BILL_DTL20031006.TXT</v>
          </cell>
          <cell r="X1405">
            <v>37901</v>
          </cell>
          <cell r="Z1405" t="str">
            <v>Print Summary</v>
          </cell>
        </row>
        <row r="1406">
          <cell r="E1406">
            <v>37927</v>
          </cell>
          <cell r="F1406">
            <v>31</v>
          </cell>
          <cell r="G1406">
            <v>691</v>
          </cell>
          <cell r="K1406" t="str">
            <v>DR</v>
          </cell>
          <cell r="L1406">
            <v>37896</v>
          </cell>
          <cell r="N1406">
            <v>569</v>
          </cell>
          <cell r="P1406">
            <v>113</v>
          </cell>
          <cell r="Q1406">
            <v>9</v>
          </cell>
          <cell r="R1406">
            <v>25.299999237060547</v>
          </cell>
          <cell r="S1406">
            <v>17.469999313354492</v>
          </cell>
          <cell r="T1406">
            <v>4.2699999809265137</v>
          </cell>
          <cell r="U1406">
            <v>3.059999942779541</v>
          </cell>
          <cell r="V1406">
            <v>111.62999725341797</v>
          </cell>
          <cell r="W1406" t="str">
            <v>CISCO_DAILY_BILL_DTL20031104.TXT</v>
          </cell>
          <cell r="X1406">
            <v>37930</v>
          </cell>
          <cell r="Z1406" t="str">
            <v>Print Summary</v>
          </cell>
        </row>
        <row r="1407">
          <cell r="E1407">
            <v>37958</v>
          </cell>
          <cell r="F1407">
            <v>31</v>
          </cell>
          <cell r="G1407">
            <v>610</v>
          </cell>
          <cell r="K1407" t="str">
            <v>DR</v>
          </cell>
          <cell r="L1407">
            <v>37927</v>
          </cell>
          <cell r="N1407">
            <v>489</v>
          </cell>
          <cell r="P1407">
            <v>121</v>
          </cell>
          <cell r="Q1407">
            <v>0</v>
          </cell>
          <cell r="R1407">
            <v>21.190000534057617</v>
          </cell>
          <cell r="S1407">
            <v>5.8499999046325684</v>
          </cell>
          <cell r="T1407">
            <v>0</v>
          </cell>
          <cell r="U1407">
            <v>2.7100000381469727</v>
          </cell>
          <cell r="V1407">
            <v>80.919998168945313</v>
          </cell>
          <cell r="W1407" t="str">
            <v>CISCO_DAILY_BILL_DTL20031204.TXT</v>
          </cell>
          <cell r="X1407">
            <v>37960</v>
          </cell>
          <cell r="Z1407" t="str">
            <v>Print Summary</v>
          </cell>
        </row>
        <row r="1408">
          <cell r="E1408">
            <v>37991</v>
          </cell>
          <cell r="F1408">
            <v>33</v>
          </cell>
          <cell r="G1408">
            <v>650</v>
          </cell>
          <cell r="K1408" t="str">
            <v>DR</v>
          </cell>
          <cell r="L1408">
            <v>37958</v>
          </cell>
          <cell r="N1408">
            <v>540</v>
          </cell>
          <cell r="P1408">
            <v>110</v>
          </cell>
          <cell r="Q1408">
            <v>0</v>
          </cell>
          <cell r="R1408">
            <v>23.399999618530273</v>
          </cell>
          <cell r="S1408">
            <v>5.309999942779541</v>
          </cell>
          <cell r="T1408">
            <v>0</v>
          </cell>
          <cell r="U1408">
            <v>2.880000114440918</v>
          </cell>
          <cell r="V1408">
            <v>85.949996948242188</v>
          </cell>
          <cell r="W1408" t="str">
            <v>CISCO_DAILY_BILL_DTL20040106.TXT</v>
          </cell>
          <cell r="X1408">
            <v>37993</v>
          </cell>
          <cell r="Z1408" t="str">
            <v>Print Summary</v>
          </cell>
        </row>
        <row r="1409">
          <cell r="E1409">
            <v>38020</v>
          </cell>
          <cell r="F1409">
            <v>29</v>
          </cell>
          <cell r="G1409">
            <v>583</v>
          </cell>
          <cell r="K1409" t="str">
            <v>DR</v>
          </cell>
          <cell r="L1409">
            <v>37991</v>
          </cell>
          <cell r="N1409">
            <v>477</v>
          </cell>
          <cell r="P1409">
            <v>92</v>
          </cell>
          <cell r="Q1409">
            <v>14</v>
          </cell>
          <cell r="R1409">
            <v>20.569999694824219</v>
          </cell>
          <cell r="S1409">
            <v>4.429999828338623</v>
          </cell>
          <cell r="T1409">
            <v>9.2100000381469727</v>
          </cell>
          <cell r="U1409">
            <v>2.7200000286102295</v>
          </cell>
          <cell r="V1409">
            <v>85.050003051757813</v>
          </cell>
          <cell r="W1409" t="str">
            <v>CISCO_DAILY_BILL_DTL20040204.TXT</v>
          </cell>
          <cell r="X1409">
            <v>38022</v>
          </cell>
          <cell r="Z1409" t="str">
            <v>Print Summary</v>
          </cell>
        </row>
        <row r="1410">
          <cell r="E1410">
            <v>38050</v>
          </cell>
          <cell r="F1410">
            <v>30</v>
          </cell>
          <cell r="G1410">
            <v>588</v>
          </cell>
          <cell r="K1410" t="str">
            <v>DR</v>
          </cell>
          <cell r="L1410">
            <v>38020</v>
          </cell>
          <cell r="N1410">
            <v>485</v>
          </cell>
          <cell r="P1410">
            <v>103</v>
          </cell>
          <cell r="Q1410">
            <v>0</v>
          </cell>
          <cell r="R1410">
            <v>20.770000457763672</v>
          </cell>
          <cell r="S1410">
            <v>4.929999828338623</v>
          </cell>
          <cell r="T1410">
            <v>0</v>
          </cell>
          <cell r="U1410">
            <v>2.9100000858306885</v>
          </cell>
          <cell r="V1410">
            <v>77</v>
          </cell>
          <cell r="W1410" t="str">
            <v>CISCO_DAILY_BILL_DTL20040305.TXT</v>
          </cell>
          <cell r="X1410">
            <v>38054</v>
          </cell>
          <cell r="Z1410" t="str">
            <v>Print Summary</v>
          </cell>
        </row>
        <row r="1411">
          <cell r="E1411">
            <v>38081</v>
          </cell>
          <cell r="F1411">
            <v>31</v>
          </cell>
          <cell r="G1411">
            <v>613</v>
          </cell>
          <cell r="K1411" t="str">
            <v>DR</v>
          </cell>
          <cell r="L1411">
            <v>38050</v>
          </cell>
          <cell r="N1411">
            <v>513</v>
          </cell>
          <cell r="P1411">
            <v>100</v>
          </cell>
          <cell r="Q1411">
            <v>0</v>
          </cell>
          <cell r="R1411">
            <v>21.979999542236328</v>
          </cell>
          <cell r="S1411">
            <v>4.7800002098083496</v>
          </cell>
          <cell r="T1411">
            <v>0</v>
          </cell>
          <cell r="U1411">
            <v>3.0199999809265137</v>
          </cell>
          <cell r="V1411">
            <v>81.169998168945313</v>
          </cell>
          <cell r="W1411" t="str">
            <v>CISCO_DAILY_BILL_DTL20040406.TXT</v>
          </cell>
          <cell r="X1411">
            <v>38084</v>
          </cell>
          <cell r="Z1411" t="str">
            <v>Print Summary</v>
          </cell>
        </row>
        <row r="1412">
          <cell r="E1412">
            <v>38110</v>
          </cell>
          <cell r="F1412">
            <v>29</v>
          </cell>
          <cell r="G1412">
            <v>555</v>
          </cell>
          <cell r="K1412" t="str">
            <v>DR</v>
          </cell>
          <cell r="L1412">
            <v>38081</v>
          </cell>
          <cell r="N1412">
            <v>462</v>
          </cell>
          <cell r="P1412">
            <v>93</v>
          </cell>
          <cell r="Q1412">
            <v>0</v>
          </cell>
          <cell r="R1412">
            <v>13.680000305175781</v>
          </cell>
          <cell r="S1412">
            <v>4.369999885559082</v>
          </cell>
          <cell r="T1412">
            <v>0</v>
          </cell>
          <cell r="U1412">
            <v>2.7200000286102295</v>
          </cell>
          <cell r="V1412">
            <v>71.099998474121094</v>
          </cell>
          <cell r="W1412" t="str">
            <v>CISCO_DAILY_BILL_DTL20040504.TXT</v>
          </cell>
          <cell r="X1412">
            <v>38112</v>
          </cell>
          <cell r="Z1412" t="str">
            <v>Print Summary</v>
          </cell>
        </row>
        <row r="1413">
          <cell r="E1413">
            <v>38141</v>
          </cell>
          <cell r="F1413">
            <v>31</v>
          </cell>
          <cell r="G1413">
            <v>652</v>
          </cell>
          <cell r="K1413" t="str">
            <v>DR</v>
          </cell>
          <cell r="L1413">
            <v>38110</v>
          </cell>
          <cell r="N1413">
            <v>541</v>
          </cell>
          <cell r="P1413">
            <v>111</v>
          </cell>
          <cell r="Q1413">
            <v>0</v>
          </cell>
          <cell r="R1413">
            <v>14.729999542236328</v>
          </cell>
          <cell r="S1413">
            <v>15.229999542236328</v>
          </cell>
          <cell r="T1413">
            <v>0</v>
          </cell>
          <cell r="U1413">
            <v>3.2100000381469727</v>
          </cell>
          <cell r="V1413">
            <v>95.870002746582031</v>
          </cell>
          <cell r="W1413" t="str">
            <v>CISCO_DAILY_BILL_DTL20040604.TXT</v>
          </cell>
          <cell r="X1413">
            <v>38145</v>
          </cell>
          <cell r="Z1413" t="str">
            <v>Print Summary</v>
          </cell>
        </row>
        <row r="1414">
          <cell r="E1414">
            <v>38173</v>
          </cell>
          <cell r="F1414">
            <v>32</v>
          </cell>
          <cell r="G1414">
            <v>729</v>
          </cell>
          <cell r="K1414" t="str">
            <v>DR</v>
          </cell>
          <cell r="L1414">
            <v>38141</v>
          </cell>
          <cell r="N1414">
            <v>624</v>
          </cell>
          <cell r="P1414">
            <v>105</v>
          </cell>
          <cell r="Q1414">
            <v>0</v>
          </cell>
          <cell r="R1414">
            <v>16.989999771118164</v>
          </cell>
          <cell r="S1414">
            <v>14.409999847412109</v>
          </cell>
          <cell r="T1414">
            <v>0</v>
          </cell>
          <cell r="U1414">
            <v>3.5899999141693115</v>
          </cell>
          <cell r="V1414">
            <v>106.77999877929688</v>
          </cell>
          <cell r="W1414" t="str">
            <v>CISCO_DAILY_BILL_DTL20040707.TXT</v>
          </cell>
          <cell r="X1414">
            <v>38176</v>
          </cell>
          <cell r="Z1414" t="str">
            <v>Print Summary</v>
          </cell>
        </row>
        <row r="1415">
          <cell r="E1415">
            <v>38202</v>
          </cell>
          <cell r="F1415">
            <v>29</v>
          </cell>
          <cell r="G1415">
            <v>790</v>
          </cell>
          <cell r="K1415" t="str">
            <v>DR</v>
          </cell>
          <cell r="L1415">
            <v>38173</v>
          </cell>
          <cell r="N1415">
            <v>640</v>
          </cell>
          <cell r="P1415">
            <v>131</v>
          </cell>
          <cell r="Q1415">
            <v>19</v>
          </cell>
          <cell r="R1415">
            <v>17.430000305175781</v>
          </cell>
          <cell r="S1415">
            <v>17.979999542236328</v>
          </cell>
          <cell r="T1415">
            <v>8.6899995803833008</v>
          </cell>
          <cell r="U1415">
            <v>3.9000000953674316</v>
          </cell>
          <cell r="V1415">
            <v>130.30999755859375</v>
          </cell>
          <cell r="W1415" t="str">
            <v>CISCO_DAILY_BILL_DTL20040805.TXT</v>
          </cell>
          <cell r="X1415">
            <v>38205</v>
          </cell>
          <cell r="Z1415" t="str">
            <v>Print Summary</v>
          </cell>
        </row>
        <row r="1416">
          <cell r="E1416">
            <v>38231</v>
          </cell>
          <cell r="F1416">
            <v>29</v>
          </cell>
          <cell r="G1416">
            <v>775</v>
          </cell>
          <cell r="K1416" t="str">
            <v>DR</v>
          </cell>
          <cell r="L1416">
            <v>38202</v>
          </cell>
          <cell r="N1416">
            <v>652</v>
          </cell>
          <cell r="P1416">
            <v>105</v>
          </cell>
          <cell r="Q1416">
            <v>18</v>
          </cell>
          <cell r="R1416">
            <v>17.399999618530273</v>
          </cell>
          <cell r="S1416">
            <v>14.350000381469727</v>
          </cell>
          <cell r="T1416">
            <v>8.1899995803833008</v>
          </cell>
          <cell r="U1416">
            <v>3.809999942779541</v>
          </cell>
          <cell r="V1416">
            <v>124.19999694824219</v>
          </cell>
          <cell r="W1416" t="str">
            <v>CISCO_DAILY_BILL_DTL20040907.TXT</v>
          </cell>
          <cell r="X1416">
            <v>38238</v>
          </cell>
          <cell r="Z1416" t="str">
            <v>Print Summary</v>
          </cell>
        </row>
        <row r="1417">
          <cell r="E1417">
            <v>37808</v>
          </cell>
          <cell r="F1417">
            <v>6</v>
          </cell>
          <cell r="G1417">
            <v>141</v>
          </cell>
          <cell r="K1417" t="str">
            <v>DRLI</v>
          </cell>
          <cell r="L1417">
            <v>37802</v>
          </cell>
          <cell r="N1417">
            <v>103</v>
          </cell>
          <cell r="P1417">
            <v>38</v>
          </cell>
          <cell r="Q1417">
            <v>0</v>
          </cell>
          <cell r="R1417">
            <v>0.5</v>
          </cell>
          <cell r="S1417">
            <v>6.5399999618530273</v>
          </cell>
          <cell r="T1417">
            <v>0</v>
          </cell>
          <cell r="U1417">
            <v>0</v>
          </cell>
          <cell r="V1417">
            <v>11.560000419616699</v>
          </cell>
          <cell r="W1417" t="str">
            <v>ENTERED_MANUALLY_07_18_03</v>
          </cell>
          <cell r="X1417">
            <v>37824</v>
          </cell>
          <cell r="Z1417" t="str">
            <v>Print Summary</v>
          </cell>
        </row>
        <row r="1418">
          <cell r="E1418">
            <v>37837</v>
          </cell>
          <cell r="F1418">
            <v>29</v>
          </cell>
          <cell r="G1418">
            <v>953</v>
          </cell>
          <cell r="K1418" t="str">
            <v>DRLI</v>
          </cell>
          <cell r="L1418">
            <v>37808</v>
          </cell>
          <cell r="N1418">
            <v>661</v>
          </cell>
          <cell r="P1418">
            <v>279</v>
          </cell>
          <cell r="Q1418">
            <v>13</v>
          </cell>
          <cell r="R1418">
            <v>3.2200000286102295</v>
          </cell>
          <cell r="S1418">
            <v>48.040000915527344</v>
          </cell>
          <cell r="T1418">
            <v>8.6400003433227539</v>
          </cell>
          <cell r="U1418">
            <v>0</v>
          </cell>
          <cell r="V1418">
            <v>88.199996948242188</v>
          </cell>
          <cell r="W1418" t="str">
            <v>CISCO_DAILY_BILL_DTL20030807.TXT</v>
          </cell>
          <cell r="X1418">
            <v>37841</v>
          </cell>
          <cell r="Z1418" t="str">
            <v>Print Summary</v>
          </cell>
        </row>
        <row r="1419">
          <cell r="E1419">
            <v>37867</v>
          </cell>
          <cell r="F1419">
            <v>30</v>
          </cell>
          <cell r="G1419">
            <v>831</v>
          </cell>
          <cell r="K1419" t="str">
            <v>DRLI</v>
          </cell>
          <cell r="L1419">
            <v>37837</v>
          </cell>
          <cell r="N1419">
            <v>549</v>
          </cell>
          <cell r="P1419">
            <v>257</v>
          </cell>
          <cell r="Q1419">
            <v>25</v>
          </cell>
          <cell r="R1419">
            <v>2.6700000762939453</v>
          </cell>
          <cell r="S1419">
            <v>44.25</v>
          </cell>
          <cell r="T1419">
            <v>16.620000839233398</v>
          </cell>
          <cell r="U1419">
            <v>0</v>
          </cell>
          <cell r="V1419">
            <v>83.230003356933594</v>
          </cell>
          <cell r="W1419" t="str">
            <v>CISCO_DAILY_BILL_DTL20030904.TXT</v>
          </cell>
          <cell r="X1419">
            <v>37869</v>
          </cell>
          <cell r="Z1419" t="str">
            <v>Print Summary</v>
          </cell>
        </row>
        <row r="1420">
          <cell r="E1420">
            <v>37896</v>
          </cell>
          <cell r="F1420">
            <v>29</v>
          </cell>
          <cell r="G1420">
            <v>619</v>
          </cell>
          <cell r="K1420" t="str">
            <v>DRLI</v>
          </cell>
          <cell r="L1420">
            <v>37867</v>
          </cell>
          <cell r="N1420">
            <v>423</v>
          </cell>
          <cell r="P1420">
            <v>188</v>
          </cell>
          <cell r="Q1420">
            <v>8</v>
          </cell>
          <cell r="R1420">
            <v>2.059999942779541</v>
          </cell>
          <cell r="S1420">
            <v>32.369998931884766</v>
          </cell>
          <cell r="T1420">
            <v>5.320000171661377</v>
          </cell>
          <cell r="U1420">
            <v>0</v>
          </cell>
          <cell r="V1420">
            <v>72.05999755859375</v>
          </cell>
          <cell r="W1420" t="str">
            <v>CISCO_DAILY_BILL_DTL20031009.TXT</v>
          </cell>
          <cell r="X1420">
            <v>37904</v>
          </cell>
          <cell r="Z1420" t="str">
            <v>Print Summary</v>
          </cell>
        </row>
        <row r="1421">
          <cell r="E1421">
            <v>37927</v>
          </cell>
          <cell r="F1421">
            <v>31</v>
          </cell>
          <cell r="G1421">
            <v>414</v>
          </cell>
          <cell r="K1421" t="str">
            <v>DRLI</v>
          </cell>
          <cell r="L1421">
            <v>37896</v>
          </cell>
          <cell r="N1421">
            <v>294</v>
          </cell>
          <cell r="P1421">
            <v>116</v>
          </cell>
          <cell r="Q1421">
            <v>4</v>
          </cell>
          <cell r="R1421">
            <v>2.2000000476837158</v>
          </cell>
          <cell r="S1421">
            <v>19.979999542236328</v>
          </cell>
          <cell r="T1421">
            <v>2.6600000858306885</v>
          </cell>
          <cell r="U1421">
            <v>0</v>
          </cell>
          <cell r="V1421">
            <v>46.139999389648438</v>
          </cell>
          <cell r="W1421" t="str">
            <v>CISCO_DAILY_BILL_DTL20031104.TXT</v>
          </cell>
          <cell r="X1421">
            <v>37930</v>
          </cell>
          <cell r="Z1421" t="str">
            <v>Print Summary</v>
          </cell>
        </row>
        <row r="1422">
          <cell r="E1422">
            <v>37958</v>
          </cell>
          <cell r="F1422">
            <v>31</v>
          </cell>
          <cell r="G1422">
            <v>475</v>
          </cell>
          <cell r="K1422" t="str">
            <v>DRLI</v>
          </cell>
          <cell r="L1422">
            <v>37927</v>
          </cell>
          <cell r="N1422">
            <v>420</v>
          </cell>
          <cell r="P1422">
            <v>55</v>
          </cell>
          <cell r="Q1422">
            <v>0</v>
          </cell>
          <cell r="R1422">
            <v>14</v>
          </cell>
          <cell r="S1422">
            <v>14.479999542236328</v>
          </cell>
          <cell r="T1422">
            <v>0</v>
          </cell>
          <cell r="U1422">
            <v>0</v>
          </cell>
          <cell r="V1422">
            <v>51.400001525878906</v>
          </cell>
          <cell r="W1422" t="str">
            <v>CISCO_DAILY_BILL_DTL20031204.TXT</v>
          </cell>
          <cell r="X1422">
            <v>37960</v>
          </cell>
          <cell r="Z1422" t="str">
            <v>Print Summary</v>
          </cell>
        </row>
        <row r="1423">
          <cell r="E1423">
            <v>37991</v>
          </cell>
          <cell r="F1423">
            <v>33</v>
          </cell>
          <cell r="G1423">
            <v>498</v>
          </cell>
          <cell r="K1423" t="str">
            <v>DRLI</v>
          </cell>
          <cell r="L1423">
            <v>37958</v>
          </cell>
          <cell r="N1423">
            <v>427</v>
          </cell>
          <cell r="P1423">
            <v>71</v>
          </cell>
          <cell r="Q1423">
            <v>0</v>
          </cell>
          <cell r="R1423">
            <v>14.239999771118164</v>
          </cell>
          <cell r="S1423">
            <v>18.700000762939453</v>
          </cell>
          <cell r="T1423">
            <v>0</v>
          </cell>
          <cell r="U1423">
            <v>0</v>
          </cell>
          <cell r="V1423">
            <v>58.200000762939453</v>
          </cell>
          <cell r="W1423" t="str">
            <v>CISCO_DAILY_BILL_DTL20040106.TXT</v>
          </cell>
          <cell r="X1423">
            <v>37993</v>
          </cell>
          <cell r="Z1423" t="str">
            <v>Print Summary</v>
          </cell>
        </row>
        <row r="1424">
          <cell r="E1424">
            <v>38020</v>
          </cell>
          <cell r="F1424">
            <v>29</v>
          </cell>
          <cell r="G1424">
            <v>304</v>
          </cell>
          <cell r="K1424" t="str">
            <v>DRLI</v>
          </cell>
          <cell r="L1424">
            <v>37991</v>
          </cell>
          <cell r="N1424">
            <v>260</v>
          </cell>
          <cell r="P1424">
            <v>40</v>
          </cell>
          <cell r="Q1424">
            <v>4</v>
          </cell>
          <cell r="R1424">
            <v>8.6899995803833008</v>
          </cell>
          <cell r="S1424">
            <v>10.539999961853027</v>
          </cell>
          <cell r="T1424">
            <v>1.940000057220459</v>
          </cell>
          <cell r="U1424">
            <v>0</v>
          </cell>
          <cell r="V1424">
            <v>36.549999237060547</v>
          </cell>
          <cell r="W1424" t="str">
            <v>CISCO_DAILY_BILL_DTL20040205.TXT</v>
          </cell>
          <cell r="X1424">
            <v>38023</v>
          </cell>
          <cell r="Z1424" t="str">
            <v>Print Summary</v>
          </cell>
        </row>
        <row r="1425">
          <cell r="E1425">
            <v>38050</v>
          </cell>
          <cell r="F1425">
            <v>30</v>
          </cell>
          <cell r="G1425">
            <v>390</v>
          </cell>
          <cell r="K1425" t="str">
            <v>DRLI</v>
          </cell>
          <cell r="L1425">
            <v>38020</v>
          </cell>
          <cell r="N1425">
            <v>322</v>
          </cell>
          <cell r="P1425">
            <v>68</v>
          </cell>
          <cell r="Q1425">
            <v>0</v>
          </cell>
          <cell r="R1425">
            <v>10.789999961853027</v>
          </cell>
          <cell r="S1425">
            <v>17.920000076293945</v>
          </cell>
          <cell r="T1425">
            <v>0</v>
          </cell>
          <cell r="U1425">
            <v>0</v>
          </cell>
          <cell r="V1425">
            <v>47.689998626708984</v>
          </cell>
          <cell r="W1425" t="str">
            <v>CISCO_DAILY_BILL_DTL20040305.TXT</v>
          </cell>
          <cell r="X1425">
            <v>38054</v>
          </cell>
          <cell r="Z1425" t="str">
            <v>Print Summary</v>
          </cell>
        </row>
        <row r="1426">
          <cell r="E1426">
            <v>38081</v>
          </cell>
          <cell r="F1426">
            <v>31</v>
          </cell>
          <cell r="G1426">
            <v>377</v>
          </cell>
          <cell r="K1426" t="str">
            <v>DRLI</v>
          </cell>
          <cell r="L1426">
            <v>38050</v>
          </cell>
          <cell r="N1426">
            <v>314</v>
          </cell>
          <cell r="P1426">
            <v>63</v>
          </cell>
          <cell r="Q1426">
            <v>0</v>
          </cell>
          <cell r="R1426">
            <v>10.529999732971191</v>
          </cell>
          <cell r="S1426">
            <v>16.600000381469727</v>
          </cell>
          <cell r="T1426">
            <v>0</v>
          </cell>
          <cell r="U1426">
            <v>0</v>
          </cell>
          <cell r="V1426">
            <v>43.869998931884766</v>
          </cell>
          <cell r="W1426" t="str">
            <v>CISCO_DAILY_BILL_DTL20040406.TXT</v>
          </cell>
          <cell r="X1426">
            <v>38084</v>
          </cell>
          <cell r="Z1426" t="str">
            <v>Print Summary</v>
          </cell>
        </row>
        <row r="1427">
          <cell r="E1427">
            <v>38110</v>
          </cell>
          <cell r="F1427">
            <v>29</v>
          </cell>
          <cell r="G1427">
            <v>488</v>
          </cell>
          <cell r="K1427" t="str">
            <v>DRLI</v>
          </cell>
          <cell r="L1427">
            <v>38081</v>
          </cell>
          <cell r="N1427">
            <v>369</v>
          </cell>
          <cell r="P1427">
            <v>119</v>
          </cell>
          <cell r="Q1427">
            <v>0</v>
          </cell>
          <cell r="R1427">
            <v>4.8000001907348633</v>
          </cell>
          <cell r="S1427">
            <v>27.649999618530273</v>
          </cell>
          <cell r="T1427">
            <v>0</v>
          </cell>
          <cell r="U1427">
            <v>0</v>
          </cell>
          <cell r="V1427">
            <v>59</v>
          </cell>
          <cell r="W1427" t="str">
            <v>CISCO_DAILY_BILL_DTL20040504.TXT</v>
          </cell>
          <cell r="X1427">
            <v>38112</v>
          </cell>
          <cell r="Z1427" t="str">
            <v>Print Summary</v>
          </cell>
        </row>
        <row r="1428">
          <cell r="E1428">
            <v>38141</v>
          </cell>
          <cell r="F1428">
            <v>31</v>
          </cell>
          <cell r="G1428">
            <v>412</v>
          </cell>
          <cell r="K1428" t="str">
            <v>DRLI</v>
          </cell>
          <cell r="L1428">
            <v>38110</v>
          </cell>
          <cell r="N1428">
            <v>303</v>
          </cell>
          <cell r="P1428">
            <v>109</v>
          </cell>
          <cell r="Q1428">
            <v>0</v>
          </cell>
          <cell r="R1428">
            <v>-3.5699999332427979</v>
          </cell>
          <cell r="S1428">
            <v>16.950000762939453</v>
          </cell>
          <cell r="T1428">
            <v>0</v>
          </cell>
          <cell r="U1428">
            <v>0</v>
          </cell>
          <cell r="V1428">
            <v>37.619998931884766</v>
          </cell>
          <cell r="W1428" t="str">
            <v>CISCO_DAILY_BILL_DTL20040604.TXT</v>
          </cell>
          <cell r="X1428">
            <v>38145</v>
          </cell>
          <cell r="Z1428" t="str">
            <v>Print Summary</v>
          </cell>
        </row>
        <row r="1429">
          <cell r="E1429">
            <v>38173</v>
          </cell>
          <cell r="F1429">
            <v>32</v>
          </cell>
          <cell r="G1429">
            <v>409</v>
          </cell>
          <cell r="K1429" t="str">
            <v>DRLI</v>
          </cell>
          <cell r="L1429">
            <v>38141</v>
          </cell>
          <cell r="N1429">
            <v>329</v>
          </cell>
          <cell r="P1429">
            <v>80</v>
          </cell>
          <cell r="Q1429">
            <v>0</v>
          </cell>
          <cell r="R1429">
            <v>-3.869999885559082</v>
          </cell>
          <cell r="S1429">
            <v>12.439999580383301</v>
          </cell>
          <cell r="T1429">
            <v>0</v>
          </cell>
          <cell r="U1429">
            <v>0</v>
          </cell>
          <cell r="V1429">
            <v>33.290000915527344</v>
          </cell>
          <cell r="W1429" t="str">
            <v>CISCO_DAILY_BILL_DTL20040707.TXT</v>
          </cell>
          <cell r="X1429">
            <v>38176</v>
          </cell>
          <cell r="Z1429" t="str">
            <v>Print Summary</v>
          </cell>
        </row>
        <row r="1430">
          <cell r="E1430">
            <v>38202</v>
          </cell>
          <cell r="F1430">
            <v>29</v>
          </cell>
          <cell r="G1430">
            <v>771</v>
          </cell>
          <cell r="K1430" t="str">
            <v>DRLI</v>
          </cell>
          <cell r="L1430">
            <v>38173</v>
          </cell>
          <cell r="N1430">
            <v>478</v>
          </cell>
          <cell r="P1430">
            <v>268</v>
          </cell>
          <cell r="Q1430">
            <v>25</v>
          </cell>
          <cell r="R1430">
            <v>-5.630000114440918</v>
          </cell>
          <cell r="S1430">
            <v>41.680000305175781</v>
          </cell>
          <cell r="T1430">
            <v>16.209999084472656</v>
          </cell>
          <cell r="U1430">
            <v>0</v>
          </cell>
          <cell r="V1430">
            <v>99.239997863769531</v>
          </cell>
          <cell r="W1430" t="str">
            <v>CISCO_DAILY_BILL_DTL20040805.TXT</v>
          </cell>
          <cell r="X1430">
            <v>38205</v>
          </cell>
          <cell r="Z1430" t="str">
            <v>Print Summary</v>
          </cell>
        </row>
        <row r="1431">
          <cell r="E1431">
            <v>38231</v>
          </cell>
          <cell r="F1431">
            <v>29</v>
          </cell>
          <cell r="G1431">
            <v>675</v>
          </cell>
          <cell r="K1431" t="str">
            <v>DRLI</v>
          </cell>
          <cell r="L1431">
            <v>38202</v>
          </cell>
          <cell r="N1431">
            <v>416</v>
          </cell>
          <cell r="P1431">
            <v>225</v>
          </cell>
          <cell r="Q1431">
            <v>34</v>
          </cell>
          <cell r="R1431">
            <v>-5.0799999237060547</v>
          </cell>
          <cell r="S1431">
            <v>34.849998474121094</v>
          </cell>
          <cell r="T1431">
            <v>21.940000534057617</v>
          </cell>
          <cell r="U1431">
            <v>0</v>
          </cell>
          <cell r="V1431">
            <v>90.75</v>
          </cell>
          <cell r="W1431" t="str">
            <v>CISCO_DAILY_BILL_DTL20040907.TXT</v>
          </cell>
          <cell r="X1431">
            <v>38238</v>
          </cell>
          <cell r="Z1431" t="str">
            <v>Print Summary</v>
          </cell>
        </row>
        <row r="1432">
          <cell r="E1432">
            <v>37992</v>
          </cell>
          <cell r="F1432">
            <v>32</v>
          </cell>
          <cell r="G1432">
            <v>1056</v>
          </cell>
          <cell r="K1432" t="str">
            <v>DR</v>
          </cell>
          <cell r="L1432">
            <v>37960</v>
          </cell>
          <cell r="N1432">
            <v>925</v>
          </cell>
          <cell r="P1432">
            <v>126</v>
          </cell>
          <cell r="Q1432">
            <v>5</v>
          </cell>
          <cell r="R1432">
            <v>40.080001831054688</v>
          </cell>
          <cell r="S1432">
            <v>6.0900001525878906</v>
          </cell>
          <cell r="T1432">
            <v>3.2899999618530273</v>
          </cell>
          <cell r="U1432">
            <v>4.6999998092651367</v>
          </cell>
          <cell r="V1432">
            <v>152.75999450683594</v>
          </cell>
          <cell r="W1432" t="str">
            <v>CISCO_DAILY_BILL_DTL20040108.TXT</v>
          </cell>
          <cell r="X1432">
            <v>37995</v>
          </cell>
          <cell r="Z1432" t="str">
            <v>Print Summary</v>
          </cell>
        </row>
        <row r="1433">
          <cell r="E1433">
            <v>38021</v>
          </cell>
          <cell r="F1433">
            <v>29</v>
          </cell>
          <cell r="G1433">
            <v>1307</v>
          </cell>
          <cell r="K1433" t="str">
            <v>DR</v>
          </cell>
          <cell r="L1433">
            <v>37992</v>
          </cell>
          <cell r="N1433">
            <v>1105</v>
          </cell>
          <cell r="P1433">
            <v>191</v>
          </cell>
          <cell r="Q1433">
            <v>11</v>
          </cell>
          <cell r="R1433">
            <v>47.729999542236328</v>
          </cell>
          <cell r="S1433">
            <v>9.2100000381469727</v>
          </cell>
          <cell r="T1433">
            <v>7.2399997711181641</v>
          </cell>
          <cell r="U1433">
            <v>5.9800000190734863</v>
          </cell>
          <cell r="V1433">
            <v>203.28999328613281</v>
          </cell>
          <cell r="W1433" t="str">
            <v>CISCO_DAILY_BILL_DTL20040206.TXT</v>
          </cell>
          <cell r="X1433">
            <v>38026</v>
          </cell>
          <cell r="Z1433" t="str">
            <v>Print Summary</v>
          </cell>
        </row>
        <row r="1434">
          <cell r="E1434">
            <v>38053</v>
          </cell>
          <cell r="F1434">
            <v>32</v>
          </cell>
          <cell r="G1434">
            <v>1202</v>
          </cell>
          <cell r="K1434" t="str">
            <v>DR</v>
          </cell>
          <cell r="L1434">
            <v>38021</v>
          </cell>
          <cell r="N1434">
            <v>1036</v>
          </cell>
          <cell r="P1434">
            <v>166</v>
          </cell>
          <cell r="Q1434">
            <v>0</v>
          </cell>
          <cell r="R1434">
            <v>44.389999389648438</v>
          </cell>
          <cell r="S1434">
            <v>7.940000057220459</v>
          </cell>
          <cell r="T1434">
            <v>0</v>
          </cell>
          <cell r="U1434">
            <v>5.929999828338623</v>
          </cell>
          <cell r="V1434">
            <v>173.32000732421875</v>
          </cell>
          <cell r="W1434" t="str">
            <v>CISCO_DAILY_BILL_DTL20040308.TXT</v>
          </cell>
          <cell r="X1434">
            <v>38055</v>
          </cell>
          <cell r="Z1434" t="str">
            <v>Print Summary</v>
          </cell>
        </row>
        <row r="1435">
          <cell r="E1435">
            <v>38082</v>
          </cell>
          <cell r="F1435">
            <v>29</v>
          </cell>
          <cell r="G1435">
            <v>929</v>
          </cell>
          <cell r="K1435" t="str">
            <v>DR</v>
          </cell>
          <cell r="L1435">
            <v>38053</v>
          </cell>
          <cell r="N1435">
            <v>796</v>
          </cell>
          <cell r="P1435">
            <v>133</v>
          </cell>
          <cell r="Q1435">
            <v>0</v>
          </cell>
          <cell r="R1435">
            <v>34.099998474121094</v>
          </cell>
          <cell r="S1435">
            <v>6.3600001335144043</v>
          </cell>
          <cell r="T1435">
            <v>0</v>
          </cell>
          <cell r="U1435">
            <v>4.5799999237060547</v>
          </cell>
          <cell r="V1435">
            <v>131.27000427246094</v>
          </cell>
          <cell r="W1435" t="str">
            <v>CISCO_DAILY_BILL_DTL20040406.TXT</v>
          </cell>
          <cell r="X1435">
            <v>38084</v>
          </cell>
          <cell r="Z1435" t="str">
            <v>Print Summary</v>
          </cell>
        </row>
        <row r="1436">
          <cell r="E1436">
            <v>38112</v>
          </cell>
          <cell r="F1436">
            <v>30</v>
          </cell>
          <cell r="G1436">
            <v>1041</v>
          </cell>
          <cell r="K1436" t="str">
            <v>DR</v>
          </cell>
          <cell r="L1436">
            <v>38082</v>
          </cell>
          <cell r="N1436">
            <v>836</v>
          </cell>
          <cell r="P1436">
            <v>205</v>
          </cell>
          <cell r="Q1436">
            <v>0</v>
          </cell>
          <cell r="R1436">
            <v>24.069999694824219</v>
          </cell>
          <cell r="S1436">
            <v>11.029999732971191</v>
          </cell>
          <cell r="T1436">
            <v>0</v>
          </cell>
          <cell r="U1436">
            <v>5.130000114440918</v>
          </cell>
          <cell r="V1436">
            <v>150.58000183105469</v>
          </cell>
          <cell r="W1436" t="str">
            <v>CISCO_DAILY_BILL_DTL20040506.TXT</v>
          </cell>
          <cell r="X1436">
            <v>38114</v>
          </cell>
          <cell r="Z1436" t="str">
            <v>Print Summary</v>
          </cell>
        </row>
        <row r="1437">
          <cell r="E1437">
            <v>38144</v>
          </cell>
          <cell r="F1437">
            <v>32</v>
          </cell>
          <cell r="G1437">
            <v>1174</v>
          </cell>
          <cell r="K1437" t="str">
            <v>DR</v>
          </cell>
          <cell r="L1437">
            <v>38112</v>
          </cell>
          <cell r="N1437">
            <v>941</v>
          </cell>
          <cell r="P1437">
            <v>233</v>
          </cell>
          <cell r="Q1437">
            <v>0</v>
          </cell>
          <cell r="R1437">
            <v>25.620000839233398</v>
          </cell>
          <cell r="S1437">
            <v>31.969999313354492</v>
          </cell>
          <cell r="T1437">
            <v>0</v>
          </cell>
          <cell r="U1437">
            <v>5.7899999618530273</v>
          </cell>
          <cell r="V1437">
            <v>195.66000366210938</v>
          </cell>
          <cell r="W1437" t="str">
            <v>CISCO_DAILY_BILL_DTL20040607.TXT</v>
          </cell>
          <cell r="X1437">
            <v>38146</v>
          </cell>
          <cell r="Z1437" t="str">
            <v>Print Summary</v>
          </cell>
        </row>
        <row r="1438">
          <cell r="E1438">
            <v>38174</v>
          </cell>
          <cell r="F1438">
            <v>30</v>
          </cell>
          <cell r="G1438">
            <v>932</v>
          </cell>
          <cell r="K1438" t="str">
            <v>DR</v>
          </cell>
          <cell r="L1438">
            <v>38144</v>
          </cell>
          <cell r="N1438">
            <v>713</v>
          </cell>
          <cell r="P1438">
            <v>219</v>
          </cell>
          <cell r="Q1438">
            <v>0</v>
          </cell>
          <cell r="R1438">
            <v>19.409999847412109</v>
          </cell>
          <cell r="S1438">
            <v>30.049999237060547</v>
          </cell>
          <cell r="T1438">
            <v>0</v>
          </cell>
          <cell r="U1438">
            <v>4.5999999046325684</v>
          </cell>
          <cell r="V1438">
            <v>154.72999572753906</v>
          </cell>
          <cell r="W1438" t="str">
            <v>CISCO_DAILY_BILL_DTL20040707.TXT</v>
          </cell>
          <cell r="X1438">
            <v>38176</v>
          </cell>
          <cell r="Z1438" t="str">
            <v>Print Summary</v>
          </cell>
        </row>
        <row r="1439">
          <cell r="E1439">
            <v>38203</v>
          </cell>
          <cell r="F1439">
            <v>29</v>
          </cell>
          <cell r="G1439">
            <v>1594</v>
          </cell>
          <cell r="K1439" t="str">
            <v>DR</v>
          </cell>
          <cell r="L1439">
            <v>38174</v>
          </cell>
          <cell r="N1439">
            <v>1167</v>
          </cell>
          <cell r="P1439">
            <v>367</v>
          </cell>
          <cell r="Q1439">
            <v>60</v>
          </cell>
          <cell r="R1439">
            <v>31.780000686645508</v>
          </cell>
          <cell r="S1439">
            <v>50.360000610351563</v>
          </cell>
          <cell r="T1439">
            <v>27.430000305175781</v>
          </cell>
          <cell r="U1439">
            <v>7.8600001335144043</v>
          </cell>
          <cell r="V1439">
            <v>317.32000732421875</v>
          </cell>
          <cell r="W1439" t="str">
            <v>CISCO_DAILY_BILL_DTL20040806.TXT</v>
          </cell>
          <cell r="X1439">
            <v>38208</v>
          </cell>
          <cell r="Z1439" t="str">
            <v>Print Summary</v>
          </cell>
        </row>
        <row r="1440">
          <cell r="E1440">
            <v>38236</v>
          </cell>
          <cell r="F1440">
            <v>33</v>
          </cell>
          <cell r="G1440">
            <v>1647</v>
          </cell>
          <cell r="K1440" t="str">
            <v>DR</v>
          </cell>
          <cell r="L1440">
            <v>38203</v>
          </cell>
          <cell r="N1440">
            <v>1274</v>
          </cell>
          <cell r="P1440">
            <v>294</v>
          </cell>
          <cell r="Q1440">
            <v>79</v>
          </cell>
          <cell r="R1440">
            <v>32.590000152587891</v>
          </cell>
          <cell r="S1440">
            <v>39.799999237060547</v>
          </cell>
          <cell r="T1440">
            <v>35.990001678466797</v>
          </cell>
          <cell r="U1440">
            <v>8.1099996566772461</v>
          </cell>
          <cell r="V1440">
            <v>320.6400146484375</v>
          </cell>
          <cell r="W1440" t="str">
            <v>CISCO_DAILY_BILL_DTL20040907.TXT</v>
          </cell>
          <cell r="X1440">
            <v>38238</v>
          </cell>
          <cell r="Z1440" t="str">
            <v>Print Summary</v>
          </cell>
        </row>
        <row r="1441">
          <cell r="E1441">
            <v>38174</v>
          </cell>
          <cell r="F1441">
            <v>29</v>
          </cell>
          <cell r="G1441">
            <v>569</v>
          </cell>
          <cell r="K1441" t="str">
            <v>DR</v>
          </cell>
          <cell r="L1441">
            <v>38145</v>
          </cell>
          <cell r="N1441">
            <v>437</v>
          </cell>
          <cell r="P1441">
            <v>132</v>
          </cell>
          <cell r="Q1441">
            <v>0</v>
          </cell>
          <cell r="R1441">
            <v>11.899999618530273</v>
          </cell>
          <cell r="S1441">
            <v>18.110000610351563</v>
          </cell>
          <cell r="T1441">
            <v>0</v>
          </cell>
          <cell r="U1441">
            <v>2.809999942779541</v>
          </cell>
          <cell r="V1441">
            <v>88.790000915527344</v>
          </cell>
          <cell r="W1441" t="str">
            <v>CISCO_DAILY_BILL_DTL20040707.TXT</v>
          </cell>
          <cell r="X1441">
            <v>38176</v>
          </cell>
          <cell r="Z1441" t="str">
            <v>Print Summary</v>
          </cell>
        </row>
        <row r="1442">
          <cell r="E1442">
            <v>38203</v>
          </cell>
          <cell r="F1442">
            <v>29</v>
          </cell>
          <cell r="G1442">
            <v>999</v>
          </cell>
          <cell r="K1442" t="str">
            <v>DR</v>
          </cell>
          <cell r="L1442">
            <v>38174</v>
          </cell>
          <cell r="N1442">
            <v>762</v>
          </cell>
          <cell r="P1442">
            <v>199</v>
          </cell>
          <cell r="Q1442">
            <v>38</v>
          </cell>
          <cell r="R1442">
            <v>20.75</v>
          </cell>
          <cell r="S1442">
            <v>27.309999465942383</v>
          </cell>
          <cell r="T1442">
            <v>17.370000839233398</v>
          </cell>
          <cell r="U1442">
            <v>4.929999828338623</v>
          </cell>
          <cell r="V1442">
            <v>185.94999694824219</v>
          </cell>
          <cell r="W1442" t="str">
            <v>CISCO_DAILY_BILL_DTL20040805.TXT</v>
          </cell>
          <cell r="X1442">
            <v>38205</v>
          </cell>
          <cell r="Z1442" t="str">
            <v>Print Summary</v>
          </cell>
        </row>
        <row r="1443">
          <cell r="E1443">
            <v>38230</v>
          </cell>
          <cell r="F1443">
            <v>27</v>
          </cell>
          <cell r="G1443">
            <v>487</v>
          </cell>
          <cell r="K1443" t="str">
            <v>DR</v>
          </cell>
          <cell r="L1443">
            <v>38203</v>
          </cell>
          <cell r="N1443">
            <v>361</v>
          </cell>
          <cell r="P1443">
            <v>87</v>
          </cell>
          <cell r="Q1443">
            <v>39</v>
          </cell>
          <cell r="R1443">
            <v>9.5900001525878906</v>
          </cell>
          <cell r="S1443">
            <v>11.939999580383301</v>
          </cell>
          <cell r="T1443">
            <v>17.680000305175781</v>
          </cell>
          <cell r="U1443">
            <v>2.3900001049041748</v>
          </cell>
          <cell r="V1443">
            <v>89.279998779296875</v>
          </cell>
          <cell r="W1443" t="str">
            <v>CISCO_DAILY_BILL_DTL20040913.TXT</v>
          </cell>
          <cell r="X1443">
            <v>38244</v>
          </cell>
          <cell r="Z1443" t="str">
            <v>Print Summary</v>
          </cell>
        </row>
        <row r="1444">
          <cell r="E1444">
            <v>38230</v>
          </cell>
          <cell r="F1444">
            <v>27</v>
          </cell>
          <cell r="G1444">
            <v>487</v>
          </cell>
          <cell r="K1444" t="str">
            <v>DR</v>
          </cell>
          <cell r="L1444">
            <v>38203</v>
          </cell>
          <cell r="N1444">
            <v>361</v>
          </cell>
          <cell r="P1444">
            <v>87</v>
          </cell>
          <cell r="Q1444">
            <v>39</v>
          </cell>
          <cell r="R1444">
            <v>9.5900001525878906</v>
          </cell>
          <cell r="S1444">
            <v>11.939999580383301</v>
          </cell>
          <cell r="T1444">
            <v>17.680000305175781</v>
          </cell>
          <cell r="U1444">
            <v>2.3900001049041748</v>
          </cell>
          <cell r="V1444">
            <v>89.220001220703125</v>
          </cell>
          <cell r="W1444" t="str">
            <v>CISCO_DAILY_BILL_DTL20040901.TXT</v>
          </cell>
          <cell r="X1444">
            <v>38232</v>
          </cell>
          <cell r="Z1444" t="str">
            <v>Print Summary</v>
          </cell>
        </row>
        <row r="1445">
          <cell r="E1445">
            <v>38174</v>
          </cell>
          <cell r="F1445">
            <v>29</v>
          </cell>
          <cell r="G1445">
            <v>525</v>
          </cell>
          <cell r="K1445" t="str">
            <v>DR</v>
          </cell>
          <cell r="L1445">
            <v>38145</v>
          </cell>
          <cell r="N1445">
            <v>442</v>
          </cell>
          <cell r="P1445">
            <v>83</v>
          </cell>
          <cell r="Q1445">
            <v>0</v>
          </cell>
          <cell r="R1445">
            <v>12.039999961853027</v>
          </cell>
          <cell r="S1445">
            <v>11.390000343322754</v>
          </cell>
          <cell r="T1445">
            <v>0</v>
          </cell>
          <cell r="U1445">
            <v>2.5899999141693115</v>
          </cell>
          <cell r="V1445">
            <v>76.44000244140625</v>
          </cell>
          <cell r="W1445" t="str">
            <v>CISCO_DAILY_BILL_DTL20040707.TXT</v>
          </cell>
          <cell r="X1445">
            <v>38176</v>
          </cell>
          <cell r="Z1445" t="str">
            <v>Print Summary</v>
          </cell>
        </row>
        <row r="1446">
          <cell r="E1446">
            <v>38203</v>
          </cell>
          <cell r="F1446">
            <v>29</v>
          </cell>
          <cell r="G1446">
            <v>471</v>
          </cell>
          <cell r="K1446" t="str">
            <v>DR</v>
          </cell>
          <cell r="L1446">
            <v>38174</v>
          </cell>
          <cell r="N1446">
            <v>398</v>
          </cell>
          <cell r="P1446">
            <v>65</v>
          </cell>
          <cell r="Q1446">
            <v>8</v>
          </cell>
          <cell r="R1446">
            <v>10.840000152587891</v>
          </cell>
          <cell r="S1446">
            <v>8.9200000762939453</v>
          </cell>
          <cell r="T1446">
            <v>3.6600000858306885</v>
          </cell>
          <cell r="U1446">
            <v>2.3199999332427979</v>
          </cell>
          <cell r="V1446">
            <v>69.360000610351563</v>
          </cell>
          <cell r="W1446" t="str">
            <v>CISCO_DAILY_BILL_DTL20040805.TXT</v>
          </cell>
          <cell r="X1446">
            <v>38205</v>
          </cell>
          <cell r="Z1446" t="str">
            <v>Print Summary</v>
          </cell>
        </row>
        <row r="1447">
          <cell r="E1447">
            <v>38236</v>
          </cell>
          <cell r="F1447">
            <v>33</v>
          </cell>
          <cell r="G1447">
            <v>662</v>
          </cell>
          <cell r="K1447" t="str">
            <v>DR</v>
          </cell>
          <cell r="L1447">
            <v>38203</v>
          </cell>
          <cell r="N1447">
            <v>541</v>
          </cell>
          <cell r="P1447">
            <v>101</v>
          </cell>
          <cell r="Q1447">
            <v>20</v>
          </cell>
          <cell r="R1447">
            <v>13.409999847412109</v>
          </cell>
          <cell r="S1447">
            <v>13.550000190734863</v>
          </cell>
          <cell r="T1447">
            <v>9.119999885559082</v>
          </cell>
          <cell r="U1447">
            <v>3.2599999904632568</v>
          </cell>
          <cell r="V1447">
            <v>106.56999969482422</v>
          </cell>
          <cell r="W1447" t="str">
            <v>CISCO_DAILY_BILL_DTL20040907.TXT</v>
          </cell>
          <cell r="X1447">
            <v>38238</v>
          </cell>
          <cell r="Z1447" t="str">
            <v>Print Summary</v>
          </cell>
        </row>
        <row r="1448">
          <cell r="E1448">
            <v>38174</v>
          </cell>
          <cell r="F1448">
            <v>29</v>
          </cell>
          <cell r="G1448">
            <v>1388</v>
          </cell>
          <cell r="K1448" t="str">
            <v>DR</v>
          </cell>
          <cell r="L1448">
            <v>38145</v>
          </cell>
          <cell r="N1448">
            <v>1201</v>
          </cell>
          <cell r="P1448">
            <v>187</v>
          </cell>
          <cell r="Q1448">
            <v>0</v>
          </cell>
          <cell r="R1448">
            <v>32.700000762939453</v>
          </cell>
          <cell r="S1448">
            <v>25.659999847412109</v>
          </cell>
          <cell r="T1448">
            <v>0</v>
          </cell>
          <cell r="U1448">
            <v>6.8400001525878906</v>
          </cell>
          <cell r="V1448">
            <v>239.49000549316406</v>
          </cell>
          <cell r="W1448" t="str">
            <v>CISCO_DAILY_BILL_DTL20040707.TXT</v>
          </cell>
          <cell r="X1448">
            <v>38176</v>
          </cell>
          <cell r="Z1448" t="str">
            <v>Print Summary</v>
          </cell>
        </row>
        <row r="1449">
          <cell r="E1449">
            <v>38203</v>
          </cell>
          <cell r="F1449">
            <v>29</v>
          </cell>
          <cell r="G1449">
            <v>1741</v>
          </cell>
          <cell r="K1449" t="str">
            <v>DR</v>
          </cell>
          <cell r="L1449">
            <v>38174</v>
          </cell>
          <cell r="N1449">
            <v>1598</v>
          </cell>
          <cell r="P1449">
            <v>125</v>
          </cell>
          <cell r="Q1449">
            <v>18</v>
          </cell>
          <cell r="R1449">
            <v>43.509998321533203</v>
          </cell>
          <cell r="S1449">
            <v>17.149999618530273</v>
          </cell>
          <cell r="T1449">
            <v>8.2299995422363281</v>
          </cell>
          <cell r="U1449">
            <v>8.5900001525878906</v>
          </cell>
          <cell r="V1449">
            <v>305.02999877929688</v>
          </cell>
          <cell r="W1449" t="str">
            <v>CISCO_DAILY_BILL_DTL20040805.TXT</v>
          </cell>
          <cell r="X1449">
            <v>38205</v>
          </cell>
          <cell r="Z1449" t="str">
            <v>Print Summary</v>
          </cell>
        </row>
        <row r="1450">
          <cell r="E1450">
            <v>38236</v>
          </cell>
          <cell r="F1450">
            <v>33</v>
          </cell>
          <cell r="G1450">
            <v>1851</v>
          </cell>
          <cell r="K1450" t="str">
            <v>DR</v>
          </cell>
          <cell r="L1450">
            <v>38203</v>
          </cell>
          <cell r="N1450">
            <v>1658</v>
          </cell>
          <cell r="P1450">
            <v>172</v>
          </cell>
          <cell r="Q1450">
            <v>21</v>
          </cell>
          <cell r="R1450">
            <v>40.740001678466797</v>
          </cell>
          <cell r="S1450">
            <v>23.139999389648438</v>
          </cell>
          <cell r="T1450">
            <v>9.5500001907348633</v>
          </cell>
          <cell r="U1450">
            <v>9.119999885559082</v>
          </cell>
          <cell r="V1450">
            <v>326.1400146484375</v>
          </cell>
          <cell r="W1450" t="str">
            <v>CISCO_DAILY_BILL_DTL20040907.TXT</v>
          </cell>
          <cell r="X1450">
            <v>38238</v>
          </cell>
          <cell r="Z1450" t="str">
            <v>Print Summary</v>
          </cell>
        </row>
        <row r="1451">
          <cell r="E1451">
            <v>37804</v>
          </cell>
          <cell r="F1451">
            <v>2</v>
          </cell>
          <cell r="G1451">
            <v>36</v>
          </cell>
          <cell r="K1451" t="str">
            <v>DR</v>
          </cell>
          <cell r="L1451">
            <v>37802</v>
          </cell>
          <cell r="N1451">
            <v>25</v>
          </cell>
          <cell r="P1451">
            <v>11</v>
          </cell>
          <cell r="Q1451">
            <v>0</v>
          </cell>
          <cell r="R1451">
            <v>1.1000000238418579</v>
          </cell>
          <cell r="S1451">
            <v>1.690000057220459</v>
          </cell>
          <cell r="T1451">
            <v>0</v>
          </cell>
          <cell r="U1451">
            <v>0.18999999761581421</v>
          </cell>
          <cell r="V1451">
            <v>5.9499998092651367</v>
          </cell>
          <cell r="W1451" t="str">
            <v>CISCO_DAILY_BILL_DTL20030717.TXT</v>
          </cell>
          <cell r="X1451">
            <v>37820</v>
          </cell>
          <cell r="Z1451" t="str">
            <v>Print Summary</v>
          </cell>
        </row>
        <row r="1452">
          <cell r="E1452">
            <v>37837</v>
          </cell>
          <cell r="F1452">
            <v>33</v>
          </cell>
          <cell r="G1452">
            <v>575</v>
          </cell>
          <cell r="K1452" t="str">
            <v>DR</v>
          </cell>
          <cell r="L1452">
            <v>37804</v>
          </cell>
          <cell r="N1452">
            <v>478</v>
          </cell>
          <cell r="P1452">
            <v>91</v>
          </cell>
          <cell r="Q1452">
            <v>6</v>
          </cell>
          <cell r="R1452">
            <v>20.969999313354492</v>
          </cell>
          <cell r="S1452">
            <v>14</v>
          </cell>
          <cell r="T1452">
            <v>2.8399999141693115</v>
          </cell>
          <cell r="U1452">
            <v>2.9500000476837158</v>
          </cell>
          <cell r="V1452">
            <v>87.800003051757813</v>
          </cell>
          <cell r="W1452" t="str">
            <v>CISCO_DAILY_BILL_DTL20030806.TXT</v>
          </cell>
          <cell r="X1452">
            <v>37840</v>
          </cell>
          <cell r="Z1452" t="str">
            <v>Print Summary</v>
          </cell>
        </row>
        <row r="1453">
          <cell r="E1453">
            <v>37867</v>
          </cell>
          <cell r="F1453">
            <v>30</v>
          </cell>
          <cell r="G1453">
            <v>567</v>
          </cell>
          <cell r="K1453" t="str">
            <v>DR</v>
          </cell>
          <cell r="L1453">
            <v>37837</v>
          </cell>
          <cell r="N1453">
            <v>468</v>
          </cell>
          <cell r="P1453">
            <v>84</v>
          </cell>
          <cell r="Q1453">
            <v>15</v>
          </cell>
          <cell r="R1453">
            <v>20.559999465942383</v>
          </cell>
          <cell r="S1453">
            <v>12.930000305175781</v>
          </cell>
          <cell r="T1453">
            <v>7.1100001335144043</v>
          </cell>
          <cell r="U1453">
            <v>2.869999885559082</v>
          </cell>
          <cell r="V1453">
            <v>90.970001220703125</v>
          </cell>
          <cell r="W1453" t="str">
            <v>CISCO_DAILY_BILL_DTL20030904.TXT</v>
          </cell>
          <cell r="X1453">
            <v>37869</v>
          </cell>
          <cell r="Z1453" t="str">
            <v>Print Summary</v>
          </cell>
        </row>
        <row r="1454">
          <cell r="E1454">
            <v>37896</v>
          </cell>
          <cell r="F1454">
            <v>29</v>
          </cell>
          <cell r="G1454">
            <v>447</v>
          </cell>
          <cell r="K1454" t="str">
            <v>DR</v>
          </cell>
          <cell r="L1454">
            <v>37867</v>
          </cell>
          <cell r="N1454">
            <v>368</v>
          </cell>
          <cell r="P1454">
            <v>74</v>
          </cell>
          <cell r="Q1454">
            <v>5</v>
          </cell>
          <cell r="R1454">
            <v>16.399999618530273</v>
          </cell>
          <cell r="S1454">
            <v>11.439999580383301</v>
          </cell>
          <cell r="T1454">
            <v>2.369999885559082</v>
          </cell>
          <cell r="U1454">
            <v>1.9800000190734863</v>
          </cell>
          <cell r="V1454">
            <v>67.339996337890625</v>
          </cell>
          <cell r="W1454" t="str">
            <v>CISCO_DAILY_BILL_DTL20031006.TXT</v>
          </cell>
          <cell r="X1454">
            <v>37901</v>
          </cell>
          <cell r="Z1454" t="str">
            <v>Print Summary</v>
          </cell>
        </row>
        <row r="1455">
          <cell r="E1455">
            <v>37927</v>
          </cell>
          <cell r="F1455">
            <v>31</v>
          </cell>
          <cell r="G1455">
            <v>431</v>
          </cell>
          <cell r="K1455" t="str">
            <v>DR</v>
          </cell>
          <cell r="L1455">
            <v>37896</v>
          </cell>
          <cell r="N1455">
            <v>357</v>
          </cell>
          <cell r="P1455">
            <v>68</v>
          </cell>
          <cell r="Q1455">
            <v>6</v>
          </cell>
          <cell r="R1455">
            <v>15.880000114440918</v>
          </cell>
          <cell r="S1455">
            <v>10.510000228881836</v>
          </cell>
          <cell r="T1455">
            <v>2.8499999046325684</v>
          </cell>
          <cell r="U1455">
            <v>1.9099999666213989</v>
          </cell>
          <cell r="V1455">
            <v>64.870002746582031</v>
          </cell>
          <cell r="W1455" t="str">
            <v>CISCO_DAILY_BILL_DTL20031104.TXT</v>
          </cell>
          <cell r="X1455">
            <v>37930</v>
          </cell>
          <cell r="Z1455" t="str">
            <v>Print Summary</v>
          </cell>
        </row>
        <row r="1456">
          <cell r="E1456">
            <v>37958</v>
          </cell>
          <cell r="F1456">
            <v>31</v>
          </cell>
          <cell r="G1456">
            <v>420</v>
          </cell>
          <cell r="K1456" t="str">
            <v>DR</v>
          </cell>
          <cell r="L1456">
            <v>37927</v>
          </cell>
          <cell r="N1456">
            <v>351</v>
          </cell>
          <cell r="P1456">
            <v>69</v>
          </cell>
          <cell r="Q1456">
            <v>0</v>
          </cell>
          <cell r="R1456">
            <v>15.210000038146973</v>
          </cell>
          <cell r="S1456">
            <v>3.3299999237060547</v>
          </cell>
          <cell r="T1456">
            <v>0</v>
          </cell>
          <cell r="U1456">
            <v>1.8600000143051147</v>
          </cell>
          <cell r="V1456">
            <v>52.770000457763672</v>
          </cell>
          <cell r="W1456" t="str">
            <v>CISCO_DAILY_BILL_DTL20031204.TXT</v>
          </cell>
          <cell r="X1456">
            <v>37960</v>
          </cell>
          <cell r="Z1456" t="str">
            <v>Print Summary</v>
          </cell>
        </row>
        <row r="1457">
          <cell r="E1457">
            <v>37991</v>
          </cell>
          <cell r="F1457">
            <v>33</v>
          </cell>
          <cell r="G1457">
            <v>441</v>
          </cell>
          <cell r="K1457" t="str">
            <v>DR</v>
          </cell>
          <cell r="L1457">
            <v>37958</v>
          </cell>
          <cell r="N1457">
            <v>370</v>
          </cell>
          <cell r="P1457">
            <v>71</v>
          </cell>
          <cell r="Q1457">
            <v>0</v>
          </cell>
          <cell r="R1457">
            <v>16.040000915527344</v>
          </cell>
          <cell r="S1457">
            <v>3.4300000667572021</v>
          </cell>
          <cell r="T1457">
            <v>0</v>
          </cell>
          <cell r="U1457">
            <v>1.9600000381469727</v>
          </cell>
          <cell r="V1457">
            <v>55.209999084472656</v>
          </cell>
          <cell r="W1457" t="str">
            <v>CISCO_DAILY_BILL_DTL20040108.TXT</v>
          </cell>
          <cell r="X1457">
            <v>37995</v>
          </cell>
          <cell r="Z1457" t="str">
            <v>Print Summary</v>
          </cell>
        </row>
        <row r="1458">
          <cell r="E1458">
            <v>38020</v>
          </cell>
          <cell r="F1458">
            <v>29</v>
          </cell>
          <cell r="G1458">
            <v>377</v>
          </cell>
          <cell r="K1458" t="str">
            <v>DR</v>
          </cell>
          <cell r="L1458">
            <v>37991</v>
          </cell>
          <cell r="N1458">
            <v>306</v>
          </cell>
          <cell r="P1458">
            <v>63</v>
          </cell>
          <cell r="Q1458">
            <v>8</v>
          </cell>
          <cell r="R1458">
            <v>13.189999580383301</v>
          </cell>
          <cell r="S1458">
            <v>3.0299999713897705</v>
          </cell>
          <cell r="T1458">
            <v>5.2600002288818359</v>
          </cell>
          <cell r="U1458">
            <v>1.7599999904632568</v>
          </cell>
          <cell r="V1458">
            <v>51.400001525878906</v>
          </cell>
          <cell r="W1458" t="str">
            <v>CISCO_DAILY_BILL_DTL20040204.TXT</v>
          </cell>
          <cell r="X1458">
            <v>38022</v>
          </cell>
          <cell r="Z1458" t="str">
            <v>Print Summary</v>
          </cell>
        </row>
        <row r="1459">
          <cell r="E1459">
            <v>38050</v>
          </cell>
          <cell r="F1459">
            <v>30</v>
          </cell>
          <cell r="G1459">
            <v>393</v>
          </cell>
          <cell r="K1459" t="str">
            <v>DR</v>
          </cell>
          <cell r="L1459">
            <v>38020</v>
          </cell>
          <cell r="N1459">
            <v>317</v>
          </cell>
          <cell r="P1459">
            <v>76</v>
          </cell>
          <cell r="Q1459">
            <v>0</v>
          </cell>
          <cell r="R1459">
            <v>13.579999923706055</v>
          </cell>
          <cell r="S1459">
            <v>3.6400001049041748</v>
          </cell>
          <cell r="T1459">
            <v>0</v>
          </cell>
          <cell r="U1459">
            <v>1.940000057220459</v>
          </cell>
          <cell r="V1459">
            <v>48.639999389648438</v>
          </cell>
          <cell r="W1459" t="str">
            <v>CISCO_DAILY_BILL_DTL20040305.TXT</v>
          </cell>
          <cell r="X1459">
            <v>38054</v>
          </cell>
          <cell r="Z1459" t="str">
            <v>Print Summary</v>
          </cell>
        </row>
        <row r="1460">
          <cell r="E1460">
            <v>38081</v>
          </cell>
          <cell r="F1460">
            <v>31</v>
          </cell>
          <cell r="G1460">
            <v>418</v>
          </cell>
          <cell r="K1460" t="str">
            <v>DR</v>
          </cell>
          <cell r="L1460">
            <v>38050</v>
          </cell>
          <cell r="N1460">
            <v>339</v>
          </cell>
          <cell r="P1460">
            <v>79</v>
          </cell>
          <cell r="Q1460">
            <v>0</v>
          </cell>
          <cell r="R1460">
            <v>14.520000457763672</v>
          </cell>
          <cell r="S1460">
            <v>3.7799999713897705</v>
          </cell>
          <cell r="T1460">
            <v>0</v>
          </cell>
          <cell r="U1460">
            <v>2.059999942779541</v>
          </cell>
          <cell r="V1460">
            <v>52.479999542236328</v>
          </cell>
          <cell r="W1460" t="str">
            <v>CISCO_DAILY_BILL_DTL20040405.TXT</v>
          </cell>
          <cell r="X1460">
            <v>38083</v>
          </cell>
          <cell r="Z1460" t="str">
            <v>Print Summary</v>
          </cell>
        </row>
        <row r="1461">
          <cell r="E1461">
            <v>38110</v>
          </cell>
          <cell r="F1461">
            <v>29</v>
          </cell>
          <cell r="G1461">
            <v>459</v>
          </cell>
          <cell r="K1461" t="str">
            <v>DR</v>
          </cell>
          <cell r="L1461">
            <v>38081</v>
          </cell>
          <cell r="N1461">
            <v>372</v>
          </cell>
          <cell r="P1461">
            <v>87</v>
          </cell>
          <cell r="Q1461">
            <v>0</v>
          </cell>
          <cell r="R1461">
            <v>10.899999618530273</v>
          </cell>
          <cell r="S1461">
            <v>4</v>
          </cell>
          <cell r="T1461">
            <v>0</v>
          </cell>
          <cell r="U1461">
            <v>2.25</v>
          </cell>
          <cell r="V1461">
            <v>56.520000457763672</v>
          </cell>
          <cell r="W1461" t="str">
            <v>CISCO_DAILY_BILL_DTL20040507.TXT</v>
          </cell>
          <cell r="X1461">
            <v>38117</v>
          </cell>
          <cell r="Z1461" t="str">
            <v>Print Summary</v>
          </cell>
        </row>
        <row r="1462">
          <cell r="E1462">
            <v>38141</v>
          </cell>
          <cell r="F1462">
            <v>31</v>
          </cell>
          <cell r="G1462">
            <v>455</v>
          </cell>
          <cell r="K1462" t="str">
            <v>DR</v>
          </cell>
          <cell r="L1462">
            <v>38110</v>
          </cell>
          <cell r="N1462">
            <v>372</v>
          </cell>
          <cell r="P1462">
            <v>83</v>
          </cell>
          <cell r="Q1462">
            <v>0</v>
          </cell>
          <cell r="R1462">
            <v>10.130000114440918</v>
          </cell>
          <cell r="S1462">
            <v>11.390000343322754</v>
          </cell>
          <cell r="T1462">
            <v>0</v>
          </cell>
          <cell r="U1462">
            <v>2.2400000095367432</v>
          </cell>
          <cell r="V1462">
            <v>62.180000305175781</v>
          </cell>
          <cell r="W1462" t="str">
            <v>CISCO_DAILY_BILL_DTL20040604.TXT</v>
          </cell>
          <cell r="X1462">
            <v>38145</v>
          </cell>
          <cell r="Z1462" t="str">
            <v>Print Summary</v>
          </cell>
        </row>
        <row r="1463">
          <cell r="E1463">
            <v>38173</v>
          </cell>
          <cell r="F1463">
            <v>32</v>
          </cell>
          <cell r="G1463">
            <v>477</v>
          </cell>
          <cell r="K1463" t="str">
            <v>DR</v>
          </cell>
          <cell r="L1463">
            <v>38141</v>
          </cell>
          <cell r="N1463">
            <v>397</v>
          </cell>
          <cell r="P1463">
            <v>80</v>
          </cell>
          <cell r="Q1463">
            <v>0</v>
          </cell>
          <cell r="R1463">
            <v>10.810000419616699</v>
          </cell>
          <cell r="S1463">
            <v>10.979999542236328</v>
          </cell>
          <cell r="T1463">
            <v>0</v>
          </cell>
          <cell r="U1463">
            <v>2.3499999046325684</v>
          </cell>
          <cell r="V1463">
            <v>64.540000915527344</v>
          </cell>
          <cell r="W1463" t="str">
            <v>CISCO_DAILY_BILL_DTL20040706.TXT</v>
          </cell>
          <cell r="X1463">
            <v>38175</v>
          </cell>
          <cell r="Z1463" t="str">
            <v>Print Summary</v>
          </cell>
        </row>
        <row r="1464">
          <cell r="E1464">
            <v>38202</v>
          </cell>
          <cell r="F1464">
            <v>29</v>
          </cell>
          <cell r="G1464">
            <v>490</v>
          </cell>
          <cell r="K1464" t="str">
            <v>DR</v>
          </cell>
          <cell r="L1464">
            <v>38173</v>
          </cell>
          <cell r="N1464">
            <v>387</v>
          </cell>
          <cell r="P1464">
            <v>92</v>
          </cell>
          <cell r="Q1464">
            <v>11</v>
          </cell>
          <cell r="R1464">
            <v>10.539999961853027</v>
          </cell>
          <cell r="S1464">
            <v>12.630000114440918</v>
          </cell>
          <cell r="T1464">
            <v>5.0300002098083496</v>
          </cell>
          <cell r="U1464">
            <v>2.4200000762939453</v>
          </cell>
          <cell r="V1464">
            <v>74.180000305175781</v>
          </cell>
          <cell r="W1464" t="str">
            <v>CISCO_DAILY_BILL_DTL20040804.TXT</v>
          </cell>
          <cell r="X1464">
            <v>38204</v>
          </cell>
          <cell r="Z1464" t="str">
            <v>Print Summary</v>
          </cell>
        </row>
        <row r="1465">
          <cell r="E1465">
            <v>38173</v>
          </cell>
          <cell r="F1465">
            <v>31</v>
          </cell>
          <cell r="G1465">
            <v>1820</v>
          </cell>
          <cell r="K1465" t="str">
            <v>DR</v>
          </cell>
          <cell r="L1465">
            <v>38142</v>
          </cell>
          <cell r="N1465">
            <v>1547</v>
          </cell>
          <cell r="P1465">
            <v>273</v>
          </cell>
          <cell r="Q1465">
            <v>0</v>
          </cell>
          <cell r="R1465">
            <v>42.119998931884766</v>
          </cell>
          <cell r="S1465">
            <v>37.459999084472656</v>
          </cell>
          <cell r="T1465">
            <v>0</v>
          </cell>
          <cell r="U1465">
            <v>8.9700002670288086</v>
          </cell>
          <cell r="V1465">
            <v>319.69000244140625</v>
          </cell>
          <cell r="W1465" t="str">
            <v>CISCO_DAILY_BILL_DTL20040708.TXT</v>
          </cell>
          <cell r="X1465">
            <v>38177</v>
          </cell>
          <cell r="Z1465" t="str">
            <v>Print Summary</v>
          </cell>
        </row>
        <row r="1466">
          <cell r="E1466">
            <v>38202</v>
          </cell>
          <cell r="F1466">
            <v>29</v>
          </cell>
          <cell r="G1466">
            <v>2360</v>
          </cell>
          <cell r="K1466" t="str">
            <v>DR</v>
          </cell>
          <cell r="L1466">
            <v>38173</v>
          </cell>
          <cell r="N1466">
            <v>1860</v>
          </cell>
          <cell r="P1466">
            <v>417</v>
          </cell>
          <cell r="Q1466">
            <v>83</v>
          </cell>
          <cell r="R1466">
            <v>50.650001525878906</v>
          </cell>
          <cell r="S1466">
            <v>57.220001220703125</v>
          </cell>
          <cell r="T1466">
            <v>37.950000762939453</v>
          </cell>
          <cell r="U1466">
            <v>11.640000343322754</v>
          </cell>
          <cell r="V1466">
            <v>472.92001342773438</v>
          </cell>
          <cell r="W1466" t="str">
            <v>CISCO_DAILY_BILL_DTL20040804.TXT</v>
          </cell>
          <cell r="X1466">
            <v>38204</v>
          </cell>
          <cell r="Z1466" t="str">
            <v>Print Summary</v>
          </cell>
        </row>
        <row r="1467">
          <cell r="E1467">
            <v>38231</v>
          </cell>
          <cell r="F1467">
            <v>29</v>
          </cell>
          <cell r="G1467">
            <v>1982</v>
          </cell>
          <cell r="K1467" t="str">
            <v>DR</v>
          </cell>
          <cell r="L1467">
            <v>38202</v>
          </cell>
          <cell r="N1467">
            <v>1620</v>
          </cell>
          <cell r="P1467">
            <v>283</v>
          </cell>
          <cell r="Q1467">
            <v>79</v>
          </cell>
          <cell r="R1467">
            <v>43.029998779296875</v>
          </cell>
          <cell r="S1467">
            <v>38.619998931884766</v>
          </cell>
          <cell r="T1467">
            <v>35.939998626708984</v>
          </cell>
          <cell r="U1467">
            <v>9.7600002288818359</v>
          </cell>
          <cell r="V1467">
            <v>386.92001342773438</v>
          </cell>
          <cell r="W1467" t="str">
            <v>CISCO_DAILY_BILL_DTL20040902.TXT</v>
          </cell>
          <cell r="X1467">
            <v>38233</v>
          </cell>
          <cell r="Z1467" t="str">
            <v>Print Summary</v>
          </cell>
        </row>
        <row r="1468">
          <cell r="E1468">
            <v>38175</v>
          </cell>
          <cell r="F1468">
            <v>29</v>
          </cell>
          <cell r="G1468">
            <v>713</v>
          </cell>
          <cell r="K1468" t="str">
            <v>DR</v>
          </cell>
          <cell r="L1468">
            <v>38146</v>
          </cell>
          <cell r="N1468">
            <v>660</v>
          </cell>
          <cell r="P1468">
            <v>53</v>
          </cell>
          <cell r="Q1468">
            <v>0</v>
          </cell>
          <cell r="R1468">
            <v>-7.7699999809265137</v>
          </cell>
          <cell r="S1468">
            <v>8.2399997711181641</v>
          </cell>
          <cell r="T1468">
            <v>0</v>
          </cell>
          <cell r="U1468">
            <v>3.5199999809265137</v>
          </cell>
          <cell r="V1468">
            <v>75.910003662109375</v>
          </cell>
          <cell r="W1468" t="str">
            <v>CISCO_DAILY_BILL_DTL20040709.TXT</v>
          </cell>
          <cell r="X1468">
            <v>38180</v>
          </cell>
          <cell r="Z1468" t="str">
            <v>Print Summary</v>
          </cell>
        </row>
        <row r="1469">
          <cell r="E1469">
            <v>38204</v>
          </cell>
          <cell r="F1469">
            <v>29</v>
          </cell>
          <cell r="G1469">
            <v>881</v>
          </cell>
          <cell r="K1469" t="str">
            <v>DR</v>
          </cell>
          <cell r="L1469">
            <v>38175</v>
          </cell>
          <cell r="N1469">
            <v>802</v>
          </cell>
          <cell r="P1469">
            <v>66</v>
          </cell>
          <cell r="Q1469">
            <v>13</v>
          </cell>
          <cell r="R1469">
            <v>-9.4399995803833008</v>
          </cell>
          <cell r="S1469">
            <v>10.260000228881836</v>
          </cell>
          <cell r="T1469">
            <v>8.4300003051757813</v>
          </cell>
          <cell r="U1469">
            <v>4.3499999046325684</v>
          </cell>
          <cell r="V1469">
            <v>108.20999908447266</v>
          </cell>
          <cell r="W1469" t="str">
            <v>CISCO_DAILY_BILL_DTL20040809.TXT</v>
          </cell>
          <cell r="X1469">
            <v>38209</v>
          </cell>
          <cell r="Z1469" t="str">
            <v>Print Summary</v>
          </cell>
        </row>
        <row r="1470">
          <cell r="E1470">
            <v>38237</v>
          </cell>
          <cell r="F1470">
            <v>33</v>
          </cell>
          <cell r="G1470">
            <v>883</v>
          </cell>
          <cell r="K1470" t="str">
            <v>DR</v>
          </cell>
          <cell r="L1470">
            <v>38204</v>
          </cell>
          <cell r="N1470">
            <v>826</v>
          </cell>
          <cell r="P1470">
            <v>43</v>
          </cell>
          <cell r="Q1470">
            <v>14</v>
          </cell>
          <cell r="R1470">
            <v>-11.430000305175781</v>
          </cell>
          <cell r="S1470">
            <v>6.6100001335144043</v>
          </cell>
          <cell r="T1470">
            <v>9.0500001907348633</v>
          </cell>
          <cell r="U1470">
            <v>4.3499999046325684</v>
          </cell>
          <cell r="V1470">
            <v>101</v>
          </cell>
          <cell r="W1470" t="str">
            <v>CISCO_DAILY_BILL_DTL20040909.TXT</v>
          </cell>
          <cell r="X1470">
            <v>38240</v>
          </cell>
          <cell r="Z1470" t="str">
            <v>Print Summary</v>
          </cell>
        </row>
        <row r="1471">
          <cell r="E1471">
            <v>38175</v>
          </cell>
          <cell r="F1471">
            <v>29</v>
          </cell>
          <cell r="G1471">
            <v>779</v>
          </cell>
          <cell r="K1471" t="str">
            <v>DR</v>
          </cell>
          <cell r="L1471">
            <v>38146</v>
          </cell>
          <cell r="N1471">
            <v>700</v>
          </cell>
          <cell r="P1471">
            <v>79</v>
          </cell>
          <cell r="Q1471">
            <v>0</v>
          </cell>
          <cell r="R1471">
            <v>-8.2399997711181641</v>
          </cell>
          <cell r="S1471">
            <v>12.289999961853027</v>
          </cell>
          <cell r="T1471">
            <v>0</v>
          </cell>
          <cell r="U1471">
            <v>3.8499999046325684</v>
          </cell>
          <cell r="V1471">
            <v>88.730003356933594</v>
          </cell>
          <cell r="W1471" t="str">
            <v>CISCO_DAILY_BILL_DTL20040708.TXT</v>
          </cell>
          <cell r="X1471">
            <v>38177</v>
          </cell>
          <cell r="Z1471" t="str">
            <v>Print Summary</v>
          </cell>
        </row>
        <row r="1472">
          <cell r="E1472">
            <v>38204</v>
          </cell>
          <cell r="F1472">
            <v>29</v>
          </cell>
          <cell r="G1472">
            <v>1127</v>
          </cell>
          <cell r="K1472" t="str">
            <v>DR</v>
          </cell>
          <cell r="L1472">
            <v>38175</v>
          </cell>
          <cell r="N1472">
            <v>1016</v>
          </cell>
          <cell r="P1472">
            <v>91</v>
          </cell>
          <cell r="Q1472">
            <v>20</v>
          </cell>
          <cell r="R1472">
            <v>-11.960000038146973</v>
          </cell>
          <cell r="S1472">
            <v>14.149999618530273</v>
          </cell>
          <cell r="T1472">
            <v>12.960000038146973</v>
          </cell>
          <cell r="U1472">
            <v>5.559999942779541</v>
          </cell>
          <cell r="V1472">
            <v>150.13999938964844</v>
          </cell>
          <cell r="W1472" t="str">
            <v>CISCO_DAILY_BILL_DTL20040806.TXT</v>
          </cell>
          <cell r="X1472">
            <v>38208</v>
          </cell>
          <cell r="Z1472" t="str">
            <v>Print Summary</v>
          </cell>
        </row>
        <row r="1473">
          <cell r="E1473">
            <v>38237</v>
          </cell>
          <cell r="F1473">
            <v>33</v>
          </cell>
          <cell r="G1473">
            <v>1319</v>
          </cell>
          <cell r="K1473" t="str">
            <v>DR</v>
          </cell>
          <cell r="L1473">
            <v>38204</v>
          </cell>
          <cell r="N1473">
            <v>1188</v>
          </cell>
          <cell r="P1473">
            <v>102</v>
          </cell>
          <cell r="Q1473">
            <v>29</v>
          </cell>
          <cell r="R1473">
            <v>-16.620000839233398</v>
          </cell>
          <cell r="S1473">
            <v>15.649999618530273</v>
          </cell>
          <cell r="T1473">
            <v>18.770000457763672</v>
          </cell>
          <cell r="U1473">
            <v>6.5</v>
          </cell>
          <cell r="V1473">
            <v>179.07000732421875</v>
          </cell>
          <cell r="W1473" t="str">
            <v>CISCO_DAILY_BILL_DTL20040913.TXT</v>
          </cell>
          <cell r="X1473">
            <v>38244</v>
          </cell>
          <cell r="Z1473" t="str">
            <v>Print Summary</v>
          </cell>
        </row>
        <row r="1474">
          <cell r="E1474">
            <v>37899</v>
          </cell>
          <cell r="F1474">
            <v>30</v>
          </cell>
          <cell r="G1474">
            <v>2087</v>
          </cell>
          <cell r="K1474" t="str">
            <v>DR</v>
          </cell>
          <cell r="L1474">
            <v>37869</v>
          </cell>
          <cell r="N1474">
            <v>1764</v>
          </cell>
          <cell r="P1474">
            <v>306</v>
          </cell>
          <cell r="Q1474">
            <v>17</v>
          </cell>
          <cell r="R1474">
            <v>9.8100004196166992</v>
          </cell>
          <cell r="S1474">
            <v>52.889999389648438</v>
          </cell>
          <cell r="T1474">
            <v>11.310000419616699</v>
          </cell>
          <cell r="U1474">
            <v>9.2600002288818359</v>
          </cell>
          <cell r="V1474">
            <v>322.91000366210938</v>
          </cell>
          <cell r="W1474" t="str">
            <v>CISCO_DAILY_BILL_DTL20031006.TXT</v>
          </cell>
          <cell r="X1474">
            <v>37901</v>
          </cell>
          <cell r="Z1474" t="str">
            <v>Print Summary</v>
          </cell>
          <cell r="AA1474" t="str">
            <v>CPP Notification Failure. Move 17 kWh from super peak to on peak.</v>
          </cell>
        </row>
        <row r="1475">
          <cell r="E1475">
            <v>37899</v>
          </cell>
          <cell r="F1475">
            <v>30</v>
          </cell>
          <cell r="G1475">
            <v>2087</v>
          </cell>
          <cell r="K1475" t="str">
            <v>DR</v>
          </cell>
          <cell r="L1475">
            <v>37869</v>
          </cell>
          <cell r="N1475">
            <v>1764</v>
          </cell>
          <cell r="P1475">
            <v>323</v>
          </cell>
          <cell r="Q1475">
            <v>0</v>
          </cell>
          <cell r="R1475">
            <v>9.8100004196166992</v>
          </cell>
          <cell r="S1475">
            <v>55.830001831054688</v>
          </cell>
          <cell r="T1475">
            <v>0</v>
          </cell>
          <cell r="U1475">
            <v>9.2600002288818359</v>
          </cell>
          <cell r="V1475">
            <v>314.54000854492188</v>
          </cell>
          <cell r="W1475" t="str">
            <v>CISCO_DAILY_BILL_DTL20031009.TXT</v>
          </cell>
          <cell r="X1475">
            <v>37904</v>
          </cell>
          <cell r="Z1475" t="str">
            <v>Print Summary</v>
          </cell>
          <cell r="AA1475" t="str">
            <v>CPP Notification Failure. Move 17 kWh from super peak to on peak.</v>
          </cell>
        </row>
        <row r="1476">
          <cell r="E1476">
            <v>37928</v>
          </cell>
          <cell r="F1476">
            <v>29</v>
          </cell>
          <cell r="G1476">
            <v>1728</v>
          </cell>
          <cell r="K1476" t="str">
            <v>DR</v>
          </cell>
          <cell r="L1476">
            <v>37899</v>
          </cell>
          <cell r="N1476">
            <v>1427</v>
          </cell>
          <cell r="P1476">
            <v>301</v>
          </cell>
          <cell r="Q1476">
            <v>0</v>
          </cell>
          <cell r="R1476">
            <v>12.229999542236328</v>
          </cell>
          <cell r="S1476">
            <v>53.319999694824219</v>
          </cell>
          <cell r="T1476">
            <v>0</v>
          </cell>
          <cell r="U1476">
            <v>7.6700000762939453</v>
          </cell>
          <cell r="V1476">
            <v>268.57000732421875</v>
          </cell>
          <cell r="W1476" t="str">
            <v>CISCO_DAILY_BILL_DTL20031121.TXT</v>
          </cell>
          <cell r="X1476">
            <v>37949</v>
          </cell>
          <cell r="Z1476" t="str">
            <v>Print Summary</v>
          </cell>
          <cell r="AA1476" t="str">
            <v>CPP Notification Failure. Move 32 kWh from super peak to on peak.</v>
          </cell>
        </row>
        <row r="1477">
          <cell r="E1477">
            <v>37959</v>
          </cell>
          <cell r="F1477">
            <v>31</v>
          </cell>
          <cell r="G1477">
            <v>1562</v>
          </cell>
          <cell r="K1477" t="str">
            <v>DR</v>
          </cell>
          <cell r="L1477">
            <v>37928</v>
          </cell>
          <cell r="N1477">
            <v>1295</v>
          </cell>
          <cell r="P1477">
            <v>267</v>
          </cell>
          <cell r="Q1477">
            <v>0</v>
          </cell>
          <cell r="R1477">
            <v>44.060001373291016</v>
          </cell>
          <cell r="S1477">
            <v>70.489997863769531</v>
          </cell>
          <cell r="T1477">
            <v>0</v>
          </cell>
          <cell r="U1477">
            <v>6.940000057220459</v>
          </cell>
          <cell r="V1477">
            <v>285.14999389648438</v>
          </cell>
          <cell r="W1477" t="str">
            <v>CISCO_DAILY_BILL_DTL20031209.TXT</v>
          </cell>
          <cell r="X1477">
            <v>37965</v>
          </cell>
          <cell r="Z1477" t="str">
            <v>Print Summary</v>
          </cell>
        </row>
        <row r="1478">
          <cell r="E1478">
            <v>37992</v>
          </cell>
          <cell r="F1478">
            <v>33</v>
          </cell>
          <cell r="G1478">
            <v>1798</v>
          </cell>
          <cell r="K1478" t="str">
            <v>DR</v>
          </cell>
          <cell r="L1478">
            <v>37959</v>
          </cell>
          <cell r="N1478">
            <v>1526</v>
          </cell>
          <cell r="P1478">
            <v>258</v>
          </cell>
          <cell r="Q1478">
            <v>14</v>
          </cell>
          <cell r="R1478">
            <v>51.909999847412109</v>
          </cell>
          <cell r="S1478">
            <v>68.110000610351563</v>
          </cell>
          <cell r="T1478">
            <v>6.7800002098083496</v>
          </cell>
          <cell r="U1478">
            <v>7.9800000190734863</v>
          </cell>
          <cell r="V1478">
            <v>325.70999145507813</v>
          </cell>
          <cell r="W1478" t="str">
            <v>CISCO_DAILY_BILL_DTL20040107.TXT</v>
          </cell>
          <cell r="X1478">
            <v>37994</v>
          </cell>
          <cell r="Z1478" t="str">
            <v>Print Summary</v>
          </cell>
        </row>
        <row r="1479">
          <cell r="E1479">
            <v>37992</v>
          </cell>
          <cell r="F1479">
            <v>33</v>
          </cell>
          <cell r="G1479">
            <v>1798</v>
          </cell>
          <cell r="K1479" t="str">
            <v>DR</v>
          </cell>
          <cell r="L1479">
            <v>37959</v>
          </cell>
          <cell r="N1479">
            <v>1526</v>
          </cell>
          <cell r="P1479">
            <v>258</v>
          </cell>
          <cell r="Q1479">
            <v>14</v>
          </cell>
          <cell r="R1479">
            <v>51.909999847412109</v>
          </cell>
          <cell r="S1479">
            <v>68.110000610351563</v>
          </cell>
          <cell r="T1479">
            <v>6.7800002098083496</v>
          </cell>
          <cell r="U1479">
            <v>7.9800000190734863</v>
          </cell>
          <cell r="V1479">
            <v>325.70999145507813</v>
          </cell>
          <cell r="W1479" t="str">
            <v>CISCO_DAILY_BILL_DTL20040107.TXT</v>
          </cell>
          <cell r="X1479">
            <v>37994</v>
          </cell>
          <cell r="Z1479" t="str">
            <v>Print Summary</v>
          </cell>
        </row>
        <row r="1480">
          <cell r="E1480">
            <v>38021</v>
          </cell>
          <cell r="F1480">
            <v>29</v>
          </cell>
          <cell r="G1480">
            <v>1318</v>
          </cell>
          <cell r="K1480" t="str">
            <v>DR</v>
          </cell>
          <cell r="L1480">
            <v>37992</v>
          </cell>
          <cell r="N1480">
            <v>1083</v>
          </cell>
          <cell r="P1480">
            <v>214</v>
          </cell>
          <cell r="Q1480">
            <v>21</v>
          </cell>
          <cell r="R1480">
            <v>36.569999694824219</v>
          </cell>
          <cell r="S1480">
            <v>56.459999084472656</v>
          </cell>
          <cell r="T1480">
            <v>10.149999618530273</v>
          </cell>
          <cell r="U1480">
            <v>6.179999828338623</v>
          </cell>
          <cell r="V1480">
            <v>241.89999389648438</v>
          </cell>
          <cell r="W1480" t="str">
            <v>CISCO_DAILY_BILL_DTL20040205.TXT</v>
          </cell>
          <cell r="X1480">
            <v>38023</v>
          </cell>
          <cell r="Z1480" t="str">
            <v>Print Summary</v>
          </cell>
        </row>
        <row r="1481">
          <cell r="E1481">
            <v>38053</v>
          </cell>
          <cell r="F1481">
            <v>32</v>
          </cell>
          <cell r="G1481">
            <v>1233</v>
          </cell>
          <cell r="K1481" t="str">
            <v>DR</v>
          </cell>
          <cell r="L1481">
            <v>38021</v>
          </cell>
          <cell r="N1481">
            <v>1030</v>
          </cell>
          <cell r="P1481">
            <v>203</v>
          </cell>
          <cell r="Q1481">
            <v>0</v>
          </cell>
          <cell r="R1481">
            <v>34.529998779296875</v>
          </cell>
          <cell r="S1481">
            <v>53.5</v>
          </cell>
          <cell r="T1481">
            <v>0</v>
          </cell>
          <cell r="U1481">
            <v>6.0799999237060547</v>
          </cell>
          <cell r="V1481">
            <v>212.80000305175781</v>
          </cell>
          <cell r="W1481" t="str">
            <v>CISCO_DAILY_BILL_DTL20040308.TXT</v>
          </cell>
          <cell r="X1481">
            <v>38055</v>
          </cell>
          <cell r="Z1481" t="str">
            <v>Print Summary</v>
          </cell>
        </row>
        <row r="1482">
          <cell r="E1482">
            <v>38082</v>
          </cell>
          <cell r="F1482">
            <v>29</v>
          </cell>
          <cell r="G1482">
            <v>1136</v>
          </cell>
          <cell r="K1482" t="str">
            <v>DR</v>
          </cell>
          <cell r="L1482">
            <v>38053</v>
          </cell>
          <cell r="N1482">
            <v>950</v>
          </cell>
          <cell r="P1482">
            <v>186</v>
          </cell>
          <cell r="Q1482">
            <v>0</v>
          </cell>
          <cell r="R1482">
            <v>31.850000381469727</v>
          </cell>
          <cell r="S1482">
            <v>49.020000457763672</v>
          </cell>
          <cell r="T1482">
            <v>0</v>
          </cell>
          <cell r="U1482">
            <v>5.5999999046325684</v>
          </cell>
          <cell r="V1482">
            <v>197.83000183105469</v>
          </cell>
          <cell r="W1482" t="str">
            <v>CISCO_DAILY_BILL_DTL20040406.TXT</v>
          </cell>
          <cell r="X1482">
            <v>38084</v>
          </cell>
          <cell r="Z1482" t="str">
            <v>Print Summary</v>
          </cell>
        </row>
        <row r="1483">
          <cell r="E1483">
            <v>38112</v>
          </cell>
          <cell r="F1483">
            <v>30</v>
          </cell>
          <cell r="G1483">
            <v>1192</v>
          </cell>
          <cell r="K1483" t="str">
            <v>DR</v>
          </cell>
          <cell r="L1483">
            <v>38082</v>
          </cell>
          <cell r="N1483">
            <v>999</v>
          </cell>
          <cell r="P1483">
            <v>193</v>
          </cell>
          <cell r="Q1483">
            <v>0</v>
          </cell>
          <cell r="R1483">
            <v>12.180000305175781</v>
          </cell>
          <cell r="S1483">
            <v>42.590000152587891</v>
          </cell>
          <cell r="T1483">
            <v>0</v>
          </cell>
          <cell r="U1483">
            <v>5.869999885559082</v>
          </cell>
          <cell r="V1483">
            <v>192.8800048828125</v>
          </cell>
          <cell r="W1483" t="str">
            <v>CISCO_DAILY_BILL_DTL20040506.TXT</v>
          </cell>
          <cell r="X1483">
            <v>38114</v>
          </cell>
          <cell r="Z1483" t="str">
            <v>Print Summary</v>
          </cell>
        </row>
        <row r="1484">
          <cell r="E1484">
            <v>38144</v>
          </cell>
          <cell r="F1484">
            <v>32</v>
          </cell>
          <cell r="G1484">
            <v>1605</v>
          </cell>
          <cell r="K1484" t="str">
            <v>DR</v>
          </cell>
          <cell r="L1484">
            <v>38112</v>
          </cell>
          <cell r="N1484">
            <v>1373</v>
          </cell>
          <cell r="P1484">
            <v>232</v>
          </cell>
          <cell r="Q1484">
            <v>0</v>
          </cell>
          <cell r="R1484">
            <v>-16.159999847412109</v>
          </cell>
          <cell r="S1484">
            <v>36.080001831054688</v>
          </cell>
          <cell r="T1484">
            <v>0</v>
          </cell>
          <cell r="U1484">
            <v>7.9099998474121094</v>
          </cell>
          <cell r="V1484">
            <v>225.13999938964844</v>
          </cell>
          <cell r="W1484" t="str">
            <v>CISCO_DAILY_BILL_DTL20040607.TXT</v>
          </cell>
          <cell r="X1484">
            <v>38146</v>
          </cell>
          <cell r="Z1484" t="str">
            <v>Print Summary</v>
          </cell>
        </row>
        <row r="1485">
          <cell r="E1485">
            <v>38174</v>
          </cell>
          <cell r="F1485">
            <v>30</v>
          </cell>
          <cell r="G1485">
            <v>1769</v>
          </cell>
          <cell r="K1485" t="str">
            <v>DR</v>
          </cell>
          <cell r="L1485">
            <v>38144</v>
          </cell>
          <cell r="N1485">
            <v>1501</v>
          </cell>
          <cell r="P1485">
            <v>268</v>
          </cell>
          <cell r="Q1485">
            <v>0</v>
          </cell>
          <cell r="R1485">
            <v>-17.670000076293945</v>
          </cell>
          <cell r="S1485">
            <v>41.680000305175781</v>
          </cell>
          <cell r="T1485">
            <v>0</v>
          </cell>
          <cell r="U1485">
            <v>8.7200002670288086</v>
          </cell>
          <cell r="V1485">
            <v>257.6199951171875</v>
          </cell>
          <cell r="W1485" t="str">
            <v>CISCO_DAILY_BILL_DTL20040707.TXT</v>
          </cell>
          <cell r="X1485">
            <v>38176</v>
          </cell>
          <cell r="Z1485" t="str">
            <v>Print Summary</v>
          </cell>
        </row>
        <row r="1486">
          <cell r="E1486">
            <v>38203</v>
          </cell>
          <cell r="F1486">
            <v>29</v>
          </cell>
          <cell r="G1486">
            <v>2687</v>
          </cell>
          <cell r="K1486" t="str">
            <v>DR</v>
          </cell>
          <cell r="L1486">
            <v>38174</v>
          </cell>
          <cell r="N1486">
            <v>2125</v>
          </cell>
          <cell r="P1486">
            <v>484</v>
          </cell>
          <cell r="Q1486">
            <v>78</v>
          </cell>
          <cell r="R1486">
            <v>-25.010000228881836</v>
          </cell>
          <cell r="S1486">
            <v>75.279998779296875</v>
          </cell>
          <cell r="T1486">
            <v>50.560001373291016</v>
          </cell>
          <cell r="U1486">
            <v>13.25</v>
          </cell>
          <cell r="V1486">
            <v>478.8800048828125</v>
          </cell>
          <cell r="W1486" t="str">
            <v>CISCO_DAILY_BILL_DTL20040806.TXT</v>
          </cell>
          <cell r="X1486">
            <v>38208</v>
          </cell>
          <cell r="Z1486" t="str">
            <v>Print Summary</v>
          </cell>
        </row>
        <row r="1487">
          <cell r="E1487">
            <v>38236</v>
          </cell>
          <cell r="F1487">
            <v>33</v>
          </cell>
          <cell r="G1487">
            <v>2433</v>
          </cell>
          <cell r="K1487" t="str">
            <v>DR</v>
          </cell>
          <cell r="L1487">
            <v>38203</v>
          </cell>
          <cell r="N1487">
            <v>2056</v>
          </cell>
          <cell r="P1487">
            <v>299</v>
          </cell>
          <cell r="Q1487">
            <v>78</v>
          </cell>
          <cell r="R1487">
            <v>-27.950000762939453</v>
          </cell>
          <cell r="S1487">
            <v>46.049999237060547</v>
          </cell>
          <cell r="T1487">
            <v>50.450000762939453</v>
          </cell>
          <cell r="U1487">
            <v>11.989999771118164</v>
          </cell>
          <cell r="V1487">
            <v>404.79998779296875</v>
          </cell>
          <cell r="W1487" t="str">
            <v>CISCO_DAILY_BILL_DTL20040907.TXT</v>
          </cell>
          <cell r="X1487">
            <v>38238</v>
          </cell>
          <cell r="Z1487" t="str">
            <v>Print Summary</v>
          </cell>
        </row>
        <row r="1488">
          <cell r="E1488">
            <v>38174</v>
          </cell>
          <cell r="F1488">
            <v>29</v>
          </cell>
          <cell r="G1488">
            <v>1227</v>
          </cell>
          <cell r="K1488" t="str">
            <v>DR</v>
          </cell>
          <cell r="L1488">
            <v>38145</v>
          </cell>
          <cell r="N1488">
            <v>1029</v>
          </cell>
          <cell r="P1488">
            <v>198</v>
          </cell>
          <cell r="Q1488">
            <v>0</v>
          </cell>
          <cell r="R1488">
            <v>28.020000457763672</v>
          </cell>
          <cell r="S1488">
            <v>27.170000076293945</v>
          </cell>
          <cell r="T1488">
            <v>0</v>
          </cell>
          <cell r="U1488">
            <v>6.059999942779541</v>
          </cell>
          <cell r="V1488">
            <v>205.77000427246094</v>
          </cell>
          <cell r="W1488" t="str">
            <v>CISCO_DAILY_BILL_DTL20040707.TXT</v>
          </cell>
          <cell r="X1488">
            <v>38176</v>
          </cell>
          <cell r="Z1488" t="str">
            <v>Print Summary</v>
          </cell>
        </row>
        <row r="1489">
          <cell r="E1489">
            <v>38203</v>
          </cell>
          <cell r="F1489">
            <v>29</v>
          </cell>
          <cell r="G1489">
            <v>2086</v>
          </cell>
          <cell r="K1489" t="str">
            <v>DR</v>
          </cell>
          <cell r="L1489">
            <v>38174</v>
          </cell>
          <cell r="N1489">
            <v>1694</v>
          </cell>
          <cell r="P1489">
            <v>321</v>
          </cell>
          <cell r="Q1489">
            <v>71</v>
          </cell>
          <cell r="R1489">
            <v>46.130001068115234</v>
          </cell>
          <cell r="S1489">
            <v>44.049999237060547</v>
          </cell>
          <cell r="T1489">
            <v>32.459999084472656</v>
          </cell>
          <cell r="U1489">
            <v>10.289999961853027</v>
          </cell>
          <cell r="V1489">
            <v>407.04998779296875</v>
          </cell>
          <cell r="W1489" t="str">
            <v>CISCO_DAILY_BILL_DTL20040805.TXT</v>
          </cell>
          <cell r="X1489">
            <v>38205</v>
          </cell>
          <cell r="Z1489" t="str">
            <v>Print Summary</v>
          </cell>
        </row>
        <row r="1490">
          <cell r="E1490">
            <v>38236</v>
          </cell>
          <cell r="F1490">
            <v>33</v>
          </cell>
          <cell r="G1490">
            <v>1525</v>
          </cell>
          <cell r="K1490" t="str">
            <v>DR</v>
          </cell>
          <cell r="L1490">
            <v>38203</v>
          </cell>
          <cell r="N1490">
            <v>1305</v>
          </cell>
          <cell r="P1490">
            <v>173</v>
          </cell>
          <cell r="Q1490">
            <v>47</v>
          </cell>
          <cell r="R1490">
            <v>33.439998626708984</v>
          </cell>
          <cell r="S1490">
            <v>23.409999847412109</v>
          </cell>
          <cell r="T1490">
            <v>21.459999084472656</v>
          </cell>
          <cell r="U1490">
            <v>7.5100002288818359</v>
          </cell>
          <cell r="V1490">
            <v>271.23001098632813</v>
          </cell>
          <cell r="W1490" t="str">
            <v>CISCO_DAILY_BILL_DTL20040907.TXT</v>
          </cell>
          <cell r="X1490">
            <v>38238</v>
          </cell>
          <cell r="Z1490" t="str">
            <v>Print Summary</v>
          </cell>
        </row>
        <row r="1491">
          <cell r="E1491">
            <v>38169</v>
          </cell>
          <cell r="F1491">
            <v>28</v>
          </cell>
          <cell r="G1491">
            <v>709</v>
          </cell>
          <cell r="K1491" t="str">
            <v>DR</v>
          </cell>
          <cell r="L1491">
            <v>38141</v>
          </cell>
          <cell r="N1491">
            <v>596</v>
          </cell>
          <cell r="P1491">
            <v>113</v>
          </cell>
          <cell r="Q1491">
            <v>0</v>
          </cell>
          <cell r="R1491">
            <v>-7.0100002288818359</v>
          </cell>
          <cell r="S1491">
            <v>17.569999694824219</v>
          </cell>
          <cell r="T1491">
            <v>0</v>
          </cell>
          <cell r="U1491">
            <v>3.5</v>
          </cell>
          <cell r="V1491">
            <v>86.330001831054688</v>
          </cell>
          <cell r="W1491" t="str">
            <v>CISCO_DAILY_BILL_DTL20040706.TXT</v>
          </cell>
          <cell r="X1491">
            <v>38175</v>
          </cell>
          <cell r="Z1491" t="str">
            <v>Print Summary</v>
          </cell>
        </row>
        <row r="1492">
          <cell r="E1492">
            <v>38201</v>
          </cell>
          <cell r="F1492">
            <v>32</v>
          </cell>
          <cell r="G1492">
            <v>1579</v>
          </cell>
          <cell r="K1492" t="str">
            <v>DR</v>
          </cell>
          <cell r="L1492">
            <v>38169</v>
          </cell>
          <cell r="N1492">
            <v>1049</v>
          </cell>
          <cell r="P1492">
            <v>438</v>
          </cell>
          <cell r="Q1492">
            <v>92</v>
          </cell>
          <cell r="R1492">
            <v>-12.350000381469727</v>
          </cell>
          <cell r="S1492">
            <v>68.120002746582031</v>
          </cell>
          <cell r="T1492">
            <v>59.639999389648438</v>
          </cell>
          <cell r="U1492">
            <v>7.7800002098083496</v>
          </cell>
          <cell r="V1492">
            <v>316.57998657226563</v>
          </cell>
          <cell r="W1492" t="str">
            <v>CISCO_DAILY_BILL_DTL20040803.TXT</v>
          </cell>
          <cell r="X1492">
            <v>38203</v>
          </cell>
          <cell r="Z1492" t="str">
            <v>Print Summary</v>
          </cell>
        </row>
        <row r="1493">
          <cell r="E1493">
            <v>38175</v>
          </cell>
          <cell r="F1493">
            <v>29</v>
          </cell>
          <cell r="G1493">
            <v>1225</v>
          </cell>
          <cell r="K1493" t="str">
            <v>DR</v>
          </cell>
          <cell r="L1493">
            <v>38146</v>
          </cell>
          <cell r="N1493">
            <v>1124</v>
          </cell>
          <cell r="P1493">
            <v>101</v>
          </cell>
          <cell r="Q1493">
            <v>0</v>
          </cell>
          <cell r="R1493">
            <v>30.610000610351563</v>
          </cell>
          <cell r="S1493">
            <v>13.859999656677246</v>
          </cell>
          <cell r="T1493">
            <v>0</v>
          </cell>
          <cell r="U1493">
            <v>6.0500001907348633</v>
          </cell>
          <cell r="V1493">
            <v>194.74000549316406</v>
          </cell>
          <cell r="W1493" t="str">
            <v>CISCO_DAILY_BILL_DTL20040708.TXT</v>
          </cell>
          <cell r="X1493">
            <v>38177</v>
          </cell>
          <cell r="Z1493" t="str">
            <v>Print Summary</v>
          </cell>
        </row>
        <row r="1494">
          <cell r="E1494">
            <v>38204</v>
          </cell>
          <cell r="F1494">
            <v>29</v>
          </cell>
          <cell r="G1494">
            <v>1382</v>
          </cell>
          <cell r="K1494" t="str">
            <v>DR</v>
          </cell>
          <cell r="L1494">
            <v>38175</v>
          </cell>
          <cell r="N1494">
            <v>1116</v>
          </cell>
          <cell r="P1494">
            <v>223</v>
          </cell>
          <cell r="Q1494">
            <v>43</v>
          </cell>
          <cell r="R1494">
            <v>30.389999389648438</v>
          </cell>
          <cell r="S1494">
            <v>30.600000381469727</v>
          </cell>
          <cell r="T1494">
            <v>19.659999847412109</v>
          </cell>
          <cell r="U1494">
            <v>6.820000171661377</v>
          </cell>
          <cell r="V1494">
            <v>255.3800048828125</v>
          </cell>
          <cell r="W1494" t="str">
            <v>CISCO_DAILY_BILL_DTL20040809.TXT</v>
          </cell>
          <cell r="X1494">
            <v>38209</v>
          </cell>
          <cell r="Z1494" t="str">
            <v>Print Summary</v>
          </cell>
        </row>
        <row r="1495">
          <cell r="E1495">
            <v>38237</v>
          </cell>
          <cell r="F1495">
            <v>33</v>
          </cell>
          <cell r="G1495">
            <v>1430</v>
          </cell>
          <cell r="K1495" t="str">
            <v>DR</v>
          </cell>
          <cell r="L1495">
            <v>38204</v>
          </cell>
          <cell r="N1495">
            <v>1203</v>
          </cell>
          <cell r="P1495">
            <v>160</v>
          </cell>
          <cell r="Q1495">
            <v>67</v>
          </cell>
          <cell r="R1495">
            <v>30.680000305175781</v>
          </cell>
          <cell r="S1495">
            <v>21.479999542236328</v>
          </cell>
          <cell r="T1495">
            <v>30.489999771118164</v>
          </cell>
          <cell r="U1495">
            <v>7.0500001907348633</v>
          </cell>
          <cell r="V1495">
            <v>261.04000854492188</v>
          </cell>
          <cell r="W1495" t="str">
            <v>CISCO_DAILY_BILL_DTL20040915.TXT</v>
          </cell>
          <cell r="X1495">
            <v>38246</v>
          </cell>
          <cell r="Z1495" t="str">
            <v>Print Summary</v>
          </cell>
        </row>
        <row r="1496">
          <cell r="E1496">
            <v>38179</v>
          </cell>
          <cell r="F1496">
            <v>31</v>
          </cell>
          <cell r="G1496">
            <v>752</v>
          </cell>
          <cell r="K1496" t="str">
            <v>DRLI</v>
          </cell>
          <cell r="L1496">
            <v>38148</v>
          </cell>
          <cell r="N1496">
            <v>640</v>
          </cell>
          <cell r="P1496">
            <v>112</v>
          </cell>
          <cell r="Q1496">
            <v>0</v>
          </cell>
          <cell r="R1496">
            <v>17.430000305175781</v>
          </cell>
          <cell r="S1496">
            <v>15.369999885559082</v>
          </cell>
          <cell r="T1496">
            <v>0</v>
          </cell>
          <cell r="U1496">
            <v>0</v>
          </cell>
          <cell r="V1496">
            <v>81.580001831054688</v>
          </cell>
          <cell r="W1496" t="str">
            <v>CISCO_DAILY_BILL_DTL20040712.TXT</v>
          </cell>
          <cell r="X1496">
            <v>38181</v>
          </cell>
          <cell r="Z1496" t="str">
            <v>Print Summary</v>
          </cell>
        </row>
        <row r="1497">
          <cell r="E1497">
            <v>38208</v>
          </cell>
          <cell r="F1497">
            <v>29</v>
          </cell>
          <cell r="G1497">
            <v>711</v>
          </cell>
          <cell r="K1497" t="str">
            <v>DRLI</v>
          </cell>
          <cell r="L1497">
            <v>38179</v>
          </cell>
          <cell r="N1497">
            <v>592</v>
          </cell>
          <cell r="P1497">
            <v>112</v>
          </cell>
          <cell r="Q1497">
            <v>7</v>
          </cell>
          <cell r="R1497">
            <v>16.120000839233398</v>
          </cell>
          <cell r="S1497">
            <v>15.369999885559082</v>
          </cell>
          <cell r="T1497">
            <v>3.2000000476837158</v>
          </cell>
          <cell r="U1497">
            <v>0</v>
          </cell>
          <cell r="V1497">
            <v>80.169998168945313</v>
          </cell>
          <cell r="W1497" t="str">
            <v>CISCO_DAILY_BILL_DTL20040811.TXT</v>
          </cell>
          <cell r="X1497">
            <v>38211</v>
          </cell>
          <cell r="Z1497" t="str">
            <v>Print Summary</v>
          </cell>
          <cell r="AA1497" t="str">
            <v>CPP Notification Failure. Move 16 kWh from super peak to on peak.</v>
          </cell>
        </row>
        <row r="1498">
          <cell r="E1498">
            <v>38239</v>
          </cell>
          <cell r="F1498">
            <v>31</v>
          </cell>
          <cell r="G1498">
            <v>761</v>
          </cell>
          <cell r="K1498" t="str">
            <v>DRLI</v>
          </cell>
          <cell r="L1498">
            <v>38208</v>
          </cell>
          <cell r="N1498">
            <v>641</v>
          </cell>
          <cell r="P1498">
            <v>92</v>
          </cell>
          <cell r="Q1498">
            <v>28</v>
          </cell>
          <cell r="R1498">
            <v>15.840000152587891</v>
          </cell>
          <cell r="S1498">
            <v>12.460000038146973</v>
          </cell>
          <cell r="T1498">
            <v>12.680000305175781</v>
          </cell>
          <cell r="U1498">
            <v>0</v>
          </cell>
          <cell r="V1498">
            <v>88.889999389648438</v>
          </cell>
          <cell r="W1498" t="str">
            <v>CISCO_DAILY_BILL_DTL20040914.TXT</v>
          </cell>
          <cell r="X1498">
            <v>38245</v>
          </cell>
          <cell r="Z1498" t="str">
            <v>Print Summary</v>
          </cell>
        </row>
        <row r="1499">
          <cell r="E1499">
            <v>37811</v>
          </cell>
          <cell r="F1499">
            <v>9</v>
          </cell>
          <cell r="G1499">
            <v>156</v>
          </cell>
          <cell r="K1499" t="str">
            <v>DR</v>
          </cell>
          <cell r="L1499">
            <v>37802</v>
          </cell>
          <cell r="N1499">
            <v>137</v>
          </cell>
          <cell r="P1499">
            <v>19</v>
          </cell>
          <cell r="Q1499">
            <v>0</v>
          </cell>
          <cell r="R1499">
            <v>0.67000001668930054</v>
          </cell>
          <cell r="S1499">
            <v>3.2699999809265137</v>
          </cell>
          <cell r="T1499">
            <v>0</v>
          </cell>
          <cell r="U1499">
            <v>0.80000001192092896</v>
          </cell>
          <cell r="V1499">
            <v>17.489999771118164</v>
          </cell>
          <cell r="W1499" t="str">
            <v>CISCO_DAILY_BILL_DTL20030710.TXT</v>
          </cell>
          <cell r="X1499">
            <v>37813</v>
          </cell>
          <cell r="Z1499" t="str">
            <v>Print Summary</v>
          </cell>
        </row>
        <row r="1500">
          <cell r="E1500">
            <v>37840</v>
          </cell>
          <cell r="F1500">
            <v>29</v>
          </cell>
          <cell r="G1500">
            <v>623</v>
          </cell>
          <cell r="K1500" t="str">
            <v>DR</v>
          </cell>
          <cell r="L1500">
            <v>37811</v>
          </cell>
          <cell r="N1500">
            <v>548</v>
          </cell>
          <cell r="P1500">
            <v>68</v>
          </cell>
          <cell r="Q1500">
            <v>7</v>
          </cell>
          <cell r="R1500">
            <v>2.6700000762939453</v>
          </cell>
          <cell r="S1500">
            <v>11.710000038146973</v>
          </cell>
          <cell r="T1500">
            <v>4.6500000953674316</v>
          </cell>
          <cell r="U1500">
            <v>3.190000057220459</v>
          </cell>
          <cell r="V1500">
            <v>76.169998168945313</v>
          </cell>
          <cell r="W1500" t="str">
            <v>CISCO_DAILY_BILL_DTL20030808.TXT</v>
          </cell>
          <cell r="X1500">
            <v>37844</v>
          </cell>
          <cell r="Z1500" t="str">
            <v>Print Summary</v>
          </cell>
        </row>
        <row r="1501">
          <cell r="E1501">
            <v>37872</v>
          </cell>
          <cell r="F1501">
            <v>32</v>
          </cell>
          <cell r="G1501">
            <v>1016</v>
          </cell>
          <cell r="K1501" t="str">
            <v>DR</v>
          </cell>
          <cell r="L1501">
            <v>37840</v>
          </cell>
          <cell r="N1501">
            <v>942</v>
          </cell>
          <cell r="P1501">
            <v>65</v>
          </cell>
          <cell r="Q1501">
            <v>9</v>
          </cell>
          <cell r="R1501">
            <v>4.75</v>
          </cell>
          <cell r="S1501">
            <v>11.199999809265137</v>
          </cell>
          <cell r="T1501">
            <v>5.9800000190734863</v>
          </cell>
          <cell r="U1501">
            <v>5.0300002098083496</v>
          </cell>
          <cell r="V1501">
            <v>124.08999633789063</v>
          </cell>
          <cell r="W1501" t="str">
            <v>CISCO_DAILY_BILL_DTL20030910.TXT</v>
          </cell>
          <cell r="X1501">
            <v>37875</v>
          </cell>
          <cell r="Z1501" t="str">
            <v>Print Summary</v>
          </cell>
        </row>
        <row r="1502">
          <cell r="E1502">
            <v>37901</v>
          </cell>
          <cell r="F1502">
            <v>29</v>
          </cell>
          <cell r="G1502">
            <v>676</v>
          </cell>
          <cell r="K1502" t="str">
            <v>DR</v>
          </cell>
          <cell r="L1502">
            <v>37872</v>
          </cell>
          <cell r="N1502">
            <v>591</v>
          </cell>
          <cell r="P1502">
            <v>79</v>
          </cell>
          <cell r="Q1502">
            <v>6</v>
          </cell>
          <cell r="R1502">
            <v>3.2899999618530273</v>
          </cell>
          <cell r="S1502">
            <v>13.659999847412109</v>
          </cell>
          <cell r="T1502">
            <v>3.9900000095367432</v>
          </cell>
          <cell r="U1502">
            <v>3</v>
          </cell>
          <cell r="V1502">
            <v>84.089996337890625</v>
          </cell>
          <cell r="W1502" t="str">
            <v>CISCO_DAILY_BILL_DTL20031009.TXT</v>
          </cell>
          <cell r="X1502">
            <v>37904</v>
          </cell>
          <cell r="Z1502" t="str">
            <v>Print Summary</v>
          </cell>
        </row>
        <row r="1503">
          <cell r="E1503">
            <v>37930</v>
          </cell>
          <cell r="F1503">
            <v>29</v>
          </cell>
          <cell r="G1503">
            <v>775</v>
          </cell>
          <cell r="K1503" t="str">
            <v>DR</v>
          </cell>
          <cell r="L1503">
            <v>37901</v>
          </cell>
          <cell r="N1503">
            <v>683</v>
          </cell>
          <cell r="P1503">
            <v>85</v>
          </cell>
          <cell r="Q1503">
            <v>7</v>
          </cell>
          <cell r="R1503">
            <v>7.5500001907348633</v>
          </cell>
          <cell r="S1503">
            <v>16.329999923706055</v>
          </cell>
          <cell r="T1503">
            <v>4.6599998474121094</v>
          </cell>
          <cell r="U1503">
            <v>3.4300000667572021</v>
          </cell>
          <cell r="V1503">
            <v>103.86000061035156</v>
          </cell>
          <cell r="W1503" t="str">
            <v>CISCO_DAILY_BILL_DTL20031107.TXT</v>
          </cell>
          <cell r="X1503">
            <v>37935</v>
          </cell>
          <cell r="Z1503" t="str">
            <v>Print Summary</v>
          </cell>
        </row>
        <row r="1504">
          <cell r="E1504">
            <v>37963</v>
          </cell>
          <cell r="F1504">
            <v>33</v>
          </cell>
          <cell r="G1504">
            <v>1206</v>
          </cell>
          <cell r="K1504" t="str">
            <v>DR</v>
          </cell>
          <cell r="L1504">
            <v>37930</v>
          </cell>
          <cell r="N1504">
            <v>1074</v>
          </cell>
          <cell r="P1504">
            <v>132</v>
          </cell>
          <cell r="Q1504">
            <v>0</v>
          </cell>
          <cell r="R1504">
            <v>36.540000915527344</v>
          </cell>
          <cell r="S1504">
            <v>34.849998474121094</v>
          </cell>
          <cell r="T1504">
            <v>0</v>
          </cell>
          <cell r="U1504">
            <v>5.3499999046325684</v>
          </cell>
          <cell r="V1504">
            <v>192.55999755859375</v>
          </cell>
          <cell r="W1504" t="str">
            <v>CISCO_DAILY_BILL_DTL20031209.TXT</v>
          </cell>
          <cell r="X1504">
            <v>37965</v>
          </cell>
          <cell r="Z1504" t="str">
            <v>Print Summary</v>
          </cell>
        </row>
        <row r="1505">
          <cell r="E1505">
            <v>37994</v>
          </cell>
          <cell r="F1505">
            <v>31</v>
          </cell>
          <cell r="G1505">
            <v>1158</v>
          </cell>
          <cell r="K1505" t="str">
            <v>DR</v>
          </cell>
          <cell r="L1505">
            <v>37963</v>
          </cell>
          <cell r="N1505">
            <v>998</v>
          </cell>
          <cell r="P1505">
            <v>152</v>
          </cell>
          <cell r="Q1505">
            <v>8</v>
          </cell>
          <cell r="R1505">
            <v>33.950000762939453</v>
          </cell>
          <cell r="S1505">
            <v>40.130001068115234</v>
          </cell>
          <cell r="T1505">
            <v>3.869999885559082</v>
          </cell>
          <cell r="U1505">
            <v>5.1399998664855957</v>
          </cell>
          <cell r="V1505">
            <v>194.57000732421875</v>
          </cell>
          <cell r="W1505" t="str">
            <v>CISCO_DAILY_BILL_DTL20040109.TXT</v>
          </cell>
          <cell r="X1505">
            <v>37998</v>
          </cell>
          <cell r="Z1505" t="str">
            <v>Print Summary</v>
          </cell>
        </row>
        <row r="1506">
          <cell r="E1506">
            <v>38025</v>
          </cell>
          <cell r="F1506">
            <v>31</v>
          </cell>
          <cell r="G1506">
            <v>1151</v>
          </cell>
          <cell r="K1506" t="str">
            <v>DR</v>
          </cell>
          <cell r="L1506">
            <v>37994</v>
          </cell>
          <cell r="N1506">
            <v>994</v>
          </cell>
          <cell r="P1506">
            <v>142</v>
          </cell>
          <cell r="Q1506">
            <v>15</v>
          </cell>
          <cell r="R1506">
            <v>33.529998779296875</v>
          </cell>
          <cell r="S1506">
            <v>37.459999084472656</v>
          </cell>
          <cell r="T1506">
            <v>7.25</v>
          </cell>
          <cell r="U1506">
            <v>5.4499998092651367</v>
          </cell>
          <cell r="V1506">
            <v>192.82000732421875</v>
          </cell>
          <cell r="W1506" t="str">
            <v>CISCO_DAILY_BILL_DTL20040209.TXT</v>
          </cell>
          <cell r="X1506">
            <v>38027</v>
          </cell>
          <cell r="Z1506" t="str">
            <v>Print Summary</v>
          </cell>
        </row>
        <row r="1507">
          <cell r="E1507">
            <v>38055</v>
          </cell>
          <cell r="F1507">
            <v>30</v>
          </cell>
          <cell r="G1507">
            <v>961</v>
          </cell>
          <cell r="K1507" t="str">
            <v>DR</v>
          </cell>
          <cell r="L1507">
            <v>38025</v>
          </cell>
          <cell r="N1507">
            <v>840</v>
          </cell>
          <cell r="P1507">
            <v>121</v>
          </cell>
          <cell r="Q1507">
            <v>0</v>
          </cell>
          <cell r="R1507">
            <v>28.170000076293945</v>
          </cell>
          <cell r="S1507">
            <v>31.889999389648438</v>
          </cell>
          <cell r="T1507">
            <v>0</v>
          </cell>
          <cell r="U1507">
            <v>4.7300000190734863</v>
          </cell>
          <cell r="V1507">
            <v>152.88999938964844</v>
          </cell>
          <cell r="W1507" t="str">
            <v>CISCO_DAILY_BILL_DTL20040310.TXT</v>
          </cell>
          <cell r="X1507">
            <v>38057</v>
          </cell>
          <cell r="Z1507" t="str">
            <v>Print Summary</v>
          </cell>
        </row>
        <row r="1508">
          <cell r="E1508">
            <v>38084</v>
          </cell>
          <cell r="F1508">
            <v>29</v>
          </cell>
          <cell r="G1508">
            <v>972</v>
          </cell>
          <cell r="K1508" t="str">
            <v>DR</v>
          </cell>
          <cell r="L1508">
            <v>38055</v>
          </cell>
          <cell r="N1508">
            <v>853</v>
          </cell>
          <cell r="P1508">
            <v>119</v>
          </cell>
          <cell r="Q1508">
            <v>0</v>
          </cell>
          <cell r="R1508">
            <v>28.600000381469727</v>
          </cell>
          <cell r="S1508">
            <v>31.360000610351563</v>
          </cell>
          <cell r="T1508">
            <v>0</v>
          </cell>
          <cell r="U1508">
            <v>4.7899999618530273</v>
          </cell>
          <cell r="V1508">
            <v>155.69999694824219</v>
          </cell>
          <cell r="W1508" t="str">
            <v>CISCO_DAILY_BILL_DTL20040412.TXT</v>
          </cell>
          <cell r="X1508">
            <v>38090</v>
          </cell>
          <cell r="Z1508" t="str">
            <v>Print Summary</v>
          </cell>
        </row>
        <row r="1509">
          <cell r="E1509">
            <v>38116</v>
          </cell>
          <cell r="F1509">
            <v>32</v>
          </cell>
          <cell r="G1509">
            <v>1163</v>
          </cell>
          <cell r="K1509" t="str">
            <v>DR</v>
          </cell>
          <cell r="L1509">
            <v>38084</v>
          </cell>
          <cell r="N1509">
            <v>1056</v>
          </cell>
          <cell r="P1509">
            <v>107</v>
          </cell>
          <cell r="Q1509">
            <v>0</v>
          </cell>
          <cell r="R1509">
            <v>9.1999998092651367</v>
          </cell>
          <cell r="S1509">
            <v>24.299999237060547</v>
          </cell>
          <cell r="T1509">
            <v>0</v>
          </cell>
          <cell r="U1509">
            <v>5.7300000190734863</v>
          </cell>
          <cell r="V1509">
            <v>166.00999450683594</v>
          </cell>
          <cell r="W1509" t="str">
            <v>CISCO_DAILY_BILL_DTL20040511.TXT</v>
          </cell>
          <cell r="X1509">
            <v>38119</v>
          </cell>
          <cell r="Z1509" t="str">
            <v>Print Summary</v>
          </cell>
        </row>
        <row r="1510">
          <cell r="E1510">
            <v>38146</v>
          </cell>
          <cell r="F1510">
            <v>30</v>
          </cell>
          <cell r="G1510">
            <v>976</v>
          </cell>
          <cell r="K1510" t="str">
            <v>DR</v>
          </cell>
          <cell r="L1510">
            <v>38116</v>
          </cell>
          <cell r="N1510">
            <v>897</v>
          </cell>
          <cell r="P1510">
            <v>79</v>
          </cell>
          <cell r="Q1510">
            <v>0</v>
          </cell>
          <cell r="R1510">
            <v>-10.560000419616699</v>
          </cell>
          <cell r="S1510">
            <v>12.289999961853027</v>
          </cell>
          <cell r="T1510">
            <v>0</v>
          </cell>
          <cell r="U1510">
            <v>4.809999942779541</v>
          </cell>
          <cell r="V1510">
            <v>113.15000152587891</v>
          </cell>
          <cell r="W1510" t="str">
            <v>CISCO_DAILY_BILL_DTL20040609.TXT</v>
          </cell>
          <cell r="X1510">
            <v>38148</v>
          </cell>
          <cell r="Z1510" t="str">
            <v>Print Summary</v>
          </cell>
        </row>
        <row r="1511">
          <cell r="E1511">
            <v>38176</v>
          </cell>
          <cell r="F1511">
            <v>30</v>
          </cell>
          <cell r="G1511">
            <v>920</v>
          </cell>
          <cell r="K1511" t="str">
            <v>DR</v>
          </cell>
          <cell r="L1511">
            <v>38146</v>
          </cell>
          <cell r="N1511">
            <v>842</v>
          </cell>
          <cell r="P1511">
            <v>78</v>
          </cell>
          <cell r="Q1511">
            <v>0</v>
          </cell>
          <cell r="R1511">
            <v>-9.9099998474121094</v>
          </cell>
          <cell r="S1511">
            <v>12.130000114440918</v>
          </cell>
          <cell r="T1511">
            <v>0</v>
          </cell>
          <cell r="U1511">
            <v>4.5399999618530273</v>
          </cell>
          <cell r="V1511">
            <v>105.80000305175781</v>
          </cell>
          <cell r="W1511" t="str">
            <v>CISCO_DAILY_BILL_DTL20040709.TXT</v>
          </cell>
          <cell r="X1511">
            <v>38180</v>
          </cell>
          <cell r="Z1511" t="str">
            <v>Print Summary</v>
          </cell>
        </row>
        <row r="1512">
          <cell r="E1512">
            <v>38207</v>
          </cell>
          <cell r="F1512">
            <v>31</v>
          </cell>
          <cell r="G1512">
            <v>1084</v>
          </cell>
          <cell r="K1512" t="str">
            <v>DR</v>
          </cell>
          <cell r="L1512">
            <v>38176</v>
          </cell>
          <cell r="N1512">
            <v>994</v>
          </cell>
          <cell r="P1512">
            <v>79</v>
          </cell>
          <cell r="Q1512">
            <v>11</v>
          </cell>
          <cell r="R1512">
            <v>-11.699999809265137</v>
          </cell>
          <cell r="S1512">
            <v>12.289999961853027</v>
          </cell>
          <cell r="T1512">
            <v>7.130000114440918</v>
          </cell>
          <cell r="U1512">
            <v>5.3400001525878906</v>
          </cell>
          <cell r="V1512">
            <v>133.3800048828125</v>
          </cell>
          <cell r="W1512" t="str">
            <v>CISCO_DAILY_BILL_DTL20040809.TXT</v>
          </cell>
          <cell r="X1512">
            <v>38209</v>
          </cell>
          <cell r="Z1512" t="str">
            <v>Print Summary</v>
          </cell>
        </row>
        <row r="1513">
          <cell r="E1513">
            <v>38238</v>
          </cell>
          <cell r="F1513">
            <v>31</v>
          </cell>
          <cell r="G1513">
            <v>966</v>
          </cell>
          <cell r="K1513" t="str">
            <v>DR</v>
          </cell>
          <cell r="L1513">
            <v>38207</v>
          </cell>
          <cell r="N1513">
            <v>896</v>
          </cell>
          <cell r="P1513">
            <v>52</v>
          </cell>
          <cell r="Q1513">
            <v>18</v>
          </cell>
          <cell r="R1513">
            <v>-13.159999847412109</v>
          </cell>
          <cell r="S1513">
            <v>7.9699997901916504</v>
          </cell>
          <cell r="T1513">
            <v>11.619999885559082</v>
          </cell>
          <cell r="U1513">
            <v>4.7600002288818359</v>
          </cell>
          <cell r="V1513">
            <v>118.01999664306641</v>
          </cell>
          <cell r="W1513" t="str">
            <v>CISCO_DAILY_BILL_DTL20040909.TXT</v>
          </cell>
          <cell r="X1513">
            <v>38240</v>
          </cell>
          <cell r="Z1513" t="str">
            <v>Print Summary</v>
          </cell>
        </row>
        <row r="1514">
          <cell r="E1514">
            <v>38179</v>
          </cell>
          <cell r="F1514">
            <v>31</v>
          </cell>
          <cell r="G1514">
            <v>447</v>
          </cell>
          <cell r="K1514" t="str">
            <v>DR</v>
          </cell>
          <cell r="L1514">
            <v>38148</v>
          </cell>
          <cell r="N1514">
            <v>394</v>
          </cell>
          <cell r="P1514">
            <v>53</v>
          </cell>
          <cell r="Q1514">
            <v>0</v>
          </cell>
          <cell r="R1514">
            <v>-4.6399998664855957</v>
          </cell>
          <cell r="S1514">
            <v>8.2399997711181641</v>
          </cell>
          <cell r="T1514">
            <v>0</v>
          </cell>
          <cell r="U1514">
            <v>2.2000000476837158</v>
          </cell>
          <cell r="V1514">
            <v>43.409999847412109</v>
          </cell>
          <cell r="W1514" t="str">
            <v>CISCO_DAILY_BILL_DTL20040712.TXT</v>
          </cell>
          <cell r="X1514">
            <v>38181</v>
          </cell>
          <cell r="Z1514" t="str">
            <v>Print Summary</v>
          </cell>
        </row>
        <row r="1515">
          <cell r="E1515">
            <v>38208</v>
          </cell>
          <cell r="F1515">
            <v>29</v>
          </cell>
          <cell r="G1515">
            <v>509</v>
          </cell>
          <cell r="K1515" t="str">
            <v>DR</v>
          </cell>
          <cell r="L1515">
            <v>38179</v>
          </cell>
          <cell r="N1515">
            <v>458</v>
          </cell>
          <cell r="P1515">
            <v>43</v>
          </cell>
          <cell r="Q1515">
            <v>8</v>
          </cell>
          <cell r="R1515">
            <v>-5.3899998664855957</v>
          </cell>
          <cell r="S1515">
            <v>6.690000057220459</v>
          </cell>
          <cell r="T1515">
            <v>5.190000057220459</v>
          </cell>
          <cell r="U1515">
            <v>2.5199999809265137</v>
          </cell>
          <cell r="V1515">
            <v>54.970001220703125</v>
          </cell>
          <cell r="W1515" t="str">
            <v>CISCO_DAILY_BILL_DTL20040810.TXT</v>
          </cell>
          <cell r="X1515">
            <v>38210</v>
          </cell>
          <cell r="Z1515" t="str">
            <v>Print Summary</v>
          </cell>
        </row>
        <row r="1516">
          <cell r="E1516">
            <v>38181</v>
          </cell>
          <cell r="F1516">
            <v>29</v>
          </cell>
          <cell r="G1516">
            <v>923</v>
          </cell>
          <cell r="K1516" t="str">
            <v>DR</v>
          </cell>
          <cell r="L1516">
            <v>38152</v>
          </cell>
          <cell r="N1516">
            <v>785</v>
          </cell>
          <cell r="P1516">
            <v>138</v>
          </cell>
          <cell r="Q1516">
            <v>0</v>
          </cell>
          <cell r="R1516">
            <v>21.379999160766602</v>
          </cell>
          <cell r="S1516">
            <v>18.940000534057617</v>
          </cell>
          <cell r="T1516">
            <v>0</v>
          </cell>
          <cell r="U1516">
            <v>4.559999942779541</v>
          </cell>
          <cell r="V1516">
            <v>145.14999389648438</v>
          </cell>
          <cell r="W1516" t="str">
            <v>CISCO_DAILY_BILL_DTL20040716.TXT</v>
          </cell>
          <cell r="X1516">
            <v>38187</v>
          </cell>
          <cell r="Z1516" t="str">
            <v>Print Summary</v>
          </cell>
        </row>
        <row r="1517">
          <cell r="E1517">
            <v>38210</v>
          </cell>
          <cell r="F1517">
            <v>29</v>
          </cell>
          <cell r="G1517">
            <v>1017</v>
          </cell>
          <cell r="K1517" t="str">
            <v>DR</v>
          </cell>
          <cell r="L1517">
            <v>38181</v>
          </cell>
          <cell r="N1517">
            <v>907</v>
          </cell>
          <cell r="P1517">
            <v>86</v>
          </cell>
          <cell r="Q1517">
            <v>24</v>
          </cell>
          <cell r="R1517">
            <v>24.700000762939453</v>
          </cell>
          <cell r="S1517">
            <v>11.800000190734863</v>
          </cell>
          <cell r="T1517">
            <v>10.970000267028809</v>
          </cell>
          <cell r="U1517">
            <v>5.0199999809265137</v>
          </cell>
          <cell r="V1517">
            <v>165.46000671386719</v>
          </cell>
          <cell r="W1517" t="str">
            <v>CISCO_DAILY_BILL_DTL20040813.TXT</v>
          </cell>
          <cell r="X1517">
            <v>38215</v>
          </cell>
          <cell r="Z1517" t="str">
            <v>Print Summary</v>
          </cell>
        </row>
        <row r="1518">
          <cell r="E1518">
            <v>38243</v>
          </cell>
          <cell r="F1518">
            <v>33</v>
          </cell>
          <cell r="G1518">
            <v>816</v>
          </cell>
          <cell r="K1518" t="str">
            <v>DR</v>
          </cell>
          <cell r="L1518">
            <v>38210</v>
          </cell>
          <cell r="N1518">
            <v>743</v>
          </cell>
          <cell r="P1518">
            <v>63</v>
          </cell>
          <cell r="Q1518">
            <v>10</v>
          </cell>
          <cell r="R1518">
            <v>17.700000762939453</v>
          </cell>
          <cell r="S1518">
            <v>8.5299997329711914</v>
          </cell>
          <cell r="T1518">
            <v>4.5100002288818359</v>
          </cell>
          <cell r="U1518">
            <v>4.0199999809265137</v>
          </cell>
          <cell r="V1518">
            <v>118.30999755859375</v>
          </cell>
          <cell r="W1518" t="str">
            <v>CISCO_DAILY_BILL_DTL20040915.TXT</v>
          </cell>
          <cell r="X1518">
            <v>38246</v>
          </cell>
          <cell r="Z1518" t="str">
            <v>Print Summary</v>
          </cell>
        </row>
        <row r="1519">
          <cell r="E1519">
            <v>37903</v>
          </cell>
          <cell r="F1519">
            <v>28</v>
          </cell>
          <cell r="G1519">
            <v>676</v>
          </cell>
          <cell r="K1519" t="str">
            <v>DR</v>
          </cell>
          <cell r="L1519">
            <v>37875</v>
          </cell>
          <cell r="N1519">
            <v>593</v>
          </cell>
          <cell r="P1519">
            <v>76</v>
          </cell>
          <cell r="Q1519">
            <v>7</v>
          </cell>
          <cell r="R1519">
            <v>3.2999999523162842</v>
          </cell>
          <cell r="S1519">
            <v>13.140000343322754</v>
          </cell>
          <cell r="T1519">
            <v>4.6599998474121094</v>
          </cell>
          <cell r="U1519">
            <v>3</v>
          </cell>
          <cell r="V1519">
            <v>87.349998474121094</v>
          </cell>
          <cell r="W1519" t="str">
            <v>CISCO_DAILY_BILL_DTL20031010.TXT</v>
          </cell>
          <cell r="X1519">
            <v>37907</v>
          </cell>
          <cell r="Z1519" t="str">
            <v>Print Summary</v>
          </cell>
        </row>
        <row r="1520">
          <cell r="E1520">
            <v>37935</v>
          </cell>
          <cell r="F1520">
            <v>32</v>
          </cell>
          <cell r="G1520">
            <v>676</v>
          </cell>
          <cell r="K1520" t="str">
            <v>DR</v>
          </cell>
          <cell r="L1520">
            <v>37903</v>
          </cell>
          <cell r="N1520">
            <v>557</v>
          </cell>
          <cell r="P1520">
            <v>112</v>
          </cell>
          <cell r="Q1520">
            <v>7</v>
          </cell>
          <cell r="R1520">
            <v>7.9899997711181641</v>
          </cell>
          <cell r="S1520">
            <v>21.819999694824219</v>
          </cell>
          <cell r="T1520">
            <v>4.6599998474121094</v>
          </cell>
          <cell r="U1520">
            <v>3</v>
          </cell>
          <cell r="V1520">
            <v>98.339996337890625</v>
          </cell>
          <cell r="W1520" t="str">
            <v>CISCO_DAILY_BILL_DTL20031111.TXT</v>
          </cell>
          <cell r="X1520">
            <v>37937</v>
          </cell>
          <cell r="Z1520" t="str">
            <v>Print Summary</v>
          </cell>
        </row>
        <row r="1521">
          <cell r="E1521">
            <v>37965</v>
          </cell>
          <cell r="F1521">
            <v>30</v>
          </cell>
          <cell r="G1521">
            <v>594</v>
          </cell>
          <cell r="K1521" t="str">
            <v>DR</v>
          </cell>
          <cell r="L1521">
            <v>37935</v>
          </cell>
          <cell r="N1521">
            <v>489</v>
          </cell>
          <cell r="P1521">
            <v>105</v>
          </cell>
          <cell r="Q1521">
            <v>0</v>
          </cell>
          <cell r="R1521">
            <v>16.639999389648438</v>
          </cell>
          <cell r="S1521">
            <v>27.719999313354492</v>
          </cell>
          <cell r="T1521">
            <v>0</v>
          </cell>
          <cell r="U1521">
            <v>2.6400001049041748</v>
          </cell>
          <cell r="V1521">
            <v>97.519996643066406</v>
          </cell>
          <cell r="W1521" t="str">
            <v>CISCO_DAILY_BILL_DTL20031211.TXT</v>
          </cell>
          <cell r="X1521">
            <v>37967</v>
          </cell>
          <cell r="Z1521" t="str">
            <v>Print Summary</v>
          </cell>
        </row>
        <row r="1522">
          <cell r="E1522">
            <v>37998</v>
          </cell>
          <cell r="F1522">
            <v>33</v>
          </cell>
          <cell r="G1522">
            <v>699</v>
          </cell>
          <cell r="K1522" t="str">
            <v>DR</v>
          </cell>
          <cell r="L1522">
            <v>37965</v>
          </cell>
          <cell r="N1522">
            <v>587</v>
          </cell>
          <cell r="P1522">
            <v>108</v>
          </cell>
          <cell r="Q1522">
            <v>4</v>
          </cell>
          <cell r="R1522">
            <v>19.969999313354492</v>
          </cell>
          <cell r="S1522">
            <v>28.510000228881836</v>
          </cell>
          <cell r="T1522">
            <v>1.940000057220459</v>
          </cell>
          <cell r="U1522">
            <v>3.0999999046325684</v>
          </cell>
          <cell r="V1522">
            <v>113.38999938964844</v>
          </cell>
          <cell r="W1522" t="str">
            <v>CISCO_DAILY_BILL_DTL20040113.TXT</v>
          </cell>
          <cell r="X1522">
            <v>38000</v>
          </cell>
          <cell r="Z1522" t="str">
            <v>Print Summary</v>
          </cell>
        </row>
        <row r="1523">
          <cell r="E1523">
            <v>38027</v>
          </cell>
          <cell r="F1523">
            <v>29</v>
          </cell>
          <cell r="G1523">
            <v>505</v>
          </cell>
          <cell r="K1523" t="str">
            <v>DR</v>
          </cell>
          <cell r="L1523">
            <v>37998</v>
          </cell>
          <cell r="N1523">
            <v>422</v>
          </cell>
          <cell r="P1523">
            <v>76</v>
          </cell>
          <cell r="Q1523">
            <v>7</v>
          </cell>
          <cell r="R1523">
            <v>14.210000038146973</v>
          </cell>
          <cell r="S1523">
            <v>20.040000915527344</v>
          </cell>
          <cell r="T1523">
            <v>3.380000114440918</v>
          </cell>
          <cell r="U1523">
            <v>2.4200000762939453</v>
          </cell>
          <cell r="V1523">
            <v>81.029998779296875</v>
          </cell>
          <cell r="W1523" t="str">
            <v>CISCO_DAILY_BILL_DTL20040212.TXT</v>
          </cell>
          <cell r="X1523">
            <v>38030</v>
          </cell>
          <cell r="Z1523" t="str">
            <v>Print Summary</v>
          </cell>
        </row>
        <row r="1524">
          <cell r="E1524">
            <v>38057</v>
          </cell>
          <cell r="F1524">
            <v>30</v>
          </cell>
          <cell r="G1524">
            <v>536</v>
          </cell>
          <cell r="K1524" t="str">
            <v>DR</v>
          </cell>
          <cell r="L1524">
            <v>38027</v>
          </cell>
          <cell r="N1524">
            <v>452</v>
          </cell>
          <cell r="P1524">
            <v>84</v>
          </cell>
          <cell r="Q1524">
            <v>0</v>
          </cell>
          <cell r="R1524">
            <v>15.149999618530273</v>
          </cell>
          <cell r="S1524">
            <v>22.139999389648438</v>
          </cell>
          <cell r="T1524">
            <v>0</v>
          </cell>
          <cell r="U1524">
            <v>2.6400001049041748</v>
          </cell>
          <cell r="V1524">
            <v>83.949996948242188</v>
          </cell>
          <cell r="W1524" t="str">
            <v>CISCO_DAILY_BILL_DTL20040312.TXT</v>
          </cell>
          <cell r="X1524">
            <v>38061</v>
          </cell>
          <cell r="Z1524" t="str">
            <v>Print Summary</v>
          </cell>
        </row>
        <row r="1525">
          <cell r="E1525">
            <v>38088</v>
          </cell>
          <cell r="F1525">
            <v>31</v>
          </cell>
          <cell r="G1525">
            <v>536</v>
          </cell>
          <cell r="K1525" t="str">
            <v>DR</v>
          </cell>
          <cell r="L1525">
            <v>38057</v>
          </cell>
          <cell r="N1525">
            <v>453</v>
          </cell>
          <cell r="P1525">
            <v>83</v>
          </cell>
          <cell r="Q1525">
            <v>0</v>
          </cell>
          <cell r="R1525">
            <v>14.819999694824219</v>
          </cell>
          <cell r="S1525">
            <v>21.870000839233398</v>
          </cell>
          <cell r="T1525">
            <v>0</v>
          </cell>
          <cell r="U1525">
            <v>2.6400001049041748</v>
          </cell>
          <cell r="V1525">
            <v>83.830001831054688</v>
          </cell>
          <cell r="W1525" t="str">
            <v>CISCO_DAILY_BILL_DTL20040412.TXT</v>
          </cell>
          <cell r="X1525">
            <v>38090</v>
          </cell>
          <cell r="Z1525" t="str">
            <v>Print Summary</v>
          </cell>
        </row>
        <row r="1526">
          <cell r="E1526">
            <v>38118</v>
          </cell>
          <cell r="F1526">
            <v>30</v>
          </cell>
          <cell r="G1526">
            <v>545</v>
          </cell>
          <cell r="K1526" t="str">
            <v>DR</v>
          </cell>
          <cell r="L1526">
            <v>38088</v>
          </cell>
          <cell r="N1526">
            <v>429</v>
          </cell>
          <cell r="P1526">
            <v>116</v>
          </cell>
          <cell r="Q1526">
            <v>0</v>
          </cell>
          <cell r="R1526">
            <v>1.809999942779541</v>
          </cell>
          <cell r="S1526">
            <v>23.879999160766602</v>
          </cell>
          <cell r="T1526">
            <v>0</v>
          </cell>
          <cell r="U1526">
            <v>2.690000057220459</v>
          </cell>
          <cell r="V1526">
            <v>80.019996643066406</v>
          </cell>
          <cell r="W1526" t="str">
            <v>CISCO_DAILY_BILL_DTL20040512.TXT</v>
          </cell>
          <cell r="X1526">
            <v>38120</v>
          </cell>
          <cell r="Z1526" t="str">
            <v>Print Summary</v>
          </cell>
        </row>
        <row r="1527">
          <cell r="E1527">
            <v>38148</v>
          </cell>
          <cell r="F1527">
            <v>30</v>
          </cell>
          <cell r="G1527">
            <v>533</v>
          </cell>
          <cell r="K1527" t="str">
            <v>DR</v>
          </cell>
          <cell r="L1527">
            <v>38118</v>
          </cell>
          <cell r="N1527">
            <v>435</v>
          </cell>
          <cell r="P1527">
            <v>98</v>
          </cell>
          <cell r="Q1527">
            <v>0</v>
          </cell>
          <cell r="R1527">
            <v>-5.119999885559082</v>
          </cell>
          <cell r="S1527">
            <v>15.239999771118164</v>
          </cell>
          <cell r="T1527">
            <v>0</v>
          </cell>
          <cell r="U1527">
            <v>2.630000114440918</v>
          </cell>
          <cell r="V1527">
            <v>63.639999389648438</v>
          </cell>
          <cell r="W1527" t="str">
            <v>CISCO_DAILY_BILL_DTL20040611.TXT</v>
          </cell>
          <cell r="X1527">
            <v>38152</v>
          </cell>
          <cell r="Z1527" t="str">
            <v>Print Summary</v>
          </cell>
        </row>
        <row r="1528">
          <cell r="E1528">
            <v>38180</v>
          </cell>
          <cell r="F1528">
            <v>32</v>
          </cell>
          <cell r="G1528">
            <v>540</v>
          </cell>
          <cell r="K1528" t="str">
            <v>DR</v>
          </cell>
          <cell r="L1528">
            <v>38148</v>
          </cell>
          <cell r="N1528">
            <v>456</v>
          </cell>
          <cell r="P1528">
            <v>84</v>
          </cell>
          <cell r="Q1528">
            <v>0</v>
          </cell>
          <cell r="R1528">
            <v>-5.369999885559082</v>
          </cell>
          <cell r="S1528">
            <v>13.060000419616699</v>
          </cell>
          <cell r="T1528">
            <v>0</v>
          </cell>
          <cell r="U1528">
            <v>2.6600000858306885</v>
          </cell>
          <cell r="V1528">
            <v>61.069999694824219</v>
          </cell>
          <cell r="W1528" t="str">
            <v>CISCO_DAILY_BILL_DTL20040713.TXT</v>
          </cell>
          <cell r="X1528">
            <v>38182</v>
          </cell>
          <cell r="Z1528" t="str">
            <v>Print Summary</v>
          </cell>
        </row>
        <row r="1529">
          <cell r="E1529">
            <v>38209</v>
          </cell>
          <cell r="F1529">
            <v>29</v>
          </cell>
          <cell r="G1529">
            <v>636</v>
          </cell>
          <cell r="K1529" t="str">
            <v>DR</v>
          </cell>
          <cell r="L1529">
            <v>38180</v>
          </cell>
          <cell r="N1529">
            <v>504</v>
          </cell>
          <cell r="P1529">
            <v>115</v>
          </cell>
          <cell r="Q1529">
            <v>17</v>
          </cell>
          <cell r="R1529">
            <v>-5.929999828338623</v>
          </cell>
          <cell r="S1529">
            <v>17.889999389648438</v>
          </cell>
          <cell r="T1529">
            <v>11.020000457763672</v>
          </cell>
          <cell r="U1529">
            <v>3.1400001049041748</v>
          </cell>
          <cell r="V1529">
            <v>90.930000305175781</v>
          </cell>
          <cell r="W1529" t="str">
            <v>CISCO_DAILY_BILL_DTL20040811.TXT</v>
          </cell>
          <cell r="X1529">
            <v>38211</v>
          </cell>
          <cell r="Z1529" t="str">
            <v>Print Summary</v>
          </cell>
        </row>
        <row r="1530">
          <cell r="E1530">
            <v>38242</v>
          </cell>
          <cell r="F1530">
            <v>33</v>
          </cell>
          <cell r="G1530">
            <v>741</v>
          </cell>
          <cell r="K1530" t="str">
            <v>DR</v>
          </cell>
          <cell r="L1530">
            <v>38209</v>
          </cell>
          <cell r="N1530">
            <v>640</v>
          </cell>
          <cell r="P1530">
            <v>85</v>
          </cell>
          <cell r="Q1530">
            <v>16</v>
          </cell>
          <cell r="R1530">
            <v>-10.300000190734863</v>
          </cell>
          <cell r="S1530">
            <v>12.970000267028809</v>
          </cell>
          <cell r="T1530">
            <v>10.270000457763672</v>
          </cell>
          <cell r="U1530">
            <v>3.6600000858306885</v>
          </cell>
          <cell r="V1530">
            <v>95.269996643066406</v>
          </cell>
          <cell r="W1530" t="str">
            <v>CISCO_DAILY_BILL_DTL20040915.TXT</v>
          </cell>
          <cell r="X1530">
            <v>38246</v>
          </cell>
          <cell r="Z1530" t="str">
            <v>Print Summary</v>
          </cell>
        </row>
        <row r="1531">
          <cell r="E1531">
            <v>38181</v>
          </cell>
          <cell r="F1531">
            <v>29</v>
          </cell>
          <cell r="G1531">
            <v>992</v>
          </cell>
          <cell r="K1531" t="str">
            <v>DR</v>
          </cell>
          <cell r="L1531">
            <v>38152</v>
          </cell>
          <cell r="N1531">
            <v>875</v>
          </cell>
          <cell r="P1531">
            <v>117</v>
          </cell>
          <cell r="Q1531">
            <v>0</v>
          </cell>
          <cell r="R1531">
            <v>23.829999923706055</v>
          </cell>
          <cell r="S1531">
            <v>16.059999465942383</v>
          </cell>
          <cell r="T1531">
            <v>0</v>
          </cell>
          <cell r="U1531">
            <v>4.8899998664855957</v>
          </cell>
          <cell r="V1531">
            <v>159.30999755859375</v>
          </cell>
          <cell r="W1531" t="str">
            <v>CISCO_DAILY_BILL_DTL20040714.TXT</v>
          </cell>
          <cell r="X1531">
            <v>38183</v>
          </cell>
          <cell r="Z1531" t="str">
            <v>Print Summary</v>
          </cell>
        </row>
        <row r="1532">
          <cell r="E1532">
            <v>38210</v>
          </cell>
          <cell r="F1532">
            <v>29</v>
          </cell>
          <cell r="G1532">
            <v>971</v>
          </cell>
          <cell r="K1532" t="str">
            <v>DR</v>
          </cell>
          <cell r="L1532">
            <v>38181</v>
          </cell>
          <cell r="N1532">
            <v>850</v>
          </cell>
          <cell r="P1532">
            <v>91</v>
          </cell>
          <cell r="Q1532">
            <v>30</v>
          </cell>
          <cell r="R1532">
            <v>23.149999618530273</v>
          </cell>
          <cell r="S1532">
            <v>12.489999771118164</v>
          </cell>
          <cell r="T1532">
            <v>13.720000267028809</v>
          </cell>
          <cell r="U1532">
            <v>4.7899999618530273</v>
          </cell>
          <cell r="V1532">
            <v>165.50999450683594</v>
          </cell>
          <cell r="W1532" t="str">
            <v>CISCO_DAILY_BILL_DTL20040813.TXT</v>
          </cell>
          <cell r="X1532">
            <v>38215</v>
          </cell>
          <cell r="Z1532" t="str">
            <v>Print Summary</v>
          </cell>
        </row>
        <row r="1533">
          <cell r="E1533">
            <v>38243</v>
          </cell>
          <cell r="F1533">
            <v>33</v>
          </cell>
          <cell r="G1533">
            <v>1010</v>
          </cell>
          <cell r="K1533" t="str">
            <v>DR</v>
          </cell>
          <cell r="L1533">
            <v>38210</v>
          </cell>
          <cell r="N1533">
            <v>917</v>
          </cell>
          <cell r="P1533">
            <v>81</v>
          </cell>
          <cell r="Q1533">
            <v>12</v>
          </cell>
          <cell r="R1533">
            <v>21.870000839233398</v>
          </cell>
          <cell r="S1533">
            <v>10.949999809265137</v>
          </cell>
          <cell r="T1533">
            <v>5.4099998474121094</v>
          </cell>
          <cell r="U1533">
            <v>4.9800000190734863</v>
          </cell>
          <cell r="V1533">
            <v>157.63999938964844</v>
          </cell>
          <cell r="W1533" t="str">
            <v>CISCO_DAILY_BILL_DTL20040915.TXT</v>
          </cell>
          <cell r="X1533">
            <v>38246</v>
          </cell>
          <cell r="Z1533" t="str">
            <v>Print Summary</v>
          </cell>
        </row>
        <row r="1534">
          <cell r="E1534">
            <v>38180</v>
          </cell>
          <cell r="F1534">
            <v>31</v>
          </cell>
          <cell r="G1534">
            <v>1052</v>
          </cell>
          <cell r="K1534" t="str">
            <v>DR</v>
          </cell>
          <cell r="L1534">
            <v>38149</v>
          </cell>
          <cell r="N1534">
            <v>963</v>
          </cell>
          <cell r="P1534">
            <v>89</v>
          </cell>
          <cell r="Q1534">
            <v>0</v>
          </cell>
          <cell r="R1534">
            <v>26.219999313354492</v>
          </cell>
          <cell r="S1534">
            <v>12.210000038146973</v>
          </cell>
          <cell r="T1534">
            <v>0</v>
          </cell>
          <cell r="U1534">
            <v>5.179999828338623</v>
          </cell>
          <cell r="V1534">
            <v>159.60000610351563</v>
          </cell>
          <cell r="W1534" t="str">
            <v>CISCO_DAILY_BILL_DTL20040713.TXT</v>
          </cell>
          <cell r="X1534">
            <v>38182</v>
          </cell>
          <cell r="Z1534" t="str">
            <v>Print Summary</v>
          </cell>
        </row>
        <row r="1535">
          <cell r="E1535">
            <v>38209</v>
          </cell>
          <cell r="F1535">
            <v>29</v>
          </cell>
          <cell r="G1535">
            <v>1367</v>
          </cell>
          <cell r="K1535" t="str">
            <v>DR</v>
          </cell>
          <cell r="L1535">
            <v>38180</v>
          </cell>
          <cell r="N1535">
            <v>1227</v>
          </cell>
          <cell r="P1535">
            <v>99</v>
          </cell>
          <cell r="Q1535">
            <v>41</v>
          </cell>
          <cell r="R1535">
            <v>33.409999847412109</v>
          </cell>
          <cell r="S1535">
            <v>13.590000152587891</v>
          </cell>
          <cell r="T1535">
            <v>18.75</v>
          </cell>
          <cell r="U1535">
            <v>6.75</v>
          </cell>
          <cell r="V1535">
            <v>238.13999938964844</v>
          </cell>
          <cell r="W1535" t="str">
            <v>CISCO_DAILY_BILL_DTL20040811.TXT</v>
          </cell>
          <cell r="X1535">
            <v>38211</v>
          </cell>
          <cell r="Z1535" t="str">
            <v>Print Summary</v>
          </cell>
        </row>
        <row r="1536">
          <cell r="E1536">
            <v>38242</v>
          </cell>
          <cell r="F1536">
            <v>33</v>
          </cell>
          <cell r="G1536">
            <v>1569</v>
          </cell>
          <cell r="K1536" t="str">
            <v>DR</v>
          </cell>
          <cell r="L1536">
            <v>38209</v>
          </cell>
          <cell r="N1536">
            <v>1346</v>
          </cell>
          <cell r="P1536">
            <v>165</v>
          </cell>
          <cell r="Q1536">
            <v>58</v>
          </cell>
          <cell r="R1536">
            <v>32.119998931884766</v>
          </cell>
          <cell r="S1536">
            <v>22</v>
          </cell>
          <cell r="T1536">
            <v>26.100000381469727</v>
          </cell>
          <cell r="U1536">
            <v>7.7300000190734863</v>
          </cell>
          <cell r="V1536">
            <v>282.57998657226563</v>
          </cell>
          <cell r="W1536" t="str">
            <v>CISCO_DAILY_BILL_DTL20040914.TXT</v>
          </cell>
          <cell r="X1536">
            <v>38245</v>
          </cell>
          <cell r="Z1536" t="str">
            <v>Print Summary</v>
          </cell>
        </row>
        <row r="1537">
          <cell r="E1537">
            <v>37817</v>
          </cell>
          <cell r="F1537">
            <v>15</v>
          </cell>
          <cell r="G1537">
            <v>311</v>
          </cell>
          <cell r="K1537" t="str">
            <v>DR</v>
          </cell>
          <cell r="L1537">
            <v>37802</v>
          </cell>
          <cell r="N1537">
            <v>260</v>
          </cell>
          <cell r="P1537">
            <v>49</v>
          </cell>
          <cell r="Q1537">
            <v>2</v>
          </cell>
          <cell r="R1537">
            <v>1.2699999809265137</v>
          </cell>
          <cell r="S1537">
            <v>8.4399995803833008</v>
          </cell>
          <cell r="T1537">
            <v>1.3300000429153442</v>
          </cell>
          <cell r="U1537">
            <v>1.6000000238418579</v>
          </cell>
          <cell r="V1537">
            <v>39.340000152587891</v>
          </cell>
          <cell r="W1537" t="str">
            <v>CISCO_DAILY_BILL_DTL20030716.TXT</v>
          </cell>
          <cell r="X1537">
            <v>37819</v>
          </cell>
          <cell r="Z1537" t="str">
            <v>Print Summary</v>
          </cell>
        </row>
        <row r="1538">
          <cell r="E1538">
            <v>37817</v>
          </cell>
          <cell r="F1538">
            <v>15</v>
          </cell>
          <cell r="G1538">
            <v>311</v>
          </cell>
          <cell r="K1538" t="str">
            <v>DR</v>
          </cell>
          <cell r="L1538">
            <v>37802</v>
          </cell>
          <cell r="N1538">
            <v>260</v>
          </cell>
          <cell r="P1538">
            <v>51</v>
          </cell>
          <cell r="Q1538">
            <v>0</v>
          </cell>
          <cell r="R1538">
            <v>1.2699999809265137</v>
          </cell>
          <cell r="S1538">
            <v>8.7799997329711914</v>
          </cell>
          <cell r="T1538">
            <v>0</v>
          </cell>
          <cell r="U1538">
            <v>1.6000000238418579</v>
          </cell>
          <cell r="V1538">
            <v>38.349998474121094</v>
          </cell>
          <cell r="W1538" t="str">
            <v>CISCO_DAILY_BILL_DTL20030813.TXT</v>
          </cell>
          <cell r="X1538">
            <v>37847</v>
          </cell>
          <cell r="Z1538" t="str">
            <v>Print Summary</v>
          </cell>
        </row>
        <row r="1539">
          <cell r="E1539">
            <v>37846</v>
          </cell>
          <cell r="F1539">
            <v>29</v>
          </cell>
          <cell r="G1539">
            <v>482</v>
          </cell>
          <cell r="K1539" t="str">
            <v>DR</v>
          </cell>
          <cell r="L1539">
            <v>37817</v>
          </cell>
          <cell r="N1539">
            <v>416</v>
          </cell>
          <cell r="P1539">
            <v>62</v>
          </cell>
          <cell r="Q1539">
            <v>4</v>
          </cell>
          <cell r="R1539">
            <v>2.0299999713897705</v>
          </cell>
          <cell r="S1539">
            <v>10.670000076293945</v>
          </cell>
          <cell r="T1539">
            <v>2.6600000858306885</v>
          </cell>
          <cell r="U1539">
            <v>2.4700000286102295</v>
          </cell>
          <cell r="V1539">
            <v>56.659999847412109</v>
          </cell>
          <cell r="W1539" t="str">
            <v>CISCO_DAILY_BILL_DTL20030815A.TXT</v>
          </cell>
          <cell r="X1539">
            <v>37851</v>
          </cell>
          <cell r="Z1539" t="str">
            <v>Print Summary</v>
          </cell>
        </row>
        <row r="1540">
          <cell r="E1540">
            <v>37878</v>
          </cell>
          <cell r="F1540">
            <v>32</v>
          </cell>
          <cell r="G1540">
            <v>525</v>
          </cell>
          <cell r="K1540" t="str">
            <v>DR</v>
          </cell>
          <cell r="L1540">
            <v>37846</v>
          </cell>
          <cell r="N1540">
            <v>458</v>
          </cell>
          <cell r="P1540">
            <v>60</v>
          </cell>
          <cell r="Q1540">
            <v>7</v>
          </cell>
          <cell r="R1540">
            <v>2.380000114440918</v>
          </cell>
          <cell r="S1540">
            <v>10.350000381469727</v>
          </cell>
          <cell r="T1540">
            <v>4.6599998474121094</v>
          </cell>
          <cell r="U1540">
            <v>2.5299999713897705</v>
          </cell>
          <cell r="V1540">
            <v>62.060001373291016</v>
          </cell>
          <cell r="W1540" t="str">
            <v>CISCO_DAILY_BILL_DTL20030915.TXT</v>
          </cell>
          <cell r="X1540">
            <v>37880</v>
          </cell>
          <cell r="Z1540" t="str">
            <v>Print Summary</v>
          </cell>
        </row>
        <row r="1541">
          <cell r="E1541">
            <v>37907</v>
          </cell>
          <cell r="F1541">
            <v>29</v>
          </cell>
          <cell r="G1541">
            <v>529</v>
          </cell>
          <cell r="K1541" t="str">
            <v>DR</v>
          </cell>
          <cell r="L1541">
            <v>37878</v>
          </cell>
          <cell r="N1541">
            <v>466</v>
          </cell>
          <cell r="P1541">
            <v>59</v>
          </cell>
          <cell r="Q1541">
            <v>4</v>
          </cell>
          <cell r="R1541">
            <v>2.5899999141693115</v>
          </cell>
          <cell r="S1541">
            <v>10.199999809265137</v>
          </cell>
          <cell r="T1541">
            <v>2.6600000858306885</v>
          </cell>
          <cell r="U1541">
            <v>2.3399999141693115</v>
          </cell>
          <cell r="V1541">
            <v>62.159999847412109</v>
          </cell>
          <cell r="W1541" t="str">
            <v>CISCO_DAILY_BILL_DTL20031014.TXT</v>
          </cell>
          <cell r="X1541">
            <v>37909</v>
          </cell>
          <cell r="Z1541" t="str">
            <v>Print Summary</v>
          </cell>
        </row>
        <row r="1542">
          <cell r="E1542">
            <v>37937</v>
          </cell>
          <cell r="F1542">
            <v>30</v>
          </cell>
          <cell r="G1542">
            <v>575</v>
          </cell>
          <cell r="K1542" t="str">
            <v>DR</v>
          </cell>
          <cell r="L1542">
            <v>37907</v>
          </cell>
          <cell r="N1542">
            <v>495</v>
          </cell>
          <cell r="P1542">
            <v>77</v>
          </cell>
          <cell r="Q1542">
            <v>3</v>
          </cell>
          <cell r="R1542">
            <v>8.8199996948242188</v>
          </cell>
          <cell r="S1542">
            <v>16.129999160766602</v>
          </cell>
          <cell r="T1542">
            <v>2</v>
          </cell>
          <cell r="U1542">
            <v>2.5499999523162842</v>
          </cell>
          <cell r="V1542">
            <v>78.269996643066406</v>
          </cell>
          <cell r="W1542" t="str">
            <v>CISCO_DAILY_BILL_DTL20031113.TXT</v>
          </cell>
          <cell r="X1542">
            <v>37939</v>
          </cell>
          <cell r="Z1542" t="str">
            <v>Print Summary</v>
          </cell>
        </row>
        <row r="1543">
          <cell r="E1543">
            <v>37969</v>
          </cell>
          <cell r="F1543">
            <v>32</v>
          </cell>
          <cell r="G1543">
            <v>604</v>
          </cell>
          <cell r="K1543" t="str">
            <v>DR</v>
          </cell>
          <cell r="L1543">
            <v>37937</v>
          </cell>
          <cell r="N1543">
            <v>528</v>
          </cell>
          <cell r="P1543">
            <v>76</v>
          </cell>
          <cell r="Q1543">
            <v>0</v>
          </cell>
          <cell r="R1543">
            <v>17.959999084472656</v>
          </cell>
          <cell r="S1543">
            <v>20.069999694824219</v>
          </cell>
          <cell r="T1543">
            <v>0</v>
          </cell>
          <cell r="U1543">
            <v>2.6800000667572021</v>
          </cell>
          <cell r="V1543">
            <v>90.959999084472656</v>
          </cell>
          <cell r="W1543" t="str">
            <v>CISCO_DAILY_BILL_DTL20031215.TXT</v>
          </cell>
          <cell r="X1543">
            <v>37971</v>
          </cell>
          <cell r="Z1543" t="str">
            <v>Print Summary</v>
          </cell>
        </row>
        <row r="1544">
          <cell r="E1544">
            <v>38000</v>
          </cell>
          <cell r="F1544">
            <v>31</v>
          </cell>
          <cell r="G1544">
            <v>660</v>
          </cell>
          <cell r="K1544" t="str">
            <v>DR</v>
          </cell>
          <cell r="L1544">
            <v>37969</v>
          </cell>
          <cell r="N1544">
            <v>563</v>
          </cell>
          <cell r="P1544">
            <v>92</v>
          </cell>
          <cell r="Q1544">
            <v>5</v>
          </cell>
          <cell r="R1544">
            <v>19.149999618530273</v>
          </cell>
          <cell r="S1544">
            <v>24.290000915527344</v>
          </cell>
          <cell r="T1544">
            <v>2.4200000762939453</v>
          </cell>
          <cell r="U1544">
            <v>2.940000057220459</v>
          </cell>
          <cell r="V1544">
            <v>104.51000213623047</v>
          </cell>
          <cell r="W1544" t="str">
            <v>CISCO_DAILY_BILL_DTL20040115.TXT</v>
          </cell>
          <cell r="X1544">
            <v>38002</v>
          </cell>
          <cell r="Z1544" t="str">
            <v>Print Summary</v>
          </cell>
        </row>
        <row r="1545">
          <cell r="E1545">
            <v>38029</v>
          </cell>
          <cell r="F1545">
            <v>29</v>
          </cell>
          <cell r="G1545">
            <v>529</v>
          </cell>
          <cell r="K1545" t="str">
            <v>DR</v>
          </cell>
          <cell r="L1545">
            <v>38000</v>
          </cell>
          <cell r="N1545">
            <v>460</v>
          </cell>
          <cell r="P1545">
            <v>62</v>
          </cell>
          <cell r="Q1545">
            <v>7</v>
          </cell>
          <cell r="R1545">
            <v>15.479999542236328</v>
          </cell>
          <cell r="S1545">
            <v>16.350000381469727</v>
          </cell>
          <cell r="T1545">
            <v>3.380000114440918</v>
          </cell>
          <cell r="U1545">
            <v>2.5499999523162842</v>
          </cell>
          <cell r="V1545">
            <v>80.5</v>
          </cell>
          <cell r="W1545" t="str">
            <v>CISCO_DAILY_BILL_DTL20040213.TXT</v>
          </cell>
          <cell r="X1545">
            <v>38034</v>
          </cell>
          <cell r="Z1545" t="str">
            <v>Print Summary</v>
          </cell>
        </row>
        <row r="1546">
          <cell r="E1546">
            <v>38061</v>
          </cell>
          <cell r="F1546">
            <v>32</v>
          </cell>
          <cell r="G1546">
            <v>623</v>
          </cell>
          <cell r="K1546" t="str">
            <v>DR</v>
          </cell>
          <cell r="L1546">
            <v>38029</v>
          </cell>
          <cell r="N1546">
            <v>549</v>
          </cell>
          <cell r="P1546">
            <v>74</v>
          </cell>
          <cell r="Q1546">
            <v>0</v>
          </cell>
          <cell r="R1546">
            <v>18.409999847412109</v>
          </cell>
          <cell r="S1546">
            <v>19.5</v>
          </cell>
          <cell r="T1546">
            <v>0</v>
          </cell>
          <cell r="U1546">
            <v>3.0699999332427979</v>
          </cell>
          <cell r="V1546">
            <v>92.489997863769531</v>
          </cell>
          <cell r="W1546" t="str">
            <v>CISCO_DAILY_BILL_DTL20040316.TXT</v>
          </cell>
          <cell r="X1546">
            <v>38063</v>
          </cell>
          <cell r="Z1546" t="str">
            <v>Print Summary</v>
          </cell>
        </row>
        <row r="1547">
          <cell r="E1547">
            <v>38090</v>
          </cell>
          <cell r="F1547">
            <v>29</v>
          </cell>
          <cell r="G1547">
            <v>561</v>
          </cell>
          <cell r="K1547" t="str">
            <v>DR</v>
          </cell>
          <cell r="L1547">
            <v>38061</v>
          </cell>
          <cell r="N1547">
            <v>489</v>
          </cell>
          <cell r="P1547">
            <v>72</v>
          </cell>
          <cell r="Q1547">
            <v>0</v>
          </cell>
          <cell r="R1547">
            <v>15.449999809265137</v>
          </cell>
          <cell r="S1547">
            <v>18.889999389648438</v>
          </cell>
          <cell r="T1547">
            <v>0</v>
          </cell>
          <cell r="U1547">
            <v>2.75</v>
          </cell>
          <cell r="V1547">
            <v>84.459999084472656</v>
          </cell>
          <cell r="W1547" t="str">
            <v>CISCO_DAILY_BILL_DTL20040414.TXT</v>
          </cell>
          <cell r="X1547">
            <v>38092</v>
          </cell>
          <cell r="Z1547" t="str">
            <v>Print Summary</v>
          </cell>
        </row>
        <row r="1548">
          <cell r="E1548">
            <v>38120</v>
          </cell>
          <cell r="F1548">
            <v>30</v>
          </cell>
          <cell r="G1548">
            <v>502</v>
          </cell>
          <cell r="K1548" t="str">
            <v>DR</v>
          </cell>
          <cell r="L1548">
            <v>38090</v>
          </cell>
          <cell r="N1548">
            <v>421</v>
          </cell>
          <cell r="P1548">
            <v>81</v>
          </cell>
          <cell r="Q1548">
            <v>0</v>
          </cell>
          <cell r="R1548">
            <v>0.56999999284744263</v>
          </cell>
          <cell r="S1548">
            <v>15.430000305175781</v>
          </cell>
          <cell r="T1548">
            <v>0</v>
          </cell>
          <cell r="U1548">
            <v>2.4700000286102295</v>
          </cell>
          <cell r="V1548">
            <v>63.959999084472656</v>
          </cell>
          <cell r="W1548" t="str">
            <v>CISCO_DAILY_BILL_DTL20040517.TXT</v>
          </cell>
          <cell r="X1548">
            <v>38125</v>
          </cell>
          <cell r="Z1548" t="str">
            <v>Print Summary</v>
          </cell>
        </row>
        <row r="1549">
          <cell r="E1549">
            <v>38152</v>
          </cell>
          <cell r="F1549">
            <v>32</v>
          </cell>
          <cell r="G1549">
            <v>564</v>
          </cell>
          <cell r="K1549" t="str">
            <v>DR</v>
          </cell>
          <cell r="L1549">
            <v>38120</v>
          </cell>
          <cell r="N1549">
            <v>492</v>
          </cell>
          <cell r="P1549">
            <v>72</v>
          </cell>
          <cell r="Q1549">
            <v>0</v>
          </cell>
          <cell r="R1549">
            <v>-5.7899999618530273</v>
          </cell>
          <cell r="S1549">
            <v>11.199999809265137</v>
          </cell>
          <cell r="T1549">
            <v>0</v>
          </cell>
          <cell r="U1549">
            <v>2.7799999713897705</v>
          </cell>
          <cell r="V1549">
            <v>59.200000762939453</v>
          </cell>
          <cell r="W1549" t="str">
            <v>CISCO_DAILY_BILL_DTL20040615.TXT</v>
          </cell>
          <cell r="X1549">
            <v>38154</v>
          </cell>
          <cell r="Z1549" t="str">
            <v>Print Summary</v>
          </cell>
        </row>
        <row r="1550">
          <cell r="E1550">
            <v>38182</v>
          </cell>
          <cell r="F1550">
            <v>30</v>
          </cell>
          <cell r="G1550">
            <v>470</v>
          </cell>
          <cell r="K1550" t="str">
            <v>DR</v>
          </cell>
          <cell r="L1550">
            <v>38152</v>
          </cell>
          <cell r="N1550">
            <v>414</v>
          </cell>
          <cell r="P1550">
            <v>52</v>
          </cell>
          <cell r="Q1550">
            <v>4</v>
          </cell>
          <cell r="R1550">
            <v>-4.869999885559082</v>
          </cell>
          <cell r="S1550">
            <v>8.0900001525878906</v>
          </cell>
          <cell r="T1550">
            <v>2.5899999141693115</v>
          </cell>
          <cell r="U1550">
            <v>2.3199999332427979</v>
          </cell>
          <cell r="V1550">
            <v>48.569999694824219</v>
          </cell>
          <cell r="W1550" t="str">
            <v>CISCO_DAILY_BILL_DTL20040715.TXT</v>
          </cell>
          <cell r="X1550">
            <v>38184</v>
          </cell>
          <cell r="Z1550" t="str">
            <v>Print Summary</v>
          </cell>
        </row>
        <row r="1551">
          <cell r="E1551">
            <v>38211</v>
          </cell>
          <cell r="F1551">
            <v>29</v>
          </cell>
          <cell r="G1551">
            <v>544</v>
          </cell>
          <cell r="K1551" t="str">
            <v>DR</v>
          </cell>
          <cell r="L1551">
            <v>38182</v>
          </cell>
          <cell r="N1551">
            <v>475</v>
          </cell>
          <cell r="P1551">
            <v>55</v>
          </cell>
          <cell r="Q1551">
            <v>14</v>
          </cell>
          <cell r="R1551">
            <v>-5.5900001525878906</v>
          </cell>
          <cell r="S1551">
            <v>8.5500001907348633</v>
          </cell>
          <cell r="T1551">
            <v>9.0799999237060547</v>
          </cell>
          <cell r="U1551">
            <v>2.690000057220459</v>
          </cell>
          <cell r="V1551">
            <v>65.099998474121094</v>
          </cell>
          <cell r="W1551" t="str">
            <v>CISCO_DAILY_BILL_DTL20040813.TXT</v>
          </cell>
          <cell r="X1551">
            <v>38215</v>
          </cell>
          <cell r="Z1551" t="str">
            <v>Print Summary</v>
          </cell>
        </row>
        <row r="1552">
          <cell r="E1552">
            <v>38244</v>
          </cell>
          <cell r="F1552">
            <v>33</v>
          </cell>
          <cell r="G1552">
            <v>500</v>
          </cell>
          <cell r="K1552" t="str">
            <v>DR</v>
          </cell>
          <cell r="L1552">
            <v>38211</v>
          </cell>
          <cell r="N1552">
            <v>441</v>
          </cell>
          <cell r="P1552">
            <v>46</v>
          </cell>
          <cell r="Q1552">
            <v>13</v>
          </cell>
          <cell r="R1552">
            <v>-7.4699997901916504</v>
          </cell>
          <cell r="S1552">
            <v>6.9699997901916504</v>
          </cell>
          <cell r="T1552">
            <v>8.3299999237060547</v>
          </cell>
          <cell r="U1552">
            <v>2.4600000381469727</v>
          </cell>
          <cell r="V1552">
            <v>57.189998626708984</v>
          </cell>
          <cell r="W1552" t="str">
            <v>CISCO_DAILY_BILL_DTL20040916.TXT</v>
          </cell>
          <cell r="X1552">
            <v>38247</v>
          </cell>
          <cell r="Z1552" t="str">
            <v>Print Summary</v>
          </cell>
        </row>
        <row r="1553">
          <cell r="E1553">
            <v>37817</v>
          </cell>
          <cell r="F1553">
            <v>15</v>
          </cell>
          <cell r="G1553">
            <v>753</v>
          </cell>
          <cell r="K1553" t="str">
            <v>DR</v>
          </cell>
          <cell r="L1553">
            <v>37802</v>
          </cell>
          <cell r="N1553">
            <v>585</v>
          </cell>
          <cell r="P1553">
            <v>161</v>
          </cell>
          <cell r="Q1553">
            <v>7</v>
          </cell>
          <cell r="R1553">
            <v>2.8499999046325684</v>
          </cell>
          <cell r="S1553">
            <v>27.719999313354492</v>
          </cell>
          <cell r="T1553">
            <v>4.6500000953674316</v>
          </cell>
          <cell r="U1553">
            <v>3.8599998950958252</v>
          </cell>
          <cell r="V1553">
            <v>120.29000091552734</v>
          </cell>
          <cell r="W1553" t="str">
            <v>CISCO_DAILY_BILL_DTL20030807.TXT</v>
          </cell>
          <cell r="X1553">
            <v>37841</v>
          </cell>
          <cell r="Z1553" t="str">
            <v>Print Summary</v>
          </cell>
        </row>
        <row r="1554">
          <cell r="E1554">
            <v>37817</v>
          </cell>
          <cell r="F1554">
            <v>15</v>
          </cell>
          <cell r="G1554">
            <v>753</v>
          </cell>
          <cell r="K1554" t="str">
            <v>DR</v>
          </cell>
          <cell r="L1554">
            <v>37802</v>
          </cell>
          <cell r="N1554">
            <v>585</v>
          </cell>
          <cell r="P1554">
            <v>161</v>
          </cell>
          <cell r="Q1554">
            <v>7</v>
          </cell>
          <cell r="R1554">
            <v>2.8499999046325684</v>
          </cell>
          <cell r="S1554">
            <v>27.719999313354492</v>
          </cell>
          <cell r="T1554">
            <v>4.6500000953674316</v>
          </cell>
          <cell r="U1554">
            <v>3.8599998950958252</v>
          </cell>
          <cell r="V1554">
            <v>120.29000091552734</v>
          </cell>
          <cell r="W1554" t="str">
            <v>CISCO_DAILY_BILL_DTL20030716.TXT</v>
          </cell>
          <cell r="X1554">
            <v>37819</v>
          </cell>
          <cell r="Z1554" t="str">
            <v>Print Summary</v>
          </cell>
        </row>
        <row r="1555">
          <cell r="E1555">
            <v>37846</v>
          </cell>
          <cell r="F1555">
            <v>29</v>
          </cell>
          <cell r="G1555">
            <v>1429</v>
          </cell>
          <cell r="K1555" t="str">
            <v>DR</v>
          </cell>
          <cell r="L1555">
            <v>37817</v>
          </cell>
          <cell r="N1555">
            <v>1117</v>
          </cell>
          <cell r="P1555">
            <v>286</v>
          </cell>
          <cell r="Q1555">
            <v>26</v>
          </cell>
          <cell r="R1555">
            <v>5.440000057220459</v>
          </cell>
          <cell r="S1555">
            <v>49.240001678466797</v>
          </cell>
          <cell r="T1555">
            <v>17.290000915527344</v>
          </cell>
          <cell r="U1555">
            <v>7.3299999237060547</v>
          </cell>
          <cell r="V1555">
            <v>232.77000427246094</v>
          </cell>
          <cell r="W1555" t="str">
            <v>CISCO_DAILY_BILL_DTL20030815A.TXT</v>
          </cell>
          <cell r="X1555">
            <v>37851</v>
          </cell>
          <cell r="Z1555" t="str">
            <v>Print Summary</v>
          </cell>
        </row>
        <row r="1556">
          <cell r="E1556">
            <v>37878</v>
          </cell>
          <cell r="F1556">
            <v>32</v>
          </cell>
          <cell r="G1556">
            <v>1491</v>
          </cell>
          <cell r="K1556" t="str">
            <v>DR</v>
          </cell>
          <cell r="L1556">
            <v>37846</v>
          </cell>
          <cell r="N1556">
            <v>1200</v>
          </cell>
          <cell r="P1556">
            <v>239</v>
          </cell>
          <cell r="Q1556">
            <v>52</v>
          </cell>
          <cell r="R1556">
            <v>6.190000057220459</v>
          </cell>
          <cell r="S1556">
            <v>41.209999084472656</v>
          </cell>
          <cell r="T1556">
            <v>34.590000152587891</v>
          </cell>
          <cell r="U1556">
            <v>7.2300000190734863</v>
          </cell>
          <cell r="V1556">
            <v>247.25</v>
          </cell>
          <cell r="W1556" t="str">
            <v>CISCO_DAILY_BILL_DTL20030915.TXT</v>
          </cell>
          <cell r="X1556">
            <v>37880</v>
          </cell>
          <cell r="Z1556" t="str">
            <v>Print Summary</v>
          </cell>
        </row>
        <row r="1557">
          <cell r="E1557">
            <v>37907</v>
          </cell>
          <cell r="F1557">
            <v>29</v>
          </cell>
          <cell r="G1557">
            <v>805</v>
          </cell>
          <cell r="K1557" t="str">
            <v>DR</v>
          </cell>
          <cell r="L1557">
            <v>37878</v>
          </cell>
          <cell r="N1557">
            <v>631</v>
          </cell>
          <cell r="P1557">
            <v>161</v>
          </cell>
          <cell r="Q1557">
            <v>13</v>
          </cell>
          <cell r="R1557">
            <v>3.5099999904632568</v>
          </cell>
          <cell r="S1557">
            <v>27.829999923706055</v>
          </cell>
          <cell r="T1557">
            <v>8.6599998474121094</v>
          </cell>
          <cell r="U1557">
            <v>3.5699999332427979</v>
          </cell>
          <cell r="V1557">
            <v>118.72000122070313</v>
          </cell>
          <cell r="W1557" t="str">
            <v>CISCO_DAILY_BILL_DTL20031015.TXT</v>
          </cell>
          <cell r="X1557">
            <v>37910</v>
          </cell>
          <cell r="Z1557" t="str">
            <v>Print Summary</v>
          </cell>
        </row>
        <row r="1558">
          <cell r="E1558">
            <v>37937</v>
          </cell>
          <cell r="F1558">
            <v>30</v>
          </cell>
          <cell r="G1558">
            <v>764</v>
          </cell>
          <cell r="K1558" t="str">
            <v>DR</v>
          </cell>
          <cell r="L1558">
            <v>37907</v>
          </cell>
          <cell r="N1558">
            <v>569</v>
          </cell>
          <cell r="P1558">
            <v>182</v>
          </cell>
          <cell r="Q1558">
            <v>13</v>
          </cell>
          <cell r="R1558">
            <v>10.220000267028809</v>
          </cell>
          <cell r="S1558">
            <v>37.110000610351563</v>
          </cell>
          <cell r="T1558">
            <v>8.6499996185302734</v>
          </cell>
          <cell r="U1558">
            <v>3.3900001049041748</v>
          </cell>
          <cell r="V1558">
            <v>128.80999755859375</v>
          </cell>
          <cell r="W1558" t="str">
            <v>CISCO_DAILY_BILL_DTL20031113.TXT</v>
          </cell>
          <cell r="X1558">
            <v>37939</v>
          </cell>
          <cell r="Z1558" t="str">
            <v>Print Summary</v>
          </cell>
        </row>
        <row r="1559">
          <cell r="E1559">
            <v>37969</v>
          </cell>
          <cell r="F1559">
            <v>32</v>
          </cell>
          <cell r="G1559">
            <v>948</v>
          </cell>
          <cell r="K1559" t="str">
            <v>DR</v>
          </cell>
          <cell r="L1559">
            <v>37937</v>
          </cell>
          <cell r="N1559">
            <v>788</v>
          </cell>
          <cell r="P1559">
            <v>160</v>
          </cell>
          <cell r="Q1559">
            <v>0</v>
          </cell>
          <cell r="R1559">
            <v>26.809999465942383</v>
          </cell>
          <cell r="S1559">
            <v>42.240001678466797</v>
          </cell>
          <cell r="T1559">
            <v>0</v>
          </cell>
          <cell r="U1559">
            <v>4.2100000381469727</v>
          </cell>
          <cell r="V1559">
            <v>160.1199951171875</v>
          </cell>
          <cell r="W1559" t="str">
            <v>CISCO_DAILY_BILL_DTL20031216.TXT</v>
          </cell>
          <cell r="X1559">
            <v>37972</v>
          </cell>
          <cell r="Z1559" t="str">
            <v>Print Summary</v>
          </cell>
        </row>
        <row r="1560">
          <cell r="E1560">
            <v>38000</v>
          </cell>
          <cell r="F1560">
            <v>31</v>
          </cell>
          <cell r="G1560">
            <v>880</v>
          </cell>
          <cell r="K1560" t="str">
            <v>DR</v>
          </cell>
          <cell r="L1560">
            <v>37969</v>
          </cell>
          <cell r="N1560">
            <v>730</v>
          </cell>
          <cell r="P1560">
            <v>144</v>
          </cell>
          <cell r="Q1560">
            <v>6</v>
          </cell>
          <cell r="R1560">
            <v>24.829999923706055</v>
          </cell>
          <cell r="S1560">
            <v>38.020000457763672</v>
          </cell>
          <cell r="T1560">
            <v>2.9000000953674316</v>
          </cell>
          <cell r="U1560">
            <v>3.9100000858306885</v>
          </cell>
          <cell r="V1560">
            <v>148.97999572753906</v>
          </cell>
          <cell r="W1560" t="str">
            <v>CISCO_DAILY_BILL_DTL20040115.TXT</v>
          </cell>
          <cell r="X1560">
            <v>38002</v>
          </cell>
          <cell r="Z1560" t="str">
            <v>Print Summary</v>
          </cell>
        </row>
        <row r="1561">
          <cell r="E1561">
            <v>38029</v>
          </cell>
          <cell r="F1561">
            <v>29</v>
          </cell>
          <cell r="G1561">
            <v>425</v>
          </cell>
          <cell r="K1561" t="str">
            <v>DR</v>
          </cell>
          <cell r="L1561">
            <v>38000</v>
          </cell>
          <cell r="N1561">
            <v>344</v>
          </cell>
          <cell r="P1561">
            <v>74</v>
          </cell>
          <cell r="Q1561">
            <v>7</v>
          </cell>
          <cell r="R1561">
            <v>11.579999923706055</v>
          </cell>
          <cell r="S1561">
            <v>19.510000228881836</v>
          </cell>
          <cell r="T1561">
            <v>3.380000114440918</v>
          </cell>
          <cell r="U1561">
            <v>2.0399999618530273</v>
          </cell>
          <cell r="V1561">
            <v>69.010002136230469</v>
          </cell>
          <cell r="W1561" t="str">
            <v>CISCO_DAILY_BILL_DTL20040217.TXT</v>
          </cell>
          <cell r="X1561">
            <v>38035</v>
          </cell>
          <cell r="Z1561" t="str">
            <v>Print Summary</v>
          </cell>
        </row>
        <row r="1562">
          <cell r="E1562">
            <v>38061</v>
          </cell>
          <cell r="F1562">
            <v>32</v>
          </cell>
          <cell r="G1562">
            <v>571</v>
          </cell>
          <cell r="K1562" t="str">
            <v>DR</v>
          </cell>
          <cell r="L1562">
            <v>38029</v>
          </cell>
          <cell r="N1562">
            <v>471</v>
          </cell>
          <cell r="P1562">
            <v>100</v>
          </cell>
          <cell r="Q1562">
            <v>0</v>
          </cell>
          <cell r="R1562">
            <v>15.789999961853027</v>
          </cell>
          <cell r="S1562">
            <v>26.350000381469727</v>
          </cell>
          <cell r="T1562">
            <v>0</v>
          </cell>
          <cell r="U1562">
            <v>2.809999942779541</v>
          </cell>
          <cell r="V1562">
            <v>91.330001831054688</v>
          </cell>
          <cell r="W1562" t="str">
            <v>CISCO_DAILY_BILL_DTL20040316.TXT</v>
          </cell>
          <cell r="X1562">
            <v>38063</v>
          </cell>
          <cell r="Z1562" t="str">
            <v>Print Summary</v>
          </cell>
        </row>
        <row r="1563">
          <cell r="E1563">
            <v>38090</v>
          </cell>
          <cell r="F1563">
            <v>29</v>
          </cell>
          <cell r="G1563">
            <v>494</v>
          </cell>
          <cell r="K1563" t="str">
            <v>DR</v>
          </cell>
          <cell r="L1563">
            <v>38061</v>
          </cell>
          <cell r="N1563">
            <v>397</v>
          </cell>
          <cell r="P1563">
            <v>97</v>
          </cell>
          <cell r="Q1563">
            <v>0</v>
          </cell>
          <cell r="R1563">
            <v>12.460000038146973</v>
          </cell>
          <cell r="S1563">
            <v>25.219999313354492</v>
          </cell>
          <cell r="T1563">
            <v>0</v>
          </cell>
          <cell r="U1563">
            <v>2.4200000762939453</v>
          </cell>
          <cell r="V1563">
            <v>80.860000610351563</v>
          </cell>
          <cell r="W1563" t="str">
            <v>CISCO_DAILY_BILL_DTL20040414.TXT</v>
          </cell>
          <cell r="X1563">
            <v>38092</v>
          </cell>
          <cell r="Z1563" t="str">
            <v>Print Summary</v>
          </cell>
        </row>
        <row r="1564">
          <cell r="E1564">
            <v>38120</v>
          </cell>
          <cell r="F1564">
            <v>30</v>
          </cell>
          <cell r="G1564">
            <v>858</v>
          </cell>
          <cell r="K1564" t="str">
            <v>DR</v>
          </cell>
          <cell r="L1564">
            <v>38090</v>
          </cell>
          <cell r="N1564">
            <v>683</v>
          </cell>
          <cell r="P1564">
            <v>175</v>
          </cell>
          <cell r="Q1564">
            <v>0</v>
          </cell>
          <cell r="R1564">
            <v>1.1799999475479126</v>
          </cell>
          <cell r="S1564">
            <v>34.049999237060547</v>
          </cell>
          <cell r="T1564">
            <v>0</v>
          </cell>
          <cell r="U1564">
            <v>4.2300000190734863</v>
          </cell>
          <cell r="V1564">
            <v>129.30000305175781</v>
          </cell>
          <cell r="W1564" t="str">
            <v>CISCO_DAILY_BILL_DTL20040514.TXT</v>
          </cell>
          <cell r="X1564">
            <v>38124</v>
          </cell>
          <cell r="Z1564" t="str">
            <v>Print Summary</v>
          </cell>
        </row>
        <row r="1565">
          <cell r="E1565">
            <v>38152</v>
          </cell>
          <cell r="F1565">
            <v>32</v>
          </cell>
          <cell r="G1565">
            <v>988</v>
          </cell>
          <cell r="K1565" t="str">
            <v>DR</v>
          </cell>
          <cell r="L1565">
            <v>38120</v>
          </cell>
          <cell r="N1565">
            <v>828</v>
          </cell>
          <cell r="P1565">
            <v>160</v>
          </cell>
          <cell r="Q1565">
            <v>0</v>
          </cell>
          <cell r="R1565">
            <v>-9.75</v>
          </cell>
          <cell r="S1565">
            <v>24.879999160766602</v>
          </cell>
          <cell r="T1565">
            <v>0</v>
          </cell>
          <cell r="U1565">
            <v>4.869999885559082</v>
          </cell>
          <cell r="V1565">
            <v>126.51999664306641</v>
          </cell>
          <cell r="W1565" t="str">
            <v>CISCO_DAILY_BILL_DTL20040615.TXT</v>
          </cell>
          <cell r="X1565">
            <v>38154</v>
          </cell>
          <cell r="Z1565" t="str">
            <v>Print Summary</v>
          </cell>
        </row>
        <row r="1566">
          <cell r="E1566">
            <v>38182</v>
          </cell>
          <cell r="F1566">
            <v>30</v>
          </cell>
          <cell r="G1566">
            <v>823</v>
          </cell>
          <cell r="K1566" t="str">
            <v>DR</v>
          </cell>
          <cell r="L1566">
            <v>38152</v>
          </cell>
          <cell r="N1566">
            <v>632</v>
          </cell>
          <cell r="P1566">
            <v>174</v>
          </cell>
          <cell r="Q1566">
            <v>17</v>
          </cell>
          <cell r="R1566">
            <v>-7.440000057220459</v>
          </cell>
          <cell r="S1566">
            <v>27.059999465942383</v>
          </cell>
          <cell r="T1566">
            <v>11.020000457763672</v>
          </cell>
          <cell r="U1566">
            <v>4.059999942779541</v>
          </cell>
          <cell r="V1566">
            <v>120.63999938964844</v>
          </cell>
          <cell r="W1566" t="str">
            <v>CISCO_DAILY_BILL_DTL20040715.TXT</v>
          </cell>
          <cell r="X1566">
            <v>38184</v>
          </cell>
          <cell r="Z1566" t="str">
            <v>Print Summary</v>
          </cell>
        </row>
        <row r="1567">
          <cell r="E1567">
            <v>38211</v>
          </cell>
          <cell r="F1567">
            <v>29</v>
          </cell>
          <cell r="G1567">
            <v>1117</v>
          </cell>
          <cell r="K1567" t="str">
            <v>DR</v>
          </cell>
          <cell r="L1567">
            <v>38182</v>
          </cell>
          <cell r="N1567">
            <v>912</v>
          </cell>
          <cell r="P1567">
            <v>184</v>
          </cell>
          <cell r="Q1567">
            <v>21</v>
          </cell>
          <cell r="R1567">
            <v>-10.729999542236328</v>
          </cell>
          <cell r="S1567">
            <v>28.620000839233398</v>
          </cell>
          <cell r="T1567">
            <v>13.609999656677246</v>
          </cell>
          <cell r="U1567">
            <v>5.5100002288818359</v>
          </cell>
          <cell r="V1567">
            <v>164.92999267578125</v>
          </cell>
          <cell r="W1567" t="str">
            <v>CISCO_DAILY_BILL_DTL20040813.TXT</v>
          </cell>
          <cell r="X1567">
            <v>38215</v>
          </cell>
          <cell r="Z1567" t="str">
            <v>Print Summary</v>
          </cell>
        </row>
        <row r="1568">
          <cell r="E1568">
            <v>38244</v>
          </cell>
          <cell r="F1568">
            <v>33</v>
          </cell>
          <cell r="G1568">
            <v>1103</v>
          </cell>
          <cell r="K1568" t="str">
            <v>DR</v>
          </cell>
          <cell r="L1568">
            <v>38211</v>
          </cell>
          <cell r="N1568">
            <v>921</v>
          </cell>
          <cell r="P1568">
            <v>137</v>
          </cell>
          <cell r="Q1568">
            <v>45</v>
          </cell>
          <cell r="R1568">
            <v>-14.720000267028809</v>
          </cell>
          <cell r="S1568">
            <v>20.780000686645508</v>
          </cell>
          <cell r="T1568">
            <v>28.829999923706055</v>
          </cell>
          <cell r="U1568">
            <v>5.4499998092651367</v>
          </cell>
          <cell r="V1568">
            <v>165.91999816894531</v>
          </cell>
          <cell r="W1568" t="str">
            <v>CISCO_DAILY_BILL_DTL20040915.TXT</v>
          </cell>
          <cell r="X1568">
            <v>38246</v>
          </cell>
          <cell r="Z1568" t="str">
            <v>Print Summary</v>
          </cell>
        </row>
        <row r="1569">
          <cell r="E1569">
            <v>37817</v>
          </cell>
          <cell r="F1569">
            <v>15</v>
          </cell>
          <cell r="G1569">
            <v>390</v>
          </cell>
          <cell r="K1569" t="str">
            <v>DR</v>
          </cell>
          <cell r="L1569">
            <v>37802</v>
          </cell>
          <cell r="N1569">
            <v>348</v>
          </cell>
          <cell r="P1569">
            <v>41</v>
          </cell>
          <cell r="Q1569">
            <v>1</v>
          </cell>
          <cell r="R1569">
            <v>15.270000457763672</v>
          </cell>
          <cell r="S1569">
            <v>6.309999942779541</v>
          </cell>
          <cell r="T1569">
            <v>0.4699999988079071</v>
          </cell>
          <cell r="U1569">
            <v>2</v>
          </cell>
          <cell r="V1569">
            <v>59.549999237060547</v>
          </cell>
          <cell r="W1569" t="str">
            <v>CISCO_DAILY_BILL_DTL20030716.TXT</v>
          </cell>
          <cell r="X1569">
            <v>37819</v>
          </cell>
          <cell r="Z1569" t="str">
            <v>Print Summary</v>
          </cell>
        </row>
        <row r="1570">
          <cell r="E1570">
            <v>37846</v>
          </cell>
          <cell r="F1570">
            <v>29</v>
          </cell>
          <cell r="G1570">
            <v>643</v>
          </cell>
          <cell r="K1570" t="str">
            <v>DR</v>
          </cell>
          <cell r="L1570">
            <v>37817</v>
          </cell>
          <cell r="N1570">
            <v>563</v>
          </cell>
          <cell r="P1570">
            <v>73</v>
          </cell>
          <cell r="Q1570">
            <v>7</v>
          </cell>
          <cell r="R1570">
            <v>24.700000762939453</v>
          </cell>
          <cell r="S1570">
            <v>11.229999542236328</v>
          </cell>
          <cell r="T1570">
            <v>3.3199999332427979</v>
          </cell>
          <cell r="U1570">
            <v>3.2999999523162842</v>
          </cell>
          <cell r="V1570">
            <v>98.639999389648438</v>
          </cell>
          <cell r="W1570" t="str">
            <v>CISCO_DAILY_BILL_DTL20030814.TXT</v>
          </cell>
          <cell r="X1570">
            <v>37848</v>
          </cell>
          <cell r="Z1570" t="str">
            <v>Print Summary</v>
          </cell>
        </row>
        <row r="1571">
          <cell r="E1571">
            <v>37878</v>
          </cell>
          <cell r="F1571">
            <v>32</v>
          </cell>
          <cell r="G1571">
            <v>797</v>
          </cell>
          <cell r="K1571" t="str">
            <v>DR</v>
          </cell>
          <cell r="L1571">
            <v>37846</v>
          </cell>
          <cell r="N1571">
            <v>663</v>
          </cell>
          <cell r="P1571">
            <v>124</v>
          </cell>
          <cell r="Q1571">
            <v>10</v>
          </cell>
          <cell r="R1571">
            <v>29.270000457763672</v>
          </cell>
          <cell r="S1571">
            <v>19.120000839233398</v>
          </cell>
          <cell r="T1571">
            <v>4.75</v>
          </cell>
          <cell r="U1571">
            <v>3.869999885559082</v>
          </cell>
          <cell r="V1571">
            <v>128.77000427246094</v>
          </cell>
          <cell r="W1571" t="str">
            <v>CISCO_DAILY_BILL_DTL20030915.TXT</v>
          </cell>
          <cell r="X1571">
            <v>37880</v>
          </cell>
          <cell r="Z1571" t="str">
            <v>Print Summary</v>
          </cell>
        </row>
        <row r="1572">
          <cell r="E1572">
            <v>37907</v>
          </cell>
          <cell r="F1572">
            <v>29</v>
          </cell>
          <cell r="G1572">
            <v>562</v>
          </cell>
          <cell r="K1572" t="str">
            <v>DR</v>
          </cell>
          <cell r="L1572">
            <v>37878</v>
          </cell>
          <cell r="N1572">
            <v>489</v>
          </cell>
          <cell r="P1572">
            <v>68</v>
          </cell>
          <cell r="Q1572">
            <v>5</v>
          </cell>
          <cell r="R1572">
            <v>21.790000915527344</v>
          </cell>
          <cell r="S1572">
            <v>10.510000228881836</v>
          </cell>
          <cell r="T1572">
            <v>2.369999885559082</v>
          </cell>
          <cell r="U1572">
            <v>2.5</v>
          </cell>
          <cell r="V1572">
            <v>85.029998779296875</v>
          </cell>
          <cell r="W1572" t="str">
            <v>CISCO_DAILY_BILL_DTL20031014.TXT</v>
          </cell>
          <cell r="X1572">
            <v>37909</v>
          </cell>
          <cell r="Z1572" t="str">
            <v>Print Summary</v>
          </cell>
        </row>
        <row r="1573">
          <cell r="E1573">
            <v>37937</v>
          </cell>
          <cell r="F1573">
            <v>30</v>
          </cell>
          <cell r="G1573">
            <v>546</v>
          </cell>
          <cell r="K1573" t="str">
            <v>DR</v>
          </cell>
          <cell r="L1573">
            <v>37907</v>
          </cell>
          <cell r="N1573">
            <v>490</v>
          </cell>
          <cell r="P1573">
            <v>54</v>
          </cell>
          <cell r="Q1573">
            <v>2</v>
          </cell>
          <cell r="R1573">
            <v>21.569999694824219</v>
          </cell>
          <cell r="S1573">
            <v>6.1100001335144043</v>
          </cell>
          <cell r="T1573">
            <v>0.94999998807907104</v>
          </cell>
          <cell r="U1573">
            <v>2.4300000667572021</v>
          </cell>
          <cell r="V1573">
            <v>76.720001220703125</v>
          </cell>
          <cell r="W1573" t="str">
            <v>CISCO_DAILY_BILL_DTL20031113.TXT</v>
          </cell>
          <cell r="X1573">
            <v>37939</v>
          </cell>
          <cell r="Z1573" t="str">
            <v>Print Summary</v>
          </cell>
        </row>
        <row r="1574">
          <cell r="E1574">
            <v>37969</v>
          </cell>
          <cell r="F1574">
            <v>32</v>
          </cell>
          <cell r="G1574">
            <v>705</v>
          </cell>
          <cell r="K1574" t="str">
            <v>DR</v>
          </cell>
          <cell r="L1574">
            <v>37937</v>
          </cell>
          <cell r="N1574">
            <v>622</v>
          </cell>
          <cell r="P1574">
            <v>83</v>
          </cell>
          <cell r="Q1574">
            <v>0</v>
          </cell>
          <cell r="R1574">
            <v>26.950000762939453</v>
          </cell>
          <cell r="S1574">
            <v>4.0100002288818359</v>
          </cell>
          <cell r="T1574">
            <v>0</v>
          </cell>
          <cell r="U1574">
            <v>3.130000114440918</v>
          </cell>
          <cell r="V1574">
            <v>94.529998779296875</v>
          </cell>
          <cell r="W1574" t="str">
            <v>CISCO_DAILY_BILL_DTL20031215.TXT</v>
          </cell>
          <cell r="X1574">
            <v>37971</v>
          </cell>
          <cell r="Z1574" t="str">
            <v>Print Summary</v>
          </cell>
        </row>
        <row r="1575">
          <cell r="E1575">
            <v>38000</v>
          </cell>
          <cell r="F1575">
            <v>31</v>
          </cell>
          <cell r="G1575">
            <v>743</v>
          </cell>
          <cell r="K1575" t="str">
            <v>DR</v>
          </cell>
          <cell r="L1575">
            <v>37969</v>
          </cell>
          <cell r="N1575">
            <v>659</v>
          </cell>
          <cell r="P1575">
            <v>81</v>
          </cell>
          <cell r="Q1575">
            <v>3</v>
          </cell>
          <cell r="R1575">
            <v>28.549999237060547</v>
          </cell>
          <cell r="S1575">
            <v>3.9100000858306885</v>
          </cell>
          <cell r="T1575">
            <v>1.9700000286102295</v>
          </cell>
          <cell r="U1575">
            <v>3.2999999523162842</v>
          </cell>
          <cell r="V1575">
            <v>102.41000366210938</v>
          </cell>
          <cell r="W1575" t="str">
            <v>CISCO_DAILY_BILL_DTL20040116.TXT</v>
          </cell>
          <cell r="X1575">
            <v>38006</v>
          </cell>
          <cell r="Z1575" t="str">
            <v>Print Summary</v>
          </cell>
        </row>
        <row r="1576">
          <cell r="E1576">
            <v>38029</v>
          </cell>
          <cell r="F1576">
            <v>29</v>
          </cell>
          <cell r="G1576">
            <v>588</v>
          </cell>
          <cell r="K1576" t="str">
            <v>DR</v>
          </cell>
          <cell r="L1576">
            <v>38000</v>
          </cell>
          <cell r="N1576">
            <v>520</v>
          </cell>
          <cell r="P1576">
            <v>62</v>
          </cell>
          <cell r="Q1576">
            <v>6</v>
          </cell>
          <cell r="R1576">
            <v>22.340000152587891</v>
          </cell>
          <cell r="S1576">
            <v>2.9700000286102295</v>
          </cell>
          <cell r="T1576">
            <v>3.9500000476837158</v>
          </cell>
          <cell r="U1576">
            <v>2.8299999237060547</v>
          </cell>
          <cell r="V1576">
            <v>80.699996948242188</v>
          </cell>
          <cell r="W1576" t="str">
            <v>CISCO_DAILY_BILL_DTL20040213.TXT</v>
          </cell>
          <cell r="X1576">
            <v>38034</v>
          </cell>
          <cell r="Z1576" t="str">
            <v>Print Summary</v>
          </cell>
        </row>
        <row r="1577">
          <cell r="E1577">
            <v>38061</v>
          </cell>
          <cell r="F1577">
            <v>32</v>
          </cell>
          <cell r="G1577">
            <v>633</v>
          </cell>
          <cell r="K1577" t="str">
            <v>DR</v>
          </cell>
          <cell r="L1577">
            <v>38029</v>
          </cell>
          <cell r="N1577">
            <v>559</v>
          </cell>
          <cell r="P1577">
            <v>74</v>
          </cell>
          <cell r="Q1577">
            <v>0</v>
          </cell>
          <cell r="R1577">
            <v>23.950000762939453</v>
          </cell>
          <cell r="S1577">
            <v>3.5399999618530273</v>
          </cell>
          <cell r="T1577">
            <v>0</v>
          </cell>
          <cell r="U1577">
            <v>3.130000114440918</v>
          </cell>
          <cell r="V1577">
            <v>83.129997253417969</v>
          </cell>
          <cell r="W1577" t="str">
            <v>CISCO_DAILY_BILL_DTL20040316.TXT</v>
          </cell>
          <cell r="X1577">
            <v>38063</v>
          </cell>
          <cell r="Z1577" t="str">
            <v>Print Summary</v>
          </cell>
        </row>
        <row r="1578">
          <cell r="E1578">
            <v>38090</v>
          </cell>
          <cell r="F1578">
            <v>29</v>
          </cell>
          <cell r="G1578">
            <v>644</v>
          </cell>
          <cell r="K1578" t="str">
            <v>DR</v>
          </cell>
          <cell r="L1578">
            <v>38061</v>
          </cell>
          <cell r="N1578">
            <v>532</v>
          </cell>
          <cell r="P1578">
            <v>112</v>
          </cell>
          <cell r="Q1578">
            <v>0</v>
          </cell>
          <cell r="R1578">
            <v>21.950000762939453</v>
          </cell>
          <cell r="S1578">
            <v>5.1399998664855957</v>
          </cell>
          <cell r="T1578">
            <v>0</v>
          </cell>
          <cell r="U1578">
            <v>3.1600000858306885</v>
          </cell>
          <cell r="V1578">
            <v>86.029998779296875</v>
          </cell>
          <cell r="W1578" t="str">
            <v>CISCO_DAILY_BILL_DTL20040414.TXT</v>
          </cell>
          <cell r="X1578">
            <v>38092</v>
          </cell>
          <cell r="Z1578" t="str">
            <v>Print Summary</v>
          </cell>
        </row>
        <row r="1579">
          <cell r="E1579">
            <v>38120</v>
          </cell>
          <cell r="F1579">
            <v>30</v>
          </cell>
          <cell r="G1579">
            <v>654</v>
          </cell>
          <cell r="K1579" t="str">
            <v>DR</v>
          </cell>
          <cell r="L1579">
            <v>38090</v>
          </cell>
          <cell r="N1579">
            <v>519</v>
          </cell>
          <cell r="P1579">
            <v>135</v>
          </cell>
          <cell r="Q1579">
            <v>0</v>
          </cell>
          <cell r="R1579">
            <v>13.770000457763672</v>
          </cell>
          <cell r="S1579">
            <v>9.9200000762939453</v>
          </cell>
          <cell r="T1579">
            <v>0</v>
          </cell>
          <cell r="U1579">
            <v>3.2300000190734863</v>
          </cell>
          <cell r="V1579">
            <v>89.790000915527344</v>
          </cell>
          <cell r="W1579" t="str">
            <v>CISCO_DAILY_BILL_DTL20040514.TXT</v>
          </cell>
          <cell r="X1579">
            <v>38124</v>
          </cell>
          <cell r="Z1579" t="str">
            <v>Print Summary</v>
          </cell>
        </row>
        <row r="1580">
          <cell r="E1580">
            <v>38152</v>
          </cell>
          <cell r="F1580">
            <v>32</v>
          </cell>
          <cell r="G1580">
            <v>742</v>
          </cell>
          <cell r="K1580" t="str">
            <v>DR</v>
          </cell>
          <cell r="L1580">
            <v>38120</v>
          </cell>
          <cell r="N1580">
            <v>630</v>
          </cell>
          <cell r="P1580">
            <v>112</v>
          </cell>
          <cell r="Q1580">
            <v>0</v>
          </cell>
          <cell r="R1580">
            <v>17.149999618530273</v>
          </cell>
          <cell r="S1580">
            <v>15.369999885559082</v>
          </cell>
          <cell r="T1580">
            <v>0</v>
          </cell>
          <cell r="U1580">
            <v>3.6600000858306885</v>
          </cell>
          <cell r="V1580">
            <v>109.61000061035156</v>
          </cell>
          <cell r="W1580" t="str">
            <v>CISCO_DAILY_BILL_DTL20040615.TXT</v>
          </cell>
          <cell r="X1580">
            <v>38154</v>
          </cell>
          <cell r="Z1580" t="str">
            <v>Print Summary</v>
          </cell>
        </row>
        <row r="1581">
          <cell r="E1581">
            <v>38182</v>
          </cell>
          <cell r="F1581">
            <v>30</v>
          </cell>
          <cell r="G1581">
            <v>753</v>
          </cell>
          <cell r="K1581" t="str">
            <v>DR</v>
          </cell>
          <cell r="L1581">
            <v>38152</v>
          </cell>
          <cell r="N1581">
            <v>689</v>
          </cell>
          <cell r="P1581">
            <v>61</v>
          </cell>
          <cell r="Q1581">
            <v>3</v>
          </cell>
          <cell r="R1581">
            <v>18.760000228881836</v>
          </cell>
          <cell r="S1581">
            <v>8.369999885559082</v>
          </cell>
          <cell r="T1581">
            <v>1.3700000047683716</v>
          </cell>
          <cell r="U1581">
            <v>3.7100000381469727</v>
          </cell>
          <cell r="V1581">
            <v>108.69999694824219</v>
          </cell>
          <cell r="W1581" t="str">
            <v>CISCO_DAILY_BILL_DTL20040715.TXT</v>
          </cell>
          <cell r="X1581">
            <v>38184</v>
          </cell>
          <cell r="Z1581" t="str">
            <v>Print Summary</v>
          </cell>
        </row>
        <row r="1582">
          <cell r="E1582">
            <v>38211</v>
          </cell>
          <cell r="F1582">
            <v>29</v>
          </cell>
          <cell r="G1582">
            <v>666</v>
          </cell>
          <cell r="K1582" t="str">
            <v>DR</v>
          </cell>
          <cell r="L1582">
            <v>38182</v>
          </cell>
          <cell r="N1582">
            <v>611</v>
          </cell>
          <cell r="P1582">
            <v>46</v>
          </cell>
          <cell r="Q1582">
            <v>9</v>
          </cell>
          <cell r="R1582">
            <v>16.639999389648438</v>
          </cell>
          <cell r="S1582">
            <v>6.309999942779541</v>
          </cell>
          <cell r="T1582">
            <v>4.119999885559082</v>
          </cell>
          <cell r="U1582">
            <v>3.2899999618530273</v>
          </cell>
          <cell r="V1582">
            <v>96.099998474121094</v>
          </cell>
          <cell r="W1582" t="str">
            <v>CISCO_DAILY_BILL_DTL20040813.TXT</v>
          </cell>
          <cell r="X1582">
            <v>38215</v>
          </cell>
          <cell r="Z1582" t="str">
            <v>Print Summary</v>
          </cell>
        </row>
        <row r="1583">
          <cell r="E1583">
            <v>38244</v>
          </cell>
          <cell r="F1583">
            <v>33</v>
          </cell>
          <cell r="G1583">
            <v>870</v>
          </cell>
          <cell r="K1583" t="str">
            <v>DR</v>
          </cell>
          <cell r="L1583">
            <v>38211</v>
          </cell>
          <cell r="N1583">
            <v>758</v>
          </cell>
          <cell r="P1583">
            <v>77</v>
          </cell>
          <cell r="Q1583">
            <v>35</v>
          </cell>
          <cell r="R1583">
            <v>17.809999465942383</v>
          </cell>
          <cell r="S1583">
            <v>10.329999923706055</v>
          </cell>
          <cell r="T1583">
            <v>15.75</v>
          </cell>
          <cell r="U1583">
            <v>4.2899999618530273</v>
          </cell>
          <cell r="V1583">
            <v>139.55000305175781</v>
          </cell>
          <cell r="W1583" t="str">
            <v>CISCO_DAILY_BILL_DTL20040916.TXT</v>
          </cell>
          <cell r="X1583">
            <v>38247</v>
          </cell>
          <cell r="Z1583" t="str">
            <v>Print Summary</v>
          </cell>
        </row>
        <row r="1584">
          <cell r="E1584">
            <v>38182</v>
          </cell>
          <cell r="F1584">
            <v>29</v>
          </cell>
          <cell r="G1584">
            <v>1157</v>
          </cell>
          <cell r="K1584" t="str">
            <v>DR</v>
          </cell>
          <cell r="L1584">
            <v>38153</v>
          </cell>
          <cell r="N1584">
            <v>1010</v>
          </cell>
          <cell r="P1584">
            <v>139</v>
          </cell>
          <cell r="Q1584">
            <v>8</v>
          </cell>
          <cell r="R1584">
            <v>-11.890000343322754</v>
          </cell>
          <cell r="S1584">
            <v>21.620000839233398</v>
          </cell>
          <cell r="T1584">
            <v>5.190000057220459</v>
          </cell>
          <cell r="U1584">
            <v>5.7100000381469727</v>
          </cell>
          <cell r="V1584">
            <v>154.58999633789063</v>
          </cell>
          <cell r="W1584" t="str">
            <v>CISCO_DAILY_BILL_DTL20040715.TXT</v>
          </cell>
          <cell r="X1584">
            <v>38184</v>
          </cell>
          <cell r="Z1584" t="str">
            <v>Print Summary</v>
          </cell>
        </row>
        <row r="1585">
          <cell r="E1585">
            <v>38211</v>
          </cell>
          <cell r="F1585">
            <v>29</v>
          </cell>
          <cell r="G1585">
            <v>1394</v>
          </cell>
          <cell r="K1585" t="str">
            <v>DR</v>
          </cell>
          <cell r="L1585">
            <v>38182</v>
          </cell>
          <cell r="N1585">
            <v>1215</v>
          </cell>
          <cell r="P1585">
            <v>146</v>
          </cell>
          <cell r="Q1585">
            <v>33</v>
          </cell>
          <cell r="R1585">
            <v>-14.300000190734863</v>
          </cell>
          <cell r="S1585">
            <v>22.709999084472656</v>
          </cell>
          <cell r="T1585">
            <v>21.389999389648438</v>
          </cell>
          <cell r="U1585">
            <v>6.880000114440918</v>
          </cell>
          <cell r="V1585">
            <v>206.38999938964844</v>
          </cell>
          <cell r="W1585" t="str">
            <v>CISCO_DAILY_BILL_DTL20040816.TXT</v>
          </cell>
          <cell r="X1585">
            <v>38216</v>
          </cell>
          <cell r="Z1585" t="str">
            <v>Print Summary</v>
          </cell>
        </row>
        <row r="1586">
          <cell r="E1586">
            <v>38244</v>
          </cell>
          <cell r="F1586">
            <v>33</v>
          </cell>
          <cell r="G1586">
            <v>1507</v>
          </cell>
          <cell r="K1586" t="str">
            <v>DR</v>
          </cell>
          <cell r="L1586">
            <v>38211</v>
          </cell>
          <cell r="N1586">
            <v>1257</v>
          </cell>
          <cell r="P1586">
            <v>179</v>
          </cell>
          <cell r="Q1586">
            <v>71</v>
          </cell>
          <cell r="R1586">
            <v>-20.540000915527344</v>
          </cell>
          <cell r="S1586">
            <v>27.149999618530273</v>
          </cell>
          <cell r="T1586">
            <v>45.5</v>
          </cell>
          <cell r="U1586">
            <v>7.429999828338623</v>
          </cell>
          <cell r="V1586">
            <v>246.52999877929688</v>
          </cell>
          <cell r="W1586" t="str">
            <v>CISCO_DAILY_BILL_DTL20040916.TXT</v>
          </cell>
          <cell r="X1586">
            <v>38247</v>
          </cell>
          <cell r="Z1586" t="str">
            <v>Print Summary</v>
          </cell>
        </row>
        <row r="1587">
          <cell r="E1587">
            <v>37907</v>
          </cell>
          <cell r="F1587">
            <v>28</v>
          </cell>
          <cell r="G1587">
            <v>635</v>
          </cell>
          <cell r="K1587" t="str">
            <v>DR</v>
          </cell>
          <cell r="L1587">
            <v>37879</v>
          </cell>
          <cell r="N1587">
            <v>595</v>
          </cell>
          <cell r="P1587">
            <v>37</v>
          </cell>
          <cell r="Q1587">
            <v>3</v>
          </cell>
          <cell r="R1587">
            <v>26.520000457763672</v>
          </cell>
          <cell r="S1587">
            <v>5.7199997901916504</v>
          </cell>
          <cell r="T1587">
            <v>1.4199999570846558</v>
          </cell>
          <cell r="U1587">
            <v>2.8199999332427979</v>
          </cell>
          <cell r="V1587">
            <v>92.720001220703125</v>
          </cell>
          <cell r="W1587" t="str">
            <v>CISCO_DAILY_BILL_DTL20031014.TXT</v>
          </cell>
          <cell r="X1587">
            <v>37909</v>
          </cell>
          <cell r="Z1587" t="str">
            <v>Print Summary</v>
          </cell>
        </row>
        <row r="1588">
          <cell r="E1588">
            <v>37937</v>
          </cell>
          <cell r="F1588">
            <v>30</v>
          </cell>
          <cell r="G1588">
            <v>621</v>
          </cell>
          <cell r="K1588" t="str">
            <v>DR</v>
          </cell>
          <cell r="L1588">
            <v>37907</v>
          </cell>
          <cell r="N1588">
            <v>564</v>
          </cell>
          <cell r="P1588">
            <v>54</v>
          </cell>
          <cell r="Q1588">
            <v>3</v>
          </cell>
          <cell r="R1588">
            <v>24.840000152587891</v>
          </cell>
          <cell r="S1588">
            <v>6.3299999237060547</v>
          </cell>
          <cell r="T1588">
            <v>1.4199999570846558</v>
          </cell>
          <cell r="U1588">
            <v>2.7599999904632568</v>
          </cell>
          <cell r="V1588">
            <v>89.089996337890625</v>
          </cell>
          <cell r="W1588" t="str">
            <v>CISCO_DAILY_BILL_DTL20031113.TXT</v>
          </cell>
          <cell r="X1588">
            <v>37939</v>
          </cell>
          <cell r="Z1588" t="str">
            <v>Print Summary</v>
          </cell>
        </row>
        <row r="1589">
          <cell r="E1589">
            <v>37969</v>
          </cell>
          <cell r="F1589">
            <v>32</v>
          </cell>
          <cell r="G1589">
            <v>652</v>
          </cell>
          <cell r="K1589" t="str">
            <v>DR</v>
          </cell>
          <cell r="L1589">
            <v>37937</v>
          </cell>
          <cell r="N1589">
            <v>583</v>
          </cell>
          <cell r="P1589">
            <v>69</v>
          </cell>
          <cell r="Q1589">
            <v>0</v>
          </cell>
          <cell r="R1589">
            <v>25.260000228881836</v>
          </cell>
          <cell r="S1589">
            <v>3.3299999237060547</v>
          </cell>
          <cell r="T1589">
            <v>0</v>
          </cell>
          <cell r="U1589">
            <v>2.8900001049041748</v>
          </cell>
          <cell r="V1589">
            <v>86.569999694824219</v>
          </cell>
          <cell r="W1589" t="str">
            <v>CISCO_DAILY_BILL_DTL20031215.TXT</v>
          </cell>
          <cell r="X1589">
            <v>37971</v>
          </cell>
          <cell r="Z1589" t="str">
            <v>Print Summary</v>
          </cell>
        </row>
        <row r="1590">
          <cell r="E1590">
            <v>38000</v>
          </cell>
          <cell r="F1590">
            <v>31</v>
          </cell>
          <cell r="G1590">
            <v>685</v>
          </cell>
          <cell r="K1590" t="str">
            <v>DR</v>
          </cell>
          <cell r="L1590">
            <v>37969</v>
          </cell>
          <cell r="N1590">
            <v>610</v>
          </cell>
          <cell r="P1590">
            <v>72</v>
          </cell>
          <cell r="Q1590">
            <v>3</v>
          </cell>
          <cell r="R1590">
            <v>26.430000305175781</v>
          </cell>
          <cell r="S1590">
            <v>3.4800000190734863</v>
          </cell>
          <cell r="T1590">
            <v>1.9700000286102295</v>
          </cell>
          <cell r="U1590">
            <v>3.0399999618530273</v>
          </cell>
          <cell r="V1590">
            <v>93.150001525878906</v>
          </cell>
          <cell r="W1590" t="str">
            <v>CISCO_DAILY_BILL_DTL20040115.TXT</v>
          </cell>
          <cell r="X1590">
            <v>38002</v>
          </cell>
          <cell r="Z1590" t="str">
            <v>Print Summary</v>
          </cell>
        </row>
        <row r="1591">
          <cell r="E1591">
            <v>38029</v>
          </cell>
          <cell r="F1591">
            <v>29</v>
          </cell>
          <cell r="G1591">
            <v>557</v>
          </cell>
          <cell r="K1591" t="str">
            <v>DR</v>
          </cell>
          <cell r="L1591">
            <v>38000</v>
          </cell>
          <cell r="N1591">
            <v>499</v>
          </cell>
          <cell r="P1591">
            <v>54</v>
          </cell>
          <cell r="Q1591">
            <v>4</v>
          </cell>
          <cell r="R1591">
            <v>21.440000534057617</v>
          </cell>
          <cell r="S1591">
            <v>2.5899999141693115</v>
          </cell>
          <cell r="T1591">
            <v>2.630000114440918</v>
          </cell>
          <cell r="U1591">
            <v>2.6800000667572021</v>
          </cell>
          <cell r="V1591">
            <v>74.860000610351563</v>
          </cell>
          <cell r="W1591" t="str">
            <v>CISCO_DAILY_BILL_DTL20040213.TXT</v>
          </cell>
          <cell r="X1591">
            <v>38034</v>
          </cell>
          <cell r="Z1591" t="str">
            <v>Print Summary</v>
          </cell>
        </row>
        <row r="1592">
          <cell r="E1592">
            <v>38061</v>
          </cell>
          <cell r="F1592">
            <v>32</v>
          </cell>
          <cell r="G1592">
            <v>627</v>
          </cell>
          <cell r="K1592" t="str">
            <v>DR</v>
          </cell>
          <cell r="L1592">
            <v>38029</v>
          </cell>
          <cell r="N1592">
            <v>574</v>
          </cell>
          <cell r="P1592">
            <v>53</v>
          </cell>
          <cell r="Q1592">
            <v>0</v>
          </cell>
          <cell r="R1592">
            <v>24.590000152587891</v>
          </cell>
          <cell r="S1592">
            <v>2.5299999713897705</v>
          </cell>
          <cell r="T1592">
            <v>0</v>
          </cell>
          <cell r="U1592">
            <v>3.0899999141693115</v>
          </cell>
          <cell r="V1592">
            <v>82.129997253417969</v>
          </cell>
          <cell r="W1592" t="str">
            <v>CISCO_DAILY_BILL_DTL20040316.TXT</v>
          </cell>
          <cell r="X1592">
            <v>38063</v>
          </cell>
          <cell r="Z1592" t="str">
            <v>Print Summary</v>
          </cell>
        </row>
        <row r="1593">
          <cell r="E1593">
            <v>38090</v>
          </cell>
          <cell r="F1593">
            <v>29</v>
          </cell>
          <cell r="G1593">
            <v>626</v>
          </cell>
          <cell r="K1593" t="str">
            <v>DR</v>
          </cell>
          <cell r="L1593">
            <v>38061</v>
          </cell>
          <cell r="N1593">
            <v>576</v>
          </cell>
          <cell r="P1593">
            <v>50</v>
          </cell>
          <cell r="Q1593">
            <v>0</v>
          </cell>
          <cell r="R1593">
            <v>23.649999618530273</v>
          </cell>
          <cell r="S1593">
            <v>2.3199999332427979</v>
          </cell>
          <cell r="T1593">
            <v>0</v>
          </cell>
          <cell r="U1593">
            <v>3.0699999332427979</v>
          </cell>
          <cell r="V1593">
            <v>83.040000915527344</v>
          </cell>
          <cell r="W1593" t="str">
            <v>CISCO_DAILY_BILL_DTL20040414.TXT</v>
          </cell>
          <cell r="X1593">
            <v>38092</v>
          </cell>
          <cell r="Z1593" t="str">
            <v>Print Summary</v>
          </cell>
        </row>
        <row r="1594">
          <cell r="E1594">
            <v>38120</v>
          </cell>
          <cell r="F1594">
            <v>30</v>
          </cell>
          <cell r="G1594">
            <v>632</v>
          </cell>
          <cell r="K1594" t="str">
            <v>DR</v>
          </cell>
          <cell r="L1594">
            <v>38090</v>
          </cell>
          <cell r="N1594">
            <v>582</v>
          </cell>
          <cell r="P1594">
            <v>50</v>
          </cell>
          <cell r="Q1594">
            <v>0</v>
          </cell>
          <cell r="R1594">
            <v>15.449999809265137</v>
          </cell>
          <cell r="S1594">
            <v>3.5699999332427979</v>
          </cell>
          <cell r="T1594">
            <v>0</v>
          </cell>
          <cell r="U1594">
            <v>3.1099998950958252</v>
          </cell>
          <cell r="V1594">
            <v>82.370002746582031</v>
          </cell>
          <cell r="W1594" t="str">
            <v>CISCO_DAILY_BILL_DTL20040517.TXT</v>
          </cell>
          <cell r="X1594">
            <v>38125</v>
          </cell>
          <cell r="Z1594" t="str">
            <v>Print Summary</v>
          </cell>
        </row>
        <row r="1595">
          <cell r="E1595">
            <v>38152</v>
          </cell>
          <cell r="F1595">
            <v>32</v>
          </cell>
          <cell r="G1595">
            <v>703</v>
          </cell>
          <cell r="K1595" t="str">
            <v>DR</v>
          </cell>
          <cell r="L1595">
            <v>38120</v>
          </cell>
          <cell r="N1595">
            <v>659</v>
          </cell>
          <cell r="P1595">
            <v>44</v>
          </cell>
          <cell r="Q1595">
            <v>0</v>
          </cell>
          <cell r="R1595">
            <v>17.940000534057617</v>
          </cell>
          <cell r="S1595">
            <v>6.0399999618530273</v>
          </cell>
          <cell r="T1595">
            <v>0</v>
          </cell>
          <cell r="U1595">
            <v>3.4700000286102295</v>
          </cell>
          <cell r="V1595">
            <v>95.970001220703125</v>
          </cell>
          <cell r="W1595" t="str">
            <v>CISCO_DAILY_BILL_DTL20040615.TXT</v>
          </cell>
          <cell r="X1595">
            <v>38154</v>
          </cell>
          <cell r="Z1595" t="str">
            <v>Print Summary</v>
          </cell>
        </row>
        <row r="1596">
          <cell r="E1596">
            <v>38182</v>
          </cell>
          <cell r="F1596">
            <v>30</v>
          </cell>
          <cell r="G1596">
            <v>703</v>
          </cell>
          <cell r="K1596" t="str">
            <v>DR</v>
          </cell>
          <cell r="L1596">
            <v>38152</v>
          </cell>
          <cell r="N1596">
            <v>662</v>
          </cell>
          <cell r="P1596">
            <v>39</v>
          </cell>
          <cell r="Q1596">
            <v>2</v>
          </cell>
          <cell r="R1596">
            <v>18.030000686645508</v>
          </cell>
          <cell r="S1596">
            <v>5.3499999046325684</v>
          </cell>
          <cell r="T1596">
            <v>0.9100000262260437</v>
          </cell>
          <cell r="U1596">
            <v>3.4700000286102295</v>
          </cell>
          <cell r="V1596">
            <v>97.540000915527344</v>
          </cell>
          <cell r="W1596" t="str">
            <v>CISCO_DAILY_BILL_DTL20040715.TXT</v>
          </cell>
          <cell r="X1596">
            <v>38184</v>
          </cell>
          <cell r="Z1596" t="str">
            <v>Print Summary</v>
          </cell>
        </row>
        <row r="1597">
          <cell r="E1597">
            <v>38211</v>
          </cell>
          <cell r="F1597">
            <v>29</v>
          </cell>
          <cell r="G1597">
            <v>769</v>
          </cell>
          <cell r="K1597" t="str">
            <v>DR</v>
          </cell>
          <cell r="L1597">
            <v>38182</v>
          </cell>
          <cell r="N1597">
            <v>720</v>
          </cell>
          <cell r="P1597">
            <v>40</v>
          </cell>
          <cell r="Q1597">
            <v>9</v>
          </cell>
          <cell r="R1597">
            <v>19.610000610351563</v>
          </cell>
          <cell r="S1597">
            <v>5.4899997711181641</v>
          </cell>
          <cell r="T1597">
            <v>4.119999885559082</v>
          </cell>
          <cell r="U1597">
            <v>3.7999999523162842</v>
          </cell>
          <cell r="V1597">
            <v>112.48999786376953</v>
          </cell>
          <cell r="W1597" t="str">
            <v>CISCO_DAILY_BILL_DTL20040816.TXT</v>
          </cell>
          <cell r="X1597">
            <v>38216</v>
          </cell>
          <cell r="Z1597" t="str">
            <v>Print Summary</v>
          </cell>
        </row>
        <row r="1598">
          <cell r="E1598">
            <v>38244</v>
          </cell>
          <cell r="F1598">
            <v>33</v>
          </cell>
          <cell r="G1598">
            <v>1022</v>
          </cell>
          <cell r="K1598" t="str">
            <v>DR</v>
          </cell>
          <cell r="L1598">
            <v>38211</v>
          </cell>
          <cell r="N1598">
            <v>978</v>
          </cell>
          <cell r="P1598">
            <v>36</v>
          </cell>
          <cell r="Q1598">
            <v>8</v>
          </cell>
          <cell r="R1598">
            <v>22.479999542236328</v>
          </cell>
          <cell r="S1598">
            <v>4.8299999237060547</v>
          </cell>
          <cell r="T1598">
            <v>3.6099998950958252</v>
          </cell>
          <cell r="U1598">
            <v>5.0500001907348633</v>
          </cell>
          <cell r="V1598">
            <v>149.33000183105469</v>
          </cell>
          <cell r="W1598" t="str">
            <v>CISCO_DAILY_BILL_DTL20040915.TXT</v>
          </cell>
          <cell r="X1598">
            <v>38246</v>
          </cell>
          <cell r="Z1598" t="str">
            <v>Print Summary</v>
          </cell>
        </row>
        <row r="1599">
          <cell r="E1599">
            <v>37817</v>
          </cell>
          <cell r="F1599">
            <v>15</v>
          </cell>
          <cell r="G1599">
            <v>791</v>
          </cell>
          <cell r="K1599" t="str">
            <v>DR</v>
          </cell>
          <cell r="L1599">
            <v>37802</v>
          </cell>
          <cell r="N1599">
            <v>615</v>
          </cell>
          <cell r="P1599">
            <v>174</v>
          </cell>
          <cell r="Q1599">
            <v>2</v>
          </cell>
          <cell r="R1599">
            <v>26.979999542236328</v>
          </cell>
          <cell r="S1599">
            <v>26.770000457763672</v>
          </cell>
          <cell r="T1599">
            <v>0.94999998807907104</v>
          </cell>
          <cell r="U1599">
            <v>4.059999942779541</v>
          </cell>
          <cell r="V1599">
            <v>144.99000549316406</v>
          </cell>
          <cell r="W1599" t="str">
            <v>CISCO_DAILY_BILL_DTL20030807.TXT</v>
          </cell>
          <cell r="X1599">
            <v>37841</v>
          </cell>
          <cell r="Z1599" t="str">
            <v>Print Summary</v>
          </cell>
        </row>
        <row r="1600">
          <cell r="E1600">
            <v>37817</v>
          </cell>
          <cell r="F1600">
            <v>15</v>
          </cell>
          <cell r="G1600">
            <v>791</v>
          </cell>
          <cell r="K1600" t="str">
            <v>DR</v>
          </cell>
          <cell r="L1600">
            <v>37802</v>
          </cell>
          <cell r="N1600">
            <v>615</v>
          </cell>
          <cell r="P1600">
            <v>174</v>
          </cell>
          <cell r="Q1600">
            <v>2</v>
          </cell>
          <cell r="R1600">
            <v>26.979999542236328</v>
          </cell>
          <cell r="S1600">
            <v>26.770000457763672</v>
          </cell>
          <cell r="T1600">
            <v>0.94999998807907104</v>
          </cell>
          <cell r="U1600">
            <v>4.059999942779541</v>
          </cell>
          <cell r="V1600">
            <v>144.99000549316406</v>
          </cell>
          <cell r="W1600" t="str">
            <v>CISCO_DAILY_BILL_DTL20030716.TXT</v>
          </cell>
          <cell r="X1600">
            <v>37819</v>
          </cell>
          <cell r="Z1600" t="str">
            <v>Print Summary</v>
          </cell>
        </row>
        <row r="1601">
          <cell r="E1601">
            <v>37846</v>
          </cell>
          <cell r="F1601">
            <v>29</v>
          </cell>
          <cell r="G1601">
            <v>1935</v>
          </cell>
          <cell r="K1601" t="str">
            <v>DR</v>
          </cell>
          <cell r="L1601">
            <v>37817</v>
          </cell>
          <cell r="N1601">
            <v>1472</v>
          </cell>
          <cell r="P1601">
            <v>444</v>
          </cell>
          <cell r="Q1601">
            <v>19</v>
          </cell>
          <cell r="R1601">
            <v>64.580001831054688</v>
          </cell>
          <cell r="S1601">
            <v>68.319999694824219</v>
          </cell>
          <cell r="T1601">
            <v>9</v>
          </cell>
          <cell r="U1601">
            <v>9.9200000762939453</v>
          </cell>
          <cell r="V1601">
            <v>372.1199951171875</v>
          </cell>
          <cell r="W1601" t="str">
            <v>CISCO_DAILY_BILL_DTL20030815A.TXT</v>
          </cell>
          <cell r="X1601">
            <v>37851</v>
          </cell>
          <cell r="Z1601" t="str">
            <v>Print Summary</v>
          </cell>
        </row>
        <row r="1602">
          <cell r="E1602">
            <v>37878</v>
          </cell>
          <cell r="F1602">
            <v>32</v>
          </cell>
          <cell r="G1602">
            <v>2422</v>
          </cell>
          <cell r="K1602" t="str">
            <v>DR</v>
          </cell>
          <cell r="L1602">
            <v>37846</v>
          </cell>
          <cell r="N1602">
            <v>1901</v>
          </cell>
          <cell r="P1602">
            <v>441</v>
          </cell>
          <cell r="Q1602">
            <v>80</v>
          </cell>
          <cell r="R1602">
            <v>83.949996948242188</v>
          </cell>
          <cell r="S1602">
            <v>67.949996948242188</v>
          </cell>
          <cell r="T1602">
            <v>37.930000305175781</v>
          </cell>
          <cell r="U1602">
            <v>11.75</v>
          </cell>
          <cell r="V1602">
            <v>482.58999633789063</v>
          </cell>
          <cell r="W1602" t="str">
            <v>CISCO_DAILY_BILL_DTL20030916.TXT</v>
          </cell>
          <cell r="X1602">
            <v>37881</v>
          </cell>
          <cell r="Z1602" t="str">
            <v>Print Summary</v>
          </cell>
        </row>
        <row r="1603">
          <cell r="E1603">
            <v>37907</v>
          </cell>
          <cell r="F1603">
            <v>29</v>
          </cell>
          <cell r="G1603">
            <v>1450</v>
          </cell>
          <cell r="K1603" t="str">
            <v>DR</v>
          </cell>
          <cell r="L1603">
            <v>37878</v>
          </cell>
          <cell r="N1603">
            <v>1139</v>
          </cell>
          <cell r="P1603">
            <v>286</v>
          </cell>
          <cell r="Q1603">
            <v>25</v>
          </cell>
          <cell r="R1603">
            <v>50.759998321533203</v>
          </cell>
          <cell r="S1603">
            <v>44.209999084472656</v>
          </cell>
          <cell r="T1603">
            <v>11.869999885559082</v>
          </cell>
          <cell r="U1603">
            <v>6.429999828338623</v>
          </cell>
          <cell r="V1603">
            <v>270.66000366210938</v>
          </cell>
          <cell r="W1603" t="str">
            <v>CISCO_DAILY_BILL_DTL20031014.TXT</v>
          </cell>
          <cell r="X1603">
            <v>37909</v>
          </cell>
          <cell r="Z1603" t="str">
            <v>Print Summary</v>
          </cell>
        </row>
        <row r="1604">
          <cell r="E1604">
            <v>37937</v>
          </cell>
          <cell r="F1604">
            <v>30</v>
          </cell>
          <cell r="G1604">
            <v>1524</v>
          </cell>
          <cell r="K1604" t="str">
            <v>DR</v>
          </cell>
          <cell r="L1604">
            <v>37907</v>
          </cell>
          <cell r="N1604">
            <v>1257</v>
          </cell>
          <cell r="P1604">
            <v>244</v>
          </cell>
          <cell r="Q1604">
            <v>23</v>
          </cell>
          <cell r="R1604">
            <v>55.409999847412109</v>
          </cell>
          <cell r="S1604">
            <v>30.170000076293945</v>
          </cell>
          <cell r="T1604">
            <v>10.909999847412109</v>
          </cell>
          <cell r="U1604">
            <v>6.7699999809265137</v>
          </cell>
          <cell r="V1604">
            <v>268.239990234375</v>
          </cell>
          <cell r="W1604" t="str">
            <v>CISCO_DAILY_BILL_DTL20031113.TXT</v>
          </cell>
          <cell r="X1604">
            <v>37939</v>
          </cell>
          <cell r="Z1604" t="str">
            <v>Print Summary</v>
          </cell>
        </row>
        <row r="1605">
          <cell r="E1605">
            <v>37969</v>
          </cell>
          <cell r="F1605">
            <v>32</v>
          </cell>
          <cell r="G1605">
            <v>1450</v>
          </cell>
          <cell r="K1605" t="str">
            <v>DR</v>
          </cell>
          <cell r="L1605">
            <v>37937</v>
          </cell>
          <cell r="N1605">
            <v>1277</v>
          </cell>
          <cell r="P1605">
            <v>173</v>
          </cell>
          <cell r="Q1605">
            <v>0</v>
          </cell>
          <cell r="R1605">
            <v>55.330001831054688</v>
          </cell>
          <cell r="S1605">
            <v>8.3599996566772461</v>
          </cell>
          <cell r="T1605">
            <v>0</v>
          </cell>
          <cell r="U1605">
            <v>6.440000057220459</v>
          </cell>
          <cell r="V1605">
            <v>218.3699951171875</v>
          </cell>
          <cell r="W1605" t="str">
            <v>CISCO_DAILY_BILL_DTL20031215.TXT</v>
          </cell>
          <cell r="X1605">
            <v>37971</v>
          </cell>
          <cell r="Z1605" t="str">
            <v>Print Summary</v>
          </cell>
        </row>
        <row r="1606">
          <cell r="E1606">
            <v>38000</v>
          </cell>
          <cell r="F1606">
            <v>31</v>
          </cell>
          <cell r="G1606">
            <v>1339</v>
          </cell>
          <cell r="K1606" t="str">
            <v>DR</v>
          </cell>
          <cell r="L1606">
            <v>37969</v>
          </cell>
          <cell r="N1606">
            <v>1144</v>
          </cell>
          <cell r="P1606">
            <v>192</v>
          </cell>
          <cell r="Q1606">
            <v>3</v>
          </cell>
          <cell r="R1606">
            <v>49.560001373291016</v>
          </cell>
          <cell r="S1606">
            <v>9.2799997329711914</v>
          </cell>
          <cell r="T1606">
            <v>1.9700000286102295</v>
          </cell>
          <cell r="U1606">
            <v>5.940000057220459</v>
          </cell>
          <cell r="V1606">
            <v>200.88999938964844</v>
          </cell>
          <cell r="W1606" t="str">
            <v>CISCO_DAILY_BILL_DTL20040115.TXT</v>
          </cell>
          <cell r="X1606">
            <v>38002</v>
          </cell>
          <cell r="Z1606" t="str">
            <v>Print Summary</v>
          </cell>
        </row>
        <row r="1607">
          <cell r="E1607">
            <v>38029</v>
          </cell>
          <cell r="F1607">
            <v>29</v>
          </cell>
          <cell r="G1607">
            <v>1275</v>
          </cell>
          <cell r="K1607" t="str">
            <v>DR</v>
          </cell>
          <cell r="L1607">
            <v>38000</v>
          </cell>
          <cell r="N1607">
            <v>1089</v>
          </cell>
          <cell r="P1607">
            <v>173</v>
          </cell>
          <cell r="Q1607">
            <v>13</v>
          </cell>
          <cell r="R1607">
            <v>46.790000915527344</v>
          </cell>
          <cell r="S1607">
            <v>8.3000001907348633</v>
          </cell>
          <cell r="T1607">
            <v>8.5500001907348633</v>
          </cell>
          <cell r="U1607">
            <v>6.1399998664855957</v>
          </cell>
          <cell r="V1607">
            <v>196.88999938964844</v>
          </cell>
          <cell r="W1607" t="str">
            <v>CISCO_DAILY_BILL_DTL20040213.TXT</v>
          </cell>
          <cell r="X1607">
            <v>38034</v>
          </cell>
          <cell r="Z1607" t="str">
            <v>Print Summary</v>
          </cell>
        </row>
        <row r="1608">
          <cell r="E1608">
            <v>38061</v>
          </cell>
          <cell r="F1608">
            <v>32</v>
          </cell>
          <cell r="G1608">
            <v>1200</v>
          </cell>
          <cell r="K1608" t="str">
            <v>DR</v>
          </cell>
          <cell r="L1608">
            <v>38029</v>
          </cell>
          <cell r="N1608">
            <v>1047</v>
          </cell>
          <cell r="P1608">
            <v>153</v>
          </cell>
          <cell r="Q1608">
            <v>0</v>
          </cell>
          <cell r="R1608">
            <v>44.849998474121094</v>
          </cell>
          <cell r="S1608">
            <v>7.320000171661377</v>
          </cell>
          <cell r="T1608">
            <v>0</v>
          </cell>
          <cell r="U1608">
            <v>5.9200000762939453</v>
          </cell>
          <cell r="V1608">
            <v>173.03999328613281</v>
          </cell>
          <cell r="W1608" t="str">
            <v>CISCO_DAILY_BILL_DTL20040316.TXT</v>
          </cell>
          <cell r="X1608">
            <v>38063</v>
          </cell>
          <cell r="Z1608" t="str">
            <v>Print Summary</v>
          </cell>
        </row>
        <row r="1609">
          <cell r="E1609">
            <v>38090</v>
          </cell>
          <cell r="F1609">
            <v>29</v>
          </cell>
          <cell r="G1609">
            <v>1058</v>
          </cell>
          <cell r="K1609" t="str">
            <v>DR</v>
          </cell>
          <cell r="L1609">
            <v>38061</v>
          </cell>
          <cell r="N1609">
            <v>930</v>
          </cell>
          <cell r="P1609">
            <v>128</v>
          </cell>
          <cell r="Q1609">
            <v>0</v>
          </cell>
          <cell r="R1609">
            <v>38.290000915527344</v>
          </cell>
          <cell r="S1609">
            <v>5.8600001335144043</v>
          </cell>
          <cell r="T1609">
            <v>0</v>
          </cell>
          <cell r="U1609">
            <v>5.2100000381469727</v>
          </cell>
          <cell r="V1609">
            <v>152.1199951171875</v>
          </cell>
          <cell r="W1609" t="str">
            <v>CISCO_DAILY_BILL_DTL20040414.TXT</v>
          </cell>
          <cell r="X1609">
            <v>38092</v>
          </cell>
          <cell r="Z1609" t="str">
            <v>Print Summary</v>
          </cell>
        </row>
        <row r="1610">
          <cell r="E1610">
            <v>38120</v>
          </cell>
          <cell r="F1610">
            <v>30</v>
          </cell>
          <cell r="G1610">
            <v>1234</v>
          </cell>
          <cell r="K1610" t="str">
            <v>DR</v>
          </cell>
          <cell r="L1610">
            <v>38090</v>
          </cell>
          <cell r="N1610">
            <v>1042</v>
          </cell>
          <cell r="P1610">
            <v>192</v>
          </cell>
          <cell r="Q1610">
            <v>0</v>
          </cell>
          <cell r="R1610">
            <v>27.729999542236328</v>
          </cell>
          <cell r="S1610">
            <v>19.129999160766602</v>
          </cell>
          <cell r="T1610">
            <v>0</v>
          </cell>
          <cell r="U1610">
            <v>6.0799999237060547</v>
          </cell>
          <cell r="V1610">
            <v>194.88999938964844</v>
          </cell>
          <cell r="W1610" t="str">
            <v>CISCO_DAILY_BILL_DTL20040514.TXT</v>
          </cell>
          <cell r="X1610">
            <v>38124</v>
          </cell>
          <cell r="Z1610" t="str">
            <v>Print Summary</v>
          </cell>
        </row>
        <row r="1611">
          <cell r="E1611">
            <v>38152</v>
          </cell>
          <cell r="F1611">
            <v>32</v>
          </cell>
          <cell r="G1611">
            <v>1224</v>
          </cell>
          <cell r="K1611" t="str">
            <v>DR</v>
          </cell>
          <cell r="L1611">
            <v>38120</v>
          </cell>
          <cell r="N1611">
            <v>996</v>
          </cell>
          <cell r="P1611">
            <v>228</v>
          </cell>
          <cell r="Q1611">
            <v>0</v>
          </cell>
          <cell r="R1611">
            <v>27.120000839233398</v>
          </cell>
          <cell r="S1611">
            <v>31.290000915527344</v>
          </cell>
          <cell r="T1611">
            <v>0</v>
          </cell>
          <cell r="U1611">
            <v>6.0300002098083496</v>
          </cell>
          <cell r="V1611">
            <v>204.25999450683594</v>
          </cell>
          <cell r="W1611" t="str">
            <v>CISCO_DAILY_BILL_DTL20040616.TXT</v>
          </cell>
          <cell r="X1611">
            <v>38155</v>
          </cell>
          <cell r="Z1611" t="str">
            <v>Print Summary</v>
          </cell>
        </row>
        <row r="1612">
          <cell r="E1612">
            <v>38182</v>
          </cell>
          <cell r="F1612">
            <v>30</v>
          </cell>
          <cell r="G1612">
            <v>1454</v>
          </cell>
          <cell r="K1612" t="str">
            <v>DR</v>
          </cell>
          <cell r="L1612">
            <v>38152</v>
          </cell>
          <cell r="N1612">
            <v>1163</v>
          </cell>
          <cell r="P1612">
            <v>274</v>
          </cell>
          <cell r="Q1612">
            <v>17</v>
          </cell>
          <cell r="R1612">
            <v>31.670000076293945</v>
          </cell>
          <cell r="S1612">
            <v>37.599998474121094</v>
          </cell>
          <cell r="T1612">
            <v>7.7699999809265137</v>
          </cell>
          <cell r="U1612">
            <v>7.1700000762939453</v>
          </cell>
          <cell r="V1612">
            <v>261.57998657226563</v>
          </cell>
          <cell r="W1612" t="str">
            <v>CISCO_DAILY_BILL_DTL20040715.TXT</v>
          </cell>
          <cell r="X1612">
            <v>38184</v>
          </cell>
          <cell r="Z1612" t="str">
            <v>Print Summary</v>
          </cell>
        </row>
        <row r="1613">
          <cell r="E1613">
            <v>38211</v>
          </cell>
          <cell r="F1613">
            <v>29</v>
          </cell>
          <cell r="G1613">
            <v>1931</v>
          </cell>
          <cell r="K1613" t="str">
            <v>DR</v>
          </cell>
          <cell r="L1613">
            <v>38182</v>
          </cell>
          <cell r="N1613">
            <v>1518</v>
          </cell>
          <cell r="P1613">
            <v>312</v>
          </cell>
          <cell r="Q1613">
            <v>101</v>
          </cell>
          <cell r="R1613">
            <v>41.340000152587891</v>
          </cell>
          <cell r="S1613">
            <v>42.819999694824219</v>
          </cell>
          <cell r="T1613">
            <v>46.180000305175781</v>
          </cell>
          <cell r="U1613">
            <v>9.5299997329711914</v>
          </cell>
          <cell r="V1613">
            <v>390.60000610351563</v>
          </cell>
          <cell r="W1613" t="str">
            <v>CISCO_DAILY_BILL_DTL20040813.TXT</v>
          </cell>
          <cell r="X1613">
            <v>38215</v>
          </cell>
          <cell r="Z1613" t="str">
            <v>Print Summary</v>
          </cell>
        </row>
        <row r="1614">
          <cell r="E1614">
            <v>38244</v>
          </cell>
          <cell r="F1614">
            <v>33</v>
          </cell>
          <cell r="G1614">
            <v>2226</v>
          </cell>
          <cell r="K1614" t="str">
            <v>DR</v>
          </cell>
          <cell r="L1614">
            <v>38211</v>
          </cell>
          <cell r="N1614">
            <v>1694</v>
          </cell>
          <cell r="P1614">
            <v>430</v>
          </cell>
          <cell r="Q1614">
            <v>102</v>
          </cell>
          <cell r="R1614">
            <v>38.979999542236328</v>
          </cell>
          <cell r="S1614">
            <v>57.729999542236328</v>
          </cell>
          <cell r="T1614">
            <v>45.919998168945313</v>
          </cell>
          <cell r="U1614">
            <v>10.979999542236328</v>
          </cell>
          <cell r="V1614">
            <v>450.69000244140625</v>
          </cell>
          <cell r="W1614" t="str">
            <v>CISCO_DAILY_BILL_DTL20040915.TXT</v>
          </cell>
          <cell r="X1614">
            <v>38246</v>
          </cell>
          <cell r="Z1614" t="str">
            <v>Print Summary</v>
          </cell>
        </row>
        <row r="1615">
          <cell r="E1615">
            <v>38183</v>
          </cell>
          <cell r="F1615">
            <v>29</v>
          </cell>
          <cell r="G1615">
            <v>459</v>
          </cell>
          <cell r="K1615" t="str">
            <v>DR</v>
          </cell>
          <cell r="L1615">
            <v>38154</v>
          </cell>
          <cell r="N1615">
            <v>380</v>
          </cell>
          <cell r="P1615">
            <v>76</v>
          </cell>
          <cell r="Q1615">
            <v>3</v>
          </cell>
          <cell r="R1615">
            <v>-4.4699997901916504</v>
          </cell>
          <cell r="S1615">
            <v>11.819999694824219</v>
          </cell>
          <cell r="T1615">
            <v>1.940000057220459</v>
          </cell>
          <cell r="U1615">
            <v>2.2599999904632568</v>
          </cell>
          <cell r="V1615">
            <v>48.5</v>
          </cell>
          <cell r="W1615" t="str">
            <v>CISCO_DAILY_BILL_DTL20040716.TXT</v>
          </cell>
          <cell r="X1615">
            <v>38187</v>
          </cell>
          <cell r="Z1615" t="str">
            <v>Print Summary</v>
          </cell>
          <cell r="AA1615" t="str">
            <v>CPP Notification Failure. Move 3 kWh from super peak to on peak.</v>
          </cell>
        </row>
        <row r="1616">
          <cell r="E1616">
            <v>38183</v>
          </cell>
          <cell r="F1616">
            <v>29</v>
          </cell>
          <cell r="G1616">
            <v>459</v>
          </cell>
          <cell r="K1616" t="str">
            <v>DR</v>
          </cell>
          <cell r="L1616">
            <v>38154</v>
          </cell>
          <cell r="N1616">
            <v>380</v>
          </cell>
          <cell r="P1616">
            <v>79</v>
          </cell>
          <cell r="Q1616">
            <v>0</v>
          </cell>
          <cell r="R1616">
            <v>-4.4699997901916504</v>
          </cell>
          <cell r="S1616">
            <v>12.289999961853027</v>
          </cell>
          <cell r="T1616">
            <v>0</v>
          </cell>
          <cell r="U1616">
            <v>2.2599999904632568</v>
          </cell>
          <cell r="V1616">
            <v>47.029998779296875</v>
          </cell>
          <cell r="W1616" t="str">
            <v>CISCO_DAILY_BILL_DTL20040720.TXT</v>
          </cell>
          <cell r="X1616">
            <v>38189</v>
          </cell>
          <cell r="Z1616" t="str">
            <v>Print Summary</v>
          </cell>
          <cell r="AA1616" t="str">
            <v>CPP Notification Failure. Move 3 kWh from super peak to on peak.</v>
          </cell>
        </row>
        <row r="1617">
          <cell r="E1617">
            <v>38214</v>
          </cell>
          <cell r="F1617">
            <v>31</v>
          </cell>
          <cell r="G1617">
            <v>514</v>
          </cell>
          <cell r="K1617" t="str">
            <v>DR</v>
          </cell>
          <cell r="L1617">
            <v>38183</v>
          </cell>
          <cell r="N1617">
            <v>424</v>
          </cell>
          <cell r="P1617">
            <v>90</v>
          </cell>
          <cell r="Q1617">
            <v>0</v>
          </cell>
          <cell r="R1617">
            <v>-4.9899997711181641</v>
          </cell>
          <cell r="S1617">
            <v>14</v>
          </cell>
          <cell r="T1617">
            <v>0</v>
          </cell>
          <cell r="U1617">
            <v>2.5299999713897705</v>
          </cell>
          <cell r="V1617">
            <v>52.919998168945313</v>
          </cell>
          <cell r="W1617" t="str">
            <v>CISCO_DAILY_BILL_DTL20040817.TXT</v>
          </cell>
          <cell r="X1617">
            <v>38217</v>
          </cell>
          <cell r="Z1617" t="str">
            <v>Print Summary</v>
          </cell>
          <cell r="AA1617" t="str">
            <v>CPP Notification Failure. Move 15 kWh from super peak to on peak.</v>
          </cell>
        </row>
        <row r="1618">
          <cell r="E1618">
            <v>38245</v>
          </cell>
          <cell r="F1618">
            <v>31</v>
          </cell>
          <cell r="G1618">
            <v>511</v>
          </cell>
          <cell r="K1618" t="str">
            <v>DR</v>
          </cell>
          <cell r="L1618">
            <v>38214</v>
          </cell>
          <cell r="N1618">
            <v>416</v>
          </cell>
          <cell r="P1618">
            <v>95</v>
          </cell>
          <cell r="Q1618">
            <v>0</v>
          </cell>
          <cell r="R1618">
            <v>-6.5999999046325684</v>
          </cell>
          <cell r="S1618">
            <v>14.420000076293945</v>
          </cell>
          <cell r="T1618">
            <v>0</v>
          </cell>
          <cell r="U1618">
            <v>2.5199999809265137</v>
          </cell>
          <cell r="V1618">
            <v>51.470001220703125</v>
          </cell>
          <cell r="W1618" t="str">
            <v>CISCO_DAILY_BILL_DTL20040917.TXT</v>
          </cell>
          <cell r="X1618">
            <v>38250</v>
          </cell>
          <cell r="Z1618" t="str">
            <v>Print Summary</v>
          </cell>
          <cell r="AA1618" t="str">
            <v>CPP Notification Failure. Move 15 kWh from super peak to on peak.</v>
          </cell>
        </row>
        <row r="1619">
          <cell r="E1619">
            <v>37899</v>
          </cell>
          <cell r="F1619">
            <v>30</v>
          </cell>
          <cell r="G1619">
            <v>1103</v>
          </cell>
          <cell r="K1619" t="str">
            <v>DR</v>
          </cell>
          <cell r="L1619">
            <v>37869</v>
          </cell>
          <cell r="N1619">
            <v>969</v>
          </cell>
          <cell r="P1619">
            <v>122</v>
          </cell>
          <cell r="Q1619">
            <v>12</v>
          </cell>
          <cell r="R1619">
            <v>5.3899998664855957</v>
          </cell>
          <cell r="S1619">
            <v>21.090000152587891</v>
          </cell>
          <cell r="T1619">
            <v>7.9899997711181641</v>
          </cell>
          <cell r="U1619">
            <v>4.8899998664855957</v>
          </cell>
          <cell r="V1619">
            <v>149.52000427246094</v>
          </cell>
          <cell r="W1619" t="str">
            <v>CISCO_DAILY_BILL_DTL20031006.TXT</v>
          </cell>
          <cell r="X1619">
            <v>37901</v>
          </cell>
          <cell r="Z1619" t="str">
            <v>Print Summary</v>
          </cell>
          <cell r="AA1619" t="str">
            <v>CPP Notification Failure. Move 5 kWh from super peak to on peak.</v>
          </cell>
        </row>
        <row r="1620">
          <cell r="E1620">
            <v>37899</v>
          </cell>
          <cell r="F1620">
            <v>30</v>
          </cell>
          <cell r="G1620">
            <v>1103</v>
          </cell>
          <cell r="K1620" t="str">
            <v>DR</v>
          </cell>
          <cell r="L1620">
            <v>37869</v>
          </cell>
          <cell r="N1620">
            <v>969</v>
          </cell>
          <cell r="P1620">
            <v>127</v>
          </cell>
          <cell r="Q1620">
            <v>7</v>
          </cell>
          <cell r="R1620">
            <v>5.3899998664855957</v>
          </cell>
          <cell r="S1620">
            <v>21.959999084472656</v>
          </cell>
          <cell r="T1620">
            <v>4.6599998474121094</v>
          </cell>
          <cell r="U1620">
            <v>4.8899998664855957</v>
          </cell>
          <cell r="V1620">
            <v>147.05999755859375</v>
          </cell>
          <cell r="W1620" t="str">
            <v>CISCO_DAILY_BILL_DTL20031009.TXT</v>
          </cell>
          <cell r="X1620">
            <v>37904</v>
          </cell>
          <cell r="Z1620" t="str">
            <v>Print Summary</v>
          </cell>
          <cell r="AA1620" t="str">
            <v>CPP Notification Failure. Move 5 kWh from super peak to on peak.</v>
          </cell>
        </row>
        <row r="1621">
          <cell r="E1621">
            <v>37928</v>
          </cell>
          <cell r="F1621">
            <v>29</v>
          </cell>
          <cell r="G1621">
            <v>1150</v>
          </cell>
          <cell r="K1621" t="str">
            <v>DR</v>
          </cell>
          <cell r="L1621">
            <v>37899</v>
          </cell>
          <cell r="N1621">
            <v>950</v>
          </cell>
          <cell r="P1621">
            <v>190</v>
          </cell>
          <cell r="Q1621">
            <v>10</v>
          </cell>
          <cell r="R1621">
            <v>8.75</v>
          </cell>
          <cell r="S1621">
            <v>34.849998474121094</v>
          </cell>
          <cell r="T1621">
            <v>6.6599998474121094</v>
          </cell>
          <cell r="U1621">
            <v>5.0999999046325684</v>
          </cell>
          <cell r="V1621">
            <v>172.16999816894531</v>
          </cell>
          <cell r="W1621" t="str">
            <v>CISCO_DAILY_BILL_DTL20031117.TXT</v>
          </cell>
          <cell r="X1621">
            <v>37943</v>
          </cell>
          <cell r="Z1621" t="str">
            <v>Print Summary</v>
          </cell>
        </row>
        <row r="1622">
          <cell r="E1622">
            <v>37959</v>
          </cell>
          <cell r="F1622">
            <v>31</v>
          </cell>
          <cell r="G1622">
            <v>1518</v>
          </cell>
          <cell r="K1622" t="str">
            <v>DR</v>
          </cell>
          <cell r="L1622">
            <v>37928</v>
          </cell>
          <cell r="N1622">
            <v>1210</v>
          </cell>
          <cell r="P1622">
            <v>308</v>
          </cell>
          <cell r="Q1622">
            <v>0</v>
          </cell>
          <cell r="R1622">
            <v>41.159999847412109</v>
          </cell>
          <cell r="S1622">
            <v>81.319999694824219</v>
          </cell>
          <cell r="T1622">
            <v>0</v>
          </cell>
          <cell r="U1622">
            <v>6.7399997711181641</v>
          </cell>
          <cell r="V1622">
            <v>268.16000366210938</v>
          </cell>
          <cell r="W1622" t="str">
            <v>CISCO_DAILY_BILL_DTL20031205.TXT</v>
          </cell>
          <cell r="X1622">
            <v>37963</v>
          </cell>
          <cell r="Z1622" t="str">
            <v>Print Summary</v>
          </cell>
        </row>
        <row r="1623">
          <cell r="E1623">
            <v>37992</v>
          </cell>
          <cell r="F1623">
            <v>33</v>
          </cell>
          <cell r="G1623">
            <v>2630</v>
          </cell>
          <cell r="K1623" t="str">
            <v>DR</v>
          </cell>
          <cell r="L1623">
            <v>37959</v>
          </cell>
          <cell r="N1623">
            <v>2157</v>
          </cell>
          <cell r="P1623">
            <v>453</v>
          </cell>
          <cell r="Q1623">
            <v>20</v>
          </cell>
          <cell r="R1623">
            <v>73.379997253417969</v>
          </cell>
          <cell r="S1623">
            <v>119.59999847412109</v>
          </cell>
          <cell r="T1623">
            <v>9.6800003051757813</v>
          </cell>
          <cell r="U1623">
            <v>11.689999580383301</v>
          </cell>
          <cell r="V1623">
            <v>486.20999145507813</v>
          </cell>
          <cell r="W1623" t="str">
            <v>CISCO_DAILY_BILL_DTL20040107.TXT</v>
          </cell>
          <cell r="X1623">
            <v>37994</v>
          </cell>
          <cell r="Z1623" t="str">
            <v>Print Summary</v>
          </cell>
        </row>
        <row r="1624">
          <cell r="E1624">
            <v>37992</v>
          </cell>
          <cell r="F1624">
            <v>33</v>
          </cell>
          <cell r="G1624">
            <v>2630</v>
          </cell>
          <cell r="K1624" t="str">
            <v>DR</v>
          </cell>
          <cell r="L1624">
            <v>37959</v>
          </cell>
          <cell r="N1624">
            <v>2157</v>
          </cell>
          <cell r="P1624">
            <v>453</v>
          </cell>
          <cell r="Q1624">
            <v>20</v>
          </cell>
          <cell r="R1624">
            <v>73.379997253417969</v>
          </cell>
          <cell r="S1624">
            <v>119.59999847412109</v>
          </cell>
          <cell r="T1624">
            <v>9.6800003051757813</v>
          </cell>
          <cell r="U1624">
            <v>11.689999580383301</v>
          </cell>
          <cell r="V1624">
            <v>486.20999145507813</v>
          </cell>
          <cell r="W1624" t="str">
            <v>CISCO_DAILY_BILL_DTL20040107.TXT</v>
          </cell>
          <cell r="X1624">
            <v>37994</v>
          </cell>
          <cell r="Z1624" t="str">
            <v>Print Summary</v>
          </cell>
        </row>
        <row r="1625">
          <cell r="E1625">
            <v>38021</v>
          </cell>
          <cell r="F1625">
            <v>29</v>
          </cell>
          <cell r="G1625">
            <v>1704</v>
          </cell>
          <cell r="K1625" t="str">
            <v>DR</v>
          </cell>
          <cell r="L1625">
            <v>37992</v>
          </cell>
          <cell r="N1625">
            <v>1350</v>
          </cell>
          <cell r="P1625">
            <v>316</v>
          </cell>
          <cell r="Q1625">
            <v>38</v>
          </cell>
          <cell r="R1625">
            <v>45.580001831054688</v>
          </cell>
          <cell r="S1625">
            <v>83.360000610351563</v>
          </cell>
          <cell r="T1625">
            <v>18.370000839233398</v>
          </cell>
          <cell r="U1625">
            <v>8.0100002288818359</v>
          </cell>
          <cell r="V1625">
            <v>315.1300048828125</v>
          </cell>
          <cell r="W1625" t="str">
            <v>CISCO_DAILY_BILL_DTL20040205.TXT</v>
          </cell>
          <cell r="X1625">
            <v>38023</v>
          </cell>
          <cell r="Z1625" t="str">
            <v>Print Summary</v>
          </cell>
        </row>
        <row r="1626">
          <cell r="E1626">
            <v>38053</v>
          </cell>
          <cell r="F1626">
            <v>32</v>
          </cell>
          <cell r="G1626">
            <v>1953</v>
          </cell>
          <cell r="K1626" t="str">
            <v>DR</v>
          </cell>
          <cell r="L1626">
            <v>38021</v>
          </cell>
          <cell r="N1626">
            <v>1617</v>
          </cell>
          <cell r="P1626">
            <v>336</v>
          </cell>
          <cell r="Q1626">
            <v>0</v>
          </cell>
          <cell r="R1626">
            <v>54.220001220703125</v>
          </cell>
          <cell r="S1626">
            <v>88.550003051757813</v>
          </cell>
          <cell r="T1626">
            <v>0</v>
          </cell>
          <cell r="U1626">
            <v>9.630000114440918</v>
          </cell>
          <cell r="V1626">
            <v>337.64999389648438</v>
          </cell>
          <cell r="W1626" t="str">
            <v>CISCO_DAILY_BILL_DTL20040308.TXT</v>
          </cell>
          <cell r="X1626">
            <v>38055</v>
          </cell>
          <cell r="Z1626" t="str">
            <v>Print Summary</v>
          </cell>
        </row>
        <row r="1627">
          <cell r="E1627">
            <v>38082</v>
          </cell>
          <cell r="F1627">
            <v>29</v>
          </cell>
          <cell r="G1627">
            <v>1221</v>
          </cell>
          <cell r="K1627" t="str">
            <v>DR</v>
          </cell>
          <cell r="L1627">
            <v>38053</v>
          </cell>
          <cell r="N1627">
            <v>1002</v>
          </cell>
          <cell r="P1627">
            <v>219</v>
          </cell>
          <cell r="Q1627">
            <v>0</v>
          </cell>
          <cell r="R1627">
            <v>33.599998474121094</v>
          </cell>
          <cell r="S1627">
            <v>57.709999084472656</v>
          </cell>
          <cell r="T1627">
            <v>0</v>
          </cell>
          <cell r="U1627">
            <v>6.0199999809265137</v>
          </cell>
          <cell r="V1627">
            <v>205.27999877929688</v>
          </cell>
          <cell r="W1627" t="str">
            <v>CISCO_DAILY_BILL_DTL20040406.TXT</v>
          </cell>
          <cell r="X1627">
            <v>38084</v>
          </cell>
          <cell r="Z1627" t="str">
            <v>Print Summary</v>
          </cell>
        </row>
        <row r="1628">
          <cell r="E1628">
            <v>38112</v>
          </cell>
          <cell r="F1628">
            <v>30</v>
          </cell>
          <cell r="G1628">
            <v>1340</v>
          </cell>
          <cell r="K1628" t="str">
            <v>DR</v>
          </cell>
          <cell r="L1628">
            <v>38082</v>
          </cell>
          <cell r="N1628">
            <v>1133</v>
          </cell>
          <cell r="P1628">
            <v>207</v>
          </cell>
          <cell r="Q1628">
            <v>0</v>
          </cell>
          <cell r="R1628">
            <v>17.180000305175781</v>
          </cell>
          <cell r="S1628">
            <v>49.310001373291016</v>
          </cell>
          <cell r="T1628">
            <v>0</v>
          </cell>
          <cell r="U1628">
            <v>6.5999999046325684</v>
          </cell>
          <cell r="V1628">
            <v>209.27999877929688</v>
          </cell>
          <cell r="W1628" t="str">
            <v>CISCO_DAILY_BILL_DTL20040506.TXT</v>
          </cell>
          <cell r="X1628">
            <v>38114</v>
          </cell>
          <cell r="Z1628" t="str">
            <v>Print Summary</v>
          </cell>
        </row>
        <row r="1629">
          <cell r="E1629">
            <v>38144</v>
          </cell>
          <cell r="F1629">
            <v>32</v>
          </cell>
          <cell r="G1629">
            <v>1295</v>
          </cell>
          <cell r="K1629" t="str">
            <v>DR</v>
          </cell>
          <cell r="L1629">
            <v>38112</v>
          </cell>
          <cell r="N1629">
            <v>1125</v>
          </cell>
          <cell r="P1629">
            <v>170</v>
          </cell>
          <cell r="Q1629">
            <v>0</v>
          </cell>
          <cell r="R1629">
            <v>-13.239999771118164</v>
          </cell>
          <cell r="S1629">
            <v>26.440000534057617</v>
          </cell>
          <cell r="T1629">
            <v>0</v>
          </cell>
          <cell r="U1629">
            <v>6.3899998664855957</v>
          </cell>
          <cell r="V1629">
            <v>170.94999694824219</v>
          </cell>
          <cell r="W1629" t="str">
            <v>CISCO_DAILY_BILL_DTL20040607.TXT</v>
          </cell>
          <cell r="X1629">
            <v>38146</v>
          </cell>
          <cell r="Z1629" t="str">
            <v>Print Summary</v>
          </cell>
        </row>
        <row r="1630">
          <cell r="E1630">
            <v>38174</v>
          </cell>
          <cell r="F1630">
            <v>30</v>
          </cell>
          <cell r="G1630">
            <v>1134</v>
          </cell>
          <cell r="K1630" t="str">
            <v>DR</v>
          </cell>
          <cell r="L1630">
            <v>38144</v>
          </cell>
          <cell r="N1630">
            <v>971</v>
          </cell>
          <cell r="P1630">
            <v>163</v>
          </cell>
          <cell r="Q1630">
            <v>0</v>
          </cell>
          <cell r="R1630">
            <v>-11.430000305175781</v>
          </cell>
          <cell r="S1630">
            <v>25.350000381469727</v>
          </cell>
          <cell r="T1630">
            <v>0</v>
          </cell>
          <cell r="U1630">
            <v>5.5900001525878906</v>
          </cell>
          <cell r="V1630">
            <v>149.30000305175781</v>
          </cell>
          <cell r="W1630" t="str">
            <v>CISCO_DAILY_BILL_DTL20040707.TXT</v>
          </cell>
          <cell r="X1630">
            <v>38176</v>
          </cell>
          <cell r="Z1630" t="str">
            <v>Print Summary</v>
          </cell>
        </row>
        <row r="1631">
          <cell r="E1631">
            <v>38203</v>
          </cell>
          <cell r="F1631">
            <v>29</v>
          </cell>
          <cell r="G1631">
            <v>1150</v>
          </cell>
          <cell r="K1631" t="str">
            <v>DR</v>
          </cell>
          <cell r="L1631">
            <v>38174</v>
          </cell>
          <cell r="N1631">
            <v>979</v>
          </cell>
          <cell r="P1631">
            <v>148</v>
          </cell>
          <cell r="Q1631">
            <v>23</v>
          </cell>
          <cell r="R1631">
            <v>-11.520000457763672</v>
          </cell>
          <cell r="S1631">
            <v>23.020000457763672</v>
          </cell>
          <cell r="T1631">
            <v>14.909999847412109</v>
          </cell>
          <cell r="U1631">
            <v>5.679999828338623</v>
          </cell>
          <cell r="V1631">
            <v>165.71000671386719</v>
          </cell>
          <cell r="W1631" t="str">
            <v>CISCO_DAILY_BILL_DTL20040805.TXT</v>
          </cell>
          <cell r="X1631">
            <v>38205</v>
          </cell>
          <cell r="Z1631" t="str">
            <v>Print Summary</v>
          </cell>
        </row>
        <row r="1632">
          <cell r="E1632">
            <v>38236</v>
          </cell>
          <cell r="F1632">
            <v>33</v>
          </cell>
          <cell r="G1632">
            <v>1356</v>
          </cell>
          <cell r="K1632" t="str">
            <v>DR</v>
          </cell>
          <cell r="L1632">
            <v>38203</v>
          </cell>
          <cell r="N1632">
            <v>1194</v>
          </cell>
          <cell r="P1632">
            <v>138</v>
          </cell>
          <cell r="Q1632">
            <v>24</v>
          </cell>
          <cell r="R1632">
            <v>-16.170000076293945</v>
          </cell>
          <cell r="S1632">
            <v>21.280000686645508</v>
          </cell>
          <cell r="T1632">
            <v>15.510000228881836</v>
          </cell>
          <cell r="U1632">
            <v>6.690000057220459</v>
          </cell>
          <cell r="V1632">
            <v>187.97999572753906</v>
          </cell>
          <cell r="W1632" t="str">
            <v>CISCO_DAILY_BILL_DTL20040907.TXT</v>
          </cell>
          <cell r="X1632">
            <v>38238</v>
          </cell>
          <cell r="Z1632" t="str">
            <v>Print Summary</v>
          </cell>
        </row>
        <row r="1633">
          <cell r="E1633">
            <v>37850</v>
          </cell>
          <cell r="F1633">
            <v>30</v>
          </cell>
          <cell r="G1633">
            <v>989</v>
          </cell>
          <cell r="K1633" t="str">
            <v>DR</v>
          </cell>
          <cell r="L1633">
            <v>37820</v>
          </cell>
          <cell r="N1633">
            <v>874</v>
          </cell>
          <cell r="P1633">
            <v>115</v>
          </cell>
          <cell r="Q1633">
            <v>0</v>
          </cell>
          <cell r="R1633">
            <v>4.2600002288818359</v>
          </cell>
          <cell r="S1633">
            <v>19.799999237060547</v>
          </cell>
          <cell r="T1633">
            <v>0</v>
          </cell>
          <cell r="U1633">
            <v>5.070000171661377</v>
          </cell>
          <cell r="V1633">
            <v>128.21000671386719</v>
          </cell>
          <cell r="W1633" t="str">
            <v>CISCO_DAILY_BILL_DTL20030819.TXT</v>
          </cell>
          <cell r="X1633">
            <v>37853</v>
          </cell>
          <cell r="Z1633" t="str">
            <v>Print Summary</v>
          </cell>
          <cell r="AA1633" t="str">
            <v>CPP Notification Failure. Move 12 kWh from super peak to on peak.</v>
          </cell>
        </row>
        <row r="1634">
          <cell r="E1634">
            <v>37880</v>
          </cell>
          <cell r="F1634">
            <v>30</v>
          </cell>
          <cell r="G1634">
            <v>907</v>
          </cell>
          <cell r="K1634" t="str">
            <v>DR</v>
          </cell>
          <cell r="L1634">
            <v>37850</v>
          </cell>
          <cell r="N1634">
            <v>763</v>
          </cell>
          <cell r="P1634">
            <v>144</v>
          </cell>
          <cell r="Q1634">
            <v>0</v>
          </cell>
          <cell r="R1634">
            <v>4</v>
          </cell>
          <cell r="S1634">
            <v>24.850000381469727</v>
          </cell>
          <cell r="T1634">
            <v>0</v>
          </cell>
          <cell r="U1634">
            <v>4.3000001907348633</v>
          </cell>
          <cell r="V1634">
            <v>121.73999786376953</v>
          </cell>
          <cell r="W1634" t="str">
            <v>CISCO_DAILY_BILL_DTL20030918.TXT</v>
          </cell>
          <cell r="X1634">
            <v>37883</v>
          </cell>
          <cell r="Z1634" t="str">
            <v>Print Summary</v>
          </cell>
          <cell r="AA1634" t="str">
            <v>CPP Notification Failure. Move 18 kWh from super peak to on peak.</v>
          </cell>
        </row>
        <row r="1635">
          <cell r="E1635">
            <v>37909</v>
          </cell>
          <cell r="F1635">
            <v>29</v>
          </cell>
          <cell r="G1635">
            <v>811</v>
          </cell>
          <cell r="K1635" t="str">
            <v>DR</v>
          </cell>
          <cell r="L1635">
            <v>37880</v>
          </cell>
          <cell r="N1635">
            <v>688</v>
          </cell>
          <cell r="P1635">
            <v>123</v>
          </cell>
          <cell r="Q1635">
            <v>0</v>
          </cell>
          <cell r="R1635">
            <v>3.8199999332427979</v>
          </cell>
          <cell r="S1635">
            <v>21.270000457763672</v>
          </cell>
          <cell r="T1635">
            <v>0</v>
          </cell>
          <cell r="U1635">
            <v>3.5999999046325684</v>
          </cell>
          <cell r="V1635">
            <v>107.31999969482422</v>
          </cell>
          <cell r="W1635" t="str">
            <v>CISCO_DAILY_BILL_DTL20031017.TXT</v>
          </cell>
          <cell r="X1635">
            <v>37914</v>
          </cell>
          <cell r="Z1635" t="str">
            <v>Print Summary</v>
          </cell>
          <cell r="AA1635" t="str">
            <v>CPP Notification Failure. Move 12 kWh from super peak to on peak.</v>
          </cell>
        </row>
        <row r="1636">
          <cell r="E1636">
            <v>37941</v>
          </cell>
          <cell r="F1636">
            <v>32</v>
          </cell>
          <cell r="G1636">
            <v>975</v>
          </cell>
          <cell r="K1636" t="str">
            <v>DR</v>
          </cell>
          <cell r="L1636">
            <v>37909</v>
          </cell>
          <cell r="N1636">
            <v>805</v>
          </cell>
          <cell r="P1636">
            <v>170</v>
          </cell>
          <cell r="Q1636">
            <v>0</v>
          </cell>
          <cell r="R1636">
            <v>15.829999923706055</v>
          </cell>
          <cell r="S1636">
            <v>38.040000915527344</v>
          </cell>
          <cell r="T1636">
            <v>0</v>
          </cell>
          <cell r="U1636">
            <v>4.320000171661377</v>
          </cell>
          <cell r="V1636">
            <v>152.10000610351563</v>
          </cell>
          <cell r="W1636" t="str">
            <v>CISCO_DAILY_BILL_DTL20031118.TXT</v>
          </cell>
          <cell r="X1636">
            <v>37944</v>
          </cell>
          <cell r="Z1636" t="str">
            <v>Print Summary</v>
          </cell>
          <cell r="AA1636" t="str">
            <v>CPP Notification Failure. Move 2 kWh from super peak to on peak.</v>
          </cell>
        </row>
        <row r="1637">
          <cell r="E1637">
            <v>37971</v>
          </cell>
          <cell r="F1637">
            <v>30</v>
          </cell>
          <cell r="G1637">
            <v>1030</v>
          </cell>
          <cell r="K1637" t="str">
            <v>DR</v>
          </cell>
          <cell r="L1637">
            <v>37941</v>
          </cell>
          <cell r="N1637">
            <v>843</v>
          </cell>
          <cell r="P1637">
            <v>187</v>
          </cell>
          <cell r="Q1637">
            <v>0</v>
          </cell>
          <cell r="R1637">
            <v>28.680000305175781</v>
          </cell>
          <cell r="S1637">
            <v>49.369998931884766</v>
          </cell>
          <cell r="T1637">
            <v>0</v>
          </cell>
          <cell r="U1637">
            <v>4.570000171661377</v>
          </cell>
          <cell r="V1637">
            <v>181.58000183105469</v>
          </cell>
          <cell r="W1637" t="str">
            <v>CISCO_DAILY_BILL_DTL20031218.TXT</v>
          </cell>
          <cell r="X1637">
            <v>37974</v>
          </cell>
          <cell r="Z1637" t="str">
            <v>Print Summary</v>
          </cell>
        </row>
        <row r="1638">
          <cell r="E1638">
            <v>38004</v>
          </cell>
          <cell r="F1638">
            <v>33</v>
          </cell>
          <cell r="G1638">
            <v>1174</v>
          </cell>
          <cell r="K1638" t="str">
            <v>DR</v>
          </cell>
          <cell r="L1638">
            <v>37971</v>
          </cell>
          <cell r="N1638">
            <v>1020</v>
          </cell>
          <cell r="P1638">
            <v>147</v>
          </cell>
          <cell r="Q1638">
            <v>7</v>
          </cell>
          <cell r="R1638">
            <v>34.700000762939453</v>
          </cell>
          <cell r="S1638">
            <v>38.810001373291016</v>
          </cell>
          <cell r="T1638">
            <v>3.3900001049041748</v>
          </cell>
          <cell r="U1638">
            <v>5.2100000381469727</v>
          </cell>
          <cell r="V1638">
            <v>195.72999572753906</v>
          </cell>
          <cell r="W1638" t="str">
            <v>CISCO_DAILY_BILL_DTL20040120.TXT</v>
          </cell>
          <cell r="X1638">
            <v>38007</v>
          </cell>
          <cell r="Z1638" t="str">
            <v>Print Summary</v>
          </cell>
        </row>
        <row r="1639">
          <cell r="E1639">
            <v>38034</v>
          </cell>
          <cell r="F1639">
            <v>30</v>
          </cell>
          <cell r="G1639">
            <v>818</v>
          </cell>
          <cell r="K1639" t="str">
            <v>DR</v>
          </cell>
          <cell r="L1639">
            <v>38004</v>
          </cell>
          <cell r="N1639">
            <v>689</v>
          </cell>
          <cell r="P1639">
            <v>118</v>
          </cell>
          <cell r="Q1639">
            <v>11</v>
          </cell>
          <cell r="R1639">
            <v>23.129999160766602</v>
          </cell>
          <cell r="S1639">
            <v>31.100000381469727</v>
          </cell>
          <cell r="T1639">
            <v>5.320000171661377</v>
          </cell>
          <cell r="U1639">
            <v>3.9900000095367432</v>
          </cell>
          <cell r="V1639">
            <v>136.75999450683594</v>
          </cell>
          <cell r="W1639" t="str">
            <v>CISCO_DAILY_BILL_DTL20040218.TXT</v>
          </cell>
          <cell r="X1639">
            <v>38036</v>
          </cell>
          <cell r="Z1639" t="str">
            <v>Print Summary</v>
          </cell>
        </row>
        <row r="1640">
          <cell r="E1640">
            <v>38063</v>
          </cell>
          <cell r="F1640">
            <v>29</v>
          </cell>
          <cell r="G1640">
            <v>799</v>
          </cell>
          <cell r="K1640" t="str">
            <v>DR</v>
          </cell>
          <cell r="L1640">
            <v>38034</v>
          </cell>
          <cell r="N1640">
            <v>653</v>
          </cell>
          <cell r="P1640">
            <v>146</v>
          </cell>
          <cell r="Q1640">
            <v>0</v>
          </cell>
          <cell r="R1640">
            <v>21.899999618530273</v>
          </cell>
          <cell r="S1640">
            <v>38.479999542236328</v>
          </cell>
          <cell r="T1640">
            <v>0</v>
          </cell>
          <cell r="U1640">
            <v>3.940000057220459</v>
          </cell>
          <cell r="V1640">
            <v>136.71000671386719</v>
          </cell>
          <cell r="W1640" t="str">
            <v>CISCO_DAILY_BILL_DTL20040318.TXT</v>
          </cell>
          <cell r="X1640">
            <v>38065</v>
          </cell>
          <cell r="Z1640" t="str">
            <v>Print Summary</v>
          </cell>
        </row>
        <row r="1641">
          <cell r="E1641">
            <v>38092</v>
          </cell>
          <cell r="F1641">
            <v>29</v>
          </cell>
          <cell r="G1641">
            <v>710</v>
          </cell>
          <cell r="K1641" t="str">
            <v>DR</v>
          </cell>
          <cell r="L1641">
            <v>38063</v>
          </cell>
          <cell r="N1641">
            <v>584</v>
          </cell>
          <cell r="P1641">
            <v>126</v>
          </cell>
          <cell r="Q1641">
            <v>0</v>
          </cell>
          <cell r="R1641">
            <v>17.809999465942383</v>
          </cell>
          <cell r="S1641">
            <v>32.900001525878906</v>
          </cell>
          <cell r="T1641">
            <v>0</v>
          </cell>
          <cell r="U1641">
            <v>3.5</v>
          </cell>
          <cell r="V1641">
            <v>118.77999877929688</v>
          </cell>
          <cell r="W1641" t="str">
            <v>CISCO_DAILY_BILL_DTL20040416.TXT</v>
          </cell>
          <cell r="X1641">
            <v>38096</v>
          </cell>
          <cell r="Z1641" t="str">
            <v>Print Summary</v>
          </cell>
        </row>
        <row r="1642">
          <cell r="E1642">
            <v>38124</v>
          </cell>
          <cell r="F1642">
            <v>32</v>
          </cell>
          <cell r="G1642">
            <v>972</v>
          </cell>
          <cell r="K1642" t="str">
            <v>DR</v>
          </cell>
          <cell r="L1642">
            <v>38092</v>
          </cell>
          <cell r="N1642">
            <v>882</v>
          </cell>
          <cell r="P1642">
            <v>90</v>
          </cell>
          <cell r="Q1642">
            <v>0</v>
          </cell>
          <cell r="R1642">
            <v>3.9999999105930328E-2</v>
          </cell>
          <cell r="S1642">
            <v>18.920000076293945</v>
          </cell>
          <cell r="T1642">
            <v>0</v>
          </cell>
          <cell r="U1642">
            <v>4.7899999618530273</v>
          </cell>
          <cell r="V1642">
            <v>129.92999267578125</v>
          </cell>
          <cell r="W1642" t="str">
            <v>CISCO_DAILY_BILL_DTL20040518.TXT</v>
          </cell>
          <cell r="X1642">
            <v>38126</v>
          </cell>
          <cell r="Z1642" t="str">
            <v>Print Summary</v>
          </cell>
        </row>
        <row r="1643">
          <cell r="E1643">
            <v>38154</v>
          </cell>
          <cell r="F1643">
            <v>30</v>
          </cell>
          <cell r="G1643">
            <v>596</v>
          </cell>
          <cell r="K1643" t="str">
            <v>DR</v>
          </cell>
          <cell r="L1643">
            <v>38124</v>
          </cell>
          <cell r="N1643">
            <v>490</v>
          </cell>
          <cell r="P1643">
            <v>106</v>
          </cell>
          <cell r="Q1643">
            <v>0</v>
          </cell>
          <cell r="R1643">
            <v>-5.7699999809265137</v>
          </cell>
          <cell r="S1643">
            <v>16.489999771118164</v>
          </cell>
          <cell r="T1643">
            <v>0</v>
          </cell>
          <cell r="U1643">
            <v>2.940000057220459</v>
          </cell>
          <cell r="V1643">
            <v>72.489997863769531</v>
          </cell>
          <cell r="W1643" t="str">
            <v>CISCO_DAILY_BILL_DTL20040618.TXT</v>
          </cell>
          <cell r="X1643">
            <v>38159</v>
          </cell>
          <cell r="Z1643" t="str">
            <v>Print Summary</v>
          </cell>
        </row>
        <row r="1644">
          <cell r="E1644">
            <v>38186</v>
          </cell>
          <cell r="F1644">
            <v>32</v>
          </cell>
          <cell r="G1644">
            <v>603</v>
          </cell>
          <cell r="K1644" t="str">
            <v>DR</v>
          </cell>
          <cell r="L1644">
            <v>38154</v>
          </cell>
          <cell r="N1644">
            <v>494</v>
          </cell>
          <cell r="P1644">
            <v>106</v>
          </cell>
          <cell r="Q1644">
            <v>3</v>
          </cell>
          <cell r="R1644">
            <v>-5.809999942779541</v>
          </cell>
          <cell r="S1644">
            <v>16.489999771118164</v>
          </cell>
          <cell r="T1644">
            <v>1.940000057220459</v>
          </cell>
          <cell r="U1644">
            <v>2.9700000286102295</v>
          </cell>
          <cell r="V1644">
            <v>74.25</v>
          </cell>
          <cell r="W1644" t="str">
            <v>CISCO_DAILY_BILL_DTL20040719.TXT</v>
          </cell>
          <cell r="X1644">
            <v>38188</v>
          </cell>
          <cell r="Z1644" t="str">
            <v>Print Summary</v>
          </cell>
        </row>
        <row r="1645">
          <cell r="E1645">
            <v>38215</v>
          </cell>
          <cell r="F1645">
            <v>29</v>
          </cell>
          <cell r="G1645">
            <v>652</v>
          </cell>
          <cell r="K1645" t="str">
            <v>DR</v>
          </cell>
          <cell r="L1645">
            <v>38186</v>
          </cell>
          <cell r="N1645">
            <v>559</v>
          </cell>
          <cell r="P1645">
            <v>80</v>
          </cell>
          <cell r="Q1645">
            <v>13</v>
          </cell>
          <cell r="R1645">
            <v>-6.5799999237060547</v>
          </cell>
          <cell r="S1645">
            <v>12.439999580383301</v>
          </cell>
          <cell r="T1645">
            <v>8.4300003051757813</v>
          </cell>
          <cell r="U1645">
            <v>3.2200000286102295</v>
          </cell>
          <cell r="V1645">
            <v>84.480003356933594</v>
          </cell>
          <cell r="W1645" t="str">
            <v>CISCO_DAILY_BILL_DTL20040817.TXT</v>
          </cell>
          <cell r="X1645">
            <v>38217</v>
          </cell>
          <cell r="Z1645" t="str">
            <v>Print Summary</v>
          </cell>
        </row>
        <row r="1646">
          <cell r="E1646">
            <v>38246</v>
          </cell>
          <cell r="F1646">
            <v>31</v>
          </cell>
          <cell r="G1646">
            <v>664</v>
          </cell>
          <cell r="K1646" t="str">
            <v>DR</v>
          </cell>
          <cell r="L1646">
            <v>38215</v>
          </cell>
          <cell r="N1646">
            <v>582</v>
          </cell>
          <cell r="P1646">
            <v>72</v>
          </cell>
          <cell r="Q1646">
            <v>10</v>
          </cell>
          <cell r="R1646">
            <v>-9.1000003814697266</v>
          </cell>
          <cell r="S1646">
            <v>10.989999771118164</v>
          </cell>
          <cell r="T1646">
            <v>6.4200000762939453</v>
          </cell>
          <cell r="U1646">
            <v>3.2599999904632568</v>
          </cell>
          <cell r="V1646">
            <v>79.680000305175781</v>
          </cell>
          <cell r="W1646" t="str">
            <v>CISCO_DAILY_BILL_DTL20040917.TXT</v>
          </cell>
          <cell r="X1646">
            <v>38250</v>
          </cell>
          <cell r="Z1646" t="str">
            <v>Print Summary</v>
          </cell>
        </row>
        <row r="1647">
          <cell r="E1647">
            <v>38187</v>
          </cell>
          <cell r="F1647">
            <v>31</v>
          </cell>
          <cell r="G1647">
            <v>398</v>
          </cell>
          <cell r="K1647" t="str">
            <v>DR</v>
          </cell>
          <cell r="L1647">
            <v>38156</v>
          </cell>
          <cell r="N1647">
            <v>339</v>
          </cell>
          <cell r="P1647">
            <v>56</v>
          </cell>
          <cell r="Q1647">
            <v>3</v>
          </cell>
          <cell r="R1647">
            <v>9.2299995422363281</v>
          </cell>
          <cell r="S1647">
            <v>7.679999828338623</v>
          </cell>
          <cell r="T1647">
            <v>1.3700000047683716</v>
          </cell>
          <cell r="U1647">
            <v>1.9600000381469727</v>
          </cell>
          <cell r="V1647">
            <v>53.939998626708984</v>
          </cell>
          <cell r="W1647" t="str">
            <v>CISCO_DAILY_BILL_DTL20040721.TXT</v>
          </cell>
          <cell r="X1647">
            <v>38190</v>
          </cell>
          <cell r="Z1647" t="str">
            <v>Print Summary</v>
          </cell>
        </row>
        <row r="1648">
          <cell r="E1648">
            <v>38216</v>
          </cell>
          <cell r="F1648">
            <v>29</v>
          </cell>
          <cell r="G1648">
            <v>398</v>
          </cell>
          <cell r="K1648" t="str">
            <v>DR</v>
          </cell>
          <cell r="L1648">
            <v>38187</v>
          </cell>
          <cell r="N1648">
            <v>330</v>
          </cell>
          <cell r="P1648">
            <v>53</v>
          </cell>
          <cell r="Q1648">
            <v>15</v>
          </cell>
          <cell r="R1648">
            <v>8.9899997711181641</v>
          </cell>
          <cell r="S1648">
            <v>7.2699999809265137</v>
          </cell>
          <cell r="T1648">
            <v>6.8600001335144043</v>
          </cell>
          <cell r="U1648">
            <v>1.9600000381469727</v>
          </cell>
          <cell r="V1648">
            <v>59.509998321533203</v>
          </cell>
          <cell r="W1648" t="str">
            <v>CISCO_DAILY_BILL_DTL20040819.TXT</v>
          </cell>
          <cell r="X1648">
            <v>38219</v>
          </cell>
          <cell r="Z1648" t="str">
            <v>Print Summary</v>
          </cell>
        </row>
        <row r="1649">
          <cell r="E1649">
            <v>38249</v>
          </cell>
          <cell r="F1649">
            <v>33</v>
          </cell>
          <cell r="G1649">
            <v>492</v>
          </cell>
          <cell r="K1649" t="str">
            <v>DR</v>
          </cell>
          <cell r="L1649">
            <v>38216</v>
          </cell>
          <cell r="N1649">
            <v>424</v>
          </cell>
          <cell r="P1649">
            <v>53</v>
          </cell>
          <cell r="Q1649">
            <v>15</v>
          </cell>
          <cell r="R1649">
            <v>9.4200000762939453</v>
          </cell>
          <cell r="S1649">
            <v>7.0500001907348633</v>
          </cell>
          <cell r="T1649">
            <v>6.7600002288818359</v>
          </cell>
          <cell r="U1649">
            <v>2.440000057220459</v>
          </cell>
          <cell r="V1649">
            <v>70.180000305175781</v>
          </cell>
          <cell r="W1649" t="str">
            <v>CISCO_DAILY_BILL_DTL20040920.TXT</v>
          </cell>
          <cell r="X1649">
            <v>38251</v>
          </cell>
          <cell r="Z1649" t="str">
            <v>Print Summary</v>
          </cell>
          <cell r="AA1649" t="str">
            <v>CPP Notification Failure. Move 2 kWh from super peak to on peak.</v>
          </cell>
        </row>
        <row r="1650">
          <cell r="E1650">
            <v>37824</v>
          </cell>
          <cell r="F1650">
            <v>22</v>
          </cell>
          <cell r="G1650">
            <v>641</v>
          </cell>
          <cell r="K1650" t="str">
            <v>DR</v>
          </cell>
          <cell r="L1650">
            <v>37802</v>
          </cell>
          <cell r="N1650">
            <v>508</v>
          </cell>
          <cell r="P1650">
            <v>131</v>
          </cell>
          <cell r="Q1650">
            <v>2</v>
          </cell>
          <cell r="R1650">
            <v>2.4700000286102295</v>
          </cell>
          <cell r="S1650">
            <v>22.549999237060547</v>
          </cell>
          <cell r="T1650">
            <v>1.3300000429153442</v>
          </cell>
          <cell r="U1650">
            <v>3.2799999713897705</v>
          </cell>
          <cell r="V1650">
            <v>89.680000305175781</v>
          </cell>
          <cell r="W1650" t="str">
            <v>CISCO_DAILY_BILL_DTL20030728.TXT</v>
          </cell>
          <cell r="X1650">
            <v>37831</v>
          </cell>
          <cell r="Z1650" t="str">
            <v>Print Summary</v>
          </cell>
          <cell r="AA1650" t="str">
            <v xml:space="preserve"> CPP Notification Failure. The customer was billed for CPP events for which they were not notified.</v>
          </cell>
        </row>
        <row r="1651">
          <cell r="E1651">
            <v>37853</v>
          </cell>
          <cell r="F1651">
            <v>29</v>
          </cell>
          <cell r="G1651">
            <v>807</v>
          </cell>
          <cell r="K1651" t="str">
            <v>DR</v>
          </cell>
          <cell r="L1651">
            <v>37824</v>
          </cell>
          <cell r="N1651">
            <v>653</v>
          </cell>
          <cell r="P1651">
            <v>144</v>
          </cell>
          <cell r="Q1651">
            <v>10</v>
          </cell>
          <cell r="R1651">
            <v>3.1800000667572021</v>
          </cell>
          <cell r="S1651">
            <v>24.790000915527344</v>
          </cell>
          <cell r="T1651">
            <v>6.6500000953674316</v>
          </cell>
          <cell r="U1651">
            <v>4.1399998664855957</v>
          </cell>
          <cell r="V1651">
            <v>113.54000091552734</v>
          </cell>
          <cell r="W1651" t="str">
            <v>CISCO_DAILY_BILL_DTL20030822.TXT</v>
          </cell>
          <cell r="X1651">
            <v>37858</v>
          </cell>
          <cell r="Z1651" t="str">
            <v>Print Summary</v>
          </cell>
        </row>
        <row r="1652">
          <cell r="E1652">
            <v>37885</v>
          </cell>
          <cell r="F1652">
            <v>32</v>
          </cell>
          <cell r="G1652">
            <v>705</v>
          </cell>
          <cell r="K1652" t="str">
            <v>DR</v>
          </cell>
          <cell r="L1652">
            <v>37853</v>
          </cell>
          <cell r="N1652">
            <v>580</v>
          </cell>
          <cell r="P1652">
            <v>116</v>
          </cell>
          <cell r="Q1652">
            <v>9</v>
          </cell>
          <cell r="R1652">
            <v>3.0799999237060547</v>
          </cell>
          <cell r="S1652">
            <v>20.020000457763672</v>
          </cell>
          <cell r="T1652">
            <v>5.9800000190734863</v>
          </cell>
          <cell r="U1652">
            <v>3.309999942779541</v>
          </cell>
          <cell r="V1652">
            <v>93.790000915527344</v>
          </cell>
          <cell r="W1652" t="str">
            <v>CISCO_DAILY_BILL_DTL20030923.TXT</v>
          </cell>
          <cell r="X1652">
            <v>37888</v>
          </cell>
          <cell r="Z1652" t="str">
            <v>Print Summary</v>
          </cell>
        </row>
        <row r="1653">
          <cell r="E1653">
            <v>37914</v>
          </cell>
          <cell r="F1653">
            <v>29</v>
          </cell>
          <cell r="G1653">
            <v>493</v>
          </cell>
          <cell r="K1653" t="str">
            <v>DR</v>
          </cell>
          <cell r="L1653">
            <v>37885</v>
          </cell>
          <cell r="N1653">
            <v>426</v>
          </cell>
          <cell r="P1653">
            <v>57</v>
          </cell>
          <cell r="Q1653">
            <v>10</v>
          </cell>
          <cell r="R1653">
            <v>2.369999885559082</v>
          </cell>
          <cell r="S1653">
            <v>9.8400001525878906</v>
          </cell>
          <cell r="T1653">
            <v>6.6599998474121094</v>
          </cell>
          <cell r="U1653">
            <v>2.1800000667572021</v>
          </cell>
          <cell r="V1653">
            <v>61.709999084472656</v>
          </cell>
          <cell r="W1653" t="str">
            <v>CISCO_DAILY_BILL_DTL20031022.TXT</v>
          </cell>
          <cell r="X1653">
            <v>37917</v>
          </cell>
          <cell r="Z1653" t="str">
            <v>Print Summary</v>
          </cell>
        </row>
        <row r="1654">
          <cell r="E1654">
            <v>37944</v>
          </cell>
          <cell r="F1654">
            <v>30</v>
          </cell>
          <cell r="G1654">
            <v>515</v>
          </cell>
          <cell r="K1654" t="str">
            <v>DR</v>
          </cell>
          <cell r="L1654">
            <v>37914</v>
          </cell>
          <cell r="N1654">
            <v>431</v>
          </cell>
          <cell r="P1654">
            <v>84</v>
          </cell>
          <cell r="Q1654">
            <v>0</v>
          </cell>
          <cell r="R1654">
            <v>10.279999732971191</v>
          </cell>
          <cell r="S1654">
            <v>18.989999771118164</v>
          </cell>
          <cell r="T1654">
            <v>0</v>
          </cell>
          <cell r="U1654">
            <v>2.2899999618530273</v>
          </cell>
          <cell r="V1654">
            <v>73.839996337890625</v>
          </cell>
          <cell r="W1654" t="str">
            <v>CISCO_DAILY_BILL_DTL20031120.TXT</v>
          </cell>
          <cell r="X1654">
            <v>37946</v>
          </cell>
          <cell r="Z1654" t="str">
            <v>Print Summary</v>
          </cell>
        </row>
        <row r="1655">
          <cell r="E1655">
            <v>37976</v>
          </cell>
          <cell r="F1655">
            <v>32</v>
          </cell>
          <cell r="G1655">
            <v>587</v>
          </cell>
          <cell r="K1655" t="str">
            <v>DR</v>
          </cell>
          <cell r="L1655">
            <v>37944</v>
          </cell>
          <cell r="N1655">
            <v>500</v>
          </cell>
          <cell r="P1655">
            <v>87</v>
          </cell>
          <cell r="Q1655">
            <v>0</v>
          </cell>
          <cell r="R1655">
            <v>17.010000228881836</v>
          </cell>
          <cell r="S1655">
            <v>22.969999313354492</v>
          </cell>
          <cell r="T1655">
            <v>0</v>
          </cell>
          <cell r="U1655">
            <v>2.5999999046325684</v>
          </cell>
          <cell r="V1655">
            <v>91.110000610351563</v>
          </cell>
          <cell r="W1655" t="str">
            <v>CISCO_DAILY_BILL_DTL20031223.TXT</v>
          </cell>
          <cell r="X1655">
            <v>37981</v>
          </cell>
          <cell r="Z1655" t="str">
            <v>Print Summary</v>
          </cell>
        </row>
        <row r="1656">
          <cell r="E1656">
            <v>38007</v>
          </cell>
          <cell r="F1656">
            <v>31</v>
          </cell>
          <cell r="G1656">
            <v>548</v>
          </cell>
          <cell r="K1656" t="str">
            <v>DR</v>
          </cell>
          <cell r="L1656">
            <v>37976</v>
          </cell>
          <cell r="N1656">
            <v>461</v>
          </cell>
          <cell r="P1656">
            <v>82</v>
          </cell>
          <cell r="Q1656">
            <v>5</v>
          </cell>
          <cell r="R1656">
            <v>15.680000305175781</v>
          </cell>
          <cell r="S1656">
            <v>21.649999618530273</v>
          </cell>
          <cell r="T1656">
            <v>2.4200000762939453</v>
          </cell>
          <cell r="U1656">
            <v>2.440000057220459</v>
          </cell>
          <cell r="V1656">
            <v>86.459999084472656</v>
          </cell>
          <cell r="W1656" t="str">
            <v>CISCO_DAILY_BILL_DTL20040122.TXT</v>
          </cell>
          <cell r="X1656">
            <v>38009</v>
          </cell>
          <cell r="Z1656" t="str">
            <v>Print Summary</v>
          </cell>
        </row>
        <row r="1657">
          <cell r="E1657">
            <v>38039</v>
          </cell>
          <cell r="F1657">
            <v>32</v>
          </cell>
          <cell r="G1657">
            <v>520</v>
          </cell>
          <cell r="K1657" t="str">
            <v>DR</v>
          </cell>
          <cell r="L1657">
            <v>38007</v>
          </cell>
          <cell r="N1657">
            <v>447</v>
          </cell>
          <cell r="P1657">
            <v>65</v>
          </cell>
          <cell r="Q1657">
            <v>8</v>
          </cell>
          <cell r="R1657">
            <v>14.989999771118164</v>
          </cell>
          <cell r="S1657">
            <v>17.129999160766602</v>
          </cell>
          <cell r="T1657">
            <v>3.869999885559082</v>
          </cell>
          <cell r="U1657">
            <v>2.5699999332427979</v>
          </cell>
          <cell r="V1657">
            <v>79.430000305175781</v>
          </cell>
          <cell r="W1657" t="str">
            <v>CISCO_DAILY_BILL_DTL20040223.TXT</v>
          </cell>
          <cell r="X1657">
            <v>38041</v>
          </cell>
          <cell r="Z1657" t="str">
            <v>Print Summary</v>
          </cell>
        </row>
        <row r="1658">
          <cell r="E1658">
            <v>38068</v>
          </cell>
          <cell r="F1658">
            <v>29</v>
          </cell>
          <cell r="G1658">
            <v>460</v>
          </cell>
          <cell r="K1658" t="str">
            <v>DR</v>
          </cell>
          <cell r="L1658">
            <v>38039</v>
          </cell>
          <cell r="N1658">
            <v>387</v>
          </cell>
          <cell r="P1658">
            <v>73</v>
          </cell>
          <cell r="Q1658">
            <v>0</v>
          </cell>
          <cell r="R1658">
            <v>12.979999542236328</v>
          </cell>
          <cell r="S1658">
            <v>19.229999542236328</v>
          </cell>
          <cell r="T1658">
            <v>0</v>
          </cell>
          <cell r="U1658">
            <v>2.2699999809265137</v>
          </cell>
          <cell r="V1658">
            <v>70.910003662109375</v>
          </cell>
          <cell r="W1658" t="str">
            <v>CISCO_DAILY_BILL_DTL20040323.TXT</v>
          </cell>
          <cell r="X1658">
            <v>38070</v>
          </cell>
          <cell r="Z1658" t="str">
            <v>Print Summary</v>
          </cell>
        </row>
        <row r="1659">
          <cell r="E1659">
            <v>38097</v>
          </cell>
          <cell r="F1659">
            <v>29</v>
          </cell>
          <cell r="G1659">
            <v>446</v>
          </cell>
          <cell r="K1659" t="str">
            <v>DR</v>
          </cell>
          <cell r="L1659">
            <v>38068</v>
          </cell>
          <cell r="N1659">
            <v>385</v>
          </cell>
          <cell r="P1659">
            <v>61</v>
          </cell>
          <cell r="Q1659">
            <v>0</v>
          </cell>
          <cell r="R1659">
            <v>10.710000038146973</v>
          </cell>
          <cell r="S1659">
            <v>15.789999961853027</v>
          </cell>
          <cell r="T1659">
            <v>0</v>
          </cell>
          <cell r="U1659">
            <v>2.2000000476837158</v>
          </cell>
          <cell r="V1659">
            <v>64.94000244140625</v>
          </cell>
          <cell r="W1659" t="str">
            <v>CISCO_DAILY_BILL_DTL20040421.TXT</v>
          </cell>
          <cell r="X1659">
            <v>38099</v>
          </cell>
          <cell r="Z1659" t="str">
            <v>Print Summary</v>
          </cell>
        </row>
        <row r="1660">
          <cell r="E1660">
            <v>38127</v>
          </cell>
          <cell r="F1660">
            <v>30</v>
          </cell>
          <cell r="G1660">
            <v>452</v>
          </cell>
          <cell r="K1660" t="str">
            <v>DR</v>
          </cell>
          <cell r="L1660">
            <v>38097</v>
          </cell>
          <cell r="N1660">
            <v>385</v>
          </cell>
          <cell r="P1660">
            <v>67</v>
          </cell>
          <cell r="Q1660">
            <v>0</v>
          </cell>
          <cell r="R1660">
            <v>-0.92000001668930054</v>
          </cell>
          <cell r="S1660">
            <v>12.430000305175781</v>
          </cell>
          <cell r="T1660">
            <v>0</v>
          </cell>
          <cell r="U1660">
            <v>2.2300000190734863</v>
          </cell>
          <cell r="V1660">
            <v>52.159999847412109</v>
          </cell>
          <cell r="W1660" t="str">
            <v>CISCO_DAILY_BILL_DTL20040524.TXT</v>
          </cell>
          <cell r="X1660">
            <v>38132</v>
          </cell>
          <cell r="Z1660" t="str">
            <v>Print Summary</v>
          </cell>
        </row>
        <row r="1661">
          <cell r="E1661">
            <v>38159</v>
          </cell>
          <cell r="F1661">
            <v>32</v>
          </cell>
          <cell r="G1661">
            <v>473</v>
          </cell>
          <cell r="K1661" t="str">
            <v>DR</v>
          </cell>
          <cell r="L1661">
            <v>38127</v>
          </cell>
          <cell r="N1661">
            <v>417</v>
          </cell>
          <cell r="P1661">
            <v>56</v>
          </cell>
          <cell r="Q1661">
            <v>0</v>
          </cell>
          <cell r="R1661">
            <v>-4.9099998474121094</v>
          </cell>
          <cell r="S1661">
            <v>8.7100000381469727</v>
          </cell>
          <cell r="T1661">
            <v>0</v>
          </cell>
          <cell r="U1661">
            <v>2.3299999237060547</v>
          </cell>
          <cell r="V1661">
            <v>46.130001068115234</v>
          </cell>
          <cell r="W1661" t="str">
            <v>CISCO_DAILY_BILL_DTL20040623.TXT</v>
          </cell>
          <cell r="X1661">
            <v>38162</v>
          </cell>
          <cell r="Z1661" t="str">
            <v>Print Summary</v>
          </cell>
        </row>
        <row r="1662">
          <cell r="E1662">
            <v>38189</v>
          </cell>
          <cell r="F1662">
            <v>30</v>
          </cell>
          <cell r="G1662">
            <v>477</v>
          </cell>
          <cell r="K1662" t="str">
            <v>DR</v>
          </cell>
          <cell r="L1662">
            <v>38159</v>
          </cell>
          <cell r="N1662">
            <v>398</v>
          </cell>
          <cell r="P1662">
            <v>76</v>
          </cell>
          <cell r="Q1662">
            <v>3</v>
          </cell>
          <cell r="R1662">
            <v>-4.679999828338623</v>
          </cell>
          <cell r="S1662">
            <v>11.819999694824219</v>
          </cell>
          <cell r="T1662">
            <v>1.940000057220459</v>
          </cell>
          <cell r="U1662">
            <v>2.3499999046325684</v>
          </cell>
          <cell r="V1662">
            <v>52.75</v>
          </cell>
          <cell r="W1662" t="str">
            <v>CISCO_DAILY_BILL_DTL20040723.TXT</v>
          </cell>
          <cell r="X1662">
            <v>38194</v>
          </cell>
          <cell r="Z1662" t="str">
            <v>Print Summary</v>
          </cell>
        </row>
        <row r="1663">
          <cell r="E1663">
            <v>38218</v>
          </cell>
          <cell r="F1663">
            <v>29</v>
          </cell>
          <cell r="G1663">
            <v>518</v>
          </cell>
          <cell r="K1663" t="str">
            <v>DR</v>
          </cell>
          <cell r="L1663">
            <v>38189</v>
          </cell>
          <cell r="N1663">
            <v>436</v>
          </cell>
          <cell r="P1663">
            <v>66</v>
          </cell>
          <cell r="Q1663">
            <v>16</v>
          </cell>
          <cell r="R1663">
            <v>-5.130000114440918</v>
          </cell>
          <cell r="S1663">
            <v>10.260000228881836</v>
          </cell>
          <cell r="T1663">
            <v>10.369999885559082</v>
          </cell>
          <cell r="U1663">
            <v>2.559999942779541</v>
          </cell>
          <cell r="V1663">
            <v>65.160003662109375</v>
          </cell>
          <cell r="W1663" t="str">
            <v>CISCO_DAILY_BILL_DTL20040823.TXT</v>
          </cell>
          <cell r="X1663">
            <v>38223</v>
          </cell>
          <cell r="Z1663" t="str">
            <v>Print Summary</v>
          </cell>
        </row>
        <row r="1664">
          <cell r="E1664">
            <v>38251</v>
          </cell>
          <cell r="F1664">
            <v>33</v>
          </cell>
          <cell r="G1664">
            <v>629</v>
          </cell>
          <cell r="K1664" t="str">
            <v>DR</v>
          </cell>
          <cell r="L1664">
            <v>38218</v>
          </cell>
          <cell r="N1664">
            <v>545</v>
          </cell>
          <cell r="P1664">
            <v>69</v>
          </cell>
          <cell r="Q1664">
            <v>15</v>
          </cell>
          <cell r="R1664">
            <v>-9.5900001525878906</v>
          </cell>
          <cell r="S1664">
            <v>10.350000381469727</v>
          </cell>
          <cell r="T1664">
            <v>9.619999885559082</v>
          </cell>
          <cell r="U1664">
            <v>3.0899999141693115</v>
          </cell>
          <cell r="V1664">
            <v>73.550003051757813</v>
          </cell>
          <cell r="W1664" t="str">
            <v>CISCO_DAILY_BILL_DTL20040923.TXT</v>
          </cell>
          <cell r="X1664">
            <v>38254</v>
          </cell>
          <cell r="Z1664" t="str">
            <v>Print Summary</v>
          </cell>
        </row>
        <row r="1665">
          <cell r="E1665">
            <v>37854</v>
          </cell>
          <cell r="F1665">
            <v>28</v>
          </cell>
          <cell r="G1665">
            <v>824</v>
          </cell>
          <cell r="K1665" t="str">
            <v>DR</v>
          </cell>
          <cell r="L1665">
            <v>37826</v>
          </cell>
          <cell r="N1665">
            <v>714</v>
          </cell>
          <cell r="P1665">
            <v>90</v>
          </cell>
          <cell r="Q1665">
            <v>20</v>
          </cell>
          <cell r="R1665">
            <v>31.319999694824219</v>
          </cell>
          <cell r="S1665">
            <v>13.850000381469727</v>
          </cell>
          <cell r="T1665">
            <v>9.4799995422363281</v>
          </cell>
          <cell r="U1665">
            <v>4.2300000190734863</v>
          </cell>
          <cell r="V1665">
            <v>136.58999633789063</v>
          </cell>
          <cell r="W1665" t="str">
            <v>CISCO_DAILY_BILL_DTL20030822.TXT</v>
          </cell>
          <cell r="X1665">
            <v>37858</v>
          </cell>
          <cell r="Z1665" t="str">
            <v>Print Summary</v>
          </cell>
        </row>
        <row r="1666">
          <cell r="E1666">
            <v>37886</v>
          </cell>
          <cell r="F1666">
            <v>32</v>
          </cell>
          <cell r="G1666">
            <v>701</v>
          </cell>
          <cell r="K1666" t="str">
            <v>DR</v>
          </cell>
          <cell r="L1666">
            <v>37854</v>
          </cell>
          <cell r="N1666">
            <v>623</v>
          </cell>
          <cell r="P1666">
            <v>61</v>
          </cell>
          <cell r="Q1666">
            <v>17</v>
          </cell>
          <cell r="R1666">
            <v>27.639999389648438</v>
          </cell>
          <cell r="S1666">
            <v>9.4200000762939453</v>
          </cell>
          <cell r="T1666">
            <v>8.0699996948242188</v>
          </cell>
          <cell r="U1666">
            <v>3.2400000095367432</v>
          </cell>
          <cell r="V1666">
            <v>109.59999847412109</v>
          </cell>
          <cell r="W1666" t="str">
            <v>CISCO_DAILY_BILL_DTL20030924.TXT</v>
          </cell>
          <cell r="X1666">
            <v>37889</v>
          </cell>
          <cell r="Z1666" t="str">
            <v>Print Summary</v>
          </cell>
        </row>
        <row r="1667">
          <cell r="E1667">
            <v>37915</v>
          </cell>
          <cell r="F1667">
            <v>29</v>
          </cell>
          <cell r="G1667">
            <v>954</v>
          </cell>
          <cell r="K1667" t="str">
            <v>DR</v>
          </cell>
          <cell r="L1667">
            <v>37886</v>
          </cell>
          <cell r="N1667">
            <v>810</v>
          </cell>
          <cell r="P1667">
            <v>113</v>
          </cell>
          <cell r="Q1667">
            <v>31</v>
          </cell>
          <cell r="R1667">
            <v>36.090000152587891</v>
          </cell>
          <cell r="S1667">
            <v>17.459999084472656</v>
          </cell>
          <cell r="T1667">
            <v>14.710000038146973</v>
          </cell>
          <cell r="U1667">
            <v>4.2300000190734863</v>
          </cell>
          <cell r="V1667">
            <v>168.25999450683594</v>
          </cell>
          <cell r="W1667" t="str">
            <v>CISCO_DAILY_BILL_DTL20031022.TXT</v>
          </cell>
          <cell r="X1667">
            <v>37917</v>
          </cell>
          <cell r="Z1667" t="str">
            <v>Print Summary</v>
          </cell>
        </row>
        <row r="1668">
          <cell r="E1668">
            <v>37945</v>
          </cell>
          <cell r="F1668">
            <v>30</v>
          </cell>
          <cell r="G1668">
            <v>1933</v>
          </cell>
          <cell r="K1668" t="str">
            <v>DR</v>
          </cell>
          <cell r="L1668">
            <v>37915</v>
          </cell>
          <cell r="N1668">
            <v>1654</v>
          </cell>
          <cell r="P1668">
            <v>279</v>
          </cell>
          <cell r="Q1668">
            <v>0</v>
          </cell>
          <cell r="R1668">
            <v>72.220001220703125</v>
          </cell>
          <cell r="S1668">
            <v>24.530000686645508</v>
          </cell>
          <cell r="T1668">
            <v>0</v>
          </cell>
          <cell r="U1668">
            <v>8.5799999237060547</v>
          </cell>
          <cell r="V1668">
            <v>305.27999877929688</v>
          </cell>
          <cell r="W1668" t="str">
            <v>CISCO_DAILY_BILL_DTL20031121.TXT</v>
          </cell>
          <cell r="X1668">
            <v>37949</v>
          </cell>
          <cell r="Z1668" t="str">
            <v>Print Summary</v>
          </cell>
        </row>
        <row r="1669">
          <cell r="E1669">
            <v>37977</v>
          </cell>
          <cell r="F1669">
            <v>32</v>
          </cell>
          <cell r="G1669">
            <v>2543</v>
          </cell>
          <cell r="K1669" t="str">
            <v>DR</v>
          </cell>
          <cell r="L1669">
            <v>37945</v>
          </cell>
          <cell r="N1669">
            <v>2234</v>
          </cell>
          <cell r="P1669">
            <v>309</v>
          </cell>
          <cell r="Q1669">
            <v>0</v>
          </cell>
          <cell r="R1669">
            <v>96.800003051757813</v>
          </cell>
          <cell r="S1669">
            <v>14.930000305175781</v>
          </cell>
          <cell r="T1669">
            <v>0</v>
          </cell>
          <cell r="U1669">
            <v>11.300000190734863</v>
          </cell>
          <cell r="V1669">
            <v>386.45999145507813</v>
          </cell>
          <cell r="W1669" t="str">
            <v>CISCO_DAILY_BILL_DTL20031223.TXT</v>
          </cell>
          <cell r="X1669">
            <v>37981</v>
          </cell>
          <cell r="Z1669" t="str">
            <v>Print Summary</v>
          </cell>
        </row>
        <row r="1670">
          <cell r="E1670">
            <v>38008</v>
          </cell>
          <cell r="F1670">
            <v>31</v>
          </cell>
          <cell r="G1670">
            <v>2613</v>
          </cell>
          <cell r="K1670" t="str">
            <v>DR</v>
          </cell>
          <cell r="L1670">
            <v>37977</v>
          </cell>
          <cell r="N1670">
            <v>2323</v>
          </cell>
          <cell r="P1670">
            <v>278</v>
          </cell>
          <cell r="Q1670">
            <v>12</v>
          </cell>
          <cell r="R1670">
            <v>100.61000061035156</v>
          </cell>
          <cell r="S1670">
            <v>13.420000076293945</v>
          </cell>
          <cell r="T1670">
            <v>7.9000000953674316</v>
          </cell>
          <cell r="U1670">
            <v>11.640000343322754</v>
          </cell>
          <cell r="V1670">
            <v>404.739990234375</v>
          </cell>
          <cell r="W1670" t="str">
            <v>CISCO_DAILY_BILL_DTL20040126.TXT</v>
          </cell>
          <cell r="X1670">
            <v>38013</v>
          </cell>
          <cell r="Z1670" t="str">
            <v>Print Summary</v>
          </cell>
        </row>
        <row r="1671">
          <cell r="E1671">
            <v>38040</v>
          </cell>
          <cell r="F1671">
            <v>32</v>
          </cell>
          <cell r="G1671">
            <v>2716</v>
          </cell>
          <cell r="K1671" t="str">
            <v>DR</v>
          </cell>
          <cell r="L1671">
            <v>38008</v>
          </cell>
          <cell r="N1671">
            <v>2426</v>
          </cell>
          <cell r="P1671">
            <v>257</v>
          </cell>
          <cell r="Q1671">
            <v>33</v>
          </cell>
          <cell r="R1671">
            <v>103.93000030517578</v>
          </cell>
          <cell r="S1671">
            <v>12.289999961853027</v>
          </cell>
          <cell r="T1671">
            <v>21.709999084472656</v>
          </cell>
          <cell r="U1671">
            <v>13.390000343322754</v>
          </cell>
          <cell r="V1671">
            <v>432.26998901367188</v>
          </cell>
          <cell r="W1671" t="str">
            <v>CISCO_DAILY_BILL_DTL20040322.TXT</v>
          </cell>
          <cell r="X1671">
            <v>38070</v>
          </cell>
          <cell r="Z1671" t="str">
            <v>Print Summary</v>
          </cell>
        </row>
        <row r="1672">
          <cell r="E1672">
            <v>38040</v>
          </cell>
          <cell r="F1672">
            <v>32</v>
          </cell>
          <cell r="G1672">
            <v>2716</v>
          </cell>
          <cell r="K1672" t="str">
            <v>DR</v>
          </cell>
          <cell r="L1672">
            <v>38008</v>
          </cell>
          <cell r="N1672">
            <v>2426</v>
          </cell>
          <cell r="P1672">
            <v>257</v>
          </cell>
          <cell r="Q1672">
            <v>33</v>
          </cell>
          <cell r="R1672">
            <v>103.93000030517578</v>
          </cell>
          <cell r="S1672">
            <v>12.289999961853027</v>
          </cell>
          <cell r="T1672">
            <v>21.709999084472656</v>
          </cell>
          <cell r="U1672">
            <v>13.390000343322754</v>
          </cell>
          <cell r="V1672">
            <v>432.26998901367188</v>
          </cell>
          <cell r="W1672" t="str">
            <v>CISCO_DAILY_BILL_DTL20040224.TXT</v>
          </cell>
          <cell r="X1672">
            <v>38042</v>
          </cell>
          <cell r="Z1672" t="str">
            <v>Print Summary</v>
          </cell>
        </row>
        <row r="1673">
          <cell r="E1673">
            <v>37825</v>
          </cell>
          <cell r="F1673">
            <v>23</v>
          </cell>
          <cell r="G1673">
            <v>331</v>
          </cell>
          <cell r="K1673" t="str">
            <v>DR</v>
          </cell>
          <cell r="L1673">
            <v>37802</v>
          </cell>
          <cell r="N1673">
            <v>293</v>
          </cell>
          <cell r="P1673">
            <v>37</v>
          </cell>
          <cell r="Q1673">
            <v>1</v>
          </cell>
          <cell r="R1673">
            <v>12.850000381469727</v>
          </cell>
          <cell r="S1673">
            <v>5.690000057220459</v>
          </cell>
          <cell r="T1673">
            <v>0.4699999988079071</v>
          </cell>
          <cell r="U1673">
            <v>1.7000000476837158</v>
          </cell>
          <cell r="V1673">
            <v>46.330001831054688</v>
          </cell>
          <cell r="W1673" t="str">
            <v>CISCO_DAILY_BILL_DTL20030725.TXT</v>
          </cell>
          <cell r="X1673">
            <v>37830</v>
          </cell>
          <cell r="Z1673" t="str">
            <v>Print Summary</v>
          </cell>
          <cell r="AA1673" t="str">
            <v xml:space="preserve"> CPP Notification Failure. The customer was billed for CPP events for which they were not notified.</v>
          </cell>
        </row>
        <row r="1674">
          <cell r="E1674">
            <v>37854</v>
          </cell>
          <cell r="F1674">
            <v>29</v>
          </cell>
          <cell r="G1674">
            <v>517</v>
          </cell>
          <cell r="K1674" t="str">
            <v>DR</v>
          </cell>
          <cell r="L1674">
            <v>37825</v>
          </cell>
          <cell r="N1674">
            <v>451</v>
          </cell>
          <cell r="P1674">
            <v>58</v>
          </cell>
          <cell r="Q1674">
            <v>8</v>
          </cell>
          <cell r="R1674">
            <v>19.790000915527344</v>
          </cell>
          <cell r="S1674">
            <v>8.9200000762939453</v>
          </cell>
          <cell r="T1674">
            <v>3.7899999618530273</v>
          </cell>
          <cell r="U1674">
            <v>2.6500000953674316</v>
          </cell>
          <cell r="V1674">
            <v>77.970001220703125</v>
          </cell>
          <cell r="W1674" t="str">
            <v>CISCO_DAILY_BILL_DTL20030822.TXT</v>
          </cell>
          <cell r="X1674">
            <v>37858</v>
          </cell>
          <cell r="Z1674" t="str">
            <v>Print Summary</v>
          </cell>
        </row>
        <row r="1675">
          <cell r="E1675">
            <v>37886</v>
          </cell>
          <cell r="F1675">
            <v>32</v>
          </cell>
          <cell r="G1675">
            <v>611</v>
          </cell>
          <cell r="K1675" t="str">
            <v>DR</v>
          </cell>
          <cell r="L1675">
            <v>37854</v>
          </cell>
          <cell r="N1675">
            <v>538</v>
          </cell>
          <cell r="P1675">
            <v>64</v>
          </cell>
          <cell r="Q1675">
            <v>9</v>
          </cell>
          <cell r="R1675">
            <v>23.850000381469727</v>
          </cell>
          <cell r="S1675">
            <v>9.880000114440918</v>
          </cell>
          <cell r="T1675">
            <v>4.2699999809265137</v>
          </cell>
          <cell r="U1675">
            <v>2.8499999046325684</v>
          </cell>
          <cell r="V1675">
            <v>92.419998168945313</v>
          </cell>
          <cell r="W1675" t="str">
            <v>CISCO_DAILY_BILL_DTL20030923.TXT</v>
          </cell>
          <cell r="X1675">
            <v>37888</v>
          </cell>
          <cell r="Z1675" t="str">
            <v>Print Summary</v>
          </cell>
        </row>
        <row r="1676">
          <cell r="E1676">
            <v>37915</v>
          </cell>
          <cell r="F1676">
            <v>29</v>
          </cell>
          <cell r="G1676">
            <v>518</v>
          </cell>
          <cell r="K1676" t="str">
            <v>DR</v>
          </cell>
          <cell r="L1676">
            <v>37886</v>
          </cell>
          <cell r="N1676">
            <v>442</v>
          </cell>
          <cell r="P1676">
            <v>68</v>
          </cell>
          <cell r="Q1676">
            <v>8</v>
          </cell>
          <cell r="R1676">
            <v>19.690000534057617</v>
          </cell>
          <cell r="S1676">
            <v>10.510000228881836</v>
          </cell>
          <cell r="T1676">
            <v>3.7999999523162842</v>
          </cell>
          <cell r="U1676">
            <v>2.2899999618530273</v>
          </cell>
          <cell r="V1676">
            <v>79.919998168945313</v>
          </cell>
          <cell r="W1676" t="str">
            <v>CISCO_DAILY_BILL_DTL20031022.TXT</v>
          </cell>
          <cell r="X1676">
            <v>37917</v>
          </cell>
          <cell r="Z1676" t="str">
            <v>Print Summary</v>
          </cell>
        </row>
        <row r="1677">
          <cell r="E1677">
            <v>37945</v>
          </cell>
          <cell r="F1677">
            <v>30</v>
          </cell>
          <cell r="G1677">
            <v>683</v>
          </cell>
          <cell r="K1677" t="str">
            <v>DR</v>
          </cell>
          <cell r="L1677">
            <v>37915</v>
          </cell>
          <cell r="N1677">
            <v>556</v>
          </cell>
          <cell r="P1677">
            <v>127</v>
          </cell>
          <cell r="Q1677">
            <v>0</v>
          </cell>
          <cell r="R1677">
            <v>24.280000686645508</v>
          </cell>
          <cell r="S1677">
            <v>10.710000038146973</v>
          </cell>
          <cell r="T1677">
            <v>0</v>
          </cell>
          <cell r="U1677">
            <v>3.0299999713897705</v>
          </cell>
          <cell r="V1677">
            <v>93.089996337890625</v>
          </cell>
          <cell r="W1677" t="str">
            <v>CISCO_DAILY_BILL_DTL20031121.TXT</v>
          </cell>
          <cell r="X1677">
            <v>37949</v>
          </cell>
          <cell r="Z1677" t="str">
            <v>Print Summary</v>
          </cell>
        </row>
        <row r="1678">
          <cell r="E1678">
            <v>37977</v>
          </cell>
          <cell r="F1678">
            <v>32</v>
          </cell>
          <cell r="G1678">
            <v>862</v>
          </cell>
          <cell r="K1678" t="str">
            <v>DR</v>
          </cell>
          <cell r="L1678">
            <v>37945</v>
          </cell>
          <cell r="N1678">
            <v>768</v>
          </cell>
          <cell r="P1678">
            <v>94</v>
          </cell>
          <cell r="Q1678">
            <v>0</v>
          </cell>
          <cell r="R1678">
            <v>33.279998779296875</v>
          </cell>
          <cell r="S1678">
            <v>4.5399999618530273</v>
          </cell>
          <cell r="T1678">
            <v>0</v>
          </cell>
          <cell r="U1678">
            <v>3.8299999237060547</v>
          </cell>
          <cell r="V1678">
            <v>110.84999847412109</v>
          </cell>
          <cell r="W1678" t="str">
            <v>CISCO_DAILY_BILL_DTL20031223.TXT</v>
          </cell>
          <cell r="X1678">
            <v>37981</v>
          </cell>
          <cell r="Z1678" t="str">
            <v>Print Summary</v>
          </cell>
        </row>
        <row r="1679">
          <cell r="E1679">
            <v>38008</v>
          </cell>
          <cell r="F1679">
            <v>31</v>
          </cell>
          <cell r="G1679">
            <v>1173</v>
          </cell>
          <cell r="K1679" t="str">
            <v>DR</v>
          </cell>
          <cell r="L1679">
            <v>37977</v>
          </cell>
          <cell r="N1679">
            <v>1022</v>
          </cell>
          <cell r="P1679">
            <v>141</v>
          </cell>
          <cell r="Q1679">
            <v>10</v>
          </cell>
          <cell r="R1679">
            <v>44.270000457763672</v>
          </cell>
          <cell r="S1679">
            <v>6.809999942779541</v>
          </cell>
          <cell r="T1679">
            <v>6.5799999237060547</v>
          </cell>
          <cell r="U1679">
            <v>5.2100000381469727</v>
          </cell>
          <cell r="V1679">
            <v>164.21000671386719</v>
          </cell>
          <cell r="W1679" t="str">
            <v>CISCO_DAILY_BILL_DTL20040126.TXT</v>
          </cell>
          <cell r="X1679">
            <v>38013</v>
          </cell>
          <cell r="Z1679" t="str">
            <v>Print Summary</v>
          </cell>
        </row>
        <row r="1680">
          <cell r="E1680">
            <v>38040</v>
          </cell>
          <cell r="F1680">
            <v>32</v>
          </cell>
          <cell r="G1680">
            <v>976</v>
          </cell>
          <cell r="K1680" t="str">
            <v>DR</v>
          </cell>
          <cell r="L1680">
            <v>38008</v>
          </cell>
          <cell r="N1680">
            <v>865</v>
          </cell>
          <cell r="P1680">
            <v>104</v>
          </cell>
          <cell r="Q1680">
            <v>7</v>
          </cell>
          <cell r="R1680">
            <v>37.060001373291016</v>
          </cell>
          <cell r="S1680">
            <v>4.9800000190734863</v>
          </cell>
          <cell r="T1680">
            <v>4.5999999046325684</v>
          </cell>
          <cell r="U1680">
            <v>4.809999942779541</v>
          </cell>
          <cell r="V1680">
            <v>130.47999572753906</v>
          </cell>
          <cell r="W1680" t="str">
            <v>CISCO_DAILY_BILL_DTL20040224.TXT</v>
          </cell>
          <cell r="X1680">
            <v>38042</v>
          </cell>
          <cell r="Z1680" t="str">
            <v>Print Summary</v>
          </cell>
        </row>
        <row r="1681">
          <cell r="E1681">
            <v>38069</v>
          </cell>
          <cell r="F1681">
            <v>29</v>
          </cell>
          <cell r="G1681">
            <v>614</v>
          </cell>
          <cell r="K1681" t="str">
            <v>DR</v>
          </cell>
          <cell r="L1681">
            <v>38040</v>
          </cell>
          <cell r="N1681">
            <v>513</v>
          </cell>
          <cell r="P1681">
            <v>101</v>
          </cell>
          <cell r="Q1681">
            <v>0</v>
          </cell>
          <cell r="R1681">
            <v>21.979999542236328</v>
          </cell>
          <cell r="S1681">
            <v>4.8299999237060547</v>
          </cell>
          <cell r="T1681">
            <v>0</v>
          </cell>
          <cell r="U1681">
            <v>3.0299999713897705</v>
          </cell>
          <cell r="V1681">
            <v>76.910003662109375</v>
          </cell>
          <cell r="W1681" t="str">
            <v>CISCO_DAILY_BILL_DTL20040325.TXT</v>
          </cell>
          <cell r="X1681">
            <v>38072</v>
          </cell>
          <cell r="Z1681" t="str">
            <v>Print Summary</v>
          </cell>
        </row>
        <row r="1682">
          <cell r="E1682">
            <v>38098</v>
          </cell>
          <cell r="F1682">
            <v>29</v>
          </cell>
          <cell r="G1682">
            <v>520</v>
          </cell>
          <cell r="K1682" t="str">
            <v>DR</v>
          </cell>
          <cell r="L1682">
            <v>38069</v>
          </cell>
          <cell r="N1682">
            <v>457</v>
          </cell>
          <cell r="P1682">
            <v>63</v>
          </cell>
          <cell r="Q1682">
            <v>0</v>
          </cell>
          <cell r="R1682">
            <v>16.719999313354492</v>
          </cell>
          <cell r="S1682">
            <v>2.690000057220459</v>
          </cell>
          <cell r="T1682">
            <v>0</v>
          </cell>
          <cell r="U1682">
            <v>2.559999942779541</v>
          </cell>
          <cell r="V1682">
            <v>61.75</v>
          </cell>
          <cell r="W1682" t="str">
            <v>CISCO_DAILY_BILL_DTL20040422.TXT</v>
          </cell>
          <cell r="X1682">
            <v>38100</v>
          </cell>
          <cell r="Z1682" t="str">
            <v>Print Summary</v>
          </cell>
        </row>
        <row r="1683">
          <cell r="E1683">
            <v>38130</v>
          </cell>
          <cell r="F1683">
            <v>32</v>
          </cell>
          <cell r="G1683">
            <v>492</v>
          </cell>
          <cell r="K1683" t="str">
            <v>DR</v>
          </cell>
          <cell r="L1683">
            <v>38098</v>
          </cell>
          <cell r="N1683">
            <v>429</v>
          </cell>
          <cell r="P1683">
            <v>63</v>
          </cell>
          <cell r="Q1683">
            <v>0</v>
          </cell>
          <cell r="R1683">
            <v>11.529999732971191</v>
          </cell>
          <cell r="S1683">
            <v>6.309999942779541</v>
          </cell>
          <cell r="T1683">
            <v>0</v>
          </cell>
          <cell r="U1683">
            <v>2.4200000762939453</v>
          </cell>
          <cell r="V1683">
            <v>61.430000305175781</v>
          </cell>
          <cell r="W1683" t="str">
            <v>CISCO_DAILY_BILL_DTL20040524.TXT</v>
          </cell>
          <cell r="X1683">
            <v>38132</v>
          </cell>
          <cell r="Z1683" t="str">
            <v>Print Summary</v>
          </cell>
        </row>
        <row r="1684">
          <cell r="E1684">
            <v>38160</v>
          </cell>
          <cell r="F1684">
            <v>30</v>
          </cell>
          <cell r="G1684">
            <v>537</v>
          </cell>
          <cell r="K1684" t="str">
            <v>DR</v>
          </cell>
          <cell r="L1684">
            <v>38130</v>
          </cell>
          <cell r="N1684">
            <v>454</v>
          </cell>
          <cell r="P1684">
            <v>83</v>
          </cell>
          <cell r="Q1684">
            <v>0</v>
          </cell>
          <cell r="R1684">
            <v>12.359999656677246</v>
          </cell>
          <cell r="S1684">
            <v>11.390000343322754</v>
          </cell>
          <cell r="T1684">
            <v>0</v>
          </cell>
          <cell r="U1684">
            <v>2.6500000953674316</v>
          </cell>
          <cell r="V1684">
            <v>75.589996337890625</v>
          </cell>
          <cell r="W1684" t="str">
            <v>CISCO_DAILY_BILL_DTL20040623.TXT</v>
          </cell>
          <cell r="X1684">
            <v>38162</v>
          </cell>
          <cell r="Z1684" t="str">
            <v>Print Summary</v>
          </cell>
        </row>
        <row r="1685">
          <cell r="E1685">
            <v>38190</v>
          </cell>
          <cell r="F1685">
            <v>30</v>
          </cell>
          <cell r="G1685">
            <v>541</v>
          </cell>
          <cell r="K1685" t="str">
            <v>DR</v>
          </cell>
          <cell r="L1685">
            <v>38160</v>
          </cell>
          <cell r="N1685">
            <v>460</v>
          </cell>
          <cell r="P1685">
            <v>72</v>
          </cell>
          <cell r="Q1685">
            <v>9</v>
          </cell>
          <cell r="R1685">
            <v>12.529999732971191</v>
          </cell>
          <cell r="S1685">
            <v>9.880000114440918</v>
          </cell>
          <cell r="T1685">
            <v>4.119999885559082</v>
          </cell>
          <cell r="U1685">
            <v>2.6700000762939453</v>
          </cell>
          <cell r="V1685">
            <v>78.889999389648438</v>
          </cell>
          <cell r="W1685" t="str">
            <v>CISCO_DAILY_BILL_DTL20040723.TXT</v>
          </cell>
          <cell r="X1685">
            <v>38194</v>
          </cell>
          <cell r="Z1685" t="str">
            <v>Print Summary</v>
          </cell>
        </row>
        <row r="1686">
          <cell r="E1686">
            <v>38221</v>
          </cell>
          <cell r="F1686">
            <v>31</v>
          </cell>
          <cell r="G1686">
            <v>562</v>
          </cell>
          <cell r="K1686" t="str">
            <v>DR</v>
          </cell>
          <cell r="L1686">
            <v>38190</v>
          </cell>
          <cell r="N1686">
            <v>493</v>
          </cell>
          <cell r="P1686">
            <v>57</v>
          </cell>
          <cell r="Q1686">
            <v>12</v>
          </cell>
          <cell r="R1686">
            <v>13.420000076293945</v>
          </cell>
          <cell r="S1686">
            <v>7.820000171661377</v>
          </cell>
          <cell r="T1686">
            <v>5.4899997711181641</v>
          </cell>
          <cell r="U1686">
            <v>2.7599999904632568</v>
          </cell>
          <cell r="V1686">
            <v>81.19000244140625</v>
          </cell>
          <cell r="W1686" t="str">
            <v>CISCO_DAILY_BILL_DTL20040823.TXT</v>
          </cell>
          <cell r="X1686">
            <v>38223</v>
          </cell>
          <cell r="Z1686" t="str">
            <v>Print Summary</v>
          </cell>
        </row>
        <row r="1687">
          <cell r="E1687">
            <v>38252</v>
          </cell>
          <cell r="F1687">
            <v>31</v>
          </cell>
          <cell r="G1687">
            <v>590</v>
          </cell>
          <cell r="K1687" t="str">
            <v>DR</v>
          </cell>
          <cell r="L1687">
            <v>38221</v>
          </cell>
          <cell r="N1687">
            <v>525</v>
          </cell>
          <cell r="P1687">
            <v>54</v>
          </cell>
          <cell r="Q1687">
            <v>11</v>
          </cell>
          <cell r="R1687">
            <v>11.220000267028809</v>
          </cell>
          <cell r="S1687">
            <v>7.119999885559082</v>
          </cell>
          <cell r="T1687">
            <v>4.9600000381469727</v>
          </cell>
          <cell r="U1687">
            <v>2.9100000858306885</v>
          </cell>
          <cell r="V1687">
            <v>82.209999084472656</v>
          </cell>
          <cell r="W1687" t="str">
            <v>CISCO_DAILY_BILL_DTL20040923.TXT</v>
          </cell>
          <cell r="X1687">
            <v>38254</v>
          </cell>
          <cell r="Z1687" t="str">
            <v>Print Summary</v>
          </cell>
        </row>
        <row r="1688">
          <cell r="E1688">
            <v>37825</v>
          </cell>
          <cell r="F1688">
            <v>23</v>
          </cell>
          <cell r="G1688">
            <v>243</v>
          </cell>
          <cell r="K1688" t="str">
            <v>DR</v>
          </cell>
          <cell r="L1688">
            <v>37802</v>
          </cell>
          <cell r="N1688">
            <v>193</v>
          </cell>
          <cell r="P1688">
            <v>45</v>
          </cell>
          <cell r="Q1688">
            <v>5</v>
          </cell>
          <cell r="R1688">
            <v>0.93999999761581421</v>
          </cell>
          <cell r="S1688">
            <v>7.75</v>
          </cell>
          <cell r="T1688">
            <v>3.3199999332427979</v>
          </cell>
          <cell r="U1688">
            <v>1.25</v>
          </cell>
          <cell r="V1688">
            <v>30.870000839233398</v>
          </cell>
          <cell r="W1688" t="str">
            <v>CISCO_DAILY_BILL_DTL200300731.TXT</v>
          </cell>
          <cell r="X1688">
            <v>37834</v>
          </cell>
          <cell r="Z1688" t="str">
            <v>Print Summary</v>
          </cell>
        </row>
        <row r="1689">
          <cell r="E1689">
            <v>37854</v>
          </cell>
          <cell r="F1689">
            <v>29</v>
          </cell>
          <cell r="G1689">
            <v>743</v>
          </cell>
          <cell r="K1689" t="str">
            <v>DR</v>
          </cell>
          <cell r="L1689">
            <v>37825</v>
          </cell>
          <cell r="N1689">
            <v>511</v>
          </cell>
          <cell r="P1689">
            <v>223</v>
          </cell>
          <cell r="Q1689">
            <v>9</v>
          </cell>
          <cell r="R1689">
            <v>2.4900000095367432</v>
          </cell>
          <cell r="S1689">
            <v>38.389999389648438</v>
          </cell>
          <cell r="T1689">
            <v>5.9800000190734863</v>
          </cell>
          <cell r="U1689">
            <v>3.809999942779541</v>
          </cell>
          <cell r="V1689">
            <v>118.01000213623047</v>
          </cell>
          <cell r="W1689" t="str">
            <v>CISCO_DAILY_BILL_DTL20030826.TXT</v>
          </cell>
          <cell r="X1689">
            <v>37860</v>
          </cell>
          <cell r="Z1689" t="str">
            <v>Print Summary</v>
          </cell>
        </row>
        <row r="1690">
          <cell r="E1690">
            <v>37886</v>
          </cell>
          <cell r="F1690">
            <v>32</v>
          </cell>
          <cell r="G1690">
            <v>672</v>
          </cell>
          <cell r="K1690" t="str">
            <v>DR</v>
          </cell>
          <cell r="L1690">
            <v>37854</v>
          </cell>
          <cell r="N1690">
            <v>507</v>
          </cell>
          <cell r="P1690">
            <v>156</v>
          </cell>
          <cell r="Q1690">
            <v>9</v>
          </cell>
          <cell r="R1690">
            <v>2.7400000095367432</v>
          </cell>
          <cell r="S1690">
            <v>26.959999084472656</v>
          </cell>
          <cell r="T1690">
            <v>5.9800000190734863</v>
          </cell>
          <cell r="U1690">
            <v>3.0699999332427979</v>
          </cell>
          <cell r="V1690">
            <v>97.120002746582031</v>
          </cell>
          <cell r="W1690" t="str">
            <v>CISCO_DAILY_BILL_DTL20030923.TXT</v>
          </cell>
          <cell r="X1690">
            <v>37888</v>
          </cell>
          <cell r="Z1690" t="str">
            <v>Print Summary</v>
          </cell>
        </row>
        <row r="1691">
          <cell r="E1691">
            <v>37915</v>
          </cell>
          <cell r="F1691">
            <v>29</v>
          </cell>
          <cell r="G1691">
            <v>705</v>
          </cell>
          <cell r="K1691" t="str">
            <v>DR</v>
          </cell>
          <cell r="L1691">
            <v>37886</v>
          </cell>
          <cell r="N1691">
            <v>525</v>
          </cell>
          <cell r="P1691">
            <v>175</v>
          </cell>
          <cell r="Q1691">
            <v>5</v>
          </cell>
          <cell r="R1691">
            <v>2.9200000762939453</v>
          </cell>
          <cell r="S1691">
            <v>30.25</v>
          </cell>
          <cell r="T1691">
            <v>3.3299999237060547</v>
          </cell>
          <cell r="U1691">
            <v>3.130000114440918</v>
          </cell>
          <cell r="V1691">
            <v>103.65000152587891</v>
          </cell>
          <cell r="W1691" t="str">
            <v>CISCO_DAILY_BILL_DTL20031024.TXT</v>
          </cell>
          <cell r="X1691">
            <v>37922</v>
          </cell>
          <cell r="Z1691" t="str">
            <v>Print Summary</v>
          </cell>
          <cell r="AA1691" t="str">
            <v>CPP Notification Failure. Move 10 kWh from super peak to on peak.</v>
          </cell>
        </row>
        <row r="1692">
          <cell r="E1692">
            <v>37945</v>
          </cell>
          <cell r="F1692">
            <v>30</v>
          </cell>
          <cell r="G1692">
            <v>585</v>
          </cell>
          <cell r="K1692" t="str">
            <v>DR</v>
          </cell>
          <cell r="L1692">
            <v>37915</v>
          </cell>
          <cell r="N1692">
            <v>453</v>
          </cell>
          <cell r="P1692">
            <v>132</v>
          </cell>
          <cell r="Q1692">
            <v>0</v>
          </cell>
          <cell r="R1692">
            <v>9.380000114440918</v>
          </cell>
          <cell r="S1692">
            <v>26.920000076293945</v>
          </cell>
          <cell r="T1692">
            <v>0</v>
          </cell>
          <cell r="U1692">
            <v>2.5999999046325684</v>
          </cell>
          <cell r="V1692">
            <v>89.949996948242188</v>
          </cell>
          <cell r="W1692" t="str">
            <v>CISCO_DAILY_BILL_DTL20031121.TXT</v>
          </cell>
          <cell r="X1692">
            <v>37949</v>
          </cell>
          <cell r="Z1692" t="str">
            <v>Print Summary</v>
          </cell>
        </row>
        <row r="1693">
          <cell r="E1693">
            <v>37977</v>
          </cell>
          <cell r="F1693">
            <v>32</v>
          </cell>
          <cell r="G1693">
            <v>351</v>
          </cell>
          <cell r="K1693" t="str">
            <v>DR</v>
          </cell>
          <cell r="L1693">
            <v>37945</v>
          </cell>
          <cell r="N1693">
            <v>296</v>
          </cell>
          <cell r="P1693">
            <v>55</v>
          </cell>
          <cell r="Q1693">
            <v>0</v>
          </cell>
          <cell r="R1693">
            <v>10.069999694824219</v>
          </cell>
          <cell r="S1693">
            <v>14.520000457763672</v>
          </cell>
          <cell r="T1693">
            <v>0</v>
          </cell>
          <cell r="U1693">
            <v>1.559999942779541</v>
          </cell>
          <cell r="V1693">
            <v>52.270000457763672</v>
          </cell>
          <cell r="W1693" t="str">
            <v>CISCO_DAILY_BILL_DTL20031223.TXT</v>
          </cell>
          <cell r="X1693">
            <v>37981</v>
          </cell>
          <cell r="Z1693" t="str">
            <v>Print Summary</v>
          </cell>
        </row>
        <row r="1694">
          <cell r="E1694">
            <v>38008</v>
          </cell>
          <cell r="F1694">
            <v>31</v>
          </cell>
          <cell r="G1694">
            <v>337</v>
          </cell>
          <cell r="K1694" t="str">
            <v>DR</v>
          </cell>
          <cell r="L1694">
            <v>37977</v>
          </cell>
          <cell r="N1694">
            <v>274</v>
          </cell>
          <cell r="P1694">
            <v>60</v>
          </cell>
          <cell r="Q1694">
            <v>3</v>
          </cell>
          <cell r="R1694">
            <v>9.3100004196166992</v>
          </cell>
          <cell r="S1694">
            <v>15.840000152587891</v>
          </cell>
          <cell r="T1694">
            <v>1.4500000476837158</v>
          </cell>
          <cell r="U1694">
            <v>1.5099999904632568</v>
          </cell>
          <cell r="V1694">
            <v>52.819999694824219</v>
          </cell>
          <cell r="W1694" t="str">
            <v>CISCO_DAILY_BILL_DTL20040123.TXT</v>
          </cell>
          <cell r="X1694">
            <v>38012</v>
          </cell>
          <cell r="Z1694" t="str">
            <v>Print Summary</v>
          </cell>
        </row>
        <row r="1695">
          <cell r="E1695">
            <v>38040</v>
          </cell>
          <cell r="F1695">
            <v>32</v>
          </cell>
          <cell r="G1695">
            <v>443</v>
          </cell>
          <cell r="K1695" t="str">
            <v>DR</v>
          </cell>
          <cell r="L1695">
            <v>38008</v>
          </cell>
          <cell r="N1695">
            <v>368</v>
          </cell>
          <cell r="P1695">
            <v>69</v>
          </cell>
          <cell r="Q1695">
            <v>6</v>
          </cell>
          <cell r="R1695">
            <v>12.340000152587891</v>
          </cell>
          <cell r="S1695">
            <v>18.180000305175781</v>
          </cell>
          <cell r="T1695">
            <v>2.9000000953674316</v>
          </cell>
          <cell r="U1695">
            <v>2.1800000667572021</v>
          </cell>
          <cell r="V1695">
            <v>69.129997253417969</v>
          </cell>
          <cell r="W1695" t="str">
            <v>CISCO_DAILY_BILL_DTL20040224.TXT</v>
          </cell>
          <cell r="X1695">
            <v>38042</v>
          </cell>
          <cell r="Z1695" t="str">
            <v>Print Summary</v>
          </cell>
        </row>
        <row r="1696">
          <cell r="E1696">
            <v>38069</v>
          </cell>
          <cell r="F1696">
            <v>29</v>
          </cell>
          <cell r="G1696">
            <v>315</v>
          </cell>
          <cell r="K1696" t="str">
            <v>DR</v>
          </cell>
          <cell r="L1696">
            <v>38040</v>
          </cell>
          <cell r="N1696">
            <v>261</v>
          </cell>
          <cell r="P1696">
            <v>54</v>
          </cell>
          <cell r="Q1696">
            <v>0</v>
          </cell>
          <cell r="R1696">
            <v>8.75</v>
          </cell>
          <cell r="S1696">
            <v>14.239999771118164</v>
          </cell>
          <cell r="T1696">
            <v>0</v>
          </cell>
          <cell r="U1696">
            <v>1.559999942779541</v>
          </cell>
          <cell r="V1696">
            <v>47.840000152587891</v>
          </cell>
          <cell r="W1696" t="str">
            <v>CISCO_DAILY_BILL_DTL20040324.TXT</v>
          </cell>
          <cell r="X1696">
            <v>38071</v>
          </cell>
          <cell r="Z1696" t="str">
            <v>Print Summary</v>
          </cell>
        </row>
        <row r="1697">
          <cell r="E1697">
            <v>38098</v>
          </cell>
          <cell r="F1697">
            <v>29</v>
          </cell>
          <cell r="G1697">
            <v>296</v>
          </cell>
          <cell r="K1697" t="str">
            <v>DR</v>
          </cell>
          <cell r="L1697">
            <v>38069</v>
          </cell>
          <cell r="N1697">
            <v>251</v>
          </cell>
          <cell r="P1697">
            <v>45</v>
          </cell>
          <cell r="Q1697">
            <v>0</v>
          </cell>
          <cell r="R1697">
            <v>6.7800002098083496</v>
          </cell>
          <cell r="S1697">
            <v>11.590000152587891</v>
          </cell>
          <cell r="T1697">
            <v>0</v>
          </cell>
          <cell r="U1697">
            <v>1.4600000381469727</v>
          </cell>
          <cell r="V1697">
            <v>42.509998321533203</v>
          </cell>
          <cell r="W1697" t="str">
            <v>CISCO_DAILY_BILL_DTL20040423.TXT</v>
          </cell>
          <cell r="X1697">
            <v>38103</v>
          </cell>
          <cell r="Z1697" t="str">
            <v>Print Summary</v>
          </cell>
        </row>
        <row r="1698">
          <cell r="E1698">
            <v>38130</v>
          </cell>
          <cell r="F1698">
            <v>32</v>
          </cell>
          <cell r="G1698">
            <v>370</v>
          </cell>
          <cell r="K1698" t="str">
            <v>DR</v>
          </cell>
          <cell r="L1698">
            <v>38098</v>
          </cell>
          <cell r="N1698">
            <v>295</v>
          </cell>
          <cell r="P1698">
            <v>75</v>
          </cell>
          <cell r="Q1698">
            <v>0</v>
          </cell>
          <cell r="R1698">
            <v>-0.97000002861022949</v>
          </cell>
          <cell r="S1698">
            <v>13.130000114440918</v>
          </cell>
          <cell r="T1698">
            <v>0</v>
          </cell>
          <cell r="U1698">
            <v>1.8200000524520874</v>
          </cell>
          <cell r="V1698">
            <v>43.759998321533203</v>
          </cell>
          <cell r="W1698" t="str">
            <v>CISCO_DAILY_BILL_DTL20040524.TXT</v>
          </cell>
          <cell r="X1698">
            <v>38132</v>
          </cell>
          <cell r="Z1698" t="str">
            <v>Print Summary</v>
          </cell>
        </row>
        <row r="1699">
          <cell r="E1699">
            <v>38160</v>
          </cell>
          <cell r="F1699">
            <v>30</v>
          </cell>
          <cell r="G1699">
            <v>278</v>
          </cell>
          <cell r="K1699" t="str">
            <v>DR</v>
          </cell>
          <cell r="L1699">
            <v>38130</v>
          </cell>
          <cell r="N1699">
            <v>235</v>
          </cell>
          <cell r="P1699">
            <v>43</v>
          </cell>
          <cell r="Q1699">
            <v>0</v>
          </cell>
          <cell r="R1699">
            <v>-2.7699999809265137</v>
          </cell>
          <cell r="S1699">
            <v>6.690000057220459</v>
          </cell>
          <cell r="T1699">
            <v>0</v>
          </cell>
          <cell r="U1699">
            <v>1.3700000047683716</v>
          </cell>
          <cell r="V1699">
            <v>27.670000076293945</v>
          </cell>
          <cell r="W1699" t="str">
            <v>CISCO_DAILY_BILL_DTL20040623.TXT</v>
          </cell>
          <cell r="X1699">
            <v>38162</v>
          </cell>
          <cell r="Z1699" t="str">
            <v>Print Summary</v>
          </cell>
        </row>
        <row r="1700">
          <cell r="E1700">
            <v>38190</v>
          </cell>
          <cell r="F1700">
            <v>30</v>
          </cell>
          <cell r="G1700">
            <v>306</v>
          </cell>
          <cell r="K1700" t="str">
            <v>DR</v>
          </cell>
          <cell r="L1700">
            <v>38160</v>
          </cell>
          <cell r="N1700">
            <v>264</v>
          </cell>
          <cell r="P1700">
            <v>39</v>
          </cell>
          <cell r="Q1700">
            <v>3</v>
          </cell>
          <cell r="R1700">
            <v>-3.1099998950958252</v>
          </cell>
          <cell r="S1700">
            <v>6.070000171661377</v>
          </cell>
          <cell r="T1700">
            <v>1.940000057220459</v>
          </cell>
          <cell r="U1700">
            <v>1.5099999904632568</v>
          </cell>
          <cell r="V1700">
            <v>31.040000915527344</v>
          </cell>
          <cell r="W1700" t="str">
            <v>CISCO_DAILY_BILL_DTL20040723.TXT</v>
          </cell>
          <cell r="X1700">
            <v>38194</v>
          </cell>
          <cell r="Z1700" t="str">
            <v>Print Summary</v>
          </cell>
        </row>
        <row r="1701">
          <cell r="E1701">
            <v>38221</v>
          </cell>
          <cell r="F1701">
            <v>31</v>
          </cell>
          <cell r="G1701">
            <v>474</v>
          </cell>
          <cell r="K1701" t="str">
            <v>DR</v>
          </cell>
          <cell r="L1701">
            <v>38190</v>
          </cell>
          <cell r="N1701">
            <v>373</v>
          </cell>
          <cell r="P1701">
            <v>92</v>
          </cell>
          <cell r="Q1701">
            <v>9</v>
          </cell>
          <cell r="R1701">
            <v>-4.3899998664855957</v>
          </cell>
          <cell r="S1701">
            <v>14.310000419616699</v>
          </cell>
          <cell r="T1701">
            <v>5.8299999237060547</v>
          </cell>
          <cell r="U1701">
            <v>2.3299999237060547</v>
          </cell>
          <cell r="V1701">
            <v>58.419998168945313</v>
          </cell>
          <cell r="W1701" t="str">
            <v>CISCO_DAILY_BILL_DTL20040823.TXT</v>
          </cell>
          <cell r="X1701">
            <v>38223</v>
          </cell>
          <cell r="Z1701" t="str">
            <v>Print Summary</v>
          </cell>
        </row>
        <row r="1702">
          <cell r="E1702">
            <v>38252</v>
          </cell>
          <cell r="F1702">
            <v>31</v>
          </cell>
          <cell r="G1702">
            <v>299</v>
          </cell>
          <cell r="K1702" t="str">
            <v>DR</v>
          </cell>
          <cell r="L1702">
            <v>38221</v>
          </cell>
          <cell r="N1702">
            <v>247</v>
          </cell>
          <cell r="P1702">
            <v>45</v>
          </cell>
          <cell r="Q1702">
            <v>7</v>
          </cell>
          <cell r="R1702">
            <v>-4.1599998474121094</v>
          </cell>
          <cell r="S1702">
            <v>6.8499999046325684</v>
          </cell>
          <cell r="T1702">
            <v>4.4899997711181641</v>
          </cell>
          <cell r="U1702">
            <v>1.4700000286102295</v>
          </cell>
          <cell r="V1702">
            <v>33.040000915527344</v>
          </cell>
          <cell r="W1702" t="str">
            <v>CISCO_DAILY_BILL_DTL20040924.TXT</v>
          </cell>
          <cell r="X1702">
            <v>38257</v>
          </cell>
          <cell r="Z1702" t="str">
            <v>Print Summary</v>
          </cell>
        </row>
        <row r="1703">
          <cell r="E1703">
            <v>37826</v>
          </cell>
          <cell r="F1703">
            <v>24</v>
          </cell>
          <cell r="G1703">
            <v>457</v>
          </cell>
          <cell r="K1703" t="str">
            <v>DRLI</v>
          </cell>
          <cell r="L1703">
            <v>37802</v>
          </cell>
          <cell r="N1703">
            <v>391</v>
          </cell>
          <cell r="P1703">
            <v>58</v>
          </cell>
          <cell r="Q1703">
            <v>8</v>
          </cell>
          <cell r="R1703">
            <v>17.149999618530273</v>
          </cell>
          <cell r="S1703">
            <v>8.9200000762939453</v>
          </cell>
          <cell r="T1703">
            <v>3.7899999618530273</v>
          </cell>
          <cell r="U1703">
            <v>0</v>
          </cell>
          <cell r="V1703">
            <v>52.639999389648438</v>
          </cell>
          <cell r="W1703" t="str">
            <v>CISCO_DAILY_BILL_DTL200300731.TXT</v>
          </cell>
          <cell r="X1703">
            <v>37834</v>
          </cell>
          <cell r="Z1703" t="str">
            <v>Print Summary</v>
          </cell>
        </row>
        <row r="1704">
          <cell r="E1704">
            <v>37826</v>
          </cell>
          <cell r="F1704">
            <v>24</v>
          </cell>
          <cell r="G1704">
            <v>457</v>
          </cell>
          <cell r="K1704" t="str">
            <v>DRLI</v>
          </cell>
          <cell r="L1704">
            <v>37802</v>
          </cell>
          <cell r="N1704">
            <v>393</v>
          </cell>
          <cell r="P1704">
            <v>57</v>
          </cell>
          <cell r="Q1704">
            <v>7</v>
          </cell>
          <cell r="R1704">
            <v>17.239999771118164</v>
          </cell>
          <cell r="S1704">
            <v>8.7700004577636719</v>
          </cell>
          <cell r="T1704">
            <v>3.3199999332427979</v>
          </cell>
          <cell r="U1704">
            <v>0</v>
          </cell>
          <cell r="V1704">
            <v>52.220001220703125</v>
          </cell>
          <cell r="W1704" t="str">
            <v>CISCO_DAILY_BILL_DTL20030806.TXT</v>
          </cell>
          <cell r="X1704">
            <v>37840</v>
          </cell>
          <cell r="Z1704" t="str">
            <v>Print Summary</v>
          </cell>
        </row>
        <row r="1705">
          <cell r="E1705">
            <v>37857</v>
          </cell>
          <cell r="F1705">
            <v>31</v>
          </cell>
          <cell r="G1705">
            <v>560</v>
          </cell>
          <cell r="K1705" t="str">
            <v>DRLI</v>
          </cell>
          <cell r="L1705">
            <v>37826</v>
          </cell>
          <cell r="N1705">
            <v>483</v>
          </cell>
          <cell r="P1705">
            <v>66</v>
          </cell>
          <cell r="Q1705">
            <v>11</v>
          </cell>
          <cell r="R1705">
            <v>21.190000534057617</v>
          </cell>
          <cell r="S1705">
            <v>10.159999847412109</v>
          </cell>
          <cell r="T1705">
            <v>5.2100000381469727</v>
          </cell>
          <cell r="U1705">
            <v>0</v>
          </cell>
          <cell r="V1705">
            <v>64.089996337890625</v>
          </cell>
          <cell r="W1705" t="str">
            <v>CISCO_DAILY_BILL_DTL20030825.TXT</v>
          </cell>
          <cell r="X1705">
            <v>37859</v>
          </cell>
          <cell r="Z1705" t="str">
            <v>Print Summary</v>
          </cell>
        </row>
        <row r="1706">
          <cell r="E1706">
            <v>37887</v>
          </cell>
          <cell r="F1706">
            <v>30</v>
          </cell>
          <cell r="G1706">
            <v>579</v>
          </cell>
          <cell r="K1706" t="str">
            <v>DRLI</v>
          </cell>
          <cell r="L1706">
            <v>37857</v>
          </cell>
          <cell r="N1706">
            <v>493</v>
          </cell>
          <cell r="P1706">
            <v>70</v>
          </cell>
          <cell r="Q1706">
            <v>16</v>
          </cell>
          <cell r="R1706">
            <v>21.629999160766602</v>
          </cell>
          <cell r="S1706">
            <v>10.770000457763672</v>
          </cell>
          <cell r="T1706">
            <v>7.5799999237060547</v>
          </cell>
          <cell r="U1706">
            <v>0</v>
          </cell>
          <cell r="V1706">
            <v>68.5</v>
          </cell>
          <cell r="W1706" t="str">
            <v>CISCO_DAILY_BILL_DTL20030924.TXT</v>
          </cell>
          <cell r="X1706">
            <v>37889</v>
          </cell>
          <cell r="Z1706" t="str">
            <v>Print Summary</v>
          </cell>
        </row>
        <row r="1707">
          <cell r="E1707">
            <v>37916</v>
          </cell>
          <cell r="F1707">
            <v>29</v>
          </cell>
          <cell r="G1707">
            <v>595</v>
          </cell>
          <cell r="K1707" t="str">
            <v>DRLI</v>
          </cell>
          <cell r="L1707">
            <v>37887</v>
          </cell>
          <cell r="N1707">
            <v>505</v>
          </cell>
          <cell r="P1707">
            <v>77</v>
          </cell>
          <cell r="Q1707">
            <v>13</v>
          </cell>
          <cell r="R1707">
            <v>22.159999847412109</v>
          </cell>
          <cell r="S1707">
            <v>11.850000381469727</v>
          </cell>
          <cell r="T1707">
            <v>6.1599998474121094</v>
          </cell>
          <cell r="U1707">
            <v>0</v>
          </cell>
          <cell r="V1707">
            <v>76.480003356933594</v>
          </cell>
          <cell r="W1707" t="str">
            <v>CISCO_DAILY_BILL_DTL20031023.TXT</v>
          </cell>
          <cell r="X1707">
            <v>37918</v>
          </cell>
          <cell r="Z1707" t="str">
            <v>Print Summary</v>
          </cell>
        </row>
        <row r="1708">
          <cell r="E1708">
            <v>37948</v>
          </cell>
          <cell r="F1708">
            <v>32</v>
          </cell>
          <cell r="G1708">
            <v>632</v>
          </cell>
          <cell r="K1708" t="str">
            <v>DRLI</v>
          </cell>
          <cell r="L1708">
            <v>37916</v>
          </cell>
          <cell r="N1708">
            <v>536</v>
          </cell>
          <cell r="P1708">
            <v>96</v>
          </cell>
          <cell r="Q1708">
            <v>0</v>
          </cell>
          <cell r="R1708">
            <v>23.049999237060547</v>
          </cell>
          <cell r="S1708">
            <v>8.3000001907348633</v>
          </cell>
          <cell r="T1708">
            <v>0</v>
          </cell>
          <cell r="U1708">
            <v>0</v>
          </cell>
          <cell r="V1708">
            <v>68.360000610351563</v>
          </cell>
          <cell r="W1708" t="str">
            <v>CISCO_DAILY_BILL_DTL20031124.TXT</v>
          </cell>
          <cell r="X1708">
            <v>37950</v>
          </cell>
          <cell r="Z1708" t="str">
            <v>Print Summary</v>
          </cell>
        </row>
        <row r="1709">
          <cell r="E1709">
            <v>37978</v>
          </cell>
          <cell r="F1709">
            <v>30</v>
          </cell>
          <cell r="G1709">
            <v>669</v>
          </cell>
          <cell r="K1709" t="str">
            <v>DRLI</v>
          </cell>
          <cell r="L1709">
            <v>37948</v>
          </cell>
          <cell r="N1709">
            <v>560</v>
          </cell>
          <cell r="P1709">
            <v>109</v>
          </cell>
          <cell r="Q1709">
            <v>0</v>
          </cell>
          <cell r="R1709">
            <v>23.879999160766602</v>
          </cell>
          <cell r="S1709">
            <v>5.190000057220459</v>
          </cell>
          <cell r="T1709">
            <v>0</v>
          </cell>
          <cell r="U1709">
            <v>0</v>
          </cell>
          <cell r="V1709">
            <v>65.80999755859375</v>
          </cell>
          <cell r="W1709" t="str">
            <v>CISCO_DAILY_BILL_DTL20031224.TXT</v>
          </cell>
          <cell r="X1709">
            <v>37981</v>
          </cell>
          <cell r="Z1709" t="str">
            <v>Print Summary</v>
          </cell>
        </row>
        <row r="1710">
          <cell r="E1710">
            <v>38011</v>
          </cell>
          <cell r="F1710">
            <v>33</v>
          </cell>
          <cell r="G1710">
            <v>710</v>
          </cell>
          <cell r="K1710" t="str">
            <v>DRLI</v>
          </cell>
          <cell r="L1710">
            <v>37978</v>
          </cell>
          <cell r="N1710">
            <v>607</v>
          </cell>
          <cell r="P1710">
            <v>99</v>
          </cell>
          <cell r="Q1710">
            <v>4</v>
          </cell>
          <cell r="R1710">
            <v>25.899999618530273</v>
          </cell>
          <cell r="S1710">
            <v>4.7100000381469727</v>
          </cell>
          <cell r="T1710">
            <v>2.630000114440918</v>
          </cell>
          <cell r="U1710">
            <v>0</v>
          </cell>
          <cell r="V1710">
            <v>76.139999389648438</v>
          </cell>
          <cell r="W1710" t="str">
            <v>CISCO_DAILY_BILL_DTL20040126.TXT</v>
          </cell>
          <cell r="X1710">
            <v>38013</v>
          </cell>
          <cell r="Z1710" t="str">
            <v>Print Summary</v>
          </cell>
        </row>
        <row r="1711">
          <cell r="E1711">
            <v>38041</v>
          </cell>
          <cell r="F1711">
            <v>30</v>
          </cell>
          <cell r="G1711">
            <v>501</v>
          </cell>
          <cell r="K1711" t="str">
            <v>DRLI</v>
          </cell>
          <cell r="L1711">
            <v>38011</v>
          </cell>
          <cell r="N1711">
            <v>397</v>
          </cell>
          <cell r="P1711">
            <v>97</v>
          </cell>
          <cell r="Q1711">
            <v>7</v>
          </cell>
          <cell r="R1711">
            <v>17.010000228881836</v>
          </cell>
          <cell r="S1711">
            <v>4.6399998664855957</v>
          </cell>
          <cell r="T1711">
            <v>4.5999999046325684</v>
          </cell>
          <cell r="U1711">
            <v>0</v>
          </cell>
          <cell r="V1711">
            <v>51.669998168945313</v>
          </cell>
          <cell r="W1711" t="str">
            <v>CISCO_DAILY_BILL_DTL20040225.TXT</v>
          </cell>
          <cell r="X1711">
            <v>38043</v>
          </cell>
          <cell r="Z1711" t="str">
            <v>Print Summary</v>
          </cell>
        </row>
        <row r="1712">
          <cell r="E1712">
            <v>38070</v>
          </cell>
          <cell r="F1712">
            <v>29</v>
          </cell>
          <cell r="G1712">
            <v>416</v>
          </cell>
          <cell r="K1712" t="str">
            <v>DRLI</v>
          </cell>
          <cell r="L1712">
            <v>38041</v>
          </cell>
          <cell r="N1712">
            <v>352</v>
          </cell>
          <cell r="P1712">
            <v>64</v>
          </cell>
          <cell r="Q1712">
            <v>0</v>
          </cell>
          <cell r="R1712">
            <v>15.079999923706055</v>
          </cell>
          <cell r="S1712">
            <v>3.059999942779541</v>
          </cell>
          <cell r="T1712">
            <v>0</v>
          </cell>
          <cell r="U1712">
            <v>0</v>
          </cell>
          <cell r="V1712">
            <v>41.209999084472656</v>
          </cell>
          <cell r="W1712" t="str">
            <v>CISCO_DAILY_BILL_DTL20040325.TXT</v>
          </cell>
          <cell r="X1712">
            <v>38072</v>
          </cell>
          <cell r="Z1712" t="str">
            <v>Print Summary</v>
          </cell>
        </row>
        <row r="1713">
          <cell r="E1713">
            <v>38099</v>
          </cell>
          <cell r="F1713">
            <v>29</v>
          </cell>
          <cell r="G1713">
            <v>514</v>
          </cell>
          <cell r="K1713" t="str">
            <v>DRLI</v>
          </cell>
          <cell r="L1713">
            <v>38070</v>
          </cell>
          <cell r="N1713">
            <v>438</v>
          </cell>
          <cell r="P1713">
            <v>76</v>
          </cell>
          <cell r="Q1713">
            <v>0</v>
          </cell>
          <cell r="R1713">
            <v>15.060000419616699</v>
          </cell>
          <cell r="S1713">
            <v>3.0199999809265137</v>
          </cell>
          <cell r="T1713">
            <v>0</v>
          </cell>
          <cell r="U1713">
            <v>0</v>
          </cell>
          <cell r="V1713">
            <v>48.159999847412109</v>
          </cell>
          <cell r="W1713" t="str">
            <v>CISCO_DAILY_BILL_DTL20040423.TXT</v>
          </cell>
          <cell r="X1713">
            <v>38103</v>
          </cell>
          <cell r="Z1713" t="str">
            <v>Print Summary</v>
          </cell>
        </row>
        <row r="1714">
          <cell r="E1714">
            <v>38131</v>
          </cell>
          <cell r="F1714">
            <v>32</v>
          </cell>
          <cell r="G1714">
            <v>744</v>
          </cell>
          <cell r="K1714" t="str">
            <v>DRLI</v>
          </cell>
          <cell r="L1714">
            <v>38099</v>
          </cell>
          <cell r="N1714">
            <v>655</v>
          </cell>
          <cell r="P1714">
            <v>89</v>
          </cell>
          <cell r="Q1714">
            <v>0</v>
          </cell>
          <cell r="R1714">
            <v>17.639999389648438</v>
          </cell>
          <cell r="S1714">
            <v>9.4600000381469727</v>
          </cell>
          <cell r="T1714">
            <v>0</v>
          </cell>
          <cell r="U1714">
            <v>0</v>
          </cell>
          <cell r="V1714">
            <v>75.580001831054688</v>
          </cell>
          <cell r="W1714" t="str">
            <v>CISCO_DAILY_BILL_DTL20040525.TXT</v>
          </cell>
          <cell r="X1714">
            <v>38133</v>
          </cell>
          <cell r="Z1714" t="str">
            <v>Print Summary</v>
          </cell>
        </row>
        <row r="1715">
          <cell r="E1715">
            <v>38161</v>
          </cell>
          <cell r="F1715">
            <v>30</v>
          </cell>
          <cell r="G1715">
            <v>721</v>
          </cell>
          <cell r="K1715" t="str">
            <v>DRLI</v>
          </cell>
          <cell r="L1715">
            <v>38131</v>
          </cell>
          <cell r="N1715">
            <v>631</v>
          </cell>
          <cell r="P1715">
            <v>90</v>
          </cell>
          <cell r="Q1715">
            <v>0</v>
          </cell>
          <cell r="R1715">
            <v>17.180000305175781</v>
          </cell>
          <cell r="S1715">
            <v>12.350000381469727</v>
          </cell>
          <cell r="T1715">
            <v>0</v>
          </cell>
          <cell r="U1715">
            <v>0</v>
          </cell>
          <cell r="V1715">
            <v>76.629997253417969</v>
          </cell>
          <cell r="W1715" t="str">
            <v>CISCO_DAILY_BILL_DTL20040624.TXT</v>
          </cell>
          <cell r="X1715">
            <v>38163</v>
          </cell>
          <cell r="Z1715" t="str">
            <v>Print Summary</v>
          </cell>
        </row>
        <row r="1716">
          <cell r="E1716">
            <v>38193</v>
          </cell>
          <cell r="F1716">
            <v>32</v>
          </cell>
          <cell r="G1716">
            <v>753</v>
          </cell>
          <cell r="K1716" t="str">
            <v>DRLI</v>
          </cell>
          <cell r="L1716">
            <v>38161</v>
          </cell>
          <cell r="N1716">
            <v>673</v>
          </cell>
          <cell r="P1716">
            <v>72</v>
          </cell>
          <cell r="Q1716">
            <v>8</v>
          </cell>
          <cell r="R1716">
            <v>18.329999923706055</v>
          </cell>
          <cell r="S1716">
            <v>9.880000114440918</v>
          </cell>
          <cell r="T1716">
            <v>3.6600000858306885</v>
          </cell>
          <cell r="U1716">
            <v>0</v>
          </cell>
          <cell r="V1716">
            <v>80.680000305175781</v>
          </cell>
          <cell r="W1716" t="str">
            <v>CISCO_DAILY_BILL_DTL20040726.TXT</v>
          </cell>
          <cell r="X1716">
            <v>38195</v>
          </cell>
          <cell r="Z1716" t="str">
            <v>Print Summary</v>
          </cell>
        </row>
        <row r="1717">
          <cell r="E1717">
            <v>38222</v>
          </cell>
          <cell r="F1717">
            <v>29</v>
          </cell>
          <cell r="G1717">
            <v>670</v>
          </cell>
          <cell r="K1717" t="str">
            <v>DRLI</v>
          </cell>
          <cell r="L1717">
            <v>38193</v>
          </cell>
          <cell r="N1717">
            <v>559</v>
          </cell>
          <cell r="P1717">
            <v>73</v>
          </cell>
          <cell r="Q1717">
            <v>38</v>
          </cell>
          <cell r="R1717">
            <v>15.220000267028809</v>
          </cell>
          <cell r="S1717">
            <v>10.020000457763672</v>
          </cell>
          <cell r="T1717">
            <v>17.370000839233398</v>
          </cell>
          <cell r="U1717">
            <v>0</v>
          </cell>
          <cell r="V1717">
            <v>83.069999694824219</v>
          </cell>
          <cell r="W1717" t="str">
            <v>CISCO_DAILY_BILL_DTL20040824.TXT</v>
          </cell>
          <cell r="X1717">
            <v>38224</v>
          </cell>
          <cell r="Z1717" t="str">
            <v>Print Summary</v>
          </cell>
        </row>
        <row r="1718">
          <cell r="E1718">
            <v>38253</v>
          </cell>
          <cell r="F1718">
            <v>31</v>
          </cell>
          <cell r="G1718">
            <v>605</v>
          </cell>
          <cell r="K1718" t="str">
            <v>DRLI</v>
          </cell>
          <cell r="L1718">
            <v>38222</v>
          </cell>
          <cell r="N1718">
            <v>515</v>
          </cell>
          <cell r="P1718">
            <v>67</v>
          </cell>
          <cell r="Q1718">
            <v>23</v>
          </cell>
          <cell r="R1718">
            <v>11.020000457763672</v>
          </cell>
          <cell r="S1718">
            <v>8.8100004196166992</v>
          </cell>
          <cell r="T1718">
            <v>10.359999656677246</v>
          </cell>
          <cell r="U1718">
            <v>0</v>
          </cell>
          <cell r="V1718">
            <v>67.209999084472656</v>
          </cell>
          <cell r="W1718" t="str">
            <v>CISCO_DAILY_BILL_DTL20040924.TXT</v>
          </cell>
          <cell r="X1718">
            <v>38257</v>
          </cell>
          <cell r="Z1718" t="str">
            <v>Print Summary</v>
          </cell>
          <cell r="AA1718" t="str">
            <v>CPP Notification Failure. Move 6 kWh from super peak to on peak.</v>
          </cell>
        </row>
        <row r="1719">
          <cell r="E1719">
            <v>37829</v>
          </cell>
          <cell r="F1719">
            <v>27</v>
          </cell>
          <cell r="G1719">
            <v>153</v>
          </cell>
          <cell r="K1719" t="str">
            <v>DR</v>
          </cell>
          <cell r="L1719">
            <v>37802</v>
          </cell>
          <cell r="N1719">
            <v>133</v>
          </cell>
          <cell r="P1719">
            <v>20</v>
          </cell>
          <cell r="Q1719">
            <v>0</v>
          </cell>
          <cell r="R1719">
            <v>5.8299999237060547</v>
          </cell>
          <cell r="S1719">
            <v>3.0799999237060547</v>
          </cell>
          <cell r="T1719">
            <v>0</v>
          </cell>
          <cell r="U1719">
            <v>0.77999997138977051</v>
          </cell>
          <cell r="V1719">
            <v>20.780000686645508</v>
          </cell>
          <cell r="W1719" t="str">
            <v>CISCO_DAILY_BILL_DTL20030730.TXT</v>
          </cell>
          <cell r="X1719">
            <v>37833</v>
          </cell>
          <cell r="Z1719" t="str">
            <v>Print Summary</v>
          </cell>
          <cell r="AA1719" t="str">
            <v xml:space="preserve"> CPP Notification Failure. The customer was billed for CPP events for which they were not notified.</v>
          </cell>
        </row>
        <row r="1720">
          <cell r="E1720">
            <v>37858</v>
          </cell>
          <cell r="F1720">
            <v>29</v>
          </cell>
          <cell r="G1720">
            <v>214</v>
          </cell>
          <cell r="K1720" t="str">
            <v>DR</v>
          </cell>
          <cell r="L1720">
            <v>37829</v>
          </cell>
          <cell r="N1720">
            <v>183</v>
          </cell>
          <cell r="P1720">
            <v>28</v>
          </cell>
          <cell r="Q1720">
            <v>3</v>
          </cell>
          <cell r="R1720">
            <v>8.0299997329711914</v>
          </cell>
          <cell r="S1720">
            <v>4.309999942779541</v>
          </cell>
          <cell r="T1720">
            <v>1.4199999570846558</v>
          </cell>
          <cell r="U1720">
            <v>1.1000000238418579</v>
          </cell>
          <cell r="V1720">
            <v>30.370000839233398</v>
          </cell>
          <cell r="W1720" t="str">
            <v>CISCO_DAILY_BILL_DTL20030827.TXT</v>
          </cell>
          <cell r="X1720">
            <v>37861</v>
          </cell>
          <cell r="Z1720" t="str">
            <v>Print Summary</v>
          </cell>
          <cell r="AA1720" t="str">
            <v>CPP Notification Failure. Move 2 kWh from super peak to on peak.</v>
          </cell>
        </row>
        <row r="1721">
          <cell r="E1721">
            <v>37888</v>
          </cell>
          <cell r="F1721">
            <v>30</v>
          </cell>
          <cell r="G1721">
            <v>221</v>
          </cell>
          <cell r="K1721" t="str">
            <v>DR</v>
          </cell>
          <cell r="L1721">
            <v>37858</v>
          </cell>
          <cell r="N1721">
            <v>190</v>
          </cell>
          <cell r="P1721">
            <v>25</v>
          </cell>
          <cell r="Q1721">
            <v>6</v>
          </cell>
          <cell r="R1721">
            <v>8.4399995803833008</v>
          </cell>
          <cell r="S1721">
            <v>3.8599998950958252</v>
          </cell>
          <cell r="T1721">
            <v>2.8499999046325684</v>
          </cell>
          <cell r="U1721">
            <v>1.0099999904632568</v>
          </cell>
          <cell r="V1721">
            <v>32.180000305175781</v>
          </cell>
          <cell r="W1721" t="str">
            <v>CISCO_DAILY_BILL_DTL20030930.TXT</v>
          </cell>
          <cell r="X1721">
            <v>37895</v>
          </cell>
          <cell r="Z1721" t="str">
            <v>Print Summary</v>
          </cell>
        </row>
        <row r="1722">
          <cell r="E1722">
            <v>37917</v>
          </cell>
          <cell r="F1722">
            <v>29</v>
          </cell>
          <cell r="G1722">
            <v>139</v>
          </cell>
          <cell r="K1722" t="str">
            <v>DR</v>
          </cell>
          <cell r="L1722">
            <v>37888</v>
          </cell>
          <cell r="N1722">
            <v>117</v>
          </cell>
          <cell r="P1722">
            <v>18</v>
          </cell>
          <cell r="Q1722">
            <v>4</v>
          </cell>
          <cell r="R1722">
            <v>5.2100000381469727</v>
          </cell>
          <cell r="S1722">
            <v>2.7899999618530273</v>
          </cell>
          <cell r="T1722">
            <v>1.8999999761581421</v>
          </cell>
          <cell r="U1722">
            <v>0.62000000476837158</v>
          </cell>
          <cell r="V1722">
            <v>20.799999237060547</v>
          </cell>
          <cell r="W1722" t="str">
            <v>CISCO_DAILY_BILL_DTL20031028.TXT</v>
          </cell>
          <cell r="X1722">
            <v>37923</v>
          </cell>
          <cell r="Z1722" t="str">
            <v>Print Summary</v>
          </cell>
        </row>
        <row r="1723">
          <cell r="E1723">
            <v>37949</v>
          </cell>
          <cell r="F1723">
            <v>32</v>
          </cell>
          <cell r="G1723">
            <v>190</v>
          </cell>
          <cell r="K1723" t="str">
            <v>DR</v>
          </cell>
          <cell r="L1723">
            <v>37917</v>
          </cell>
          <cell r="N1723">
            <v>165</v>
          </cell>
          <cell r="P1723">
            <v>25</v>
          </cell>
          <cell r="Q1723">
            <v>0</v>
          </cell>
          <cell r="R1723">
            <v>7.2100000381469727</v>
          </cell>
          <cell r="S1723">
            <v>2.2699999809265137</v>
          </cell>
          <cell r="T1723">
            <v>0</v>
          </cell>
          <cell r="U1723">
            <v>0.8399999737739563</v>
          </cell>
          <cell r="V1723">
            <v>24.459999084472656</v>
          </cell>
          <cell r="W1723" t="str">
            <v>CISCO_DAILY_BILL_DTL20031125.TXT</v>
          </cell>
          <cell r="X1723">
            <v>37951</v>
          </cell>
          <cell r="Z1723" t="str">
            <v>Print Summary</v>
          </cell>
        </row>
        <row r="1724">
          <cell r="E1724">
            <v>37980</v>
          </cell>
          <cell r="F1724">
            <v>31</v>
          </cell>
          <cell r="G1724">
            <v>154</v>
          </cell>
          <cell r="K1724" t="str">
            <v>DR</v>
          </cell>
          <cell r="L1724">
            <v>37949</v>
          </cell>
          <cell r="N1724">
            <v>130</v>
          </cell>
          <cell r="P1724">
            <v>24</v>
          </cell>
          <cell r="Q1724">
            <v>0</v>
          </cell>
          <cell r="R1724">
            <v>5.630000114440918</v>
          </cell>
          <cell r="S1724">
            <v>1.1599999666213989</v>
          </cell>
          <cell r="T1724">
            <v>0</v>
          </cell>
          <cell r="U1724">
            <v>0.68000000715255737</v>
          </cell>
          <cell r="V1724">
            <v>18.930000305175781</v>
          </cell>
          <cell r="W1724" t="str">
            <v>CISCO_DAILY_BILL_DTL20031226.TXT</v>
          </cell>
          <cell r="X1724">
            <v>37984</v>
          </cell>
          <cell r="Z1724" t="str">
            <v>Print Summary</v>
          </cell>
        </row>
        <row r="1725">
          <cell r="E1725">
            <v>38012</v>
          </cell>
          <cell r="F1725">
            <v>32</v>
          </cell>
          <cell r="G1725">
            <v>176</v>
          </cell>
          <cell r="K1725" t="str">
            <v>DR</v>
          </cell>
          <cell r="L1725">
            <v>37980</v>
          </cell>
          <cell r="N1725">
            <v>150</v>
          </cell>
          <cell r="P1725">
            <v>24</v>
          </cell>
          <cell r="Q1725">
            <v>2</v>
          </cell>
          <cell r="R1725">
            <v>6.4899997711181641</v>
          </cell>
          <cell r="S1725">
            <v>1.1599999666213989</v>
          </cell>
          <cell r="T1725">
            <v>1.3200000524520874</v>
          </cell>
          <cell r="U1725">
            <v>0.79000002145767212</v>
          </cell>
          <cell r="V1725">
            <v>22.620000839233398</v>
          </cell>
          <cell r="W1725" t="str">
            <v>CISCO_DAILY_BILL_DTL20040127.TXT</v>
          </cell>
          <cell r="X1725">
            <v>38014</v>
          </cell>
          <cell r="Z1725" t="str">
            <v>Print Summary</v>
          </cell>
        </row>
        <row r="1726">
          <cell r="E1726">
            <v>38042</v>
          </cell>
          <cell r="F1726">
            <v>30</v>
          </cell>
          <cell r="G1726">
            <v>138</v>
          </cell>
          <cell r="K1726" t="str">
            <v>DR</v>
          </cell>
          <cell r="L1726">
            <v>38012</v>
          </cell>
          <cell r="N1726">
            <v>117</v>
          </cell>
          <cell r="P1726">
            <v>20</v>
          </cell>
          <cell r="Q1726">
            <v>1</v>
          </cell>
          <cell r="R1726">
            <v>5.0100002288818359</v>
          </cell>
          <cell r="S1726">
            <v>0.95999997854232788</v>
          </cell>
          <cell r="T1726">
            <v>0.6600000262260437</v>
          </cell>
          <cell r="U1726">
            <v>0.68000000715255737</v>
          </cell>
          <cell r="V1726">
            <v>17.340000152587891</v>
          </cell>
          <cell r="W1726" t="str">
            <v>CISCO_DAILY_BILL_DTL20040226.TXT</v>
          </cell>
          <cell r="X1726">
            <v>38044</v>
          </cell>
          <cell r="Z1726" t="str">
            <v>Print Summary</v>
          </cell>
        </row>
        <row r="1727">
          <cell r="E1727">
            <v>38071</v>
          </cell>
          <cell r="F1727">
            <v>29</v>
          </cell>
          <cell r="G1727">
            <v>138</v>
          </cell>
          <cell r="K1727" t="str">
            <v>DR</v>
          </cell>
          <cell r="L1727">
            <v>38042</v>
          </cell>
          <cell r="N1727">
            <v>118</v>
          </cell>
          <cell r="P1727">
            <v>20</v>
          </cell>
          <cell r="Q1727">
            <v>0</v>
          </cell>
          <cell r="R1727">
            <v>5.059999942779541</v>
          </cell>
          <cell r="S1727">
            <v>0.95999997854232788</v>
          </cell>
          <cell r="T1727">
            <v>0</v>
          </cell>
          <cell r="U1727">
            <v>0.68000000715255737</v>
          </cell>
          <cell r="V1727">
            <v>16.920000076293945</v>
          </cell>
          <cell r="W1727" t="str">
            <v>CISCO_DAILY_BILL_DTL20040329.TXT</v>
          </cell>
          <cell r="X1727">
            <v>38076</v>
          </cell>
          <cell r="Z1727" t="str">
            <v>Print Summary</v>
          </cell>
        </row>
        <row r="1728">
          <cell r="E1728">
            <v>38102</v>
          </cell>
          <cell r="F1728">
            <v>31</v>
          </cell>
          <cell r="G1728">
            <v>168</v>
          </cell>
          <cell r="K1728" t="str">
            <v>DR</v>
          </cell>
          <cell r="L1728">
            <v>38071</v>
          </cell>
          <cell r="N1728">
            <v>146</v>
          </cell>
          <cell r="P1728">
            <v>22</v>
          </cell>
          <cell r="Q1728">
            <v>0</v>
          </cell>
          <cell r="R1728">
            <v>5.0300002098083496</v>
          </cell>
          <cell r="S1728">
            <v>0.87000000476837158</v>
          </cell>
          <cell r="T1728">
            <v>0</v>
          </cell>
          <cell r="U1728">
            <v>0.81999999284744263</v>
          </cell>
          <cell r="V1728">
            <v>19.719999313354492</v>
          </cell>
          <cell r="W1728" t="str">
            <v>CISCO_DAILY_BILL_DTL20040426.TXT</v>
          </cell>
          <cell r="X1728">
            <v>38104</v>
          </cell>
          <cell r="Z1728" t="str">
            <v>Print Summary</v>
          </cell>
        </row>
        <row r="1729">
          <cell r="E1729">
            <v>38132</v>
          </cell>
          <cell r="F1729">
            <v>30</v>
          </cell>
          <cell r="G1729">
            <v>158</v>
          </cell>
          <cell r="K1729" t="str">
            <v>DR</v>
          </cell>
          <cell r="L1729">
            <v>38102</v>
          </cell>
          <cell r="N1729">
            <v>136</v>
          </cell>
          <cell r="P1729">
            <v>22</v>
          </cell>
          <cell r="Q1729">
            <v>0</v>
          </cell>
          <cell r="R1729">
            <v>3.6800000667572021</v>
          </cell>
          <cell r="S1729">
            <v>2.4900000095367432</v>
          </cell>
          <cell r="T1729">
            <v>0</v>
          </cell>
          <cell r="U1729">
            <v>0.77999997138977051</v>
          </cell>
          <cell r="V1729">
            <v>19.670000076293945</v>
          </cell>
          <cell r="W1729" t="str">
            <v>CISCO_DAILY_BILL_DTL20040526.TXT</v>
          </cell>
          <cell r="X1729">
            <v>38134</v>
          </cell>
          <cell r="Z1729" t="str">
            <v>Print Summary</v>
          </cell>
        </row>
        <row r="1730">
          <cell r="E1730">
            <v>38162</v>
          </cell>
          <cell r="F1730">
            <v>30</v>
          </cell>
          <cell r="G1730">
            <v>134</v>
          </cell>
          <cell r="K1730" t="str">
            <v>DR</v>
          </cell>
          <cell r="L1730">
            <v>38132</v>
          </cell>
          <cell r="N1730">
            <v>115</v>
          </cell>
          <cell r="P1730">
            <v>19</v>
          </cell>
          <cell r="Q1730">
            <v>0</v>
          </cell>
          <cell r="R1730">
            <v>3.130000114440918</v>
          </cell>
          <cell r="S1730">
            <v>2.6099998950958252</v>
          </cell>
          <cell r="T1730">
            <v>0</v>
          </cell>
          <cell r="U1730">
            <v>0.6600000262260437</v>
          </cell>
          <cell r="V1730">
            <v>17.190000534057617</v>
          </cell>
          <cell r="W1730" t="str">
            <v>CISCO_DAILY_BILL_DTL20040625.TXT</v>
          </cell>
          <cell r="X1730">
            <v>38166</v>
          </cell>
          <cell r="Z1730" t="str">
            <v>Print Summary</v>
          </cell>
        </row>
        <row r="1731">
          <cell r="E1731">
            <v>38168</v>
          </cell>
          <cell r="F1731">
            <v>6</v>
          </cell>
          <cell r="G1731">
            <v>11</v>
          </cell>
          <cell r="K1731" t="str">
            <v>DR</v>
          </cell>
          <cell r="L1731">
            <v>38162</v>
          </cell>
          <cell r="N1731">
            <v>10</v>
          </cell>
          <cell r="P1731">
            <v>1</v>
          </cell>
          <cell r="Q1731">
            <v>0</v>
          </cell>
          <cell r="R1731">
            <v>0.27000001072883606</v>
          </cell>
          <cell r="S1731">
            <v>0.14000000059604645</v>
          </cell>
          <cell r="T1731">
            <v>0</v>
          </cell>
          <cell r="U1731">
            <v>5.000000074505806E-2</v>
          </cell>
          <cell r="V1731">
            <v>1.3500000238418579</v>
          </cell>
          <cell r="W1731" t="str">
            <v>CISCO_DAILY_BILL_DTL20040702.TXT</v>
          </cell>
          <cell r="X1731">
            <v>38174</v>
          </cell>
          <cell r="Z1731" t="str">
            <v>Print Summary</v>
          </cell>
        </row>
        <row r="1732">
          <cell r="E1732">
            <v>37829</v>
          </cell>
          <cell r="F1732">
            <v>27</v>
          </cell>
          <cell r="G1732">
            <v>169</v>
          </cell>
          <cell r="K1732" t="str">
            <v>DRLI</v>
          </cell>
          <cell r="L1732">
            <v>37802</v>
          </cell>
          <cell r="N1732">
            <v>148</v>
          </cell>
          <cell r="P1732">
            <v>21</v>
          </cell>
          <cell r="Q1732">
            <v>0</v>
          </cell>
          <cell r="R1732">
            <v>0.72000002861022949</v>
          </cell>
          <cell r="S1732">
            <v>3.619999885559082</v>
          </cell>
          <cell r="T1732">
            <v>0</v>
          </cell>
          <cell r="U1732">
            <v>0</v>
          </cell>
          <cell r="V1732">
            <v>12.800000190734863</v>
          </cell>
          <cell r="W1732" t="str">
            <v>CISCO_DAILY_BILL_DTL20030730.TXT</v>
          </cell>
          <cell r="X1732">
            <v>37833</v>
          </cell>
          <cell r="Z1732" t="str">
            <v>Print Summary</v>
          </cell>
          <cell r="AA1732" t="str">
            <v xml:space="preserve"> CPP Notification Failure. The customer was billed for CPP events for which they were not notified.</v>
          </cell>
        </row>
        <row r="1733">
          <cell r="E1733">
            <v>37853</v>
          </cell>
          <cell r="F1733">
            <v>28</v>
          </cell>
          <cell r="G1733">
            <v>770</v>
          </cell>
          <cell r="K1733" t="str">
            <v>DR</v>
          </cell>
          <cell r="L1733">
            <v>37825</v>
          </cell>
          <cell r="N1733">
            <v>606</v>
          </cell>
          <cell r="P1733">
            <v>147</v>
          </cell>
          <cell r="Q1733">
            <v>17</v>
          </cell>
          <cell r="R1733">
            <v>26.590000152587891</v>
          </cell>
          <cell r="S1733">
            <v>22.620000839233398</v>
          </cell>
          <cell r="T1733">
            <v>8.0600004196166992</v>
          </cell>
          <cell r="U1733">
            <v>3.9500000476837158</v>
          </cell>
          <cell r="V1733">
            <v>132.38999938964844</v>
          </cell>
          <cell r="W1733" t="str">
            <v>CISCO_DAILY_BILL_DTL20030822.TXT</v>
          </cell>
          <cell r="X1733">
            <v>37858</v>
          </cell>
          <cell r="Z1733" t="str">
            <v>Print Summary</v>
          </cell>
          <cell r="AA1733" t="str">
            <v>CPP Notification Failure. Move 17 kWh from super peak to on peak.</v>
          </cell>
        </row>
        <row r="1734">
          <cell r="E1734">
            <v>37885</v>
          </cell>
          <cell r="F1734">
            <v>32</v>
          </cell>
          <cell r="G1734">
            <v>765</v>
          </cell>
          <cell r="K1734" t="str">
            <v>DR</v>
          </cell>
          <cell r="L1734">
            <v>37853</v>
          </cell>
          <cell r="N1734">
            <v>659</v>
          </cell>
          <cell r="P1734">
            <v>94</v>
          </cell>
          <cell r="Q1734">
            <v>12</v>
          </cell>
          <cell r="R1734">
            <v>29.219999313354492</v>
          </cell>
          <cell r="S1734">
            <v>14.5</v>
          </cell>
          <cell r="T1734">
            <v>5.6999998092651367</v>
          </cell>
          <cell r="U1734">
            <v>3.5699999332427979</v>
          </cell>
          <cell r="V1734">
            <v>120.98000335693359</v>
          </cell>
          <cell r="W1734" t="str">
            <v>CISCO_DAILY_BILL_DTL20030923.TXT</v>
          </cell>
          <cell r="X1734">
            <v>37888</v>
          </cell>
          <cell r="Z1734" t="str">
            <v>Print Summary</v>
          </cell>
        </row>
        <row r="1735">
          <cell r="E1735">
            <v>37914</v>
          </cell>
          <cell r="F1735">
            <v>29</v>
          </cell>
          <cell r="G1735">
            <v>802</v>
          </cell>
          <cell r="K1735" t="str">
            <v>DR</v>
          </cell>
          <cell r="L1735">
            <v>37885</v>
          </cell>
          <cell r="N1735">
            <v>672</v>
          </cell>
          <cell r="P1735">
            <v>110</v>
          </cell>
          <cell r="Q1735">
            <v>20</v>
          </cell>
          <cell r="R1735">
            <v>29.940000534057617</v>
          </cell>
          <cell r="S1735">
            <v>17</v>
          </cell>
          <cell r="T1735">
            <v>9.4899997711181641</v>
          </cell>
          <cell r="U1735">
            <v>3.559999942779541</v>
          </cell>
          <cell r="V1735">
            <v>135.25999450683594</v>
          </cell>
          <cell r="W1735" t="str">
            <v>CISCO_DAILY_BILL_DTL20031021.TXT</v>
          </cell>
          <cell r="X1735">
            <v>37916</v>
          </cell>
          <cell r="Z1735" t="str">
            <v>Print Summary</v>
          </cell>
        </row>
        <row r="1736">
          <cell r="E1736">
            <v>37944</v>
          </cell>
          <cell r="F1736">
            <v>30</v>
          </cell>
          <cell r="G1736">
            <v>911</v>
          </cell>
          <cell r="K1736" t="str">
            <v>DR</v>
          </cell>
          <cell r="L1736">
            <v>37914</v>
          </cell>
          <cell r="N1736">
            <v>751</v>
          </cell>
          <cell r="P1736">
            <v>160</v>
          </cell>
          <cell r="Q1736">
            <v>0</v>
          </cell>
          <cell r="R1736">
            <v>32.849998474121094</v>
          </cell>
          <cell r="S1736">
            <v>13.789999961853027</v>
          </cell>
          <cell r="T1736">
            <v>0</v>
          </cell>
          <cell r="U1736">
            <v>4.0500001907348633</v>
          </cell>
          <cell r="V1736">
            <v>135.80000305175781</v>
          </cell>
          <cell r="W1736" t="str">
            <v>CISCO_DAILY_BILL_DTL20031120.TXT</v>
          </cell>
          <cell r="X1736">
            <v>37946</v>
          </cell>
          <cell r="Z1736" t="str">
            <v>Print Summary</v>
          </cell>
        </row>
        <row r="1737">
          <cell r="E1737">
            <v>37976</v>
          </cell>
          <cell r="F1737">
            <v>32</v>
          </cell>
          <cell r="G1737">
            <v>1245</v>
          </cell>
          <cell r="K1737" t="str">
            <v>DR</v>
          </cell>
          <cell r="L1737">
            <v>37944</v>
          </cell>
          <cell r="N1737">
            <v>1034</v>
          </cell>
          <cell r="P1737">
            <v>211</v>
          </cell>
          <cell r="Q1737">
            <v>0</v>
          </cell>
          <cell r="R1737">
            <v>44.799999237060547</v>
          </cell>
          <cell r="S1737">
            <v>10.199999809265137</v>
          </cell>
          <cell r="T1737">
            <v>0</v>
          </cell>
          <cell r="U1737">
            <v>5.5300002098083496</v>
          </cell>
          <cell r="V1737">
            <v>182.55000305175781</v>
          </cell>
          <cell r="W1737" t="str">
            <v>CISCO_DAILY_BILL_DTL20031223.TXT</v>
          </cell>
          <cell r="X1737">
            <v>37981</v>
          </cell>
          <cell r="Z1737" t="str">
            <v>Print Summary</v>
          </cell>
        </row>
        <row r="1738">
          <cell r="E1738">
            <v>38007</v>
          </cell>
          <cell r="F1738">
            <v>31</v>
          </cell>
          <cell r="G1738">
            <v>1263</v>
          </cell>
          <cell r="K1738" t="str">
            <v>DR</v>
          </cell>
          <cell r="L1738">
            <v>37976</v>
          </cell>
          <cell r="N1738">
            <v>1043</v>
          </cell>
          <cell r="P1738">
            <v>210</v>
          </cell>
          <cell r="Q1738">
            <v>10</v>
          </cell>
          <cell r="R1738">
            <v>45.200000762939453</v>
          </cell>
          <cell r="S1738">
            <v>10.149999618530273</v>
          </cell>
          <cell r="T1738">
            <v>6.5799999237060547</v>
          </cell>
          <cell r="U1738">
            <v>5.6100001335144043</v>
          </cell>
          <cell r="V1738">
            <v>191.6199951171875</v>
          </cell>
          <cell r="W1738" t="str">
            <v>CISCO_DAILY_BILL_DTL20040123.TXT</v>
          </cell>
          <cell r="X1738">
            <v>38012</v>
          </cell>
          <cell r="Z1738" t="str">
            <v>Print Summary</v>
          </cell>
        </row>
        <row r="1739">
          <cell r="E1739">
            <v>38039</v>
          </cell>
          <cell r="F1739">
            <v>32</v>
          </cell>
          <cell r="G1739">
            <v>1075</v>
          </cell>
          <cell r="K1739" t="str">
            <v>DR</v>
          </cell>
          <cell r="L1739">
            <v>38007</v>
          </cell>
          <cell r="N1739">
            <v>921</v>
          </cell>
          <cell r="P1739">
            <v>138</v>
          </cell>
          <cell r="Q1739">
            <v>16</v>
          </cell>
          <cell r="R1739">
            <v>39.459999084472656</v>
          </cell>
          <cell r="S1739">
            <v>6.5999999046325684</v>
          </cell>
          <cell r="T1739">
            <v>10.529999732971191</v>
          </cell>
          <cell r="U1739">
            <v>5.3000001907348633</v>
          </cell>
          <cell r="V1739">
            <v>160.8699951171875</v>
          </cell>
          <cell r="W1739" t="str">
            <v>CISCO_DAILY_BILL_DTL20040223.TXT</v>
          </cell>
          <cell r="X1739">
            <v>38041</v>
          </cell>
          <cell r="Z1739" t="str">
            <v>Print Summary</v>
          </cell>
        </row>
        <row r="1740">
          <cell r="E1740">
            <v>38068</v>
          </cell>
          <cell r="F1740">
            <v>29</v>
          </cell>
          <cell r="G1740">
            <v>873</v>
          </cell>
          <cell r="K1740" t="str">
            <v>DR</v>
          </cell>
          <cell r="L1740">
            <v>38039</v>
          </cell>
          <cell r="N1740">
            <v>738</v>
          </cell>
          <cell r="P1740">
            <v>135</v>
          </cell>
          <cell r="Q1740">
            <v>0</v>
          </cell>
          <cell r="R1740">
            <v>31.620000839233398</v>
          </cell>
          <cell r="S1740">
            <v>6.4600000381469727</v>
          </cell>
          <cell r="T1740">
            <v>0</v>
          </cell>
          <cell r="U1740">
            <v>4.309999942779541</v>
          </cell>
          <cell r="V1740">
            <v>122.11000061035156</v>
          </cell>
          <cell r="W1740" t="str">
            <v>CISCO_DAILY_BILL_DTL20040323.TXT</v>
          </cell>
          <cell r="X1740">
            <v>38070</v>
          </cell>
          <cell r="Z1740" t="str">
            <v>Print Summary</v>
          </cell>
        </row>
        <row r="1741">
          <cell r="E1741">
            <v>38097</v>
          </cell>
          <cell r="F1741">
            <v>29</v>
          </cell>
          <cell r="G1741">
            <v>806</v>
          </cell>
          <cell r="K1741" t="str">
            <v>DR</v>
          </cell>
          <cell r="L1741">
            <v>38068</v>
          </cell>
          <cell r="N1741">
            <v>697</v>
          </cell>
          <cell r="P1741">
            <v>109</v>
          </cell>
          <cell r="Q1741">
            <v>0</v>
          </cell>
          <cell r="R1741">
            <v>25.770000457763672</v>
          </cell>
          <cell r="S1741">
            <v>4.6700000762939453</v>
          </cell>
          <cell r="T1741">
            <v>0</v>
          </cell>
          <cell r="U1741">
            <v>3.9800000190734863</v>
          </cell>
          <cell r="V1741">
            <v>110.30000305175781</v>
          </cell>
          <cell r="W1741" t="str">
            <v>CISCO_DAILY_BILL_DTL20040421.TXT</v>
          </cell>
          <cell r="X1741">
            <v>38099</v>
          </cell>
          <cell r="Z1741" t="str">
            <v>Print Summary</v>
          </cell>
        </row>
        <row r="1742">
          <cell r="E1742">
            <v>38127</v>
          </cell>
          <cell r="F1742">
            <v>30</v>
          </cell>
          <cell r="G1742">
            <v>738</v>
          </cell>
          <cell r="K1742" t="str">
            <v>DR</v>
          </cell>
          <cell r="L1742">
            <v>38097</v>
          </cell>
          <cell r="N1742">
            <v>646</v>
          </cell>
          <cell r="P1742">
            <v>92</v>
          </cell>
          <cell r="Q1742">
            <v>0</v>
          </cell>
          <cell r="R1742">
            <v>17.309999465942383</v>
          </cell>
          <cell r="S1742">
            <v>8.5900001525878906</v>
          </cell>
          <cell r="T1742">
            <v>0</v>
          </cell>
          <cell r="U1742">
            <v>3.630000114440918</v>
          </cell>
          <cell r="V1742">
            <v>103.26000213623047</v>
          </cell>
          <cell r="W1742" t="str">
            <v>CISCO_DAILY_BILL_DTL20040521.TXT</v>
          </cell>
          <cell r="X1742">
            <v>38131</v>
          </cell>
          <cell r="Z1742" t="str">
            <v>Print Summary</v>
          </cell>
        </row>
        <row r="1743">
          <cell r="E1743">
            <v>38159</v>
          </cell>
          <cell r="F1743">
            <v>32</v>
          </cell>
          <cell r="G1743">
            <v>821</v>
          </cell>
          <cell r="K1743" t="str">
            <v>DR</v>
          </cell>
          <cell r="L1743">
            <v>38127</v>
          </cell>
          <cell r="N1743">
            <v>729</v>
          </cell>
          <cell r="P1743">
            <v>92</v>
          </cell>
          <cell r="Q1743">
            <v>0</v>
          </cell>
          <cell r="R1743">
            <v>19.850000381469727</v>
          </cell>
          <cell r="S1743">
            <v>12.630000114440918</v>
          </cell>
          <cell r="T1743">
            <v>0</v>
          </cell>
          <cell r="U1743">
            <v>4.0500001907348633</v>
          </cell>
          <cell r="V1743">
            <v>120.5</v>
          </cell>
          <cell r="W1743" t="str">
            <v>CISCO_DAILY_BILL_DTL20040622.TXT</v>
          </cell>
          <cell r="X1743">
            <v>38161</v>
          </cell>
          <cell r="Z1743" t="str">
            <v>Print Summary</v>
          </cell>
        </row>
        <row r="1744">
          <cell r="E1744">
            <v>38189</v>
          </cell>
          <cell r="F1744">
            <v>30</v>
          </cell>
          <cell r="G1744">
            <v>741</v>
          </cell>
          <cell r="K1744" t="str">
            <v>DR</v>
          </cell>
          <cell r="L1744">
            <v>38159</v>
          </cell>
          <cell r="N1744">
            <v>650</v>
          </cell>
          <cell r="P1744">
            <v>83</v>
          </cell>
          <cell r="Q1744">
            <v>8</v>
          </cell>
          <cell r="R1744">
            <v>17.700000762939453</v>
          </cell>
          <cell r="S1744">
            <v>11.390000343322754</v>
          </cell>
          <cell r="T1744">
            <v>3.6600000858306885</v>
          </cell>
          <cell r="U1744">
            <v>3.6600000858306885</v>
          </cell>
          <cell r="V1744">
            <v>111.27999877929688</v>
          </cell>
          <cell r="W1744" t="str">
            <v>CISCO_DAILY_BILL_DTL20040722.TXT</v>
          </cell>
          <cell r="X1744">
            <v>38191</v>
          </cell>
          <cell r="Z1744" t="str">
            <v>Print Summary</v>
          </cell>
        </row>
        <row r="1745">
          <cell r="E1745">
            <v>38218</v>
          </cell>
          <cell r="F1745">
            <v>29</v>
          </cell>
          <cell r="G1745">
            <v>780</v>
          </cell>
          <cell r="K1745" t="str">
            <v>DR</v>
          </cell>
          <cell r="L1745">
            <v>38189</v>
          </cell>
          <cell r="N1745">
            <v>687</v>
          </cell>
          <cell r="P1745">
            <v>69</v>
          </cell>
          <cell r="Q1745">
            <v>24</v>
          </cell>
          <cell r="R1745">
            <v>18.709999084472656</v>
          </cell>
          <cell r="S1745">
            <v>9.4700002670288086</v>
          </cell>
          <cell r="T1745">
            <v>10.970000267028809</v>
          </cell>
          <cell r="U1745">
            <v>3.8499999046325684</v>
          </cell>
          <cell r="V1745">
            <v>123.95999908447266</v>
          </cell>
          <cell r="W1745" t="str">
            <v>CISCO_DAILY_BILL_DTL20040823.TXT</v>
          </cell>
          <cell r="X1745">
            <v>38223</v>
          </cell>
          <cell r="Z1745" t="str">
            <v>Print Summary</v>
          </cell>
        </row>
        <row r="1746">
          <cell r="E1746">
            <v>38251</v>
          </cell>
          <cell r="F1746">
            <v>33</v>
          </cell>
          <cell r="G1746">
            <v>909</v>
          </cell>
          <cell r="K1746" t="str">
            <v>DR</v>
          </cell>
          <cell r="L1746">
            <v>38218</v>
          </cell>
          <cell r="N1746">
            <v>802</v>
          </cell>
          <cell r="P1746">
            <v>93</v>
          </cell>
          <cell r="Q1746">
            <v>14</v>
          </cell>
          <cell r="R1746">
            <v>17.190000534057617</v>
          </cell>
          <cell r="S1746">
            <v>12.25</v>
          </cell>
          <cell r="T1746">
            <v>6.3000001907348633</v>
          </cell>
          <cell r="U1746">
            <v>4.4699997901916504</v>
          </cell>
          <cell r="V1746">
            <v>138.19000244140625</v>
          </cell>
          <cell r="W1746" t="str">
            <v>CISCO_DAILY_BILL_DTL20040923.TXT</v>
          </cell>
          <cell r="X1746">
            <v>38254</v>
          </cell>
          <cell r="Z1746" t="str">
            <v>Print Summary</v>
          </cell>
        </row>
        <row r="1747">
          <cell r="E1747">
            <v>38195</v>
          </cell>
          <cell r="F1747">
            <v>29</v>
          </cell>
          <cell r="G1747">
            <v>1149</v>
          </cell>
          <cell r="K1747" t="str">
            <v>DR</v>
          </cell>
          <cell r="L1747">
            <v>38166</v>
          </cell>
          <cell r="N1747">
            <v>949</v>
          </cell>
          <cell r="P1747">
            <v>173</v>
          </cell>
          <cell r="Q1747">
            <v>27</v>
          </cell>
          <cell r="R1747">
            <v>25.840000152587891</v>
          </cell>
          <cell r="S1747">
            <v>23.739999771118164</v>
          </cell>
          <cell r="T1747">
            <v>12.350000381469727</v>
          </cell>
          <cell r="U1747">
            <v>5.6700000762939453</v>
          </cell>
          <cell r="V1747">
            <v>205.82000732421875</v>
          </cell>
          <cell r="W1747" t="str">
            <v>CISCO_DAILY_BILL_DTL20040729.TXT</v>
          </cell>
          <cell r="X1747">
            <v>38198</v>
          </cell>
          <cell r="Z1747" t="str">
            <v>Print Summary</v>
          </cell>
        </row>
        <row r="1748">
          <cell r="E1748">
            <v>38224</v>
          </cell>
          <cell r="F1748">
            <v>29</v>
          </cell>
          <cell r="G1748">
            <v>1253</v>
          </cell>
          <cell r="K1748" t="str">
            <v>DR</v>
          </cell>
          <cell r="L1748">
            <v>38195</v>
          </cell>
          <cell r="N1748">
            <v>1028</v>
          </cell>
          <cell r="P1748">
            <v>199</v>
          </cell>
          <cell r="Q1748">
            <v>26</v>
          </cell>
          <cell r="R1748">
            <v>27.989999771118164</v>
          </cell>
          <cell r="S1748">
            <v>27.309999465942383</v>
          </cell>
          <cell r="T1748">
            <v>11.890000343322754</v>
          </cell>
          <cell r="U1748">
            <v>6.179999828338623</v>
          </cell>
          <cell r="V1748">
            <v>227.27999877929688</v>
          </cell>
          <cell r="W1748" t="str">
            <v>CISCO_DAILY_BILL_DTL20040826.TXT</v>
          </cell>
          <cell r="X1748">
            <v>38226</v>
          </cell>
          <cell r="Z1748" t="str">
            <v>Print Summary</v>
          </cell>
        </row>
        <row r="1749">
          <cell r="E1749">
            <v>38257</v>
          </cell>
          <cell r="F1749">
            <v>33</v>
          </cell>
          <cell r="G1749">
            <v>1404</v>
          </cell>
          <cell r="K1749" t="str">
            <v>DR</v>
          </cell>
          <cell r="L1749">
            <v>38224</v>
          </cell>
          <cell r="N1749">
            <v>1195</v>
          </cell>
          <cell r="P1749">
            <v>168</v>
          </cell>
          <cell r="Q1749">
            <v>41</v>
          </cell>
          <cell r="R1749">
            <v>24.770000457763672</v>
          </cell>
          <cell r="S1749">
            <v>21.950000762939453</v>
          </cell>
          <cell r="T1749">
            <v>18.459999084472656</v>
          </cell>
          <cell r="U1749">
            <v>6.9099998474121094</v>
          </cell>
          <cell r="V1749">
            <v>250.22999572753906</v>
          </cell>
          <cell r="W1749" t="str">
            <v>CISCO_DAILY_BILL_DTL20040928.TXT</v>
          </cell>
          <cell r="X1749">
            <v>38259</v>
          </cell>
          <cell r="Z1749" t="str">
            <v>Print Summary</v>
          </cell>
        </row>
        <row r="1750">
          <cell r="E1750">
            <v>37831</v>
          </cell>
          <cell r="F1750">
            <v>29</v>
          </cell>
          <cell r="G1750">
            <v>284</v>
          </cell>
          <cell r="K1750" t="str">
            <v>DR</v>
          </cell>
          <cell r="L1750">
            <v>37802</v>
          </cell>
          <cell r="N1750">
            <v>244</v>
          </cell>
          <cell r="P1750">
            <v>33</v>
          </cell>
          <cell r="Q1750">
            <v>7</v>
          </cell>
          <cell r="R1750">
            <v>10.699999809265137</v>
          </cell>
          <cell r="S1750">
            <v>5.0799999237060547</v>
          </cell>
          <cell r="T1750">
            <v>3.3199999332427979</v>
          </cell>
          <cell r="U1750">
            <v>1.4600000381469727</v>
          </cell>
          <cell r="V1750">
            <v>41.139999389648438</v>
          </cell>
          <cell r="W1750" t="str">
            <v>CISCO_DAILY_BILL_DTL20030821.TXT</v>
          </cell>
          <cell r="X1750">
            <v>37855</v>
          </cell>
          <cell r="Z1750" t="str">
            <v>Print Summary</v>
          </cell>
        </row>
        <row r="1751">
          <cell r="E1751">
            <v>37860</v>
          </cell>
          <cell r="F1751">
            <v>29</v>
          </cell>
          <cell r="G1751">
            <v>328</v>
          </cell>
          <cell r="K1751" t="str">
            <v>DR</v>
          </cell>
          <cell r="L1751">
            <v>37831</v>
          </cell>
          <cell r="N1751">
            <v>287</v>
          </cell>
          <cell r="P1751">
            <v>36</v>
          </cell>
          <cell r="Q1751">
            <v>5</v>
          </cell>
          <cell r="R1751">
            <v>12.590000152587891</v>
          </cell>
          <cell r="S1751">
            <v>5.5399999618530273</v>
          </cell>
          <cell r="T1751">
            <v>2.369999885559082</v>
          </cell>
          <cell r="U1751">
            <v>1.6799999475479126</v>
          </cell>
          <cell r="V1751">
            <v>46.759998321533203</v>
          </cell>
          <cell r="W1751" t="str">
            <v>CISCO_DAILY_BILL_DTL20030829.TXT</v>
          </cell>
          <cell r="X1751">
            <v>37866</v>
          </cell>
          <cell r="Z1751" t="str">
            <v>Print Summary</v>
          </cell>
        </row>
        <row r="1752">
          <cell r="E1752">
            <v>37892</v>
          </cell>
          <cell r="F1752">
            <v>32</v>
          </cell>
          <cell r="G1752">
            <v>362</v>
          </cell>
          <cell r="K1752" t="str">
            <v>DR</v>
          </cell>
          <cell r="L1752">
            <v>37860</v>
          </cell>
          <cell r="N1752">
            <v>314</v>
          </cell>
          <cell r="P1752">
            <v>41</v>
          </cell>
          <cell r="Q1752">
            <v>7</v>
          </cell>
          <cell r="R1752">
            <v>13.960000038146973</v>
          </cell>
          <cell r="S1752">
            <v>6.3400001525878906</v>
          </cell>
          <cell r="T1752">
            <v>3.3199999332427979</v>
          </cell>
          <cell r="U1752">
            <v>1.6399999856948853</v>
          </cell>
          <cell r="V1752">
            <v>52.389999389648438</v>
          </cell>
          <cell r="W1752" t="str">
            <v>CISCO_DAILY_BILL_DTL20030930.TXT</v>
          </cell>
          <cell r="X1752">
            <v>37895</v>
          </cell>
          <cell r="Z1752" t="str">
            <v>Print Summary</v>
          </cell>
        </row>
        <row r="1753">
          <cell r="E1753">
            <v>37921</v>
          </cell>
          <cell r="F1753">
            <v>29</v>
          </cell>
          <cell r="G1753">
            <v>277</v>
          </cell>
          <cell r="K1753" t="str">
            <v>DR</v>
          </cell>
          <cell r="L1753">
            <v>37892</v>
          </cell>
          <cell r="N1753">
            <v>235</v>
          </cell>
          <cell r="P1753">
            <v>37</v>
          </cell>
          <cell r="Q1753">
            <v>5</v>
          </cell>
          <cell r="R1753">
            <v>10.470000267028809</v>
          </cell>
          <cell r="S1753">
            <v>5.7199997901916504</v>
          </cell>
          <cell r="T1753">
            <v>2.369999885559082</v>
          </cell>
          <cell r="U1753">
            <v>1.2300000190734863</v>
          </cell>
          <cell r="V1753">
            <v>40.380001068115234</v>
          </cell>
          <cell r="W1753" t="str">
            <v>CISCO_DAILY_BILL_DTL20031029.TXT</v>
          </cell>
          <cell r="X1753">
            <v>37924</v>
          </cell>
          <cell r="Z1753" t="str">
            <v>Print Summary</v>
          </cell>
        </row>
        <row r="1754">
          <cell r="E1754">
            <v>37952</v>
          </cell>
          <cell r="F1754">
            <v>31</v>
          </cell>
          <cell r="G1754">
            <v>297</v>
          </cell>
          <cell r="K1754" t="str">
            <v>DR</v>
          </cell>
          <cell r="L1754">
            <v>37921</v>
          </cell>
          <cell r="N1754">
            <v>243</v>
          </cell>
          <cell r="P1754">
            <v>54</v>
          </cell>
          <cell r="Q1754">
            <v>0</v>
          </cell>
          <cell r="R1754">
            <v>10.560000419616699</v>
          </cell>
          <cell r="S1754">
            <v>3.3499999046325684</v>
          </cell>
          <cell r="T1754">
            <v>0</v>
          </cell>
          <cell r="U1754">
            <v>1.3200000524520874</v>
          </cell>
          <cell r="V1754">
            <v>37.330001831054688</v>
          </cell>
          <cell r="W1754" t="str">
            <v>CISCO_DAILY_BILL_DTL20031203.TXT</v>
          </cell>
          <cell r="X1754">
            <v>37959</v>
          </cell>
          <cell r="Z1754" t="str">
            <v>Print Summary</v>
          </cell>
        </row>
        <row r="1755">
          <cell r="E1755">
            <v>37984</v>
          </cell>
          <cell r="F1755">
            <v>32</v>
          </cell>
          <cell r="G1755">
            <v>424</v>
          </cell>
          <cell r="K1755" t="str">
            <v>DR</v>
          </cell>
          <cell r="L1755">
            <v>37952</v>
          </cell>
          <cell r="N1755">
            <v>347</v>
          </cell>
          <cell r="P1755">
            <v>77</v>
          </cell>
          <cell r="Q1755">
            <v>0</v>
          </cell>
          <cell r="R1755">
            <v>15.039999961853027</v>
          </cell>
          <cell r="S1755">
            <v>3.7200000286102295</v>
          </cell>
          <cell r="T1755">
            <v>0</v>
          </cell>
          <cell r="U1755">
            <v>1.8799999952316284</v>
          </cell>
          <cell r="V1755">
            <v>53.580001831054688</v>
          </cell>
          <cell r="W1755" t="str">
            <v>CISCO_DAILY_BILL_DTL20031231.TXT</v>
          </cell>
          <cell r="X1755">
            <v>37988</v>
          </cell>
          <cell r="Z1755" t="str">
            <v>Print Summary</v>
          </cell>
        </row>
        <row r="1756">
          <cell r="E1756">
            <v>38014</v>
          </cell>
          <cell r="F1756">
            <v>30</v>
          </cell>
          <cell r="G1756">
            <v>376</v>
          </cell>
          <cell r="K1756" t="str">
            <v>DR</v>
          </cell>
          <cell r="L1756">
            <v>37984</v>
          </cell>
          <cell r="N1756">
            <v>303</v>
          </cell>
          <cell r="P1756">
            <v>64</v>
          </cell>
          <cell r="Q1756">
            <v>9</v>
          </cell>
          <cell r="R1756">
            <v>13.090000152587891</v>
          </cell>
          <cell r="S1756">
            <v>3.0899999141693115</v>
          </cell>
          <cell r="T1756">
            <v>5.9200000762939453</v>
          </cell>
          <cell r="U1756">
            <v>1.7100000381469727</v>
          </cell>
          <cell r="V1756">
            <v>52.200000762939453</v>
          </cell>
          <cell r="W1756" t="str">
            <v>CISCO_DAILY_BILL_DTL20040130.TXT</v>
          </cell>
          <cell r="X1756">
            <v>38019</v>
          </cell>
          <cell r="Z1756" t="str">
            <v>Print Summary</v>
          </cell>
        </row>
        <row r="1757">
          <cell r="E1757">
            <v>38046</v>
          </cell>
          <cell r="F1757">
            <v>32</v>
          </cell>
          <cell r="G1757">
            <v>402</v>
          </cell>
          <cell r="K1757" t="str">
            <v>DR</v>
          </cell>
          <cell r="L1757">
            <v>38014</v>
          </cell>
          <cell r="N1757">
            <v>346</v>
          </cell>
          <cell r="P1757">
            <v>54</v>
          </cell>
          <cell r="Q1757">
            <v>2</v>
          </cell>
          <cell r="R1757">
            <v>14.819999694824219</v>
          </cell>
          <cell r="S1757">
            <v>2.5799999237060547</v>
          </cell>
          <cell r="T1757">
            <v>1.3200000524520874</v>
          </cell>
          <cell r="U1757">
            <v>1.9800000190734863</v>
          </cell>
          <cell r="V1757">
            <v>50.909999847412109</v>
          </cell>
          <cell r="W1757" t="str">
            <v>CISCO_DAILY_BILL_DTL20040302.TXT</v>
          </cell>
          <cell r="X1757">
            <v>38049</v>
          </cell>
          <cell r="Z1757" t="str">
            <v>Print Summary</v>
          </cell>
        </row>
        <row r="1758">
          <cell r="E1758">
            <v>38075</v>
          </cell>
          <cell r="F1758">
            <v>29</v>
          </cell>
          <cell r="G1758">
            <v>250</v>
          </cell>
          <cell r="K1758" t="str">
            <v>DR</v>
          </cell>
          <cell r="L1758">
            <v>38046</v>
          </cell>
          <cell r="N1758">
            <v>207</v>
          </cell>
          <cell r="P1758">
            <v>43</v>
          </cell>
          <cell r="Q1758">
            <v>0</v>
          </cell>
          <cell r="R1758">
            <v>8.869999885559082</v>
          </cell>
          <cell r="S1758">
            <v>2.059999942779541</v>
          </cell>
          <cell r="T1758">
            <v>0</v>
          </cell>
          <cell r="U1758">
            <v>1.2300000190734863</v>
          </cell>
          <cell r="V1758">
            <v>30.719999313354492</v>
          </cell>
          <cell r="W1758" t="str">
            <v>CISCO_DAILY_BILL_DTL20040331.TXT</v>
          </cell>
          <cell r="X1758">
            <v>38078</v>
          </cell>
          <cell r="Z1758" t="str">
            <v>Print Summary</v>
          </cell>
        </row>
        <row r="1759">
          <cell r="E1759">
            <v>38104</v>
          </cell>
          <cell r="F1759">
            <v>29</v>
          </cell>
          <cell r="G1759">
            <v>230</v>
          </cell>
          <cell r="K1759" t="str">
            <v>DR</v>
          </cell>
          <cell r="L1759">
            <v>38075</v>
          </cell>
          <cell r="N1759">
            <v>201</v>
          </cell>
          <cell r="P1759">
            <v>29</v>
          </cell>
          <cell r="Q1759">
            <v>0</v>
          </cell>
          <cell r="R1759">
            <v>6.6399998664855957</v>
          </cell>
          <cell r="S1759">
            <v>1.1399999856948853</v>
          </cell>
          <cell r="T1759">
            <v>0</v>
          </cell>
          <cell r="U1759">
            <v>1.1299999952316284</v>
          </cell>
          <cell r="V1759">
            <v>26.809999465942383</v>
          </cell>
          <cell r="W1759" t="str">
            <v>CISCO_DAILY_BILL_DTL20040429.TXT</v>
          </cell>
          <cell r="X1759">
            <v>38107</v>
          </cell>
          <cell r="Z1759" t="str">
            <v>Print Summary</v>
          </cell>
        </row>
        <row r="1760">
          <cell r="E1760">
            <v>38134</v>
          </cell>
          <cell r="F1760">
            <v>30</v>
          </cell>
          <cell r="G1760">
            <v>240</v>
          </cell>
          <cell r="K1760" t="str">
            <v>DR</v>
          </cell>
          <cell r="L1760">
            <v>38104</v>
          </cell>
          <cell r="N1760">
            <v>209</v>
          </cell>
          <cell r="P1760">
            <v>31</v>
          </cell>
          <cell r="Q1760">
            <v>0</v>
          </cell>
          <cell r="R1760">
            <v>5.6700000762939453</v>
          </cell>
          <cell r="S1760">
            <v>3.8299999237060547</v>
          </cell>
          <cell r="T1760">
            <v>0</v>
          </cell>
          <cell r="U1760">
            <v>1.1799999475479126</v>
          </cell>
          <cell r="V1760">
            <v>30</v>
          </cell>
          <cell r="W1760" t="str">
            <v>CISCO_DAILY_BILL_DTL20040602.TXT</v>
          </cell>
          <cell r="X1760">
            <v>38141</v>
          </cell>
          <cell r="Z1760" t="str">
            <v>Print Summary</v>
          </cell>
        </row>
        <row r="1761">
          <cell r="E1761">
            <v>38166</v>
          </cell>
          <cell r="F1761">
            <v>32</v>
          </cell>
          <cell r="G1761">
            <v>245</v>
          </cell>
          <cell r="K1761" t="str">
            <v>DR</v>
          </cell>
          <cell r="L1761">
            <v>38134</v>
          </cell>
          <cell r="N1761">
            <v>216</v>
          </cell>
          <cell r="P1761">
            <v>29</v>
          </cell>
          <cell r="Q1761">
            <v>0</v>
          </cell>
          <cell r="R1761">
            <v>5.880000114440918</v>
          </cell>
          <cell r="S1761">
            <v>3.9800000190734863</v>
          </cell>
          <cell r="T1761">
            <v>0</v>
          </cell>
          <cell r="U1761">
            <v>1.2100000381469727</v>
          </cell>
          <cell r="V1761">
            <v>30.790000915527344</v>
          </cell>
          <cell r="W1761" t="str">
            <v>CISCO_DAILY_BILL_DTL20040630.TXT</v>
          </cell>
          <cell r="X1761">
            <v>38169</v>
          </cell>
          <cell r="Z1761" t="str">
            <v>Print Summary</v>
          </cell>
        </row>
        <row r="1762">
          <cell r="E1762">
            <v>38196</v>
          </cell>
          <cell r="F1762">
            <v>30</v>
          </cell>
          <cell r="G1762">
            <v>275</v>
          </cell>
          <cell r="K1762" t="str">
            <v>DR</v>
          </cell>
          <cell r="L1762">
            <v>38166</v>
          </cell>
          <cell r="N1762">
            <v>239</v>
          </cell>
          <cell r="P1762">
            <v>29</v>
          </cell>
          <cell r="Q1762">
            <v>7</v>
          </cell>
          <cell r="R1762">
            <v>6.5100002288818359</v>
          </cell>
          <cell r="S1762">
            <v>3.9800000190734863</v>
          </cell>
          <cell r="T1762">
            <v>3.2000000476837158</v>
          </cell>
          <cell r="U1762">
            <v>1.3600000143051147</v>
          </cell>
          <cell r="V1762">
            <v>37.189998626708984</v>
          </cell>
          <cell r="W1762" t="str">
            <v>CISCO_DAILY_BILL_DTL20040730.TXT</v>
          </cell>
          <cell r="X1762">
            <v>38201</v>
          </cell>
          <cell r="Z1762" t="str">
            <v>Print Summary</v>
          </cell>
        </row>
        <row r="1763">
          <cell r="E1763">
            <v>38225</v>
          </cell>
          <cell r="F1763">
            <v>29</v>
          </cell>
          <cell r="G1763">
            <v>276</v>
          </cell>
          <cell r="K1763" t="str">
            <v>DR</v>
          </cell>
          <cell r="L1763">
            <v>38196</v>
          </cell>
          <cell r="N1763">
            <v>238</v>
          </cell>
          <cell r="P1763">
            <v>31</v>
          </cell>
          <cell r="Q1763">
            <v>7</v>
          </cell>
          <cell r="R1763">
            <v>6.4800000190734863</v>
          </cell>
          <cell r="S1763">
            <v>4.25</v>
          </cell>
          <cell r="T1763">
            <v>3.2000000476837158</v>
          </cell>
          <cell r="U1763">
            <v>1.3600000143051147</v>
          </cell>
          <cell r="V1763">
            <v>37.509998321533203</v>
          </cell>
          <cell r="W1763" t="str">
            <v>CISCO_DAILY_BILL_DTL20040830.TXT</v>
          </cell>
          <cell r="X1763">
            <v>38230</v>
          </cell>
          <cell r="Z1763" t="str">
            <v>Print Summary</v>
          </cell>
        </row>
        <row r="1764">
          <cell r="E1764">
            <v>37952</v>
          </cell>
          <cell r="F1764">
            <v>30</v>
          </cell>
          <cell r="G1764">
            <v>800</v>
          </cell>
          <cell r="K1764" t="str">
            <v>DR</v>
          </cell>
          <cell r="L1764">
            <v>37922</v>
          </cell>
          <cell r="N1764">
            <v>708</v>
          </cell>
          <cell r="P1764">
            <v>92</v>
          </cell>
          <cell r="Q1764">
            <v>0</v>
          </cell>
          <cell r="R1764">
            <v>22.670000076293945</v>
          </cell>
          <cell r="S1764">
            <v>22.920000076293945</v>
          </cell>
          <cell r="T1764">
            <v>0</v>
          </cell>
          <cell r="U1764">
            <v>3.5399999618530273</v>
          </cell>
          <cell r="V1764">
            <v>121.04000091552734</v>
          </cell>
          <cell r="W1764" t="str">
            <v>CISCO_DAILY_BILL_DTL20031128.TXT</v>
          </cell>
          <cell r="X1764">
            <v>37956</v>
          </cell>
          <cell r="Z1764" t="str">
            <v>Print Summary</v>
          </cell>
        </row>
        <row r="1765">
          <cell r="E1765">
            <v>37984</v>
          </cell>
          <cell r="F1765">
            <v>32</v>
          </cell>
          <cell r="G1765">
            <v>1468</v>
          </cell>
          <cell r="K1765" t="str">
            <v>DR</v>
          </cell>
          <cell r="L1765">
            <v>37952</v>
          </cell>
          <cell r="N1765">
            <v>1354</v>
          </cell>
          <cell r="P1765">
            <v>114</v>
          </cell>
          <cell r="Q1765">
            <v>0</v>
          </cell>
          <cell r="R1765">
            <v>46.060001373291016</v>
          </cell>
          <cell r="S1765">
            <v>30.100000381469727</v>
          </cell>
          <cell r="T1765">
            <v>0</v>
          </cell>
          <cell r="U1765">
            <v>6.5199999809265137</v>
          </cell>
          <cell r="V1765">
            <v>233.22000122070313</v>
          </cell>
          <cell r="W1765" t="str">
            <v>CISCO_DAILY_BILL_DTL20031230.TXT</v>
          </cell>
          <cell r="X1765">
            <v>37986</v>
          </cell>
          <cell r="Z1765" t="str">
            <v>Print Summary</v>
          </cell>
        </row>
        <row r="1766">
          <cell r="E1766">
            <v>38014</v>
          </cell>
          <cell r="F1766">
            <v>30</v>
          </cell>
          <cell r="G1766">
            <v>1295</v>
          </cell>
          <cell r="K1766" t="str">
            <v>DR</v>
          </cell>
          <cell r="L1766">
            <v>37984</v>
          </cell>
          <cell r="N1766">
            <v>1200</v>
          </cell>
          <cell r="P1766">
            <v>88</v>
          </cell>
          <cell r="Q1766">
            <v>7</v>
          </cell>
          <cell r="R1766">
            <v>40.689998626708984</v>
          </cell>
          <cell r="S1766">
            <v>23.229999542236328</v>
          </cell>
          <cell r="T1766">
            <v>3.3900001049041748</v>
          </cell>
          <cell r="U1766">
            <v>5.8899998664855957</v>
          </cell>
          <cell r="V1766">
            <v>201.77999877929688</v>
          </cell>
          <cell r="W1766" t="str">
            <v>CISCO_DAILY_BILL_DTL20040129.TXT</v>
          </cell>
          <cell r="X1766">
            <v>38016</v>
          </cell>
          <cell r="Z1766" t="str">
            <v>Print Summary</v>
          </cell>
        </row>
        <row r="1767">
          <cell r="E1767">
            <v>38046</v>
          </cell>
          <cell r="F1767">
            <v>32</v>
          </cell>
          <cell r="G1767">
            <v>1259</v>
          </cell>
          <cell r="K1767" t="str">
            <v>DR</v>
          </cell>
          <cell r="L1767">
            <v>38014</v>
          </cell>
          <cell r="N1767">
            <v>1176</v>
          </cell>
          <cell r="P1767">
            <v>80</v>
          </cell>
          <cell r="Q1767">
            <v>3</v>
          </cell>
          <cell r="R1767">
            <v>39.430000305175781</v>
          </cell>
          <cell r="S1767">
            <v>21.079999923706055</v>
          </cell>
          <cell r="T1767">
            <v>1.4500000476837158</v>
          </cell>
          <cell r="U1767">
            <v>6.2100000381469727</v>
          </cell>
          <cell r="V1767">
            <v>189.83999633789063</v>
          </cell>
          <cell r="W1767" t="str">
            <v>CISCO_DAILY_BILL_DTL20040302.TXT</v>
          </cell>
          <cell r="X1767">
            <v>38049</v>
          </cell>
          <cell r="Z1767" t="str">
            <v>Print Summary</v>
          </cell>
        </row>
        <row r="1768">
          <cell r="E1768">
            <v>38075</v>
          </cell>
          <cell r="F1768">
            <v>29</v>
          </cell>
          <cell r="G1768">
            <v>635</v>
          </cell>
          <cell r="K1768" t="str">
            <v>DR</v>
          </cell>
          <cell r="L1768">
            <v>38046</v>
          </cell>
          <cell r="N1768">
            <v>562</v>
          </cell>
          <cell r="P1768">
            <v>73</v>
          </cell>
          <cell r="Q1768">
            <v>0</v>
          </cell>
          <cell r="R1768">
            <v>18.840000152587891</v>
          </cell>
          <cell r="S1768">
            <v>19.239999771118164</v>
          </cell>
          <cell r="T1768">
            <v>0</v>
          </cell>
          <cell r="U1768">
            <v>3.130000114440918</v>
          </cell>
          <cell r="V1768">
            <v>95.480003356933594</v>
          </cell>
          <cell r="W1768" t="str">
            <v>CISCO_DAILY_BILL_DTL20040331.TXT</v>
          </cell>
          <cell r="X1768">
            <v>38078</v>
          </cell>
          <cell r="Z1768" t="str">
            <v>Print Summary</v>
          </cell>
        </row>
        <row r="1769">
          <cell r="E1769">
            <v>38104</v>
          </cell>
          <cell r="F1769">
            <v>29</v>
          </cell>
          <cell r="G1769">
            <v>532</v>
          </cell>
          <cell r="K1769" t="str">
            <v>DR</v>
          </cell>
          <cell r="L1769">
            <v>38075</v>
          </cell>
          <cell r="N1769">
            <v>475</v>
          </cell>
          <cell r="P1769">
            <v>57</v>
          </cell>
          <cell r="Q1769">
            <v>0</v>
          </cell>
          <cell r="R1769">
            <v>11.140000343322754</v>
          </cell>
          <cell r="S1769">
            <v>14.529999732971191</v>
          </cell>
          <cell r="T1769">
            <v>0</v>
          </cell>
          <cell r="U1769">
            <v>2.630000114440918</v>
          </cell>
          <cell r="V1769">
            <v>74.900001525878906</v>
          </cell>
          <cell r="W1769" t="str">
            <v>CISCO_DAILY_BILL_DTL20040428.TXT</v>
          </cell>
          <cell r="X1769">
            <v>38106</v>
          </cell>
          <cell r="Z1769" t="str">
            <v>Print Summary</v>
          </cell>
        </row>
        <row r="1770">
          <cell r="E1770">
            <v>38134</v>
          </cell>
          <cell r="F1770">
            <v>30</v>
          </cell>
          <cell r="G1770">
            <v>483</v>
          </cell>
          <cell r="K1770" t="str">
            <v>DR</v>
          </cell>
          <cell r="L1770">
            <v>38104</v>
          </cell>
          <cell r="N1770">
            <v>422</v>
          </cell>
          <cell r="P1770">
            <v>61</v>
          </cell>
          <cell r="Q1770">
            <v>0</v>
          </cell>
          <cell r="R1770">
            <v>-3.8599998950958252</v>
          </cell>
          <cell r="S1770">
            <v>10.130000114440918</v>
          </cell>
          <cell r="T1770">
            <v>0</v>
          </cell>
          <cell r="U1770">
            <v>2.369999885559082</v>
          </cell>
          <cell r="V1770">
            <v>50.689998626708984</v>
          </cell>
          <cell r="W1770" t="str">
            <v>CISCO_DAILY_BILL_DTL20040528.TXT</v>
          </cell>
          <cell r="X1770">
            <v>38139</v>
          </cell>
          <cell r="Z1770" t="str">
            <v>Print Summary</v>
          </cell>
        </row>
        <row r="1771">
          <cell r="E1771">
            <v>38166</v>
          </cell>
          <cell r="F1771">
            <v>32</v>
          </cell>
          <cell r="G1771">
            <v>454</v>
          </cell>
          <cell r="K1771" t="str">
            <v>DR</v>
          </cell>
          <cell r="L1771">
            <v>38134</v>
          </cell>
          <cell r="N1771">
            <v>400</v>
          </cell>
          <cell r="P1771">
            <v>54</v>
          </cell>
          <cell r="Q1771">
            <v>0</v>
          </cell>
          <cell r="R1771">
            <v>-4.7100000381469727</v>
          </cell>
          <cell r="S1771">
            <v>8.3999996185302734</v>
          </cell>
          <cell r="T1771">
            <v>0</v>
          </cell>
          <cell r="U1771">
            <v>2.2300000190734863</v>
          </cell>
          <cell r="V1771">
            <v>44</v>
          </cell>
          <cell r="W1771" t="str">
            <v>CISCO_DAILY_BILL_DTL20040701.TXT</v>
          </cell>
          <cell r="X1771">
            <v>38170</v>
          </cell>
          <cell r="Z1771" t="str">
            <v>Print Summary</v>
          </cell>
        </row>
        <row r="1772">
          <cell r="E1772">
            <v>38196</v>
          </cell>
          <cell r="F1772">
            <v>30</v>
          </cell>
          <cell r="G1772">
            <v>591</v>
          </cell>
          <cell r="K1772" t="str">
            <v>DR</v>
          </cell>
          <cell r="L1772">
            <v>38166</v>
          </cell>
          <cell r="N1772">
            <v>510</v>
          </cell>
          <cell r="P1772">
            <v>74</v>
          </cell>
          <cell r="Q1772">
            <v>7</v>
          </cell>
          <cell r="R1772">
            <v>-6</v>
          </cell>
          <cell r="S1772">
            <v>11.510000228881836</v>
          </cell>
          <cell r="T1772">
            <v>4.5399999618530273</v>
          </cell>
          <cell r="U1772">
            <v>2.9200000762939453</v>
          </cell>
          <cell r="V1772">
            <v>68.650001525878906</v>
          </cell>
          <cell r="W1772" t="str">
            <v>CISCO_DAILY_BILL_DTL20040730.TXT</v>
          </cell>
          <cell r="X1772">
            <v>38201</v>
          </cell>
          <cell r="Z1772" t="str">
            <v>Print Summary</v>
          </cell>
        </row>
        <row r="1773">
          <cell r="E1773">
            <v>38225</v>
          </cell>
          <cell r="F1773">
            <v>29</v>
          </cell>
          <cell r="G1773">
            <v>553</v>
          </cell>
          <cell r="K1773" t="str">
            <v>DR</v>
          </cell>
          <cell r="L1773">
            <v>38196</v>
          </cell>
          <cell r="N1773">
            <v>462</v>
          </cell>
          <cell r="P1773">
            <v>80</v>
          </cell>
          <cell r="Q1773">
            <v>11</v>
          </cell>
          <cell r="R1773">
            <v>-5.440000057220459</v>
          </cell>
          <cell r="S1773">
            <v>12.439999580383301</v>
          </cell>
          <cell r="T1773">
            <v>7.130000114440918</v>
          </cell>
          <cell r="U1773">
            <v>2.7300000190734863</v>
          </cell>
          <cell r="V1773">
            <v>68.360000610351563</v>
          </cell>
          <cell r="W1773" t="str">
            <v>CISCO_DAILY_BILL_DTL20040831.TXT</v>
          </cell>
          <cell r="X1773">
            <v>38231</v>
          </cell>
          <cell r="Z1773" t="str">
            <v>Print Summary</v>
          </cell>
        </row>
        <row r="1774">
          <cell r="E1774">
            <v>37894</v>
          </cell>
          <cell r="F1774">
            <v>28</v>
          </cell>
          <cell r="G1774">
            <v>570</v>
          </cell>
          <cell r="K1774" t="str">
            <v>DR</v>
          </cell>
          <cell r="L1774">
            <v>37866</v>
          </cell>
          <cell r="N1774">
            <v>465</v>
          </cell>
          <cell r="P1774">
            <v>93</v>
          </cell>
          <cell r="Q1774">
            <v>12</v>
          </cell>
          <cell r="R1774">
            <v>2.5899999141693115</v>
          </cell>
          <cell r="S1774">
            <v>16.079999923706055</v>
          </cell>
          <cell r="T1774">
            <v>7.9899997711181641</v>
          </cell>
          <cell r="U1774">
            <v>2.5299999713897705</v>
          </cell>
          <cell r="V1774">
            <v>77.910003662109375</v>
          </cell>
          <cell r="W1774" t="str">
            <v>CISCO_DAILY_BILL_DTL20031003.TXT</v>
          </cell>
          <cell r="X1774">
            <v>37900</v>
          </cell>
          <cell r="Z1774" t="str">
            <v>Print Summary</v>
          </cell>
        </row>
        <row r="1775">
          <cell r="E1775">
            <v>37923</v>
          </cell>
          <cell r="F1775">
            <v>29</v>
          </cell>
          <cell r="G1775">
            <v>503</v>
          </cell>
          <cell r="K1775" t="str">
            <v>DR</v>
          </cell>
          <cell r="L1775">
            <v>37894</v>
          </cell>
          <cell r="N1775">
            <v>422</v>
          </cell>
          <cell r="P1775">
            <v>74</v>
          </cell>
          <cell r="Q1775">
            <v>7</v>
          </cell>
          <cell r="R1775">
            <v>2.3499999046325684</v>
          </cell>
          <cell r="S1775">
            <v>12.800000190734863</v>
          </cell>
          <cell r="T1775">
            <v>4.6599998474121094</v>
          </cell>
          <cell r="U1775">
            <v>2.2300000190734863</v>
          </cell>
          <cell r="V1775">
            <v>64.099998474121094</v>
          </cell>
          <cell r="W1775" t="str">
            <v>CISCO_DAILY_BILL_DTL20031103.TXT</v>
          </cell>
          <cell r="X1775">
            <v>37929</v>
          </cell>
          <cell r="Z1775" t="str">
            <v>Print Summary</v>
          </cell>
        </row>
        <row r="1776">
          <cell r="E1776">
            <v>37956</v>
          </cell>
          <cell r="F1776">
            <v>33</v>
          </cell>
          <cell r="G1776">
            <v>531</v>
          </cell>
          <cell r="K1776" t="str">
            <v>DR</v>
          </cell>
          <cell r="L1776">
            <v>37923</v>
          </cell>
          <cell r="N1776">
            <v>457</v>
          </cell>
          <cell r="P1776">
            <v>74</v>
          </cell>
          <cell r="Q1776">
            <v>0</v>
          </cell>
          <cell r="R1776">
            <v>14.840000152587891</v>
          </cell>
          <cell r="S1776">
            <v>18.899999618530273</v>
          </cell>
          <cell r="T1776">
            <v>0</v>
          </cell>
          <cell r="U1776">
            <v>2.3599998950958252</v>
          </cell>
          <cell r="V1776">
            <v>78.660003662109375</v>
          </cell>
          <cell r="W1776" t="str">
            <v>CISCO_DAILY_BILL_DTL20031203.TXT</v>
          </cell>
          <cell r="X1776">
            <v>37959</v>
          </cell>
          <cell r="Z1776" t="str">
            <v>Print Summary</v>
          </cell>
        </row>
        <row r="1777">
          <cell r="E1777">
            <v>37987</v>
          </cell>
          <cell r="F1777">
            <v>31</v>
          </cell>
          <cell r="G1777">
            <v>519</v>
          </cell>
          <cell r="K1777" t="str">
            <v>DR</v>
          </cell>
          <cell r="L1777">
            <v>37956</v>
          </cell>
          <cell r="N1777">
            <v>445</v>
          </cell>
          <cell r="P1777">
            <v>74</v>
          </cell>
          <cell r="Q1777">
            <v>0</v>
          </cell>
          <cell r="R1777">
            <v>15.140000343322754</v>
          </cell>
          <cell r="S1777">
            <v>19.540000915527344</v>
          </cell>
          <cell r="T1777">
            <v>0</v>
          </cell>
          <cell r="U1777">
            <v>2.2999999523162842</v>
          </cell>
          <cell r="V1777">
            <v>78.919998168945313</v>
          </cell>
          <cell r="W1777" t="str">
            <v>CISCO_DAILY_BILL_DTL20040105.TXT</v>
          </cell>
          <cell r="X1777">
            <v>37992</v>
          </cell>
          <cell r="Z1777" t="str">
            <v>Print Summary</v>
          </cell>
        </row>
        <row r="1778">
          <cell r="E1778">
            <v>38018</v>
          </cell>
          <cell r="F1778">
            <v>31</v>
          </cell>
          <cell r="G1778">
            <v>494</v>
          </cell>
          <cell r="K1778" t="str">
            <v>DR</v>
          </cell>
          <cell r="L1778">
            <v>37987</v>
          </cell>
          <cell r="N1778">
            <v>425</v>
          </cell>
          <cell r="P1778">
            <v>63</v>
          </cell>
          <cell r="Q1778">
            <v>6</v>
          </cell>
          <cell r="R1778">
            <v>14.390000343322754</v>
          </cell>
          <cell r="S1778">
            <v>16.620000839233398</v>
          </cell>
          <cell r="T1778">
            <v>2.9000000953674316</v>
          </cell>
          <cell r="U1778">
            <v>2.2799999713897705</v>
          </cell>
          <cell r="V1778">
            <v>74.800003051757813</v>
          </cell>
          <cell r="W1778" t="str">
            <v>CISCO_DAILY_BILL_DTL20040202.TXT</v>
          </cell>
          <cell r="X1778">
            <v>38020</v>
          </cell>
          <cell r="Z1778" t="str">
            <v>Print Summary</v>
          </cell>
        </row>
        <row r="1779">
          <cell r="E1779">
            <v>38048</v>
          </cell>
          <cell r="F1779">
            <v>30</v>
          </cell>
          <cell r="G1779">
            <v>482</v>
          </cell>
          <cell r="K1779" t="str">
            <v>DR</v>
          </cell>
          <cell r="L1779">
            <v>38018</v>
          </cell>
          <cell r="N1779">
            <v>413</v>
          </cell>
          <cell r="P1779">
            <v>66</v>
          </cell>
          <cell r="Q1779">
            <v>3</v>
          </cell>
          <cell r="R1779">
            <v>13.850000381469727</v>
          </cell>
          <cell r="S1779">
            <v>17.389999389648438</v>
          </cell>
          <cell r="T1779">
            <v>1.4500000476837158</v>
          </cell>
          <cell r="U1779">
            <v>2.380000114440918</v>
          </cell>
          <cell r="V1779">
            <v>72.870002746582031</v>
          </cell>
          <cell r="W1779" t="str">
            <v>CISCO_DAILY_BILL_DTL20040303.TXT</v>
          </cell>
          <cell r="X1779">
            <v>38050</v>
          </cell>
          <cell r="Z1779" t="str">
            <v>Print Summary</v>
          </cell>
        </row>
        <row r="1780">
          <cell r="E1780">
            <v>38077</v>
          </cell>
          <cell r="F1780">
            <v>29</v>
          </cell>
          <cell r="G1780">
            <v>477</v>
          </cell>
          <cell r="K1780" t="str">
            <v>DR</v>
          </cell>
          <cell r="L1780">
            <v>38048</v>
          </cell>
          <cell r="N1780">
            <v>401</v>
          </cell>
          <cell r="P1780">
            <v>76</v>
          </cell>
          <cell r="Q1780">
            <v>0</v>
          </cell>
          <cell r="R1780">
            <v>13.449999809265137</v>
          </cell>
          <cell r="S1780">
            <v>20.030000686645508</v>
          </cell>
          <cell r="T1780">
            <v>0</v>
          </cell>
          <cell r="U1780">
            <v>2.3499999046325684</v>
          </cell>
          <cell r="V1780">
            <v>74.169998168945313</v>
          </cell>
          <cell r="W1780" t="str">
            <v>CISCO_DAILY_BILL_DTL20040401.TXT</v>
          </cell>
          <cell r="X1780">
            <v>38079</v>
          </cell>
          <cell r="Z1780" t="str">
            <v>Print Summary</v>
          </cell>
        </row>
        <row r="1781">
          <cell r="E1781">
            <v>38106</v>
          </cell>
          <cell r="F1781">
            <v>29</v>
          </cell>
          <cell r="G1781">
            <v>472</v>
          </cell>
          <cell r="K1781" t="str">
            <v>DR</v>
          </cell>
          <cell r="L1781">
            <v>38077</v>
          </cell>
          <cell r="N1781">
            <v>399</v>
          </cell>
          <cell r="P1781">
            <v>73</v>
          </cell>
          <cell r="Q1781">
            <v>0</v>
          </cell>
          <cell r="R1781">
            <v>8.9399995803833008</v>
          </cell>
          <cell r="S1781">
            <v>18.389999389648438</v>
          </cell>
          <cell r="T1781">
            <v>0</v>
          </cell>
          <cell r="U1781">
            <v>2.3299999237060547</v>
          </cell>
          <cell r="V1781">
            <v>69.919998168945313</v>
          </cell>
          <cell r="W1781" t="str">
            <v>CISCO_DAILY_BILL_DTL20040503.TXT</v>
          </cell>
          <cell r="X1781">
            <v>38111</v>
          </cell>
          <cell r="Z1781" t="str">
            <v>Print Summary</v>
          </cell>
        </row>
        <row r="1782">
          <cell r="E1782">
            <v>38139</v>
          </cell>
          <cell r="F1782">
            <v>33</v>
          </cell>
          <cell r="G1782">
            <v>605</v>
          </cell>
          <cell r="K1782" t="str">
            <v>DR</v>
          </cell>
          <cell r="L1782">
            <v>38106</v>
          </cell>
          <cell r="N1782">
            <v>522</v>
          </cell>
          <cell r="P1782">
            <v>83</v>
          </cell>
          <cell r="Q1782">
            <v>0</v>
          </cell>
          <cell r="R1782">
            <v>-5.8000001907348633</v>
          </cell>
          <cell r="S1782">
            <v>13.180000305175781</v>
          </cell>
          <cell r="T1782">
            <v>0</v>
          </cell>
          <cell r="U1782">
            <v>2.9800000190734863</v>
          </cell>
          <cell r="V1782">
            <v>65.919998168945313</v>
          </cell>
          <cell r="W1782" t="str">
            <v>CISCO_DAILY_BILL_DTL20040604.TXT</v>
          </cell>
          <cell r="X1782">
            <v>38145</v>
          </cell>
          <cell r="Z1782" t="str">
            <v>Print Summary</v>
          </cell>
        </row>
        <row r="1783">
          <cell r="E1783">
            <v>38168</v>
          </cell>
          <cell r="F1783">
            <v>29</v>
          </cell>
          <cell r="G1783">
            <v>543</v>
          </cell>
          <cell r="K1783" t="str">
            <v>DR</v>
          </cell>
          <cell r="L1783">
            <v>38139</v>
          </cell>
          <cell r="N1783">
            <v>465</v>
          </cell>
          <cell r="P1783">
            <v>78</v>
          </cell>
          <cell r="Q1783">
            <v>0</v>
          </cell>
          <cell r="R1783">
            <v>-5.4699997901916504</v>
          </cell>
          <cell r="S1783">
            <v>12.130000114440918</v>
          </cell>
          <cell r="T1783">
            <v>0</v>
          </cell>
          <cell r="U1783">
            <v>2.6800000667572021</v>
          </cell>
          <cell r="V1783">
            <v>59.580001831054688</v>
          </cell>
          <cell r="W1783" t="str">
            <v>CISCO_DAILY_BILL_DTL20040702.TXT</v>
          </cell>
          <cell r="X1783">
            <v>38174</v>
          </cell>
          <cell r="Z1783" t="str">
            <v>Print Summary</v>
          </cell>
        </row>
        <row r="1784">
          <cell r="E1784">
            <v>38200</v>
          </cell>
          <cell r="F1784">
            <v>32</v>
          </cell>
          <cell r="G1784">
            <v>777</v>
          </cell>
          <cell r="K1784" t="str">
            <v>DR</v>
          </cell>
          <cell r="L1784">
            <v>38168</v>
          </cell>
          <cell r="N1784">
            <v>647</v>
          </cell>
          <cell r="P1784">
            <v>113</v>
          </cell>
          <cell r="Q1784">
            <v>17</v>
          </cell>
          <cell r="R1784">
            <v>-7.619999885559082</v>
          </cell>
          <cell r="S1784">
            <v>17.569999694824219</v>
          </cell>
          <cell r="T1784">
            <v>11.020000457763672</v>
          </cell>
          <cell r="U1784">
            <v>3.8299999237060547</v>
          </cell>
          <cell r="V1784">
            <v>102.83000183105469</v>
          </cell>
          <cell r="W1784" t="str">
            <v>CISCO_DAILY_BILL_DTL20040803.TXT</v>
          </cell>
          <cell r="X1784">
            <v>38203</v>
          </cell>
          <cell r="Z1784" t="str">
            <v>Print Summary</v>
          </cell>
        </row>
        <row r="1785">
          <cell r="E1785">
            <v>38229</v>
          </cell>
          <cell r="F1785">
            <v>29</v>
          </cell>
          <cell r="G1785">
            <v>568</v>
          </cell>
          <cell r="K1785" t="str">
            <v>DR</v>
          </cell>
          <cell r="L1785">
            <v>38200</v>
          </cell>
          <cell r="N1785">
            <v>483</v>
          </cell>
          <cell r="P1785">
            <v>73</v>
          </cell>
          <cell r="Q1785">
            <v>12</v>
          </cell>
          <cell r="R1785">
            <v>-5.679999828338623</v>
          </cell>
          <cell r="S1785">
            <v>11.350000381469727</v>
          </cell>
          <cell r="T1785">
            <v>7.7800002098083496</v>
          </cell>
          <cell r="U1785">
            <v>2.809999942779541</v>
          </cell>
          <cell r="V1785">
            <v>69.650001525878906</v>
          </cell>
          <cell r="W1785" t="str">
            <v>CISCO_DAILY_BILL_DTL20040901.TXT</v>
          </cell>
          <cell r="X1785">
            <v>38232</v>
          </cell>
          <cell r="Z1785" t="str">
            <v>Print Summary</v>
          </cell>
        </row>
        <row r="1786">
          <cell r="E1786">
            <v>38169</v>
          </cell>
          <cell r="F1786">
            <v>28</v>
          </cell>
          <cell r="G1786">
            <v>1391</v>
          </cell>
          <cell r="K1786" t="str">
            <v>DR</v>
          </cell>
          <cell r="L1786">
            <v>38141</v>
          </cell>
          <cell r="N1786">
            <v>1202</v>
          </cell>
          <cell r="P1786">
            <v>189</v>
          </cell>
          <cell r="Q1786">
            <v>0</v>
          </cell>
          <cell r="R1786">
            <v>-14.149999618530273</v>
          </cell>
          <cell r="S1786">
            <v>29.399999618530273</v>
          </cell>
          <cell r="T1786">
            <v>0</v>
          </cell>
          <cell r="U1786">
            <v>6.8600001335144043</v>
          </cell>
          <cell r="V1786">
            <v>192.83000183105469</v>
          </cell>
          <cell r="W1786" t="str">
            <v>CISCO_DAILY_BILL_DTL20040706.TXT</v>
          </cell>
          <cell r="X1786">
            <v>38175</v>
          </cell>
          <cell r="Z1786" t="str">
            <v>Print Summary</v>
          </cell>
        </row>
        <row r="1787">
          <cell r="E1787">
            <v>38201</v>
          </cell>
          <cell r="F1787">
            <v>32</v>
          </cell>
          <cell r="G1787">
            <v>1573</v>
          </cell>
          <cell r="K1787" t="str">
            <v>DR</v>
          </cell>
          <cell r="L1787">
            <v>38169</v>
          </cell>
          <cell r="N1787">
            <v>1382</v>
          </cell>
          <cell r="P1787">
            <v>170</v>
          </cell>
          <cell r="Q1787">
            <v>21</v>
          </cell>
          <cell r="R1787">
            <v>-16.270000457763672</v>
          </cell>
          <cell r="S1787">
            <v>26.440000534057617</v>
          </cell>
          <cell r="T1787">
            <v>13.609999656677246</v>
          </cell>
          <cell r="U1787">
            <v>7.75</v>
          </cell>
          <cell r="V1787">
            <v>224.00999450683594</v>
          </cell>
          <cell r="W1787" t="str">
            <v>CISCO_DAILY_BILL_DTL20040803.TXT</v>
          </cell>
          <cell r="X1787">
            <v>38203</v>
          </cell>
          <cell r="Z1787" t="str">
            <v>Print Summary</v>
          </cell>
        </row>
        <row r="1788">
          <cell r="E1788">
            <v>38230</v>
          </cell>
          <cell r="F1788">
            <v>29</v>
          </cell>
          <cell r="G1788">
            <v>1473</v>
          </cell>
          <cell r="K1788" t="str">
            <v>DR</v>
          </cell>
          <cell r="L1788">
            <v>38201</v>
          </cell>
          <cell r="N1788">
            <v>1303</v>
          </cell>
          <cell r="P1788">
            <v>146</v>
          </cell>
          <cell r="Q1788">
            <v>24</v>
          </cell>
          <cell r="R1788">
            <v>-15.670000076293945</v>
          </cell>
          <cell r="S1788">
            <v>22.709999084472656</v>
          </cell>
          <cell r="T1788">
            <v>15.489999771118164</v>
          </cell>
          <cell r="U1788">
            <v>7.2699999809265137</v>
          </cell>
          <cell r="V1788">
            <v>211.75</v>
          </cell>
          <cell r="W1788" t="str">
            <v>CISCO_DAILY_BILL_DTL20040902.TXT</v>
          </cell>
          <cell r="X1788">
            <v>38233</v>
          </cell>
          <cell r="Z1788" t="str">
            <v>Print Summary</v>
          </cell>
          <cell r="AA1788" t="str">
            <v>CPP Notification Failure. Move 7 kWh from super peak to on peak.</v>
          </cell>
        </row>
        <row r="1789">
          <cell r="E1789">
            <v>37808</v>
          </cell>
          <cell r="F1789">
            <v>6</v>
          </cell>
          <cell r="G1789">
            <v>230</v>
          </cell>
          <cell r="K1789" t="str">
            <v>DR</v>
          </cell>
          <cell r="L1789">
            <v>37802</v>
          </cell>
          <cell r="N1789">
            <v>200</v>
          </cell>
          <cell r="P1789">
            <v>30</v>
          </cell>
          <cell r="Q1789">
            <v>0</v>
          </cell>
          <cell r="R1789">
            <v>8.7700004577636719</v>
          </cell>
          <cell r="S1789">
            <v>4.619999885559082</v>
          </cell>
          <cell r="T1789">
            <v>0</v>
          </cell>
          <cell r="U1789">
            <v>1.1799999475479126</v>
          </cell>
          <cell r="V1789">
            <v>38.669998168945313</v>
          </cell>
          <cell r="W1789" t="str">
            <v>CISCO_DAILY_BILL_DTL20030707.TXT</v>
          </cell>
          <cell r="X1789">
            <v>37812</v>
          </cell>
          <cell r="Z1789" t="str">
            <v>Print Summary</v>
          </cell>
        </row>
        <row r="1790">
          <cell r="E1790">
            <v>37837</v>
          </cell>
          <cell r="F1790">
            <v>29</v>
          </cell>
          <cell r="G1790">
            <v>1805</v>
          </cell>
          <cell r="K1790" t="str">
            <v>DR</v>
          </cell>
          <cell r="L1790">
            <v>37808</v>
          </cell>
          <cell r="N1790">
            <v>1487</v>
          </cell>
          <cell r="P1790">
            <v>318</v>
          </cell>
          <cell r="Q1790">
            <v>0</v>
          </cell>
          <cell r="R1790">
            <v>65.230003356933594</v>
          </cell>
          <cell r="S1790">
            <v>48.930000305175781</v>
          </cell>
          <cell r="T1790">
            <v>0</v>
          </cell>
          <cell r="U1790">
            <v>9.2600002288818359</v>
          </cell>
          <cell r="V1790">
            <v>331.29998779296875</v>
          </cell>
          <cell r="W1790" t="str">
            <v>CISCO_DAILY_BILL_DTL20030806.TXT</v>
          </cell>
          <cell r="X1790">
            <v>37840</v>
          </cell>
          <cell r="Z1790" t="str">
            <v>Print Summary</v>
          </cell>
          <cell r="AA1790" t="str">
            <v>CPP Notification Failure. Move 23 kWh from super peak to on peak.</v>
          </cell>
        </row>
        <row r="1791">
          <cell r="E1791">
            <v>37867</v>
          </cell>
          <cell r="F1791">
            <v>30</v>
          </cell>
          <cell r="G1791">
            <v>2192</v>
          </cell>
          <cell r="K1791" t="str">
            <v>DR</v>
          </cell>
          <cell r="L1791">
            <v>37837</v>
          </cell>
          <cell r="N1791">
            <v>1719</v>
          </cell>
          <cell r="P1791">
            <v>473</v>
          </cell>
          <cell r="Q1791">
            <v>0</v>
          </cell>
          <cell r="R1791">
            <v>75.529998779296875</v>
          </cell>
          <cell r="S1791">
            <v>72.80999755859375</v>
          </cell>
          <cell r="T1791">
            <v>0</v>
          </cell>
          <cell r="U1791">
            <v>11.109999656677246</v>
          </cell>
          <cell r="V1791">
            <v>417.42999267578125</v>
          </cell>
          <cell r="W1791" t="str">
            <v>CISCO_DAILY_BILL_DTL20030908.TXT</v>
          </cell>
          <cell r="X1791">
            <v>37873</v>
          </cell>
          <cell r="Z1791" t="str">
            <v>Print Summary</v>
          </cell>
          <cell r="AA1791" t="str">
            <v>CPP Notification Failure. Move 61 kWh from super peak to on peak.</v>
          </cell>
        </row>
        <row r="1792">
          <cell r="E1792">
            <v>37896</v>
          </cell>
          <cell r="F1792">
            <v>29</v>
          </cell>
          <cell r="G1792">
            <v>1783</v>
          </cell>
          <cell r="K1792" t="str">
            <v>DR</v>
          </cell>
          <cell r="L1792">
            <v>37867</v>
          </cell>
          <cell r="N1792">
            <v>1444</v>
          </cell>
          <cell r="P1792">
            <v>305</v>
          </cell>
          <cell r="Q1792">
            <v>34</v>
          </cell>
          <cell r="R1792">
            <v>64.339996337890625</v>
          </cell>
          <cell r="S1792">
            <v>47.139999389648438</v>
          </cell>
          <cell r="T1792">
            <v>16.139999389648438</v>
          </cell>
          <cell r="U1792">
            <v>7.9200000762939453</v>
          </cell>
          <cell r="V1792">
            <v>340.80999755859375</v>
          </cell>
          <cell r="W1792" t="str">
            <v>CISCO_DAILY_BILL_DTL20031006.TXT</v>
          </cell>
          <cell r="X1792">
            <v>37901</v>
          </cell>
          <cell r="Z1792" t="str">
            <v>Print Summary</v>
          </cell>
        </row>
        <row r="1793">
          <cell r="E1793">
            <v>37927</v>
          </cell>
          <cell r="F1793">
            <v>31</v>
          </cell>
          <cell r="G1793">
            <v>1526</v>
          </cell>
          <cell r="K1793" t="str">
            <v>DR</v>
          </cell>
          <cell r="L1793">
            <v>37896</v>
          </cell>
          <cell r="N1793">
            <v>1274</v>
          </cell>
          <cell r="P1793">
            <v>236</v>
          </cell>
          <cell r="Q1793">
            <v>16</v>
          </cell>
          <cell r="R1793">
            <v>56.669998168945313</v>
          </cell>
          <cell r="S1793">
            <v>36.479999542236328</v>
          </cell>
          <cell r="T1793">
            <v>7.5900001525878906</v>
          </cell>
          <cell r="U1793">
            <v>6.7800002098083496</v>
          </cell>
          <cell r="V1793">
            <v>278.77999877929688</v>
          </cell>
          <cell r="W1793" t="str">
            <v>CISCO_DAILY_BILL_DTL20031103.TXT</v>
          </cell>
          <cell r="X1793">
            <v>37929</v>
          </cell>
          <cell r="Z1793" t="str">
            <v>Print Summary</v>
          </cell>
        </row>
        <row r="1794">
          <cell r="E1794">
            <v>37958</v>
          </cell>
          <cell r="F1794">
            <v>31</v>
          </cell>
          <cell r="G1794">
            <v>1185</v>
          </cell>
          <cell r="K1794" t="str">
            <v>DR</v>
          </cell>
          <cell r="L1794">
            <v>37927</v>
          </cell>
          <cell r="N1794">
            <v>1024</v>
          </cell>
          <cell r="P1794">
            <v>161</v>
          </cell>
          <cell r="Q1794">
            <v>0</v>
          </cell>
          <cell r="R1794">
            <v>44.369998931884766</v>
          </cell>
          <cell r="S1794">
            <v>7.7800002098083496</v>
          </cell>
          <cell r="T1794">
            <v>0</v>
          </cell>
          <cell r="U1794">
            <v>5.2699999809265137</v>
          </cell>
          <cell r="V1794">
            <v>175.08999633789063</v>
          </cell>
          <cell r="W1794" t="str">
            <v>CISCO_DAILY_BILL_DTL20031204.TXT</v>
          </cell>
          <cell r="X1794">
            <v>37960</v>
          </cell>
          <cell r="Z1794" t="str">
            <v>Print Summary</v>
          </cell>
        </row>
        <row r="1795">
          <cell r="E1795">
            <v>37991</v>
          </cell>
          <cell r="F1795">
            <v>33</v>
          </cell>
          <cell r="G1795">
            <v>1490</v>
          </cell>
          <cell r="K1795" t="str">
            <v>DR</v>
          </cell>
          <cell r="L1795">
            <v>37958</v>
          </cell>
          <cell r="N1795">
            <v>1278</v>
          </cell>
          <cell r="P1795">
            <v>212</v>
          </cell>
          <cell r="Q1795">
            <v>0</v>
          </cell>
          <cell r="R1795">
            <v>55.380001068115234</v>
          </cell>
          <cell r="S1795">
            <v>10.25</v>
          </cell>
          <cell r="T1795">
            <v>0</v>
          </cell>
          <cell r="U1795">
            <v>6.6100001335144043</v>
          </cell>
          <cell r="V1795">
            <v>226.39999389648438</v>
          </cell>
          <cell r="W1795" t="str">
            <v>CISCO_DAILY_BILL_DTL20040106.TXT</v>
          </cell>
          <cell r="X1795">
            <v>37993</v>
          </cell>
          <cell r="Z1795" t="str">
            <v>Print Summary</v>
          </cell>
        </row>
        <row r="1796">
          <cell r="E1796">
            <v>38020</v>
          </cell>
          <cell r="F1796">
            <v>29</v>
          </cell>
          <cell r="G1796">
            <v>1170</v>
          </cell>
          <cell r="K1796" t="str">
            <v>DR</v>
          </cell>
          <cell r="L1796">
            <v>37991</v>
          </cell>
          <cell r="N1796">
            <v>990</v>
          </cell>
          <cell r="P1796">
            <v>153</v>
          </cell>
          <cell r="Q1796">
            <v>27</v>
          </cell>
          <cell r="R1796">
            <v>42.680000305175781</v>
          </cell>
          <cell r="S1796">
            <v>7.3600001335144043</v>
          </cell>
          <cell r="T1796">
            <v>17.760000228881836</v>
          </cell>
          <cell r="U1796">
            <v>5.4499998092651367</v>
          </cell>
          <cell r="V1796">
            <v>189.22000122070313</v>
          </cell>
          <cell r="W1796" t="str">
            <v>CISCO_DAILY_BILL_DTL20040204.TXT</v>
          </cell>
          <cell r="X1796">
            <v>38022</v>
          </cell>
          <cell r="Z1796" t="str">
            <v>Print Summary</v>
          </cell>
        </row>
        <row r="1797">
          <cell r="E1797">
            <v>38050</v>
          </cell>
          <cell r="F1797">
            <v>30</v>
          </cell>
          <cell r="G1797">
            <v>1240</v>
          </cell>
          <cell r="K1797" t="str">
            <v>DR</v>
          </cell>
          <cell r="L1797">
            <v>38020</v>
          </cell>
          <cell r="N1797">
            <v>1049</v>
          </cell>
          <cell r="P1797">
            <v>191</v>
          </cell>
          <cell r="Q1797">
            <v>0</v>
          </cell>
          <cell r="R1797">
            <v>44.939998626708984</v>
          </cell>
          <cell r="S1797">
            <v>9.130000114440918</v>
          </cell>
          <cell r="T1797">
            <v>0</v>
          </cell>
          <cell r="U1797">
            <v>6.119999885559082</v>
          </cell>
          <cell r="V1797">
            <v>184.19000244140625</v>
          </cell>
          <cell r="W1797" t="str">
            <v>CISCO_DAILY_BILL_DTL20040305.TXT</v>
          </cell>
          <cell r="X1797">
            <v>38054</v>
          </cell>
          <cell r="Z1797" t="str">
            <v>Print Summary</v>
          </cell>
        </row>
        <row r="1798">
          <cell r="E1798">
            <v>38081</v>
          </cell>
          <cell r="F1798">
            <v>31</v>
          </cell>
          <cell r="G1798">
            <v>1336</v>
          </cell>
          <cell r="K1798" t="str">
            <v>DR</v>
          </cell>
          <cell r="L1798">
            <v>38050</v>
          </cell>
          <cell r="N1798">
            <v>1114</v>
          </cell>
          <cell r="P1798">
            <v>222</v>
          </cell>
          <cell r="Q1798">
            <v>0</v>
          </cell>
          <cell r="R1798">
            <v>47.720001220703125</v>
          </cell>
          <cell r="S1798">
            <v>10.619999885559082</v>
          </cell>
          <cell r="T1798">
            <v>0</v>
          </cell>
          <cell r="U1798">
            <v>6.5900001525878906</v>
          </cell>
          <cell r="V1798">
            <v>201.75</v>
          </cell>
          <cell r="W1798" t="str">
            <v>CISCO_DAILY_BILL_DTL20040405.TXT</v>
          </cell>
          <cell r="X1798">
            <v>38083</v>
          </cell>
          <cell r="Z1798" t="str">
            <v>Print Summary</v>
          </cell>
        </row>
        <row r="1799">
          <cell r="E1799">
            <v>38110</v>
          </cell>
          <cell r="F1799">
            <v>29</v>
          </cell>
          <cell r="G1799">
            <v>1425</v>
          </cell>
          <cell r="K1799" t="str">
            <v>DR</v>
          </cell>
          <cell r="L1799">
            <v>38081</v>
          </cell>
          <cell r="N1799">
            <v>1157</v>
          </cell>
          <cell r="P1799">
            <v>268</v>
          </cell>
          <cell r="Q1799">
            <v>0</v>
          </cell>
          <cell r="R1799">
            <v>33.799999237060547</v>
          </cell>
          <cell r="S1799">
            <v>12.680000305175781</v>
          </cell>
          <cell r="T1799">
            <v>0</v>
          </cell>
          <cell r="U1799">
            <v>7.0100002288818359</v>
          </cell>
          <cell r="V1799">
            <v>221.66999816894531</v>
          </cell>
          <cell r="W1799" t="str">
            <v>CISCO_DAILY_BILL_DTL20040504.TXT</v>
          </cell>
          <cell r="X1799">
            <v>38112</v>
          </cell>
          <cell r="Z1799" t="str">
            <v>Print Summary</v>
          </cell>
        </row>
        <row r="1800">
          <cell r="E1800">
            <v>38141</v>
          </cell>
          <cell r="F1800">
            <v>31</v>
          </cell>
          <cell r="G1800">
            <v>1565</v>
          </cell>
          <cell r="K1800" t="str">
            <v>DR</v>
          </cell>
          <cell r="L1800">
            <v>38110</v>
          </cell>
          <cell r="N1800">
            <v>1326</v>
          </cell>
          <cell r="P1800">
            <v>239</v>
          </cell>
          <cell r="Q1800">
            <v>0</v>
          </cell>
          <cell r="R1800">
            <v>36.110000610351563</v>
          </cell>
          <cell r="S1800">
            <v>32.799999237060547</v>
          </cell>
          <cell r="T1800">
            <v>0</v>
          </cell>
          <cell r="U1800">
            <v>7.7199997901916504</v>
          </cell>
          <cell r="V1800">
            <v>275.260009765625</v>
          </cell>
          <cell r="W1800" t="str">
            <v>CISCO_DAILY_BILL_DTL20040604.TXT</v>
          </cell>
          <cell r="X1800">
            <v>38145</v>
          </cell>
          <cell r="Z1800" t="str">
            <v>Print Summary</v>
          </cell>
        </row>
        <row r="1801">
          <cell r="E1801">
            <v>38173</v>
          </cell>
          <cell r="F1801">
            <v>32</v>
          </cell>
          <cell r="G1801">
            <v>1435</v>
          </cell>
          <cell r="K1801" t="str">
            <v>DR</v>
          </cell>
          <cell r="L1801">
            <v>38141</v>
          </cell>
          <cell r="N1801">
            <v>1240</v>
          </cell>
          <cell r="P1801">
            <v>195</v>
          </cell>
          <cell r="Q1801">
            <v>0</v>
          </cell>
          <cell r="R1801">
            <v>33.770000457763672</v>
          </cell>
          <cell r="S1801">
            <v>26.760000228881836</v>
          </cell>
          <cell r="T1801">
            <v>0</v>
          </cell>
          <cell r="U1801">
            <v>7.070000171661377</v>
          </cell>
          <cell r="V1801">
            <v>245.39999389648438</v>
          </cell>
          <cell r="W1801" t="str">
            <v>CISCO_DAILY_BILL_DTL20040706.TXT</v>
          </cell>
          <cell r="X1801">
            <v>38175</v>
          </cell>
          <cell r="Z1801" t="str">
            <v>Print Summary</v>
          </cell>
        </row>
        <row r="1802">
          <cell r="E1802">
            <v>38202</v>
          </cell>
          <cell r="F1802">
            <v>29</v>
          </cell>
          <cell r="G1802">
            <v>2256</v>
          </cell>
          <cell r="K1802" t="str">
            <v>DR</v>
          </cell>
          <cell r="L1802">
            <v>38173</v>
          </cell>
          <cell r="N1802">
            <v>1694</v>
          </cell>
          <cell r="P1802">
            <v>496</v>
          </cell>
          <cell r="Q1802">
            <v>66</v>
          </cell>
          <cell r="R1802">
            <v>46.130001068115234</v>
          </cell>
          <cell r="S1802">
            <v>68.069999694824219</v>
          </cell>
          <cell r="T1802">
            <v>30.180000305175781</v>
          </cell>
          <cell r="U1802">
            <v>11.119999885559082</v>
          </cell>
          <cell r="V1802">
            <v>460.739990234375</v>
          </cell>
          <cell r="W1802" t="str">
            <v>CISCO_DAILY_BILL_DTL20040804.TXT</v>
          </cell>
          <cell r="X1802">
            <v>38204</v>
          </cell>
          <cell r="Z1802" t="str">
            <v>Print Summary</v>
          </cell>
        </row>
        <row r="1803">
          <cell r="E1803">
            <v>38231</v>
          </cell>
          <cell r="F1803">
            <v>29</v>
          </cell>
          <cell r="G1803">
            <v>2008</v>
          </cell>
          <cell r="K1803" t="str">
            <v>DR</v>
          </cell>
          <cell r="L1803">
            <v>38202</v>
          </cell>
          <cell r="N1803">
            <v>1564</v>
          </cell>
          <cell r="P1803">
            <v>378</v>
          </cell>
          <cell r="Q1803">
            <v>66</v>
          </cell>
          <cell r="R1803">
            <v>41.709999084472656</v>
          </cell>
          <cell r="S1803">
            <v>51.799999237060547</v>
          </cell>
          <cell r="T1803">
            <v>30.100000381469727</v>
          </cell>
          <cell r="U1803">
            <v>9.8999996185302734</v>
          </cell>
          <cell r="V1803">
            <v>402.26998901367188</v>
          </cell>
          <cell r="W1803" t="str">
            <v>CISCO_DAILY_BILL_DTL20040902.TXT</v>
          </cell>
          <cell r="X1803">
            <v>38233</v>
          </cell>
          <cell r="Z1803" t="str">
            <v>Print Summary</v>
          </cell>
        </row>
        <row r="1804">
          <cell r="E1804">
            <v>37899</v>
          </cell>
          <cell r="F1804">
            <v>30</v>
          </cell>
          <cell r="G1804">
            <v>1441</v>
          </cell>
          <cell r="K1804" t="str">
            <v>DR</v>
          </cell>
          <cell r="L1804">
            <v>37869</v>
          </cell>
          <cell r="N1804">
            <v>1265</v>
          </cell>
          <cell r="P1804">
            <v>158</v>
          </cell>
          <cell r="Q1804">
            <v>18</v>
          </cell>
          <cell r="R1804">
            <v>56.360000610351563</v>
          </cell>
          <cell r="S1804">
            <v>24.420000076293945</v>
          </cell>
          <cell r="T1804">
            <v>8.5399999618530273</v>
          </cell>
          <cell r="U1804">
            <v>6.4000000953674316</v>
          </cell>
          <cell r="V1804">
            <v>254.94000244140625</v>
          </cell>
          <cell r="W1804" t="str">
            <v>CISCO_DAILY_BILL_DTL20031006.TXT</v>
          </cell>
          <cell r="X1804">
            <v>37901</v>
          </cell>
          <cell r="Z1804" t="str">
            <v>Print Summary</v>
          </cell>
          <cell r="AA1804" t="str">
            <v>CPP Notification Failure. Move 18 kWh from super peak to on peak.</v>
          </cell>
        </row>
        <row r="1805">
          <cell r="E1805">
            <v>37899</v>
          </cell>
          <cell r="F1805">
            <v>30</v>
          </cell>
          <cell r="G1805">
            <v>1441</v>
          </cell>
          <cell r="K1805" t="str">
            <v>DR</v>
          </cell>
          <cell r="L1805">
            <v>37869</v>
          </cell>
          <cell r="N1805">
            <v>1265</v>
          </cell>
          <cell r="P1805">
            <v>176</v>
          </cell>
          <cell r="Q1805">
            <v>0</v>
          </cell>
          <cell r="R1805">
            <v>56.360000610351563</v>
          </cell>
          <cell r="S1805">
            <v>27.200000762939453</v>
          </cell>
          <cell r="T1805">
            <v>0</v>
          </cell>
          <cell r="U1805">
            <v>6.4000000953674316</v>
          </cell>
          <cell r="V1805">
            <v>249.17999267578125</v>
          </cell>
          <cell r="W1805" t="str">
            <v>CISCO_DAILY_BILL_DTL20031009.TXT</v>
          </cell>
          <cell r="X1805">
            <v>37904</v>
          </cell>
          <cell r="Z1805" t="str">
            <v>Print Summary</v>
          </cell>
          <cell r="AA1805" t="str">
            <v>CPP Notification Failure. Move 18 kWh from super peak to on peak.</v>
          </cell>
        </row>
        <row r="1806">
          <cell r="E1806">
            <v>37928</v>
          </cell>
          <cell r="F1806">
            <v>29</v>
          </cell>
          <cell r="G1806">
            <v>1424</v>
          </cell>
          <cell r="K1806" t="str">
            <v>DR</v>
          </cell>
          <cell r="L1806">
            <v>37899</v>
          </cell>
          <cell r="N1806">
            <v>1206</v>
          </cell>
          <cell r="P1806">
            <v>218</v>
          </cell>
          <cell r="Q1806">
            <v>0</v>
          </cell>
          <cell r="R1806">
            <v>53.560001373291016</v>
          </cell>
          <cell r="S1806">
            <v>32.310001373291016</v>
          </cell>
          <cell r="T1806">
            <v>0</v>
          </cell>
          <cell r="U1806">
            <v>6.320000171661377</v>
          </cell>
          <cell r="V1806">
            <v>251.5</v>
          </cell>
          <cell r="W1806" t="str">
            <v>CISCO_DAILY_BILL_DTL20031118.TXT</v>
          </cell>
          <cell r="X1806">
            <v>37944</v>
          </cell>
          <cell r="Z1806" t="str">
            <v>Print Summary</v>
          </cell>
          <cell r="AA1806" t="str">
            <v>CPP Notification Failure. Move 14 kWh from super peak to on peak.</v>
          </cell>
        </row>
        <row r="1807">
          <cell r="E1807">
            <v>37959</v>
          </cell>
          <cell r="F1807">
            <v>31</v>
          </cell>
          <cell r="G1807">
            <v>1440</v>
          </cell>
          <cell r="K1807" t="str">
            <v>DR</v>
          </cell>
          <cell r="L1807">
            <v>37928</v>
          </cell>
          <cell r="N1807">
            <v>1212</v>
          </cell>
          <cell r="P1807">
            <v>228</v>
          </cell>
          <cell r="Q1807">
            <v>0</v>
          </cell>
          <cell r="R1807">
            <v>52.520000457763672</v>
          </cell>
          <cell r="S1807">
            <v>11.020000457763672</v>
          </cell>
          <cell r="T1807">
            <v>0</v>
          </cell>
          <cell r="U1807">
            <v>6.4000000953674316</v>
          </cell>
          <cell r="V1807">
            <v>220.22000122070313</v>
          </cell>
          <cell r="W1807" t="str">
            <v>CISCO_DAILY_BILL_DTL20031208.TXT</v>
          </cell>
          <cell r="X1807">
            <v>37964</v>
          </cell>
          <cell r="Z1807" t="str">
            <v>Print Summary</v>
          </cell>
        </row>
        <row r="1808">
          <cell r="E1808">
            <v>37992</v>
          </cell>
          <cell r="F1808">
            <v>33</v>
          </cell>
          <cell r="G1808">
            <v>2100</v>
          </cell>
          <cell r="K1808" t="str">
            <v>DR</v>
          </cell>
          <cell r="L1808">
            <v>37959</v>
          </cell>
          <cell r="N1808">
            <v>1766</v>
          </cell>
          <cell r="P1808">
            <v>311</v>
          </cell>
          <cell r="Q1808">
            <v>23</v>
          </cell>
          <cell r="R1808">
            <v>76.519996643066406</v>
          </cell>
          <cell r="S1808">
            <v>15.029999732971191</v>
          </cell>
          <cell r="T1808">
            <v>15.140000343322754</v>
          </cell>
          <cell r="U1808">
            <v>9.3299999237060547</v>
          </cell>
          <cell r="V1808">
            <v>347.57000732421875</v>
          </cell>
          <cell r="W1808" t="str">
            <v>CISCO_DAILY_BILL_DTL20040109.TXT</v>
          </cell>
          <cell r="X1808">
            <v>37998</v>
          </cell>
          <cell r="Z1808" t="str">
            <v>Print Summary</v>
          </cell>
        </row>
        <row r="1809">
          <cell r="E1809">
            <v>38021</v>
          </cell>
          <cell r="F1809">
            <v>29</v>
          </cell>
          <cell r="G1809">
            <v>1559</v>
          </cell>
          <cell r="K1809" t="str">
            <v>DR</v>
          </cell>
          <cell r="L1809">
            <v>37992</v>
          </cell>
          <cell r="N1809">
            <v>1310</v>
          </cell>
          <cell r="P1809">
            <v>225</v>
          </cell>
          <cell r="Q1809">
            <v>24</v>
          </cell>
          <cell r="R1809">
            <v>56.470001220703125</v>
          </cell>
          <cell r="S1809">
            <v>10.829999923706055</v>
          </cell>
          <cell r="T1809">
            <v>15.789999961853027</v>
          </cell>
          <cell r="U1809">
            <v>7.2699999809265137</v>
          </cell>
          <cell r="V1809">
            <v>255.44000244140625</v>
          </cell>
          <cell r="W1809" t="str">
            <v>CISCO_DAILY_BILL_DTL20040205.TXT</v>
          </cell>
          <cell r="X1809">
            <v>38023</v>
          </cell>
          <cell r="Z1809" t="str">
            <v>Print Summary</v>
          </cell>
        </row>
        <row r="1810">
          <cell r="E1810">
            <v>38053</v>
          </cell>
          <cell r="F1810">
            <v>32</v>
          </cell>
          <cell r="G1810">
            <v>1622</v>
          </cell>
          <cell r="K1810" t="str">
            <v>DR</v>
          </cell>
          <cell r="L1810">
            <v>38021</v>
          </cell>
          <cell r="N1810">
            <v>1390</v>
          </cell>
          <cell r="P1810">
            <v>232</v>
          </cell>
          <cell r="Q1810">
            <v>0</v>
          </cell>
          <cell r="R1810">
            <v>59.549999237060547</v>
          </cell>
          <cell r="S1810">
            <v>11.100000381469727</v>
          </cell>
          <cell r="T1810">
            <v>0</v>
          </cell>
          <cell r="U1810">
            <v>8</v>
          </cell>
          <cell r="V1810">
            <v>248.91000366210938</v>
          </cell>
          <cell r="W1810" t="str">
            <v>CISCO_DAILY_BILL_DTL20040308.TXT</v>
          </cell>
          <cell r="X1810">
            <v>38055</v>
          </cell>
          <cell r="Z1810" t="str">
            <v>Print Summary</v>
          </cell>
        </row>
        <row r="1811">
          <cell r="E1811">
            <v>38082</v>
          </cell>
          <cell r="F1811">
            <v>29</v>
          </cell>
          <cell r="G1811">
            <v>1522</v>
          </cell>
          <cell r="K1811" t="str">
            <v>DR</v>
          </cell>
          <cell r="L1811">
            <v>38053</v>
          </cell>
          <cell r="N1811">
            <v>1305</v>
          </cell>
          <cell r="P1811">
            <v>217</v>
          </cell>
          <cell r="Q1811">
            <v>0</v>
          </cell>
          <cell r="R1811">
            <v>55.909999847412109</v>
          </cell>
          <cell r="S1811">
            <v>10.380000114440918</v>
          </cell>
          <cell r="T1811">
            <v>0</v>
          </cell>
          <cell r="U1811">
            <v>7.5100002288818359</v>
          </cell>
          <cell r="V1811">
            <v>236.61000061035156</v>
          </cell>
          <cell r="W1811" t="str">
            <v>CISCO_DAILY_BILL_DTL20040406.TXT</v>
          </cell>
          <cell r="X1811">
            <v>38084</v>
          </cell>
          <cell r="Z1811" t="str">
            <v>Print Summary</v>
          </cell>
        </row>
        <row r="1812">
          <cell r="E1812">
            <v>38112</v>
          </cell>
          <cell r="F1812">
            <v>30</v>
          </cell>
          <cell r="G1812">
            <v>1680</v>
          </cell>
          <cell r="K1812" t="str">
            <v>DR</v>
          </cell>
          <cell r="L1812">
            <v>38082</v>
          </cell>
          <cell r="N1812">
            <v>1420</v>
          </cell>
          <cell r="P1812">
            <v>260</v>
          </cell>
          <cell r="Q1812">
            <v>0</v>
          </cell>
          <cell r="R1812">
            <v>40.569999694824219</v>
          </cell>
          <cell r="S1812">
            <v>13.770000457763672</v>
          </cell>
          <cell r="T1812">
            <v>0</v>
          </cell>
          <cell r="U1812">
            <v>8.2799997329711914</v>
          </cell>
          <cell r="V1812">
            <v>267.54998779296875</v>
          </cell>
          <cell r="W1812" t="str">
            <v>CISCO_DAILY_BILL_DTL20040506.TXT</v>
          </cell>
          <cell r="X1812">
            <v>38114</v>
          </cell>
          <cell r="Z1812" t="str">
            <v>Print Summary</v>
          </cell>
        </row>
        <row r="1813">
          <cell r="E1813">
            <v>38144</v>
          </cell>
          <cell r="F1813">
            <v>32</v>
          </cell>
          <cell r="G1813">
            <v>1742</v>
          </cell>
          <cell r="K1813" t="str">
            <v>DR</v>
          </cell>
          <cell r="L1813">
            <v>38112</v>
          </cell>
          <cell r="N1813">
            <v>1536</v>
          </cell>
          <cell r="P1813">
            <v>206</v>
          </cell>
          <cell r="Q1813">
            <v>0</v>
          </cell>
          <cell r="R1813">
            <v>41.830001831054688</v>
          </cell>
          <cell r="S1813">
            <v>28.270000457763672</v>
          </cell>
          <cell r="T1813">
            <v>0</v>
          </cell>
          <cell r="U1813">
            <v>8.5900001525878906</v>
          </cell>
          <cell r="V1813">
            <v>302.82000732421875</v>
          </cell>
          <cell r="W1813" t="str">
            <v>CISCO_DAILY_BILL_DTL20040607.TXT</v>
          </cell>
          <cell r="X1813">
            <v>38146</v>
          </cell>
          <cell r="Z1813" t="str">
            <v>Print Summary</v>
          </cell>
        </row>
        <row r="1814">
          <cell r="E1814">
            <v>38174</v>
          </cell>
          <cell r="F1814">
            <v>30</v>
          </cell>
          <cell r="G1814">
            <v>1518</v>
          </cell>
          <cell r="K1814" t="str">
            <v>DR</v>
          </cell>
          <cell r="L1814">
            <v>38144</v>
          </cell>
          <cell r="N1814">
            <v>1344</v>
          </cell>
          <cell r="P1814">
            <v>174</v>
          </cell>
          <cell r="Q1814">
            <v>0</v>
          </cell>
          <cell r="R1814">
            <v>36.599998474121094</v>
          </cell>
          <cell r="S1814">
            <v>23.879999160766602</v>
          </cell>
          <cell r="T1814">
            <v>0</v>
          </cell>
          <cell r="U1814">
            <v>7.4800000190734863</v>
          </cell>
          <cell r="V1814">
            <v>260.67001342773438</v>
          </cell>
          <cell r="W1814" t="str">
            <v>CISCO_DAILY_BILL_DTL20040707.TXT</v>
          </cell>
          <cell r="X1814">
            <v>38176</v>
          </cell>
          <cell r="Z1814" t="str">
            <v>Print Summary</v>
          </cell>
        </row>
        <row r="1815">
          <cell r="E1815">
            <v>38203</v>
          </cell>
          <cell r="F1815">
            <v>29</v>
          </cell>
          <cell r="G1815">
            <v>1872</v>
          </cell>
          <cell r="K1815" t="str">
            <v>DR</v>
          </cell>
          <cell r="L1815">
            <v>38174</v>
          </cell>
          <cell r="N1815">
            <v>1591</v>
          </cell>
          <cell r="P1815">
            <v>237</v>
          </cell>
          <cell r="Q1815">
            <v>44</v>
          </cell>
          <cell r="R1815">
            <v>43.319999694824219</v>
          </cell>
          <cell r="S1815">
            <v>32.520000457763672</v>
          </cell>
          <cell r="T1815">
            <v>20.120000839233398</v>
          </cell>
          <cell r="U1815">
            <v>9.2299995422363281</v>
          </cell>
          <cell r="V1815">
            <v>352.489990234375</v>
          </cell>
          <cell r="W1815" t="str">
            <v>CISCO_DAILY_BILL_DTL20040805.TXT</v>
          </cell>
          <cell r="X1815">
            <v>38205</v>
          </cell>
          <cell r="Z1815" t="str">
            <v>Print Summary</v>
          </cell>
        </row>
        <row r="1816">
          <cell r="E1816">
            <v>38236</v>
          </cell>
          <cell r="F1816">
            <v>33</v>
          </cell>
          <cell r="G1816">
            <v>2126</v>
          </cell>
          <cell r="K1816" t="str">
            <v>DR</v>
          </cell>
          <cell r="L1816">
            <v>38203</v>
          </cell>
          <cell r="N1816">
            <v>1848</v>
          </cell>
          <cell r="P1816">
            <v>227</v>
          </cell>
          <cell r="Q1816">
            <v>51</v>
          </cell>
          <cell r="R1816">
            <v>47.580001831054688</v>
          </cell>
          <cell r="S1816">
            <v>30.920000076293945</v>
          </cell>
          <cell r="T1816">
            <v>23.239999771118164</v>
          </cell>
          <cell r="U1816">
            <v>10.479999542236328</v>
          </cell>
          <cell r="V1816">
            <v>395.44000244140625</v>
          </cell>
          <cell r="W1816" t="str">
            <v>CISCO_DAILY_BILL_DTL20040907.TXT</v>
          </cell>
          <cell r="X1816">
            <v>38238</v>
          </cell>
          <cell r="Z1816" t="str">
            <v>Print Summary</v>
          </cell>
        </row>
        <row r="1817">
          <cell r="E1817">
            <v>38174</v>
          </cell>
          <cell r="F1817">
            <v>29</v>
          </cell>
          <cell r="G1817">
            <v>417</v>
          </cell>
          <cell r="K1817" t="str">
            <v>DR</v>
          </cell>
          <cell r="L1817">
            <v>38145</v>
          </cell>
          <cell r="N1817">
            <v>355</v>
          </cell>
          <cell r="P1817">
            <v>62</v>
          </cell>
          <cell r="Q1817">
            <v>0</v>
          </cell>
          <cell r="R1817">
            <v>9.6700000762939453</v>
          </cell>
          <cell r="S1817">
            <v>8.5100002288818359</v>
          </cell>
          <cell r="T1817">
            <v>0</v>
          </cell>
          <cell r="U1817">
            <v>2.059999942779541</v>
          </cell>
          <cell r="V1817">
            <v>57.700000762939453</v>
          </cell>
          <cell r="W1817" t="str">
            <v>CISCO_DAILY_BILL_DTL20040712.TXT</v>
          </cell>
          <cell r="X1817">
            <v>38181</v>
          </cell>
          <cell r="Z1817" t="str">
            <v>Print Summary</v>
          </cell>
        </row>
        <row r="1818">
          <cell r="E1818">
            <v>38203</v>
          </cell>
          <cell r="F1818">
            <v>29</v>
          </cell>
          <cell r="G1818">
            <v>414</v>
          </cell>
          <cell r="K1818" t="str">
            <v>DR</v>
          </cell>
          <cell r="L1818">
            <v>38174</v>
          </cell>
          <cell r="N1818">
            <v>355</v>
          </cell>
          <cell r="P1818">
            <v>52</v>
          </cell>
          <cell r="Q1818">
            <v>7</v>
          </cell>
          <cell r="R1818">
            <v>9.6700000762939453</v>
          </cell>
          <cell r="S1818">
            <v>7.1399998664855957</v>
          </cell>
          <cell r="T1818">
            <v>3.2000000476837158</v>
          </cell>
          <cell r="U1818">
            <v>2.0399999618530273</v>
          </cell>
          <cell r="V1818">
            <v>59.130001068115234</v>
          </cell>
          <cell r="W1818" t="str">
            <v>CISCO_DAILY_BILL_DTL20040805.TXT</v>
          </cell>
          <cell r="X1818">
            <v>38205</v>
          </cell>
          <cell r="Z1818" t="str">
            <v>Print Summary</v>
          </cell>
        </row>
        <row r="1819">
          <cell r="E1819">
            <v>38236</v>
          </cell>
          <cell r="F1819">
            <v>33</v>
          </cell>
          <cell r="G1819">
            <v>458</v>
          </cell>
          <cell r="K1819" t="str">
            <v>DR</v>
          </cell>
          <cell r="L1819">
            <v>38203</v>
          </cell>
          <cell r="N1819">
            <v>395</v>
          </cell>
          <cell r="P1819">
            <v>51</v>
          </cell>
          <cell r="Q1819">
            <v>12</v>
          </cell>
          <cell r="R1819">
            <v>10.039999961853027</v>
          </cell>
          <cell r="S1819">
            <v>6.940000057220459</v>
          </cell>
          <cell r="T1819">
            <v>5.4699997901916504</v>
          </cell>
          <cell r="U1819">
            <v>2.2599999904632568</v>
          </cell>
          <cell r="V1819">
            <v>65.300003051757813</v>
          </cell>
          <cell r="W1819" t="str">
            <v>CISCO_DAILY_BILL_DTL20040907.TXT</v>
          </cell>
          <cell r="X1819">
            <v>38238</v>
          </cell>
          <cell r="Z1819" t="str">
            <v>Print Summary</v>
          </cell>
        </row>
        <row r="1820">
          <cell r="E1820">
            <v>38180</v>
          </cell>
          <cell r="F1820">
            <v>31</v>
          </cell>
          <cell r="G1820">
            <v>548</v>
          </cell>
          <cell r="K1820" t="str">
            <v>DR</v>
          </cell>
          <cell r="L1820">
            <v>38149</v>
          </cell>
          <cell r="N1820">
            <v>475</v>
          </cell>
          <cell r="P1820">
            <v>73</v>
          </cell>
          <cell r="Q1820">
            <v>0</v>
          </cell>
          <cell r="R1820">
            <v>-5.5900001525878906</v>
          </cell>
          <cell r="S1820">
            <v>11.350000381469727</v>
          </cell>
          <cell r="T1820">
            <v>0</v>
          </cell>
          <cell r="U1820">
            <v>2.690000057220459</v>
          </cell>
          <cell r="V1820">
            <v>58.049999237060547</v>
          </cell>
          <cell r="W1820" t="str">
            <v>CISCO_DAILY_BILL_DTL20040713.TXT</v>
          </cell>
          <cell r="X1820">
            <v>38182</v>
          </cell>
          <cell r="Z1820" t="str">
            <v>Print Summary</v>
          </cell>
        </row>
        <row r="1821">
          <cell r="E1821">
            <v>38209</v>
          </cell>
          <cell r="F1821">
            <v>29</v>
          </cell>
          <cell r="G1821">
            <v>865</v>
          </cell>
          <cell r="K1821" t="str">
            <v>DR</v>
          </cell>
          <cell r="L1821">
            <v>38180</v>
          </cell>
          <cell r="N1821">
            <v>749</v>
          </cell>
          <cell r="P1821">
            <v>94</v>
          </cell>
          <cell r="Q1821">
            <v>22</v>
          </cell>
          <cell r="R1821">
            <v>-8.8199996948242188</v>
          </cell>
          <cell r="S1821">
            <v>14.619999885559082</v>
          </cell>
          <cell r="T1821">
            <v>14.260000228881836</v>
          </cell>
          <cell r="U1821">
            <v>4.2699999809265137</v>
          </cell>
          <cell r="V1821">
            <v>116.77999877929688</v>
          </cell>
          <cell r="W1821" t="str">
            <v>CISCO_DAILY_BILL_DTL20040811.TXT</v>
          </cell>
          <cell r="X1821">
            <v>38211</v>
          </cell>
          <cell r="Z1821" t="str">
            <v>Print Summary</v>
          </cell>
        </row>
        <row r="1822">
          <cell r="E1822">
            <v>38242</v>
          </cell>
          <cell r="F1822">
            <v>33</v>
          </cell>
          <cell r="G1822">
            <v>1051</v>
          </cell>
          <cell r="K1822" t="str">
            <v>DR</v>
          </cell>
          <cell r="L1822">
            <v>38209</v>
          </cell>
          <cell r="N1822">
            <v>880</v>
          </cell>
          <cell r="P1822">
            <v>148</v>
          </cell>
          <cell r="Q1822">
            <v>23</v>
          </cell>
          <cell r="R1822">
            <v>-13.869999885559082</v>
          </cell>
          <cell r="S1822">
            <v>22.520000457763672</v>
          </cell>
          <cell r="T1822">
            <v>14.760000228881836</v>
          </cell>
          <cell r="U1822">
            <v>5.179999828338623</v>
          </cell>
          <cell r="V1822">
            <v>146.77000427246094</v>
          </cell>
          <cell r="W1822" t="str">
            <v>CISCO_DAILY_BILL_DTL20040914.TXT</v>
          </cell>
          <cell r="X1822">
            <v>38245</v>
          </cell>
          <cell r="Z1822" t="str">
            <v>Print Summary</v>
          </cell>
        </row>
        <row r="1823">
          <cell r="E1823">
            <v>37810</v>
          </cell>
          <cell r="F1823">
            <v>8</v>
          </cell>
          <cell r="G1823">
            <v>95</v>
          </cell>
          <cell r="K1823" t="str">
            <v>DR</v>
          </cell>
          <cell r="L1823">
            <v>37802</v>
          </cell>
          <cell r="N1823">
            <v>74</v>
          </cell>
          <cell r="P1823">
            <v>21</v>
          </cell>
          <cell r="Q1823">
            <v>0</v>
          </cell>
          <cell r="R1823">
            <v>3.25</v>
          </cell>
          <cell r="S1823">
            <v>3.2300000190734863</v>
          </cell>
          <cell r="T1823">
            <v>0</v>
          </cell>
          <cell r="U1823">
            <v>0.49000000953674316</v>
          </cell>
          <cell r="V1823">
            <v>13.880000114440918</v>
          </cell>
          <cell r="W1823" t="str">
            <v>CISCO_DAILY_BILL_DTL20030711.TXT</v>
          </cell>
          <cell r="X1823">
            <v>37818</v>
          </cell>
          <cell r="Z1823" t="str">
            <v>Print Summary</v>
          </cell>
        </row>
        <row r="1824">
          <cell r="E1824">
            <v>37839</v>
          </cell>
          <cell r="F1824">
            <v>29</v>
          </cell>
          <cell r="G1824">
            <v>360</v>
          </cell>
          <cell r="K1824" t="str">
            <v>DR</v>
          </cell>
          <cell r="L1824">
            <v>37810</v>
          </cell>
          <cell r="N1824">
            <v>261</v>
          </cell>
          <cell r="P1824">
            <v>95</v>
          </cell>
          <cell r="Q1824">
            <v>4</v>
          </cell>
          <cell r="R1824">
            <v>11.449999809265137</v>
          </cell>
          <cell r="S1824">
            <v>14.619999885559082</v>
          </cell>
          <cell r="T1824">
            <v>1.8999999761581421</v>
          </cell>
          <cell r="U1824">
            <v>1.8500000238418579</v>
          </cell>
          <cell r="V1824">
            <v>56.360000610351563</v>
          </cell>
          <cell r="W1824" t="str">
            <v>CISCO_DAILY_BILL_DTL20030812.TXT</v>
          </cell>
          <cell r="X1824">
            <v>37846</v>
          </cell>
          <cell r="Z1824" t="str">
            <v>Print Summary</v>
          </cell>
        </row>
        <row r="1825">
          <cell r="E1825">
            <v>37871</v>
          </cell>
          <cell r="F1825">
            <v>32</v>
          </cell>
          <cell r="G1825">
            <v>534</v>
          </cell>
          <cell r="K1825" t="str">
            <v>DR</v>
          </cell>
          <cell r="L1825">
            <v>37839</v>
          </cell>
          <cell r="N1825">
            <v>415</v>
          </cell>
          <cell r="P1825">
            <v>112</v>
          </cell>
          <cell r="Q1825">
            <v>7</v>
          </cell>
          <cell r="R1825">
            <v>18.270000457763672</v>
          </cell>
          <cell r="S1825">
            <v>17.239999771118164</v>
          </cell>
          <cell r="T1825">
            <v>3.309999942779541</v>
          </cell>
          <cell r="U1825">
            <v>2.6700000762939453</v>
          </cell>
          <cell r="V1825">
            <v>84.55999755859375</v>
          </cell>
          <cell r="W1825" t="str">
            <v>CISCO_DAILY_BILL_DTL20030909.TXT</v>
          </cell>
          <cell r="X1825">
            <v>37874</v>
          </cell>
          <cell r="Z1825" t="str">
            <v>Print Summary</v>
          </cell>
        </row>
        <row r="1826">
          <cell r="E1826">
            <v>37900</v>
          </cell>
          <cell r="F1826">
            <v>29</v>
          </cell>
          <cell r="G1826">
            <v>276</v>
          </cell>
          <cell r="K1826" t="str">
            <v>DR</v>
          </cell>
          <cell r="L1826">
            <v>37871</v>
          </cell>
          <cell r="N1826">
            <v>217</v>
          </cell>
          <cell r="P1826">
            <v>56</v>
          </cell>
          <cell r="Q1826">
            <v>3</v>
          </cell>
          <cell r="R1826">
            <v>9.6700000762939453</v>
          </cell>
          <cell r="S1826">
            <v>8.6499996185302734</v>
          </cell>
          <cell r="T1826">
            <v>1.4199999570846558</v>
          </cell>
          <cell r="U1826">
            <v>1.2300000190734863</v>
          </cell>
          <cell r="V1826">
            <v>41.069999694824219</v>
          </cell>
          <cell r="W1826" t="str">
            <v>CISCO_DAILY_BILL_DTL20031007.TXT</v>
          </cell>
          <cell r="X1826">
            <v>37902</v>
          </cell>
          <cell r="Z1826" t="str">
            <v>Print Summary</v>
          </cell>
        </row>
        <row r="1827">
          <cell r="E1827">
            <v>37929</v>
          </cell>
          <cell r="F1827">
            <v>29</v>
          </cell>
          <cell r="G1827">
            <v>257</v>
          </cell>
          <cell r="K1827" t="str">
            <v>DR</v>
          </cell>
          <cell r="L1827">
            <v>37900</v>
          </cell>
          <cell r="N1827">
            <v>206</v>
          </cell>
          <cell r="P1827">
            <v>47</v>
          </cell>
          <cell r="Q1827">
            <v>4</v>
          </cell>
          <cell r="R1827">
            <v>9.1499996185302734</v>
          </cell>
          <cell r="S1827">
            <v>6.940000057220459</v>
          </cell>
          <cell r="T1827">
            <v>1.8999999761581421</v>
          </cell>
          <cell r="U1827">
            <v>1.1399999856948853</v>
          </cell>
          <cell r="V1827">
            <v>38.25</v>
          </cell>
          <cell r="W1827" t="str">
            <v>CISCO_DAILY_BILL_DTL20031106.TXT</v>
          </cell>
          <cell r="X1827">
            <v>37932</v>
          </cell>
          <cell r="Z1827" t="str">
            <v>Print Summary</v>
          </cell>
        </row>
        <row r="1828">
          <cell r="E1828">
            <v>37962</v>
          </cell>
          <cell r="F1828">
            <v>33</v>
          </cell>
          <cell r="G1828">
            <v>255</v>
          </cell>
          <cell r="K1828" t="str">
            <v>DR</v>
          </cell>
          <cell r="L1828">
            <v>37929</v>
          </cell>
          <cell r="N1828">
            <v>208</v>
          </cell>
          <cell r="P1828">
            <v>47</v>
          </cell>
          <cell r="Q1828">
            <v>0</v>
          </cell>
          <cell r="R1828">
            <v>9.0100002288818359</v>
          </cell>
          <cell r="S1828">
            <v>2.2699999809265137</v>
          </cell>
          <cell r="T1828">
            <v>0</v>
          </cell>
          <cell r="U1828">
            <v>1.1299999952316284</v>
          </cell>
          <cell r="V1828">
            <v>31.379999160766602</v>
          </cell>
          <cell r="W1828" t="str">
            <v>CISCO_DAILY_BILL_DTL20031208.TXT</v>
          </cell>
          <cell r="X1828">
            <v>37964</v>
          </cell>
          <cell r="Z1828" t="str">
            <v>Print Summary</v>
          </cell>
        </row>
        <row r="1829">
          <cell r="E1829">
            <v>37993</v>
          </cell>
          <cell r="F1829">
            <v>31</v>
          </cell>
          <cell r="G1829">
            <v>268</v>
          </cell>
          <cell r="K1829" t="str">
            <v>DR</v>
          </cell>
          <cell r="L1829">
            <v>37962</v>
          </cell>
          <cell r="N1829">
            <v>219</v>
          </cell>
          <cell r="P1829">
            <v>46</v>
          </cell>
          <cell r="Q1829">
            <v>3</v>
          </cell>
          <cell r="R1829">
            <v>9.4899997711181641</v>
          </cell>
          <cell r="S1829">
            <v>2.2200000286102295</v>
          </cell>
          <cell r="T1829">
            <v>1.9700000286102295</v>
          </cell>
          <cell r="U1829">
            <v>1.190000057220459</v>
          </cell>
          <cell r="V1829">
            <v>34.700000762939453</v>
          </cell>
          <cell r="W1829" t="str">
            <v>CISCO_DAILY_BILL_DTL20040109.TXT</v>
          </cell>
          <cell r="X1829">
            <v>37998</v>
          </cell>
          <cell r="Z1829" t="str">
            <v>Print Summary</v>
          </cell>
        </row>
        <row r="1830">
          <cell r="E1830">
            <v>38022</v>
          </cell>
          <cell r="F1830">
            <v>29</v>
          </cell>
          <cell r="G1830">
            <v>255</v>
          </cell>
          <cell r="K1830" t="str">
            <v>DR</v>
          </cell>
          <cell r="L1830">
            <v>37993</v>
          </cell>
          <cell r="N1830">
            <v>199</v>
          </cell>
          <cell r="P1830">
            <v>52</v>
          </cell>
          <cell r="Q1830">
            <v>4</v>
          </cell>
          <cell r="R1830">
            <v>8.5799999237060547</v>
          </cell>
          <cell r="S1830">
            <v>2.5</v>
          </cell>
          <cell r="T1830">
            <v>2.630000114440918</v>
          </cell>
          <cell r="U1830">
            <v>1.2000000476837158</v>
          </cell>
          <cell r="V1830">
            <v>33.430000305175781</v>
          </cell>
          <cell r="W1830" t="str">
            <v>CISCO_DAILY_BILL_DTL20040206.TXT</v>
          </cell>
          <cell r="X1830">
            <v>38026</v>
          </cell>
          <cell r="Z1830" t="str">
            <v>Print Summary</v>
          </cell>
        </row>
        <row r="1831">
          <cell r="E1831">
            <v>38054</v>
          </cell>
          <cell r="F1831">
            <v>32</v>
          </cell>
          <cell r="G1831">
            <v>291</v>
          </cell>
          <cell r="K1831" t="str">
            <v>DR</v>
          </cell>
          <cell r="L1831">
            <v>38022</v>
          </cell>
          <cell r="N1831">
            <v>232</v>
          </cell>
          <cell r="P1831">
            <v>59</v>
          </cell>
          <cell r="Q1831">
            <v>0</v>
          </cell>
          <cell r="R1831">
            <v>9.9399995803833008</v>
          </cell>
          <cell r="S1831">
            <v>2.8199999332427979</v>
          </cell>
          <cell r="T1831">
            <v>0</v>
          </cell>
          <cell r="U1831">
            <v>1.4299999475479126</v>
          </cell>
          <cell r="V1831">
            <v>35.439998626708984</v>
          </cell>
          <cell r="W1831" t="str">
            <v>CISCO_DAILY_BILL_DTL20040310.TXT</v>
          </cell>
          <cell r="X1831">
            <v>38057</v>
          </cell>
          <cell r="Z1831" t="str">
            <v>Print Summary</v>
          </cell>
        </row>
        <row r="1832">
          <cell r="E1832">
            <v>38083</v>
          </cell>
          <cell r="F1832">
            <v>29</v>
          </cell>
          <cell r="G1832">
            <v>246</v>
          </cell>
          <cell r="K1832" t="str">
            <v>DR</v>
          </cell>
          <cell r="L1832">
            <v>38054</v>
          </cell>
          <cell r="N1832">
            <v>193</v>
          </cell>
          <cell r="P1832">
            <v>53</v>
          </cell>
          <cell r="Q1832">
            <v>0</v>
          </cell>
          <cell r="R1832">
            <v>8.2700004577636719</v>
          </cell>
          <cell r="S1832">
            <v>2.5399999618530273</v>
          </cell>
          <cell r="T1832">
            <v>0</v>
          </cell>
          <cell r="U1832">
            <v>1.2100000381469727</v>
          </cell>
          <cell r="V1832">
            <v>30.280000686645508</v>
          </cell>
          <cell r="W1832" t="str">
            <v>CISCO_DAILY_BILL_DTL20040407.TXT</v>
          </cell>
          <cell r="X1832">
            <v>38085</v>
          </cell>
          <cell r="Z1832" t="str">
            <v>Print Summary</v>
          </cell>
        </row>
        <row r="1833">
          <cell r="E1833">
            <v>38113</v>
          </cell>
          <cell r="F1833">
            <v>30</v>
          </cell>
          <cell r="G1833">
            <v>311</v>
          </cell>
          <cell r="K1833" t="str">
            <v>DR</v>
          </cell>
          <cell r="L1833">
            <v>38083</v>
          </cell>
          <cell r="N1833">
            <v>234</v>
          </cell>
          <cell r="P1833">
            <v>77</v>
          </cell>
          <cell r="Q1833">
            <v>0</v>
          </cell>
          <cell r="R1833">
            <v>6.630000114440918</v>
          </cell>
          <cell r="S1833">
            <v>5.2800002098083496</v>
          </cell>
          <cell r="T1833">
            <v>0</v>
          </cell>
          <cell r="U1833">
            <v>1.5299999713897705</v>
          </cell>
          <cell r="V1833">
            <v>38.720001220703125</v>
          </cell>
          <cell r="W1833" t="str">
            <v>CISCO_DAILY_BILL_DTL20040507.TXT</v>
          </cell>
          <cell r="X1833">
            <v>38117</v>
          </cell>
          <cell r="Z1833" t="str">
            <v>Print Summary</v>
          </cell>
        </row>
        <row r="1834">
          <cell r="E1834">
            <v>38145</v>
          </cell>
          <cell r="F1834">
            <v>32</v>
          </cell>
          <cell r="G1834">
            <v>382</v>
          </cell>
          <cell r="K1834" t="str">
            <v>DR</v>
          </cell>
          <cell r="L1834">
            <v>38113</v>
          </cell>
          <cell r="N1834">
            <v>299</v>
          </cell>
          <cell r="P1834">
            <v>83</v>
          </cell>
          <cell r="Q1834">
            <v>0</v>
          </cell>
          <cell r="R1834">
            <v>8.1400003433227539</v>
          </cell>
          <cell r="S1834">
            <v>11.390000343322754</v>
          </cell>
          <cell r="T1834">
            <v>0</v>
          </cell>
          <cell r="U1834">
            <v>1.8799999952316284</v>
          </cell>
          <cell r="V1834">
            <v>52.240001678466797</v>
          </cell>
          <cell r="W1834" t="str">
            <v>CISCO_DAILY_BILL_DTL20040608.TXT</v>
          </cell>
          <cell r="X1834">
            <v>38147</v>
          </cell>
          <cell r="Z1834" t="str">
            <v>Print Summary</v>
          </cell>
        </row>
        <row r="1835">
          <cell r="E1835">
            <v>38175</v>
          </cell>
          <cell r="F1835">
            <v>30</v>
          </cell>
          <cell r="G1835">
            <v>368</v>
          </cell>
          <cell r="K1835" t="str">
            <v>DR</v>
          </cell>
          <cell r="L1835">
            <v>38145</v>
          </cell>
          <cell r="N1835">
            <v>279</v>
          </cell>
          <cell r="P1835">
            <v>89</v>
          </cell>
          <cell r="Q1835">
            <v>0</v>
          </cell>
          <cell r="R1835">
            <v>7.5999999046325684</v>
          </cell>
          <cell r="S1835">
            <v>12.210000038146973</v>
          </cell>
          <cell r="T1835">
            <v>0</v>
          </cell>
          <cell r="U1835">
            <v>1.8200000524520874</v>
          </cell>
          <cell r="V1835">
            <v>51.540000915527344</v>
          </cell>
          <cell r="W1835" t="str">
            <v>CISCO_DAILY_BILL_DTL20040708.TXT</v>
          </cell>
          <cell r="X1835">
            <v>38177</v>
          </cell>
          <cell r="Z1835" t="str">
            <v>Print Summary</v>
          </cell>
        </row>
        <row r="1836">
          <cell r="E1836">
            <v>38204</v>
          </cell>
          <cell r="F1836">
            <v>29</v>
          </cell>
          <cell r="G1836">
            <v>553</v>
          </cell>
          <cell r="K1836" t="str">
            <v>DR</v>
          </cell>
          <cell r="L1836">
            <v>38175</v>
          </cell>
          <cell r="N1836">
            <v>416</v>
          </cell>
          <cell r="P1836">
            <v>126</v>
          </cell>
          <cell r="Q1836">
            <v>11</v>
          </cell>
          <cell r="R1836">
            <v>11.329999923706055</v>
          </cell>
          <cell r="S1836">
            <v>17.290000915527344</v>
          </cell>
          <cell r="T1836">
            <v>5.0300002098083496</v>
          </cell>
          <cell r="U1836">
            <v>2.7300000190734863</v>
          </cell>
          <cell r="V1836">
            <v>87.879997253417969</v>
          </cell>
          <cell r="W1836" t="str">
            <v>CISCO_DAILY_BILL_DTL20040806.TXT</v>
          </cell>
          <cell r="X1836">
            <v>38208</v>
          </cell>
          <cell r="Z1836" t="str">
            <v>Print Summary</v>
          </cell>
        </row>
        <row r="1837">
          <cell r="E1837">
            <v>38237</v>
          </cell>
          <cell r="F1837">
            <v>33</v>
          </cell>
          <cell r="G1837">
            <v>607</v>
          </cell>
          <cell r="K1837" t="str">
            <v>DR</v>
          </cell>
          <cell r="L1837">
            <v>38204</v>
          </cell>
          <cell r="N1837">
            <v>477</v>
          </cell>
          <cell r="P1837">
            <v>114</v>
          </cell>
          <cell r="Q1837">
            <v>16</v>
          </cell>
          <cell r="R1837">
            <v>12.140000343322754</v>
          </cell>
          <cell r="S1837">
            <v>15.430000305175781</v>
          </cell>
          <cell r="T1837">
            <v>7.3000001907348633</v>
          </cell>
          <cell r="U1837">
            <v>2.9900000095367432</v>
          </cell>
          <cell r="V1837">
            <v>93.80999755859375</v>
          </cell>
          <cell r="W1837" t="str">
            <v>CISCO_DAILY_BILL_DTL20040908.TXT</v>
          </cell>
          <cell r="X1837">
            <v>38239</v>
          </cell>
          <cell r="Z1837" t="str">
            <v>Print Summary</v>
          </cell>
        </row>
        <row r="1838">
          <cell r="E1838">
            <v>37838</v>
          </cell>
          <cell r="F1838">
            <v>26</v>
          </cell>
          <cell r="G1838">
            <v>902</v>
          </cell>
          <cell r="K1838" t="str">
            <v>DR</v>
          </cell>
          <cell r="L1838">
            <v>37812</v>
          </cell>
          <cell r="N1838">
            <v>808</v>
          </cell>
          <cell r="P1838">
            <v>90</v>
          </cell>
          <cell r="Q1838">
            <v>4</v>
          </cell>
          <cell r="R1838">
            <v>3.9300000667572021</v>
          </cell>
          <cell r="S1838">
            <v>15.5</v>
          </cell>
          <cell r="T1838">
            <v>2.6600000858306885</v>
          </cell>
          <cell r="U1838">
            <v>4.630000114440918</v>
          </cell>
          <cell r="V1838">
            <v>114.51000213623047</v>
          </cell>
          <cell r="W1838" t="str">
            <v>CISCO_DAILY_BILL_DTL20030812.TXT</v>
          </cell>
          <cell r="X1838">
            <v>37846</v>
          </cell>
          <cell r="Z1838" t="str">
            <v>Print Summary</v>
          </cell>
        </row>
        <row r="1839">
          <cell r="E1839">
            <v>37868</v>
          </cell>
          <cell r="F1839">
            <v>30</v>
          </cell>
          <cell r="G1839">
            <v>1577</v>
          </cell>
          <cell r="K1839" t="str">
            <v>DR</v>
          </cell>
          <cell r="L1839">
            <v>37838</v>
          </cell>
          <cell r="N1839">
            <v>1418</v>
          </cell>
          <cell r="P1839">
            <v>143</v>
          </cell>
          <cell r="Q1839">
            <v>16</v>
          </cell>
          <cell r="R1839">
            <v>7.0199999809265137</v>
          </cell>
          <cell r="S1839">
            <v>24.629999160766602</v>
          </cell>
          <cell r="T1839">
            <v>10.640000343322754</v>
          </cell>
          <cell r="U1839">
            <v>7.9600000381469727</v>
          </cell>
          <cell r="V1839">
            <v>222.05000305175781</v>
          </cell>
          <cell r="W1839" t="str">
            <v>CISCO_DAILY_BILL_DTL20030905.TXT</v>
          </cell>
          <cell r="X1839">
            <v>37872</v>
          </cell>
          <cell r="Z1839" t="str">
            <v>Print Summary</v>
          </cell>
        </row>
        <row r="1840">
          <cell r="E1840">
            <v>37899</v>
          </cell>
          <cell r="F1840">
            <v>31</v>
          </cell>
          <cell r="G1840">
            <v>1270</v>
          </cell>
          <cell r="K1840" t="str">
            <v>DR</v>
          </cell>
          <cell r="L1840">
            <v>37868</v>
          </cell>
          <cell r="N1840">
            <v>1154</v>
          </cell>
          <cell r="P1840">
            <v>105</v>
          </cell>
          <cell r="Q1840">
            <v>11</v>
          </cell>
          <cell r="R1840">
            <v>6.4099998474121094</v>
          </cell>
          <cell r="S1840">
            <v>18.149999618530273</v>
          </cell>
          <cell r="T1840">
            <v>7.320000171661377</v>
          </cell>
          <cell r="U1840">
            <v>5.6399998664855957</v>
          </cell>
          <cell r="V1840">
            <v>167.85000610351563</v>
          </cell>
          <cell r="W1840" t="str">
            <v>CISCO_DAILY_BILL_DTL20031006.TXT</v>
          </cell>
          <cell r="X1840">
            <v>37901</v>
          </cell>
          <cell r="Z1840" t="str">
            <v>Print Summary</v>
          </cell>
        </row>
        <row r="1841">
          <cell r="E1841">
            <v>37928</v>
          </cell>
          <cell r="F1841">
            <v>29</v>
          </cell>
          <cell r="G1841">
            <v>1143</v>
          </cell>
          <cell r="K1841" t="str">
            <v>DR</v>
          </cell>
          <cell r="L1841">
            <v>37899</v>
          </cell>
          <cell r="N1841">
            <v>991</v>
          </cell>
          <cell r="P1841">
            <v>142</v>
          </cell>
          <cell r="Q1841">
            <v>10</v>
          </cell>
          <cell r="R1841">
            <v>8.7600002288818359</v>
          </cell>
          <cell r="S1841">
            <v>25.280000686645508</v>
          </cell>
          <cell r="T1841">
            <v>6.6599998474121094</v>
          </cell>
          <cell r="U1841">
            <v>5.070000171661377</v>
          </cell>
          <cell r="V1841">
            <v>162.99000549316406</v>
          </cell>
          <cell r="W1841" t="str">
            <v>CISCO_DAILY_BILL_DTL20031105.TXT</v>
          </cell>
          <cell r="X1841">
            <v>37931</v>
          </cell>
          <cell r="Z1841" t="str">
            <v>Print Summary</v>
          </cell>
        </row>
        <row r="1842">
          <cell r="E1842">
            <v>37959</v>
          </cell>
          <cell r="F1842">
            <v>31</v>
          </cell>
          <cell r="G1842">
            <v>1213</v>
          </cell>
          <cell r="K1842" t="str">
            <v>DR</v>
          </cell>
          <cell r="L1842">
            <v>37928</v>
          </cell>
          <cell r="N1842">
            <v>1026</v>
          </cell>
          <cell r="P1842">
            <v>187</v>
          </cell>
          <cell r="Q1842">
            <v>0</v>
          </cell>
          <cell r="R1842">
            <v>34.900001525878906</v>
          </cell>
          <cell r="S1842">
            <v>49.369998931884766</v>
          </cell>
          <cell r="T1842">
            <v>0</v>
          </cell>
          <cell r="U1842">
            <v>5.3899998664855957</v>
          </cell>
          <cell r="V1842">
            <v>208.69000244140625</v>
          </cell>
          <cell r="W1842" t="str">
            <v>CISCO_DAILY_BILL_DTL20031208.TXT</v>
          </cell>
          <cell r="X1842">
            <v>37964</v>
          </cell>
          <cell r="Z1842" t="str">
            <v>Print Summary</v>
          </cell>
        </row>
        <row r="1843">
          <cell r="E1843">
            <v>37992</v>
          </cell>
          <cell r="F1843">
            <v>33</v>
          </cell>
          <cell r="G1843">
            <v>1463</v>
          </cell>
          <cell r="K1843" t="str">
            <v>DR</v>
          </cell>
          <cell r="L1843">
            <v>37959</v>
          </cell>
          <cell r="N1843">
            <v>1258</v>
          </cell>
          <cell r="P1843">
            <v>195</v>
          </cell>
          <cell r="Q1843">
            <v>10</v>
          </cell>
          <cell r="R1843">
            <v>42.790000915527344</v>
          </cell>
          <cell r="S1843">
            <v>51.490001678466797</v>
          </cell>
          <cell r="T1843">
            <v>4.8400001525878906</v>
          </cell>
          <cell r="U1843">
            <v>6.5</v>
          </cell>
          <cell r="V1843">
            <v>253.75999450683594</v>
          </cell>
          <cell r="W1843" t="str">
            <v>CISCO_DAILY_BILL_DTL20040109.TXT</v>
          </cell>
          <cell r="X1843">
            <v>37998</v>
          </cell>
          <cell r="Z1843" t="str">
            <v>Print Summary</v>
          </cell>
        </row>
        <row r="1844">
          <cell r="E1844">
            <v>38021</v>
          </cell>
          <cell r="F1844">
            <v>29</v>
          </cell>
          <cell r="G1844">
            <v>1218</v>
          </cell>
          <cell r="K1844" t="str">
            <v>DR</v>
          </cell>
          <cell r="L1844">
            <v>37992</v>
          </cell>
          <cell r="N1844">
            <v>1037</v>
          </cell>
          <cell r="P1844">
            <v>165</v>
          </cell>
          <cell r="Q1844">
            <v>16</v>
          </cell>
          <cell r="R1844">
            <v>35.020000457763672</v>
          </cell>
          <cell r="S1844">
            <v>43.540000915527344</v>
          </cell>
          <cell r="T1844">
            <v>7.7399997711181641</v>
          </cell>
          <cell r="U1844">
            <v>5.7100000381469727</v>
          </cell>
          <cell r="V1844">
            <v>211.92999267578125</v>
          </cell>
          <cell r="W1844" t="str">
            <v>CISCO_DAILY_BILL_DTL20040205.TXT</v>
          </cell>
          <cell r="X1844">
            <v>38023</v>
          </cell>
          <cell r="Z1844" t="str">
            <v>Print Summary</v>
          </cell>
        </row>
        <row r="1845">
          <cell r="E1845">
            <v>38053</v>
          </cell>
          <cell r="F1845">
            <v>32</v>
          </cell>
          <cell r="G1845">
            <v>1404</v>
          </cell>
          <cell r="K1845" t="str">
            <v>DR</v>
          </cell>
          <cell r="L1845">
            <v>38021</v>
          </cell>
          <cell r="N1845">
            <v>1221</v>
          </cell>
          <cell r="P1845">
            <v>183</v>
          </cell>
          <cell r="Q1845">
            <v>0</v>
          </cell>
          <cell r="R1845">
            <v>40.939998626708984</v>
          </cell>
          <cell r="S1845">
            <v>48.229999542236328</v>
          </cell>
          <cell r="T1845">
            <v>0</v>
          </cell>
          <cell r="U1845">
            <v>6.9200000762939453</v>
          </cell>
          <cell r="V1845">
            <v>236.44999694824219</v>
          </cell>
          <cell r="W1845" t="str">
            <v>CISCO_DAILY_BILL_DTL20040308.TXT</v>
          </cell>
          <cell r="X1845">
            <v>38055</v>
          </cell>
          <cell r="Z1845" t="str">
            <v>Print Summary</v>
          </cell>
        </row>
        <row r="1846">
          <cell r="E1846">
            <v>38082</v>
          </cell>
          <cell r="F1846">
            <v>29</v>
          </cell>
          <cell r="G1846">
            <v>1074</v>
          </cell>
          <cell r="K1846" t="str">
            <v>DR</v>
          </cell>
          <cell r="L1846">
            <v>38053</v>
          </cell>
          <cell r="N1846">
            <v>929</v>
          </cell>
          <cell r="P1846">
            <v>145</v>
          </cell>
          <cell r="Q1846">
            <v>0</v>
          </cell>
          <cell r="R1846">
            <v>31.149999618530273</v>
          </cell>
          <cell r="S1846">
            <v>38.209999084472656</v>
          </cell>
          <cell r="T1846">
            <v>0</v>
          </cell>
          <cell r="U1846">
            <v>5.3000001907348633</v>
          </cell>
          <cell r="V1846">
            <v>178.10000610351563</v>
          </cell>
          <cell r="W1846" t="str">
            <v>CISCO_DAILY_BILL_DTL20040407.TXT</v>
          </cell>
          <cell r="X1846">
            <v>38085</v>
          </cell>
          <cell r="Z1846" t="str">
            <v>Print Summary</v>
          </cell>
        </row>
        <row r="1847">
          <cell r="E1847">
            <v>38112</v>
          </cell>
          <cell r="F1847">
            <v>30</v>
          </cell>
          <cell r="G1847">
            <v>1297</v>
          </cell>
          <cell r="K1847" t="str">
            <v>DR</v>
          </cell>
          <cell r="L1847">
            <v>38082</v>
          </cell>
          <cell r="N1847">
            <v>1154</v>
          </cell>
          <cell r="P1847">
            <v>143</v>
          </cell>
          <cell r="Q1847">
            <v>0</v>
          </cell>
          <cell r="R1847">
            <v>13.5</v>
          </cell>
          <cell r="S1847">
            <v>33.930000305175781</v>
          </cell>
          <cell r="T1847">
            <v>0</v>
          </cell>
          <cell r="U1847">
            <v>6.4000000953674316</v>
          </cell>
          <cell r="V1847">
            <v>200.97000122070313</v>
          </cell>
          <cell r="W1847" t="str">
            <v>CISCO_DAILY_BILL_DTL20040506.TXT</v>
          </cell>
          <cell r="X1847">
            <v>38114</v>
          </cell>
          <cell r="Z1847" t="str">
            <v>Print Summary</v>
          </cell>
        </row>
        <row r="1848">
          <cell r="E1848">
            <v>38144</v>
          </cell>
          <cell r="F1848">
            <v>32</v>
          </cell>
          <cell r="G1848">
            <v>1219</v>
          </cell>
          <cell r="K1848" t="str">
            <v>DR</v>
          </cell>
          <cell r="L1848">
            <v>38112</v>
          </cell>
          <cell r="N1848">
            <v>1106</v>
          </cell>
          <cell r="P1848">
            <v>113</v>
          </cell>
          <cell r="Q1848">
            <v>0</v>
          </cell>
          <cell r="R1848">
            <v>-13.020000457763672</v>
          </cell>
          <cell r="S1848">
            <v>17.569999694824219</v>
          </cell>
          <cell r="T1848">
            <v>0</v>
          </cell>
          <cell r="U1848">
            <v>6.0100002288818359</v>
          </cell>
          <cell r="V1848">
            <v>149.6300048828125</v>
          </cell>
          <cell r="W1848" t="str">
            <v>CISCO_DAILY_BILL_DTL20040607.TXT</v>
          </cell>
          <cell r="X1848">
            <v>38146</v>
          </cell>
          <cell r="Z1848" t="str">
            <v>Print Summary</v>
          </cell>
        </row>
        <row r="1849">
          <cell r="E1849">
            <v>38174</v>
          </cell>
          <cell r="F1849">
            <v>30</v>
          </cell>
          <cell r="G1849">
            <v>944</v>
          </cell>
          <cell r="K1849" t="str">
            <v>DR</v>
          </cell>
          <cell r="L1849">
            <v>38144</v>
          </cell>
          <cell r="N1849">
            <v>824</v>
          </cell>
          <cell r="P1849">
            <v>120</v>
          </cell>
          <cell r="Q1849">
            <v>0</v>
          </cell>
          <cell r="R1849">
            <v>-9.6999998092651367</v>
          </cell>
          <cell r="S1849">
            <v>18.659999847412109</v>
          </cell>
          <cell r="T1849">
            <v>0</v>
          </cell>
          <cell r="U1849">
            <v>4.6599998474121094</v>
          </cell>
          <cell r="V1849">
            <v>115.91000366210938</v>
          </cell>
          <cell r="W1849" t="str">
            <v>CISCO_DAILY_BILL_DTL20040708.TXT</v>
          </cell>
          <cell r="X1849">
            <v>38177</v>
          </cell>
          <cell r="Z1849" t="str">
            <v>Print Summary</v>
          </cell>
        </row>
        <row r="1850">
          <cell r="E1850">
            <v>38203</v>
          </cell>
          <cell r="F1850">
            <v>29</v>
          </cell>
          <cell r="G1850">
            <v>1416</v>
          </cell>
          <cell r="K1850" t="str">
            <v>DR</v>
          </cell>
          <cell r="L1850">
            <v>38174</v>
          </cell>
          <cell r="N1850">
            <v>1270</v>
          </cell>
          <cell r="P1850">
            <v>130</v>
          </cell>
          <cell r="Q1850">
            <v>16</v>
          </cell>
          <cell r="R1850">
            <v>-14.949999809265137</v>
          </cell>
          <cell r="S1850">
            <v>20.219999313354492</v>
          </cell>
          <cell r="T1850">
            <v>10.369999885559082</v>
          </cell>
          <cell r="U1850">
            <v>6.9899997711181641</v>
          </cell>
          <cell r="V1850">
            <v>195.66999816894531</v>
          </cell>
          <cell r="W1850" t="str">
            <v>CISCO_DAILY_BILL_DTL20040806.TXT</v>
          </cell>
          <cell r="X1850">
            <v>38208</v>
          </cell>
          <cell r="Z1850" t="str">
            <v>Print Summary</v>
          </cell>
        </row>
        <row r="1851">
          <cell r="E1851">
            <v>38236</v>
          </cell>
          <cell r="F1851">
            <v>33</v>
          </cell>
          <cell r="G1851">
            <v>1539</v>
          </cell>
          <cell r="K1851" t="str">
            <v>DR</v>
          </cell>
          <cell r="L1851">
            <v>38203</v>
          </cell>
          <cell r="N1851">
            <v>1420</v>
          </cell>
          <cell r="P1851">
            <v>99</v>
          </cell>
          <cell r="Q1851">
            <v>20</v>
          </cell>
          <cell r="R1851">
            <v>-19.639999389648438</v>
          </cell>
          <cell r="S1851">
            <v>15.220000267028809</v>
          </cell>
          <cell r="T1851">
            <v>12.930000305175781</v>
          </cell>
          <cell r="U1851">
            <v>7.5799999237060547</v>
          </cell>
          <cell r="V1851">
            <v>204.28999328613281</v>
          </cell>
          <cell r="W1851" t="str">
            <v>CISCO_DAILY_BILL_DTL20040907.TXT</v>
          </cell>
          <cell r="X1851">
            <v>38238</v>
          </cell>
          <cell r="Z1851" t="str">
            <v>Print Summary</v>
          </cell>
        </row>
        <row r="1852">
          <cell r="E1852">
            <v>37812</v>
          </cell>
          <cell r="F1852">
            <v>10</v>
          </cell>
          <cell r="G1852">
            <v>136</v>
          </cell>
          <cell r="K1852" t="str">
            <v>DRLI</v>
          </cell>
          <cell r="L1852">
            <v>37802</v>
          </cell>
          <cell r="N1852">
            <v>119</v>
          </cell>
          <cell r="P1852">
            <v>17</v>
          </cell>
          <cell r="Q1852">
            <v>0</v>
          </cell>
          <cell r="R1852">
            <v>5.2199997901916504</v>
          </cell>
          <cell r="S1852">
            <v>2.619999885559082</v>
          </cell>
          <cell r="T1852">
            <v>0</v>
          </cell>
          <cell r="U1852">
            <v>0</v>
          </cell>
          <cell r="V1852">
            <v>14.380000114440918</v>
          </cell>
          <cell r="W1852" t="str">
            <v>ENTERED_MANUALLY_07_18_03</v>
          </cell>
          <cell r="X1852">
            <v>37820</v>
          </cell>
          <cell r="Z1852" t="str">
            <v>Print Summary</v>
          </cell>
        </row>
        <row r="1853">
          <cell r="E1853">
            <v>37840</v>
          </cell>
          <cell r="F1853">
            <v>29</v>
          </cell>
          <cell r="G1853">
            <v>567</v>
          </cell>
          <cell r="K1853" t="str">
            <v>DRLI</v>
          </cell>
          <cell r="L1853">
            <v>37811</v>
          </cell>
          <cell r="N1853">
            <v>483</v>
          </cell>
          <cell r="P1853">
            <v>78</v>
          </cell>
          <cell r="Q1853">
            <v>6</v>
          </cell>
          <cell r="R1853">
            <v>21.190000534057617</v>
          </cell>
          <cell r="S1853">
            <v>12</v>
          </cell>
          <cell r="T1853">
            <v>2.8399999141693115</v>
          </cell>
          <cell r="U1853">
            <v>0</v>
          </cell>
          <cell r="V1853">
            <v>64.669998168945313</v>
          </cell>
          <cell r="W1853" t="str">
            <v>CISCO_DAILY_BILL_DTL20030808.TXT</v>
          </cell>
          <cell r="X1853">
            <v>37844</v>
          </cell>
          <cell r="Z1853" t="str">
            <v>Print Summary</v>
          </cell>
        </row>
        <row r="1854">
          <cell r="E1854">
            <v>37872</v>
          </cell>
          <cell r="F1854">
            <v>32</v>
          </cell>
          <cell r="G1854">
            <v>706</v>
          </cell>
          <cell r="K1854" t="str">
            <v>DRLI</v>
          </cell>
          <cell r="L1854">
            <v>37840</v>
          </cell>
          <cell r="N1854">
            <v>603</v>
          </cell>
          <cell r="P1854">
            <v>90</v>
          </cell>
          <cell r="Q1854">
            <v>13</v>
          </cell>
          <cell r="R1854">
            <v>26.450000762939453</v>
          </cell>
          <cell r="S1854">
            <v>13.850000381469727</v>
          </cell>
          <cell r="T1854">
            <v>6.1599998474121094</v>
          </cell>
          <cell r="U1854">
            <v>0</v>
          </cell>
          <cell r="V1854">
            <v>82.779998779296875</v>
          </cell>
          <cell r="W1854" t="str">
            <v>CISCO_DAILY_BILL_DTL20030909.TXT</v>
          </cell>
          <cell r="X1854">
            <v>37874</v>
          </cell>
          <cell r="Z1854" t="str">
            <v>Print Summary</v>
          </cell>
        </row>
        <row r="1855">
          <cell r="E1855">
            <v>37901</v>
          </cell>
          <cell r="F1855">
            <v>29</v>
          </cell>
          <cell r="G1855">
            <v>474</v>
          </cell>
          <cell r="K1855" t="str">
            <v>DRLI</v>
          </cell>
          <cell r="L1855">
            <v>37872</v>
          </cell>
          <cell r="N1855">
            <v>402</v>
          </cell>
          <cell r="P1855">
            <v>66</v>
          </cell>
          <cell r="Q1855">
            <v>6</v>
          </cell>
          <cell r="R1855">
            <v>17.629999160766602</v>
          </cell>
          <cell r="S1855">
            <v>10.159999847412109</v>
          </cell>
          <cell r="T1855">
            <v>2.8399999141693115</v>
          </cell>
          <cell r="U1855">
            <v>0</v>
          </cell>
          <cell r="V1855">
            <v>56.060001373291016</v>
          </cell>
          <cell r="W1855" t="str">
            <v>CISCO_DAILY_BILL_DTL20031009.TXT</v>
          </cell>
          <cell r="X1855">
            <v>37904</v>
          </cell>
          <cell r="Z1855" t="str">
            <v>Print Summary</v>
          </cell>
        </row>
        <row r="1856">
          <cell r="E1856">
            <v>37930</v>
          </cell>
          <cell r="F1856">
            <v>29</v>
          </cell>
          <cell r="G1856">
            <v>440</v>
          </cell>
          <cell r="K1856" t="str">
            <v>DRLI</v>
          </cell>
          <cell r="L1856">
            <v>37901</v>
          </cell>
          <cell r="N1856">
            <v>368</v>
          </cell>
          <cell r="P1856">
            <v>63</v>
          </cell>
          <cell r="Q1856">
            <v>9</v>
          </cell>
          <cell r="R1856">
            <v>16.069999694824219</v>
          </cell>
          <cell r="S1856">
            <v>8.5200004577636719</v>
          </cell>
          <cell r="T1856">
            <v>4.2600002288818359</v>
          </cell>
          <cell r="U1856">
            <v>0</v>
          </cell>
          <cell r="V1856">
            <v>51.490001678466797</v>
          </cell>
          <cell r="W1856" t="str">
            <v>CISCO_DAILY_BILL_DTL20031106.TXT</v>
          </cell>
          <cell r="X1856">
            <v>37932</v>
          </cell>
          <cell r="Z1856" t="str">
            <v>Print Summary</v>
          </cell>
        </row>
        <row r="1857">
          <cell r="E1857">
            <v>37963</v>
          </cell>
          <cell r="F1857">
            <v>33</v>
          </cell>
          <cell r="G1857">
            <v>574</v>
          </cell>
          <cell r="K1857" t="str">
            <v>DRLI</v>
          </cell>
          <cell r="L1857">
            <v>37930</v>
          </cell>
          <cell r="N1857">
            <v>491</v>
          </cell>
          <cell r="P1857">
            <v>83</v>
          </cell>
          <cell r="Q1857">
            <v>0</v>
          </cell>
          <cell r="R1857">
            <v>20.940000534057617</v>
          </cell>
          <cell r="S1857">
            <v>3.9500000476837158</v>
          </cell>
          <cell r="T1857">
            <v>0</v>
          </cell>
          <cell r="U1857">
            <v>0</v>
          </cell>
          <cell r="V1857">
            <v>55.229999542236328</v>
          </cell>
          <cell r="W1857" t="str">
            <v>CISCO_DAILY_BILL_DTL20031209.TXT</v>
          </cell>
          <cell r="X1857">
            <v>37965</v>
          </cell>
          <cell r="Z1857" t="str">
            <v>Print Summary</v>
          </cell>
        </row>
        <row r="1858">
          <cell r="E1858">
            <v>37994</v>
          </cell>
          <cell r="F1858">
            <v>31</v>
          </cell>
          <cell r="G1858">
            <v>552</v>
          </cell>
          <cell r="K1858" t="str">
            <v>DRLI</v>
          </cell>
          <cell r="L1858">
            <v>37963</v>
          </cell>
          <cell r="N1858">
            <v>475</v>
          </cell>
          <cell r="P1858">
            <v>75</v>
          </cell>
          <cell r="Q1858">
            <v>2</v>
          </cell>
          <cell r="R1858">
            <v>20.25</v>
          </cell>
          <cell r="S1858">
            <v>3.5699999332427979</v>
          </cell>
          <cell r="T1858">
            <v>1.3200000524520874</v>
          </cell>
          <cell r="U1858">
            <v>0</v>
          </cell>
          <cell r="V1858">
            <v>57.229999542236328</v>
          </cell>
          <cell r="W1858" t="str">
            <v>CISCO_DAILY_BILL_DTL20040109.TXT</v>
          </cell>
          <cell r="X1858">
            <v>37998</v>
          </cell>
          <cell r="Z1858" t="str">
            <v>Print Summary</v>
          </cell>
        </row>
        <row r="1859">
          <cell r="E1859">
            <v>38025</v>
          </cell>
          <cell r="F1859">
            <v>31</v>
          </cell>
          <cell r="G1859">
            <v>531</v>
          </cell>
          <cell r="K1859" t="str">
            <v>DRLI</v>
          </cell>
          <cell r="L1859">
            <v>37994</v>
          </cell>
          <cell r="N1859">
            <v>448</v>
          </cell>
          <cell r="P1859">
            <v>77</v>
          </cell>
          <cell r="Q1859">
            <v>6</v>
          </cell>
          <cell r="R1859">
            <v>19.159999847412109</v>
          </cell>
          <cell r="S1859">
            <v>3.6800000667572021</v>
          </cell>
          <cell r="T1859">
            <v>3.9500000476837158</v>
          </cell>
          <cell r="U1859">
            <v>0</v>
          </cell>
          <cell r="V1859">
            <v>57.860000610351563</v>
          </cell>
          <cell r="W1859" t="str">
            <v>CISCO_DAILY_BILL_DTL20040209.TXT</v>
          </cell>
          <cell r="X1859">
            <v>38027</v>
          </cell>
          <cell r="Z1859" t="str">
            <v>Print Summary</v>
          </cell>
        </row>
        <row r="1860">
          <cell r="E1860">
            <v>38055</v>
          </cell>
          <cell r="F1860">
            <v>30</v>
          </cell>
          <cell r="G1860">
            <v>479</v>
          </cell>
          <cell r="K1860" t="str">
            <v>DRLI</v>
          </cell>
          <cell r="L1860">
            <v>38025</v>
          </cell>
          <cell r="N1860">
            <v>406</v>
          </cell>
          <cell r="P1860">
            <v>73</v>
          </cell>
          <cell r="Q1860">
            <v>0</v>
          </cell>
          <cell r="R1860">
            <v>17.389999389648438</v>
          </cell>
          <cell r="S1860">
            <v>3.4900000095367432</v>
          </cell>
          <cell r="T1860">
            <v>0</v>
          </cell>
          <cell r="U1860">
            <v>0</v>
          </cell>
          <cell r="V1860">
            <v>48.869998931884766</v>
          </cell>
          <cell r="W1860" t="str">
            <v>CISCO_DAILY_BILL_DTL20040310.TXT</v>
          </cell>
          <cell r="X1860">
            <v>38057</v>
          </cell>
          <cell r="Z1860" t="str">
            <v>Print Summary</v>
          </cell>
        </row>
        <row r="1861">
          <cell r="E1861">
            <v>38084</v>
          </cell>
          <cell r="F1861">
            <v>29</v>
          </cell>
          <cell r="G1861">
            <v>460</v>
          </cell>
          <cell r="K1861" t="str">
            <v>DRLI</v>
          </cell>
          <cell r="L1861">
            <v>38055</v>
          </cell>
          <cell r="N1861">
            <v>384</v>
          </cell>
          <cell r="P1861">
            <v>76</v>
          </cell>
          <cell r="Q1861">
            <v>0</v>
          </cell>
          <cell r="R1861">
            <v>16.450000762939453</v>
          </cell>
          <cell r="S1861">
            <v>3.6400001049041748</v>
          </cell>
          <cell r="T1861">
            <v>0</v>
          </cell>
          <cell r="U1861">
            <v>0</v>
          </cell>
          <cell r="V1861">
            <v>44.569999694824219</v>
          </cell>
          <cell r="W1861" t="str">
            <v>CISCO_DAILY_BILL_DTL20040408.TXT</v>
          </cell>
          <cell r="X1861">
            <v>38086</v>
          </cell>
          <cell r="Z1861" t="str">
            <v>Print Summary</v>
          </cell>
        </row>
        <row r="1862">
          <cell r="E1862">
            <v>38116</v>
          </cell>
          <cell r="F1862">
            <v>32</v>
          </cell>
          <cell r="G1862">
            <v>513</v>
          </cell>
          <cell r="K1862" t="str">
            <v>DRLI</v>
          </cell>
          <cell r="L1862">
            <v>38084</v>
          </cell>
          <cell r="N1862">
            <v>439</v>
          </cell>
          <cell r="P1862">
            <v>74</v>
          </cell>
          <cell r="Q1862">
            <v>0</v>
          </cell>
          <cell r="R1862">
            <v>12.210000038146973</v>
          </cell>
          <cell r="S1862">
            <v>4.5199999809265137</v>
          </cell>
          <cell r="T1862">
            <v>0</v>
          </cell>
          <cell r="U1862">
            <v>0</v>
          </cell>
          <cell r="V1862">
            <v>47.869998931884766</v>
          </cell>
          <cell r="W1862" t="str">
            <v>CISCO_DAILY_BILL_DTL20040510.TXT</v>
          </cell>
          <cell r="X1862">
            <v>38118</v>
          </cell>
          <cell r="Z1862" t="str">
            <v>Print Summary</v>
          </cell>
        </row>
        <row r="1863">
          <cell r="E1863">
            <v>38146</v>
          </cell>
          <cell r="F1863">
            <v>30</v>
          </cell>
          <cell r="G1863">
            <v>475</v>
          </cell>
          <cell r="K1863" t="str">
            <v>DRLI</v>
          </cell>
          <cell r="L1863">
            <v>38116</v>
          </cell>
          <cell r="N1863">
            <v>406</v>
          </cell>
          <cell r="P1863">
            <v>69</v>
          </cell>
          <cell r="Q1863">
            <v>0</v>
          </cell>
          <cell r="R1863">
            <v>11.060000419616699</v>
          </cell>
          <cell r="S1863">
            <v>9.4700002670288086</v>
          </cell>
          <cell r="T1863">
            <v>0</v>
          </cell>
          <cell r="U1863">
            <v>0</v>
          </cell>
          <cell r="V1863">
            <v>48.869998931884766</v>
          </cell>
          <cell r="W1863" t="str">
            <v>CISCO_DAILY_BILL_DTL20040609.TXT</v>
          </cell>
          <cell r="X1863">
            <v>38148</v>
          </cell>
          <cell r="Z1863" t="str">
            <v>Print Summary</v>
          </cell>
        </row>
        <row r="1864">
          <cell r="E1864">
            <v>38176</v>
          </cell>
          <cell r="F1864">
            <v>30</v>
          </cell>
          <cell r="G1864">
            <v>441</v>
          </cell>
          <cell r="K1864" t="str">
            <v>DRLI</v>
          </cell>
          <cell r="L1864">
            <v>38146</v>
          </cell>
          <cell r="N1864">
            <v>378</v>
          </cell>
          <cell r="P1864">
            <v>63</v>
          </cell>
          <cell r="Q1864">
            <v>0</v>
          </cell>
          <cell r="R1864">
            <v>10.289999961853027</v>
          </cell>
          <cell r="S1864">
            <v>8.6499996185302734</v>
          </cell>
          <cell r="T1864">
            <v>0</v>
          </cell>
          <cell r="U1864">
            <v>0</v>
          </cell>
          <cell r="V1864">
            <v>44.75</v>
          </cell>
          <cell r="W1864" t="str">
            <v>CISCO_DAILY_BILL_DTL20040709.TXT</v>
          </cell>
          <cell r="X1864">
            <v>38180</v>
          </cell>
          <cell r="Z1864" t="str">
            <v>Print Summary</v>
          </cell>
        </row>
        <row r="1865">
          <cell r="E1865">
            <v>38207</v>
          </cell>
          <cell r="F1865">
            <v>31</v>
          </cell>
          <cell r="G1865">
            <v>580</v>
          </cell>
          <cell r="K1865" t="str">
            <v>DRLI</v>
          </cell>
          <cell r="L1865">
            <v>38176</v>
          </cell>
          <cell r="N1865">
            <v>501</v>
          </cell>
          <cell r="P1865">
            <v>67</v>
          </cell>
          <cell r="Q1865">
            <v>12</v>
          </cell>
          <cell r="R1865">
            <v>13.640000343322754</v>
          </cell>
          <cell r="S1865">
            <v>9.1899995803833008</v>
          </cell>
          <cell r="T1865">
            <v>5.4899997711181641</v>
          </cell>
          <cell r="U1865">
            <v>0</v>
          </cell>
          <cell r="V1865">
            <v>63.619998931884766</v>
          </cell>
          <cell r="W1865" t="str">
            <v>CISCO_DAILY_BILL_DTL20040809.TXT</v>
          </cell>
          <cell r="X1865">
            <v>38209</v>
          </cell>
          <cell r="Z1865" t="str">
            <v>Print Summary</v>
          </cell>
        </row>
        <row r="1866">
          <cell r="E1866">
            <v>38238</v>
          </cell>
          <cell r="F1866">
            <v>31</v>
          </cell>
          <cell r="G1866">
            <v>596</v>
          </cell>
          <cell r="K1866" t="str">
            <v>DRLI</v>
          </cell>
          <cell r="L1866">
            <v>38207</v>
          </cell>
          <cell r="N1866">
            <v>503</v>
          </cell>
          <cell r="P1866">
            <v>70</v>
          </cell>
          <cell r="Q1866">
            <v>23</v>
          </cell>
          <cell r="R1866">
            <v>12.479999542236328</v>
          </cell>
          <cell r="S1866">
            <v>9.4700002670288086</v>
          </cell>
          <cell r="T1866">
            <v>10.439999580383301</v>
          </cell>
          <cell r="U1866">
            <v>0</v>
          </cell>
          <cell r="V1866">
            <v>68.209999084472656</v>
          </cell>
          <cell r="W1866" t="str">
            <v>CISCO_DAILY_BILL_DTL20040909.TXT</v>
          </cell>
          <cell r="X1866">
            <v>38240</v>
          </cell>
          <cell r="Z1866" t="str">
            <v>Print Summary</v>
          </cell>
        </row>
        <row r="1867">
          <cell r="E1867">
            <v>37840</v>
          </cell>
          <cell r="F1867">
            <v>30</v>
          </cell>
          <cell r="G1867">
            <v>313</v>
          </cell>
          <cell r="K1867" t="str">
            <v>DR</v>
          </cell>
          <cell r="L1867">
            <v>37810</v>
          </cell>
          <cell r="N1867">
            <v>267</v>
          </cell>
          <cell r="P1867">
            <v>39</v>
          </cell>
          <cell r="Q1867">
            <v>7</v>
          </cell>
          <cell r="R1867">
            <v>1.2999999523162842</v>
          </cell>
          <cell r="S1867">
            <v>6.7100000381469727</v>
          </cell>
          <cell r="T1867">
            <v>4.6500000953674316</v>
          </cell>
          <cell r="U1867">
            <v>1.6100000143051147</v>
          </cell>
          <cell r="V1867">
            <v>37.139999389648438</v>
          </cell>
          <cell r="W1867" t="str">
            <v>CISCO_DAILY_BILL_DTL20030813.TXT</v>
          </cell>
          <cell r="X1867">
            <v>37847</v>
          </cell>
          <cell r="Z1867" t="str">
            <v>Print Summary</v>
          </cell>
        </row>
        <row r="1868">
          <cell r="E1868">
            <v>37840</v>
          </cell>
          <cell r="F1868">
            <v>30</v>
          </cell>
          <cell r="G1868">
            <v>313</v>
          </cell>
          <cell r="K1868" t="str">
            <v>DR</v>
          </cell>
          <cell r="L1868">
            <v>37810</v>
          </cell>
          <cell r="N1868">
            <v>267</v>
          </cell>
          <cell r="P1868">
            <v>39</v>
          </cell>
          <cell r="Q1868">
            <v>7</v>
          </cell>
          <cell r="R1868">
            <v>1.2999999523162842</v>
          </cell>
          <cell r="S1868">
            <v>6.7100000381469727</v>
          </cell>
          <cell r="T1868">
            <v>4.6500000953674316</v>
          </cell>
          <cell r="U1868">
            <v>1.6100000143051147</v>
          </cell>
          <cell r="V1868">
            <v>37.139999389648438</v>
          </cell>
          <cell r="W1868" t="str">
            <v>CISCO_DAILY_BILL_DTL20030818.TXT</v>
          </cell>
          <cell r="X1868">
            <v>37852</v>
          </cell>
          <cell r="Z1868" t="str">
            <v>Print Summary</v>
          </cell>
        </row>
        <row r="1869">
          <cell r="E1869">
            <v>37840</v>
          </cell>
          <cell r="F1869">
            <v>29</v>
          </cell>
          <cell r="G1869">
            <v>313</v>
          </cell>
          <cell r="K1869" t="str">
            <v>DR</v>
          </cell>
          <cell r="L1869">
            <v>37811</v>
          </cell>
          <cell r="N1869">
            <v>266</v>
          </cell>
          <cell r="P1869">
            <v>40</v>
          </cell>
          <cell r="Q1869">
            <v>7</v>
          </cell>
          <cell r="R1869">
            <v>1.2999999523162842</v>
          </cell>
          <cell r="S1869">
            <v>6.8899998664855957</v>
          </cell>
          <cell r="T1869">
            <v>4.6500000953674316</v>
          </cell>
          <cell r="U1869">
            <v>1.6100000143051147</v>
          </cell>
          <cell r="V1869">
            <v>37.560001373291016</v>
          </cell>
          <cell r="W1869" t="str">
            <v>CISCO_DAILY_BILL_DTL20030821.TXT</v>
          </cell>
          <cell r="X1869">
            <v>37855</v>
          </cell>
          <cell r="Z1869" t="str">
            <v>Print Summary</v>
          </cell>
        </row>
        <row r="1870">
          <cell r="E1870">
            <v>37872</v>
          </cell>
          <cell r="F1870">
            <v>32</v>
          </cell>
          <cell r="G1870">
            <v>345</v>
          </cell>
          <cell r="K1870" t="str">
            <v>DR</v>
          </cell>
          <cell r="L1870">
            <v>37840</v>
          </cell>
          <cell r="N1870">
            <v>298</v>
          </cell>
          <cell r="P1870">
            <v>38</v>
          </cell>
          <cell r="Q1870">
            <v>9</v>
          </cell>
          <cell r="R1870">
            <v>1.5099999904632568</v>
          </cell>
          <cell r="S1870">
            <v>6.5500001907348633</v>
          </cell>
          <cell r="T1870">
            <v>5.9899997711181641</v>
          </cell>
          <cell r="U1870">
            <v>1.7100000381469727</v>
          </cell>
          <cell r="V1870">
            <v>41.220001220703125</v>
          </cell>
          <cell r="W1870" t="str">
            <v>CISCO_DAILY_BILL_DTL20030909.TXT</v>
          </cell>
          <cell r="X1870">
            <v>37874</v>
          </cell>
          <cell r="Z1870" t="str">
            <v>Print Summary</v>
          </cell>
        </row>
        <row r="1871">
          <cell r="E1871">
            <v>37901</v>
          </cell>
          <cell r="F1871">
            <v>29</v>
          </cell>
          <cell r="G1871">
            <v>305</v>
          </cell>
          <cell r="K1871" t="str">
            <v>DR</v>
          </cell>
          <cell r="L1871">
            <v>37872</v>
          </cell>
          <cell r="N1871">
            <v>262</v>
          </cell>
          <cell r="P1871">
            <v>39</v>
          </cell>
          <cell r="Q1871">
            <v>4</v>
          </cell>
          <cell r="R1871">
            <v>1.4600000381469727</v>
          </cell>
          <cell r="S1871">
            <v>6.7399997711181641</v>
          </cell>
          <cell r="T1871">
            <v>2.6600000858306885</v>
          </cell>
          <cell r="U1871">
            <v>1.3500000238418579</v>
          </cell>
          <cell r="V1871">
            <v>34.700000762939453</v>
          </cell>
          <cell r="W1871" t="str">
            <v>CISCO_DAILY_BILL_DTL20031008.TXT</v>
          </cell>
          <cell r="X1871">
            <v>37903</v>
          </cell>
          <cell r="Z1871" t="str">
            <v>Print Summary</v>
          </cell>
        </row>
        <row r="1872">
          <cell r="E1872">
            <v>37930</v>
          </cell>
          <cell r="F1872">
            <v>29</v>
          </cell>
          <cell r="G1872">
            <v>309</v>
          </cell>
          <cell r="K1872" t="str">
            <v>DR</v>
          </cell>
          <cell r="L1872">
            <v>37901</v>
          </cell>
          <cell r="N1872">
            <v>264</v>
          </cell>
          <cell r="P1872">
            <v>38</v>
          </cell>
          <cell r="Q1872">
            <v>7</v>
          </cell>
          <cell r="R1872">
            <v>2.5799999237060547</v>
          </cell>
          <cell r="S1872">
            <v>7.0199999809265137</v>
          </cell>
          <cell r="T1872">
            <v>4.6599998474121094</v>
          </cell>
          <cell r="U1872">
            <v>1.3799999952316284</v>
          </cell>
          <cell r="V1872">
            <v>39.139999389648438</v>
          </cell>
          <cell r="W1872" t="str">
            <v>CISCO_DAILY_BILL_DTL20031107.TXT</v>
          </cell>
          <cell r="X1872">
            <v>37935</v>
          </cell>
          <cell r="Z1872" t="str">
            <v>Print Summary</v>
          </cell>
        </row>
        <row r="1873">
          <cell r="E1873">
            <v>37963</v>
          </cell>
          <cell r="F1873">
            <v>33</v>
          </cell>
          <cell r="G1873">
            <v>355</v>
          </cell>
          <cell r="K1873" t="str">
            <v>DR</v>
          </cell>
          <cell r="L1873">
            <v>37930</v>
          </cell>
          <cell r="N1873">
            <v>309</v>
          </cell>
          <cell r="P1873">
            <v>46</v>
          </cell>
          <cell r="Q1873">
            <v>0</v>
          </cell>
          <cell r="R1873">
            <v>10.510000228881836</v>
          </cell>
          <cell r="S1873">
            <v>12.140000343322754</v>
          </cell>
          <cell r="T1873">
            <v>0</v>
          </cell>
          <cell r="U1873">
            <v>1.5800000429153442</v>
          </cell>
          <cell r="V1873">
            <v>50.650001525878906</v>
          </cell>
          <cell r="W1873" t="str">
            <v>CISCO_DAILY_BILL_DTL20031211.TXT</v>
          </cell>
          <cell r="X1873">
            <v>37967</v>
          </cell>
          <cell r="Z1873" t="str">
            <v>Print Summary</v>
          </cell>
        </row>
        <row r="1874">
          <cell r="E1874">
            <v>37994</v>
          </cell>
          <cell r="F1874">
            <v>31</v>
          </cell>
          <cell r="G1874">
            <v>318</v>
          </cell>
          <cell r="K1874" t="str">
            <v>DR</v>
          </cell>
          <cell r="L1874">
            <v>37963</v>
          </cell>
          <cell r="N1874">
            <v>271</v>
          </cell>
          <cell r="P1874">
            <v>45</v>
          </cell>
          <cell r="Q1874">
            <v>2</v>
          </cell>
          <cell r="R1874">
            <v>9.2200002670288086</v>
          </cell>
          <cell r="S1874">
            <v>11.880000114440918</v>
          </cell>
          <cell r="T1874">
            <v>0.97000002861022949</v>
          </cell>
          <cell r="U1874">
            <v>1.4199999570846558</v>
          </cell>
          <cell r="V1874">
            <v>47.020000457763672</v>
          </cell>
          <cell r="W1874" t="str">
            <v>CISCO_DAILY_BILL_DTL20040112.TXT</v>
          </cell>
          <cell r="X1874">
            <v>37999</v>
          </cell>
          <cell r="Z1874" t="str">
            <v>Print Summary</v>
          </cell>
        </row>
        <row r="1875">
          <cell r="E1875">
            <v>38025</v>
          </cell>
          <cell r="F1875">
            <v>31</v>
          </cell>
          <cell r="G1875">
            <v>302</v>
          </cell>
          <cell r="K1875" t="str">
            <v>DR</v>
          </cell>
          <cell r="L1875">
            <v>37994</v>
          </cell>
          <cell r="N1875">
            <v>251</v>
          </cell>
          <cell r="P1875">
            <v>46</v>
          </cell>
          <cell r="Q1875">
            <v>5</v>
          </cell>
          <cell r="R1875">
            <v>8.4700002670288086</v>
          </cell>
          <cell r="S1875">
            <v>12.130000114440918</v>
          </cell>
          <cell r="T1875">
            <v>2.4200000762939453</v>
          </cell>
          <cell r="U1875">
            <v>1.4299999475479126</v>
          </cell>
          <cell r="V1875">
            <v>46.389999389648438</v>
          </cell>
          <cell r="W1875" t="str">
            <v>CISCO_DAILY_BILL_DTL20040209.TXT</v>
          </cell>
          <cell r="X1875">
            <v>38027</v>
          </cell>
          <cell r="Z1875" t="str">
            <v>Print Summary</v>
          </cell>
        </row>
        <row r="1876">
          <cell r="E1876">
            <v>38055</v>
          </cell>
          <cell r="F1876">
            <v>30</v>
          </cell>
          <cell r="G1876">
            <v>291</v>
          </cell>
          <cell r="K1876" t="str">
            <v>DR</v>
          </cell>
          <cell r="L1876">
            <v>38025</v>
          </cell>
          <cell r="N1876">
            <v>250</v>
          </cell>
          <cell r="P1876">
            <v>41</v>
          </cell>
          <cell r="Q1876">
            <v>0</v>
          </cell>
          <cell r="R1876">
            <v>8.380000114440918</v>
          </cell>
          <cell r="S1876">
            <v>10.810000419616699</v>
          </cell>
          <cell r="T1876">
            <v>0</v>
          </cell>
          <cell r="U1876">
            <v>1.4299999475479126</v>
          </cell>
          <cell r="V1876">
            <v>41.880001068115234</v>
          </cell>
          <cell r="W1876" t="str">
            <v>CISCO_DAILY_BILL_DTL20040310.TXT</v>
          </cell>
          <cell r="X1876">
            <v>38057</v>
          </cell>
          <cell r="Z1876" t="str">
            <v>Print Summary</v>
          </cell>
        </row>
        <row r="1877">
          <cell r="E1877">
            <v>38084</v>
          </cell>
          <cell r="F1877">
            <v>29</v>
          </cell>
          <cell r="G1877">
            <v>284</v>
          </cell>
          <cell r="K1877" t="str">
            <v>DR</v>
          </cell>
          <cell r="L1877">
            <v>38055</v>
          </cell>
          <cell r="N1877">
            <v>241</v>
          </cell>
          <cell r="P1877">
            <v>43</v>
          </cell>
          <cell r="Q1877">
            <v>0</v>
          </cell>
          <cell r="R1877">
            <v>8.0799999237060547</v>
          </cell>
          <cell r="S1877">
            <v>11.329999923706055</v>
          </cell>
          <cell r="T1877">
            <v>0</v>
          </cell>
          <cell r="U1877">
            <v>1.3999999761581421</v>
          </cell>
          <cell r="V1877">
            <v>41.889999389648438</v>
          </cell>
          <cell r="W1877" t="str">
            <v>CISCO_DAILY_BILL_DTL20040408.TXT</v>
          </cell>
          <cell r="X1877">
            <v>38086</v>
          </cell>
          <cell r="Z1877" t="str">
            <v>Print Summary</v>
          </cell>
        </row>
        <row r="1878">
          <cell r="E1878">
            <v>38116</v>
          </cell>
          <cell r="F1878">
            <v>32</v>
          </cell>
          <cell r="G1878">
            <v>278</v>
          </cell>
          <cell r="K1878" t="str">
            <v>DR</v>
          </cell>
          <cell r="L1878">
            <v>38084</v>
          </cell>
          <cell r="N1878">
            <v>239</v>
          </cell>
          <cell r="P1878">
            <v>39</v>
          </cell>
          <cell r="Q1878">
            <v>0</v>
          </cell>
          <cell r="R1878">
            <v>2.5699999332427979</v>
          </cell>
          <cell r="S1878">
            <v>8.8599996566772461</v>
          </cell>
          <cell r="T1878">
            <v>0</v>
          </cell>
          <cell r="U1878">
            <v>1.3700000047683716</v>
          </cell>
          <cell r="V1878">
            <v>34.990001678466797</v>
          </cell>
          <cell r="W1878" t="str">
            <v>CISCO_DAILY_BILL_DTL20040510.TXT</v>
          </cell>
          <cell r="X1878">
            <v>38118</v>
          </cell>
          <cell r="Z1878" t="str">
            <v>Print Summary</v>
          </cell>
        </row>
        <row r="1879">
          <cell r="E1879">
            <v>38146</v>
          </cell>
          <cell r="F1879">
            <v>30</v>
          </cell>
          <cell r="G1879">
            <v>232</v>
          </cell>
          <cell r="K1879" t="str">
            <v>DR</v>
          </cell>
          <cell r="L1879">
            <v>38116</v>
          </cell>
          <cell r="N1879">
            <v>198</v>
          </cell>
          <cell r="P1879">
            <v>34</v>
          </cell>
          <cell r="Q1879">
            <v>0</v>
          </cell>
          <cell r="R1879">
            <v>-2.3299999237060547</v>
          </cell>
          <cell r="S1879">
            <v>5.2899999618530273</v>
          </cell>
          <cell r="T1879">
            <v>0</v>
          </cell>
          <cell r="U1879">
            <v>1.1399999856948853</v>
          </cell>
          <cell r="V1879">
            <v>22.780000686645508</v>
          </cell>
          <cell r="W1879" t="str">
            <v>CISCO_DAILY_BILL_DTL20040609.TXT</v>
          </cell>
          <cell r="X1879">
            <v>38148</v>
          </cell>
          <cell r="Z1879" t="str">
            <v>Print Summary</v>
          </cell>
        </row>
        <row r="1880">
          <cell r="E1880">
            <v>38176</v>
          </cell>
          <cell r="F1880">
            <v>30</v>
          </cell>
          <cell r="G1880">
            <v>203</v>
          </cell>
          <cell r="K1880" t="str">
            <v>DR</v>
          </cell>
          <cell r="L1880">
            <v>38146</v>
          </cell>
          <cell r="N1880">
            <v>175</v>
          </cell>
          <cell r="P1880">
            <v>28</v>
          </cell>
          <cell r="Q1880">
            <v>0</v>
          </cell>
          <cell r="R1880">
            <v>-2.059999942779541</v>
          </cell>
          <cell r="S1880">
            <v>4.3499999046325684</v>
          </cell>
          <cell r="T1880">
            <v>0</v>
          </cell>
          <cell r="U1880">
            <v>1</v>
          </cell>
          <cell r="V1880">
            <v>19.629999160766602</v>
          </cell>
          <cell r="W1880" t="str">
            <v>CISCO_DAILY_BILL_DTL20040709.TXT</v>
          </cell>
          <cell r="X1880">
            <v>38180</v>
          </cell>
          <cell r="Z1880" t="str">
            <v>Print Summary</v>
          </cell>
        </row>
        <row r="1881">
          <cell r="E1881">
            <v>38207</v>
          </cell>
          <cell r="F1881">
            <v>31</v>
          </cell>
          <cell r="G1881">
            <v>214</v>
          </cell>
          <cell r="K1881" t="str">
            <v>DR</v>
          </cell>
          <cell r="L1881">
            <v>38176</v>
          </cell>
          <cell r="N1881">
            <v>188</v>
          </cell>
          <cell r="P1881">
            <v>21</v>
          </cell>
          <cell r="Q1881">
            <v>5</v>
          </cell>
          <cell r="R1881">
            <v>-2.2100000381469727</v>
          </cell>
          <cell r="S1881">
            <v>3.2699999809265137</v>
          </cell>
          <cell r="T1881">
            <v>3.2400000095367432</v>
          </cell>
          <cell r="U1881">
            <v>1.059999942779541</v>
          </cell>
          <cell r="V1881">
            <v>22.590000152587891</v>
          </cell>
          <cell r="W1881" t="str">
            <v>CISCO_DAILY_BILL_DTL20040809.TXT</v>
          </cell>
          <cell r="X1881">
            <v>38209</v>
          </cell>
          <cell r="Z1881" t="str">
            <v>Print Summary</v>
          </cell>
        </row>
        <row r="1882">
          <cell r="E1882">
            <v>38238</v>
          </cell>
          <cell r="F1882">
            <v>31</v>
          </cell>
          <cell r="G1882">
            <v>207</v>
          </cell>
          <cell r="K1882" t="str">
            <v>DR</v>
          </cell>
          <cell r="L1882">
            <v>38207</v>
          </cell>
          <cell r="N1882">
            <v>181</v>
          </cell>
          <cell r="P1882">
            <v>18</v>
          </cell>
          <cell r="Q1882">
            <v>8</v>
          </cell>
          <cell r="R1882">
            <v>-2.559999942779541</v>
          </cell>
          <cell r="S1882">
            <v>2.7599999904632568</v>
          </cell>
          <cell r="T1882">
            <v>5.1599998474121094</v>
          </cell>
          <cell r="U1882">
            <v>1.0199999809265137</v>
          </cell>
          <cell r="V1882">
            <v>23.040000915527344</v>
          </cell>
          <cell r="W1882" t="str">
            <v>CISCO_DAILY_BILL_DTL20040909.TXT</v>
          </cell>
          <cell r="X1882">
            <v>38240</v>
          </cell>
          <cell r="Z1882" t="str">
            <v>Print Summary</v>
          </cell>
        </row>
        <row r="1883">
          <cell r="E1883">
            <v>37812</v>
          </cell>
          <cell r="F1883">
            <v>10</v>
          </cell>
          <cell r="G1883">
            <v>84</v>
          </cell>
          <cell r="K1883" t="str">
            <v>DRLI</v>
          </cell>
          <cell r="L1883">
            <v>37802</v>
          </cell>
          <cell r="N1883">
            <v>70</v>
          </cell>
          <cell r="P1883">
            <v>14</v>
          </cell>
          <cell r="Q1883">
            <v>0</v>
          </cell>
          <cell r="R1883">
            <v>0.34000000357627869</v>
          </cell>
          <cell r="S1883">
            <v>2.4100000858306885</v>
          </cell>
          <cell r="T1883">
            <v>0</v>
          </cell>
          <cell r="U1883">
            <v>0</v>
          </cell>
          <cell r="V1883">
            <v>5.2800002098083496</v>
          </cell>
          <cell r="W1883" t="str">
            <v>ENTERED_MANUALLY_07_22_03</v>
          </cell>
          <cell r="X1883">
            <v>37824</v>
          </cell>
          <cell r="Z1883" t="str">
            <v>Print Summary</v>
          </cell>
        </row>
        <row r="1884">
          <cell r="E1884">
            <v>37840</v>
          </cell>
          <cell r="F1884">
            <v>29</v>
          </cell>
          <cell r="G1884">
            <v>254</v>
          </cell>
          <cell r="K1884" t="str">
            <v>DRLI</v>
          </cell>
          <cell r="L1884">
            <v>37811</v>
          </cell>
          <cell r="N1884">
            <v>200</v>
          </cell>
          <cell r="P1884">
            <v>48</v>
          </cell>
          <cell r="Q1884">
            <v>6</v>
          </cell>
          <cell r="R1884">
            <v>0.97000002861022949</v>
          </cell>
          <cell r="S1884">
            <v>8.2600002288818359</v>
          </cell>
          <cell r="T1884">
            <v>3.9900000095367432</v>
          </cell>
          <cell r="U1884">
            <v>0</v>
          </cell>
          <cell r="V1884">
            <v>19.100000381469727</v>
          </cell>
          <cell r="W1884" t="str">
            <v>CISCO_DAILY_BILL_DTL20030811.TXT</v>
          </cell>
          <cell r="X1884">
            <v>37845</v>
          </cell>
          <cell r="Z1884" t="str">
            <v>Print Summary</v>
          </cell>
          <cell r="AA1884" t="str">
            <v>CPP Notification Failure. Move 1 kWh from super peak to on peak.</v>
          </cell>
        </row>
        <row r="1885">
          <cell r="E1885">
            <v>37872</v>
          </cell>
          <cell r="F1885">
            <v>32</v>
          </cell>
          <cell r="G1885">
            <v>258</v>
          </cell>
          <cell r="K1885" t="str">
            <v>DRLI</v>
          </cell>
          <cell r="L1885">
            <v>37840</v>
          </cell>
          <cell r="N1885">
            <v>212</v>
          </cell>
          <cell r="P1885">
            <v>37</v>
          </cell>
          <cell r="Q1885">
            <v>9</v>
          </cell>
          <cell r="R1885">
            <v>1.0299999713897705</v>
          </cell>
          <cell r="S1885">
            <v>6.369999885559082</v>
          </cell>
          <cell r="T1885">
            <v>5.9800000190734863</v>
          </cell>
          <cell r="U1885">
            <v>0</v>
          </cell>
          <cell r="V1885">
            <v>19.370000839233398</v>
          </cell>
          <cell r="W1885" t="str">
            <v>CISCO_DAILY_BILL_DTL20030909.TXT</v>
          </cell>
          <cell r="X1885">
            <v>37874</v>
          </cell>
          <cell r="Z1885" t="str">
            <v>Print Summary</v>
          </cell>
        </row>
        <row r="1886">
          <cell r="E1886">
            <v>37901</v>
          </cell>
          <cell r="F1886">
            <v>29</v>
          </cell>
          <cell r="G1886">
            <v>237</v>
          </cell>
          <cell r="K1886" t="str">
            <v>DRLI</v>
          </cell>
          <cell r="L1886">
            <v>37872</v>
          </cell>
          <cell r="N1886">
            <v>197</v>
          </cell>
          <cell r="P1886">
            <v>37</v>
          </cell>
          <cell r="Q1886">
            <v>3</v>
          </cell>
          <cell r="R1886">
            <v>0.95999997854232788</v>
          </cell>
          <cell r="S1886">
            <v>6.380000114440918</v>
          </cell>
          <cell r="T1886">
            <v>1.9900000095367432</v>
          </cell>
          <cell r="U1886">
            <v>0</v>
          </cell>
          <cell r="V1886">
            <v>21.389999389648438</v>
          </cell>
          <cell r="W1886" t="str">
            <v>CISCO_DAILY_BILL_DTL20031009.TXT</v>
          </cell>
          <cell r="X1886">
            <v>37904</v>
          </cell>
          <cell r="Z1886" t="str">
            <v>Print Summary</v>
          </cell>
        </row>
        <row r="1887">
          <cell r="E1887">
            <v>37930</v>
          </cell>
          <cell r="F1887">
            <v>29</v>
          </cell>
          <cell r="G1887">
            <v>76</v>
          </cell>
          <cell r="K1887" t="str">
            <v>DRLI</v>
          </cell>
          <cell r="L1887">
            <v>37901</v>
          </cell>
          <cell r="N1887">
            <v>62</v>
          </cell>
          <cell r="P1887">
            <v>12</v>
          </cell>
          <cell r="Q1887">
            <v>2</v>
          </cell>
          <cell r="R1887">
            <v>0.62000000476837158</v>
          </cell>
          <cell r="S1887">
            <v>2.25</v>
          </cell>
          <cell r="T1887">
            <v>1.3300000429153442</v>
          </cell>
          <cell r="U1887">
            <v>0</v>
          </cell>
          <cell r="V1887">
            <v>7.9800000190734863</v>
          </cell>
          <cell r="W1887" t="str">
            <v>CISCO_DAILY_BILL_DTL20031107.TXT</v>
          </cell>
          <cell r="X1887">
            <v>37935</v>
          </cell>
          <cell r="Z1887" t="str">
            <v>Print Summary</v>
          </cell>
        </row>
        <row r="1888">
          <cell r="E1888">
            <v>37963</v>
          </cell>
          <cell r="F1888">
            <v>33</v>
          </cell>
          <cell r="G1888">
            <v>365</v>
          </cell>
          <cell r="K1888" t="str">
            <v>DRLI</v>
          </cell>
          <cell r="L1888">
            <v>37930</v>
          </cell>
          <cell r="N1888">
            <v>305</v>
          </cell>
          <cell r="P1888">
            <v>60</v>
          </cell>
          <cell r="Q1888">
            <v>0</v>
          </cell>
          <cell r="R1888">
            <v>10.170000076293945</v>
          </cell>
          <cell r="S1888">
            <v>15.800000190734863</v>
          </cell>
          <cell r="T1888">
            <v>0</v>
          </cell>
          <cell r="U1888">
            <v>0</v>
          </cell>
          <cell r="V1888">
            <v>41.610000610351563</v>
          </cell>
          <cell r="W1888" t="str">
            <v>CISCO_DAILY_BILL_DTL20031209.TXT</v>
          </cell>
          <cell r="X1888">
            <v>37965</v>
          </cell>
          <cell r="Z1888" t="str">
            <v>Print Summary</v>
          </cell>
        </row>
        <row r="1889">
          <cell r="E1889">
            <v>37994</v>
          </cell>
          <cell r="F1889">
            <v>31</v>
          </cell>
          <cell r="G1889">
            <v>388</v>
          </cell>
          <cell r="K1889" t="str">
            <v>DRLI</v>
          </cell>
          <cell r="L1889">
            <v>37963</v>
          </cell>
          <cell r="N1889">
            <v>313</v>
          </cell>
          <cell r="P1889">
            <v>73</v>
          </cell>
          <cell r="Q1889">
            <v>2</v>
          </cell>
          <cell r="R1889">
            <v>10.439999580383301</v>
          </cell>
          <cell r="S1889">
            <v>19.219999313354492</v>
          </cell>
          <cell r="T1889">
            <v>0.97000002861022949</v>
          </cell>
          <cell r="U1889">
            <v>0</v>
          </cell>
          <cell r="V1889">
            <v>49.840000152587891</v>
          </cell>
          <cell r="W1889" t="str">
            <v>CISCO_DAILY_BILL_DTL20040109.TXT</v>
          </cell>
          <cell r="X1889">
            <v>37998</v>
          </cell>
          <cell r="Z1889" t="str">
            <v>Print Summary</v>
          </cell>
        </row>
        <row r="1890">
          <cell r="E1890">
            <v>38025</v>
          </cell>
          <cell r="F1890">
            <v>31</v>
          </cell>
          <cell r="G1890">
            <v>362</v>
          </cell>
          <cell r="K1890" t="str">
            <v>DRLI</v>
          </cell>
          <cell r="L1890">
            <v>37994</v>
          </cell>
          <cell r="N1890">
            <v>304</v>
          </cell>
          <cell r="P1890">
            <v>52</v>
          </cell>
          <cell r="Q1890">
            <v>6</v>
          </cell>
          <cell r="R1890">
            <v>10.170000076293945</v>
          </cell>
          <cell r="S1890">
            <v>13.699999809265137</v>
          </cell>
          <cell r="T1890">
            <v>2.9000000953674316</v>
          </cell>
          <cell r="U1890">
            <v>0</v>
          </cell>
          <cell r="V1890">
            <v>45.150001525878906</v>
          </cell>
          <cell r="W1890" t="str">
            <v>CISCO_DAILY_BILL_DTL20040209.TXT</v>
          </cell>
          <cell r="X1890">
            <v>38027</v>
          </cell>
          <cell r="Z1890" t="str">
            <v>Print Summary</v>
          </cell>
        </row>
        <row r="1891">
          <cell r="E1891">
            <v>38055</v>
          </cell>
          <cell r="F1891">
            <v>30</v>
          </cell>
          <cell r="G1891">
            <v>334</v>
          </cell>
          <cell r="K1891" t="str">
            <v>DRLI</v>
          </cell>
          <cell r="L1891">
            <v>38025</v>
          </cell>
          <cell r="N1891">
            <v>285</v>
          </cell>
          <cell r="P1891">
            <v>49</v>
          </cell>
          <cell r="Q1891">
            <v>0</v>
          </cell>
          <cell r="R1891">
            <v>9.5600004196166992</v>
          </cell>
          <cell r="S1891">
            <v>12.909999847412109</v>
          </cell>
          <cell r="T1891">
            <v>0</v>
          </cell>
          <cell r="U1891">
            <v>0</v>
          </cell>
          <cell r="V1891">
            <v>39.400001525878906</v>
          </cell>
          <cell r="W1891" t="str">
            <v>CISCO_DAILY_BILL_DTL20040310.TXT</v>
          </cell>
          <cell r="X1891">
            <v>38057</v>
          </cell>
          <cell r="Z1891" t="str">
            <v>Print Summary</v>
          </cell>
        </row>
        <row r="1892">
          <cell r="E1892">
            <v>38084</v>
          </cell>
          <cell r="F1892">
            <v>29</v>
          </cell>
          <cell r="G1892">
            <v>277</v>
          </cell>
          <cell r="K1892" t="str">
            <v>DRLI</v>
          </cell>
          <cell r="L1892">
            <v>38055</v>
          </cell>
          <cell r="N1892">
            <v>235</v>
          </cell>
          <cell r="P1892">
            <v>42</v>
          </cell>
          <cell r="Q1892">
            <v>0</v>
          </cell>
          <cell r="R1892">
            <v>7.880000114440918</v>
          </cell>
          <cell r="S1892">
            <v>11.069999694824219</v>
          </cell>
          <cell r="T1892">
            <v>0</v>
          </cell>
          <cell r="U1892">
            <v>0</v>
          </cell>
          <cell r="V1892">
            <v>31.239999771118164</v>
          </cell>
          <cell r="W1892" t="str">
            <v>CISCO_DAILY_BILL_DTL20040408.TXT</v>
          </cell>
          <cell r="X1892">
            <v>38086</v>
          </cell>
          <cell r="Z1892" t="str">
            <v>Print Summary</v>
          </cell>
        </row>
        <row r="1893">
          <cell r="E1893">
            <v>38116</v>
          </cell>
          <cell r="F1893">
            <v>32</v>
          </cell>
          <cell r="G1893">
            <v>287</v>
          </cell>
          <cell r="K1893" t="str">
            <v>DRLI</v>
          </cell>
          <cell r="L1893">
            <v>38084</v>
          </cell>
          <cell r="N1893">
            <v>247</v>
          </cell>
          <cell r="P1893">
            <v>40</v>
          </cell>
          <cell r="Q1893">
            <v>0</v>
          </cell>
          <cell r="R1893">
            <v>2.690000057220459</v>
          </cell>
          <cell r="S1893">
            <v>9.130000114440918</v>
          </cell>
          <cell r="T1893">
            <v>0</v>
          </cell>
          <cell r="U1893">
            <v>0</v>
          </cell>
          <cell r="V1893">
            <v>27.399999618530273</v>
          </cell>
          <cell r="W1893" t="str">
            <v>CISCO_DAILY_BILL_DTL20040510.TXT</v>
          </cell>
          <cell r="X1893">
            <v>38118</v>
          </cell>
          <cell r="Z1893" t="str">
            <v>Print Summary</v>
          </cell>
        </row>
        <row r="1894">
          <cell r="E1894">
            <v>38146</v>
          </cell>
          <cell r="F1894">
            <v>30</v>
          </cell>
          <cell r="G1894">
            <v>257</v>
          </cell>
          <cell r="K1894" t="str">
            <v>DRLI</v>
          </cell>
          <cell r="L1894">
            <v>38116</v>
          </cell>
          <cell r="N1894">
            <v>209</v>
          </cell>
          <cell r="P1894">
            <v>48</v>
          </cell>
          <cell r="Q1894">
            <v>0</v>
          </cell>
          <cell r="R1894">
            <v>-2.4600000381469727</v>
          </cell>
          <cell r="S1894">
            <v>7.4699997901916504</v>
          </cell>
          <cell r="T1894">
            <v>0</v>
          </cell>
          <cell r="U1894">
            <v>0</v>
          </cell>
          <cell r="V1894">
            <v>20.219999313354492</v>
          </cell>
          <cell r="W1894" t="str">
            <v>CISCO_DAILY_BILL_DTL20040609.TXT</v>
          </cell>
          <cell r="X1894">
            <v>38148</v>
          </cell>
          <cell r="Z1894" t="str">
            <v>Print Summary</v>
          </cell>
        </row>
        <row r="1895">
          <cell r="E1895">
            <v>38176</v>
          </cell>
          <cell r="F1895">
            <v>30</v>
          </cell>
          <cell r="G1895">
            <v>239</v>
          </cell>
          <cell r="K1895" t="str">
            <v>DRLI</v>
          </cell>
          <cell r="L1895">
            <v>38146</v>
          </cell>
          <cell r="N1895">
            <v>202</v>
          </cell>
          <cell r="P1895">
            <v>37</v>
          </cell>
          <cell r="Q1895">
            <v>0</v>
          </cell>
          <cell r="R1895">
            <v>-2.380000114440918</v>
          </cell>
          <cell r="S1895">
            <v>5.75</v>
          </cell>
          <cell r="T1895">
            <v>0</v>
          </cell>
          <cell r="U1895">
            <v>0</v>
          </cell>
          <cell r="V1895">
            <v>17.770000457763672</v>
          </cell>
          <cell r="W1895" t="str">
            <v>CISCO_DAILY_BILL_DTL20040709.TXT</v>
          </cell>
          <cell r="X1895">
            <v>38180</v>
          </cell>
          <cell r="Z1895" t="str">
            <v>Print Summary</v>
          </cell>
        </row>
        <row r="1896">
          <cell r="E1896">
            <v>38207</v>
          </cell>
          <cell r="F1896">
            <v>31</v>
          </cell>
          <cell r="G1896">
            <v>221</v>
          </cell>
          <cell r="K1896" t="str">
            <v>DRLI</v>
          </cell>
          <cell r="L1896">
            <v>38176</v>
          </cell>
          <cell r="N1896">
            <v>189</v>
          </cell>
          <cell r="P1896">
            <v>25</v>
          </cell>
          <cell r="Q1896">
            <v>7</v>
          </cell>
          <cell r="R1896">
            <v>-2.2200000286102295</v>
          </cell>
          <cell r="S1896">
            <v>3.8900001049041748</v>
          </cell>
          <cell r="T1896">
            <v>4.5399999618530273</v>
          </cell>
          <cell r="U1896">
            <v>0</v>
          </cell>
          <cell r="V1896">
            <v>18.899999618530273</v>
          </cell>
          <cell r="W1896" t="str">
            <v>CISCO_DAILY_BILL_DTL20040809.TXT</v>
          </cell>
          <cell r="X1896">
            <v>38209</v>
          </cell>
          <cell r="Z1896" t="str">
            <v>Print Summary</v>
          </cell>
        </row>
        <row r="1897">
          <cell r="E1897">
            <v>38238</v>
          </cell>
          <cell r="F1897">
            <v>31</v>
          </cell>
          <cell r="G1897">
            <v>183</v>
          </cell>
          <cell r="K1897" t="str">
            <v>DRLI</v>
          </cell>
          <cell r="L1897">
            <v>38207</v>
          </cell>
          <cell r="N1897">
            <v>156</v>
          </cell>
          <cell r="P1897">
            <v>19</v>
          </cell>
          <cell r="Q1897">
            <v>8</v>
          </cell>
          <cell r="R1897">
            <v>-2.0899999141693115</v>
          </cell>
          <cell r="S1897">
            <v>2.9200000762939453</v>
          </cell>
          <cell r="T1897">
            <v>5.1599998474121094</v>
          </cell>
          <cell r="U1897">
            <v>0</v>
          </cell>
          <cell r="V1897">
            <v>16.319999694824219</v>
          </cell>
          <cell r="W1897" t="str">
            <v>CISCO_DAILY_BILL_DTL20040909.TXT</v>
          </cell>
          <cell r="X1897">
            <v>38240</v>
          </cell>
          <cell r="Z1897" t="str">
            <v>Print Summary</v>
          </cell>
        </row>
        <row r="1898">
          <cell r="E1898">
            <v>37900</v>
          </cell>
          <cell r="F1898">
            <v>28</v>
          </cell>
          <cell r="G1898">
            <v>888</v>
          </cell>
          <cell r="K1898" t="str">
            <v>DR</v>
          </cell>
          <cell r="L1898">
            <v>37872</v>
          </cell>
          <cell r="N1898">
            <v>709</v>
          </cell>
          <cell r="P1898">
            <v>166</v>
          </cell>
          <cell r="Q1898">
            <v>13</v>
          </cell>
          <cell r="R1898">
            <v>31.590000152587891</v>
          </cell>
          <cell r="S1898">
            <v>25.659999847412109</v>
          </cell>
          <cell r="T1898">
            <v>6.1700000762939453</v>
          </cell>
          <cell r="U1898">
            <v>3.940000057220459</v>
          </cell>
          <cell r="V1898">
            <v>152.44999694824219</v>
          </cell>
          <cell r="W1898" t="str">
            <v>CISCO_DAILY_BILL_DTL20031007.TXT</v>
          </cell>
          <cell r="X1898">
            <v>37902</v>
          </cell>
          <cell r="Z1898" t="str">
            <v>Print Summary</v>
          </cell>
        </row>
        <row r="1899">
          <cell r="E1899">
            <v>37929</v>
          </cell>
          <cell r="F1899">
            <v>29</v>
          </cell>
          <cell r="G1899">
            <v>780</v>
          </cell>
          <cell r="K1899" t="str">
            <v>DR</v>
          </cell>
          <cell r="L1899">
            <v>37900</v>
          </cell>
          <cell r="N1899">
            <v>635</v>
          </cell>
          <cell r="P1899">
            <v>139</v>
          </cell>
          <cell r="Q1899">
            <v>6</v>
          </cell>
          <cell r="R1899">
            <v>28.190000534057617</v>
          </cell>
          <cell r="S1899">
            <v>20.950000762939453</v>
          </cell>
          <cell r="T1899">
            <v>2.8499999046325684</v>
          </cell>
          <cell r="U1899">
            <v>3.4600000381469727</v>
          </cell>
          <cell r="V1899">
            <v>128.28999328613281</v>
          </cell>
          <cell r="W1899" t="str">
            <v>CISCO_DAILY_BILL_DTL20031117.TXT</v>
          </cell>
          <cell r="X1899">
            <v>37943</v>
          </cell>
          <cell r="Z1899" t="str">
            <v>Print Summary</v>
          </cell>
        </row>
        <row r="1900">
          <cell r="E1900">
            <v>37962</v>
          </cell>
          <cell r="F1900">
            <v>33</v>
          </cell>
          <cell r="G1900">
            <v>810</v>
          </cell>
          <cell r="K1900" t="str">
            <v>DR</v>
          </cell>
          <cell r="L1900">
            <v>37929</v>
          </cell>
          <cell r="N1900">
            <v>726</v>
          </cell>
          <cell r="P1900">
            <v>84</v>
          </cell>
          <cell r="Q1900">
            <v>0</v>
          </cell>
          <cell r="R1900">
            <v>31.459999084472656</v>
          </cell>
          <cell r="S1900">
            <v>4.059999942779541</v>
          </cell>
          <cell r="T1900">
            <v>0</v>
          </cell>
          <cell r="U1900">
            <v>3.5899999141693115</v>
          </cell>
          <cell r="V1900">
            <v>110.26000213623047</v>
          </cell>
          <cell r="W1900" t="str">
            <v>CISCO_DAILY_BILL_DTL20031208.TXT</v>
          </cell>
          <cell r="X1900">
            <v>37964</v>
          </cell>
          <cell r="Z1900" t="str">
            <v>Print Summary</v>
          </cell>
        </row>
        <row r="1901">
          <cell r="E1901">
            <v>37993</v>
          </cell>
          <cell r="F1901">
            <v>31</v>
          </cell>
          <cell r="G1901">
            <v>870</v>
          </cell>
          <cell r="K1901" t="str">
            <v>DR</v>
          </cell>
          <cell r="L1901">
            <v>37962</v>
          </cell>
          <cell r="N1901">
            <v>795</v>
          </cell>
          <cell r="P1901">
            <v>72</v>
          </cell>
          <cell r="Q1901">
            <v>3</v>
          </cell>
          <cell r="R1901">
            <v>34.450000762939453</v>
          </cell>
          <cell r="S1901">
            <v>3.4800000190734863</v>
          </cell>
          <cell r="T1901">
            <v>1.9700000286102295</v>
          </cell>
          <cell r="U1901">
            <v>3.8599998950958252</v>
          </cell>
          <cell r="V1901">
            <v>122.19999694824219</v>
          </cell>
          <cell r="W1901" t="str">
            <v>CISCO_DAILY_BILL_DTL20040109.TXT</v>
          </cell>
          <cell r="X1901">
            <v>37998</v>
          </cell>
          <cell r="Z1901" t="str">
            <v>Print Summary</v>
          </cell>
        </row>
        <row r="1902">
          <cell r="E1902">
            <v>38022</v>
          </cell>
          <cell r="F1902">
            <v>29</v>
          </cell>
          <cell r="G1902">
            <v>844</v>
          </cell>
          <cell r="K1902" t="str">
            <v>DR</v>
          </cell>
          <cell r="L1902">
            <v>37993</v>
          </cell>
          <cell r="N1902">
            <v>784</v>
          </cell>
          <cell r="P1902">
            <v>54</v>
          </cell>
          <cell r="Q1902">
            <v>6</v>
          </cell>
          <cell r="R1902">
            <v>33.759998321533203</v>
          </cell>
          <cell r="S1902">
            <v>2.5899999141693115</v>
          </cell>
          <cell r="T1902">
            <v>3.9500000476837158</v>
          </cell>
          <cell r="U1902">
            <v>3.9700000286102295</v>
          </cell>
          <cell r="V1902">
            <v>119.86000061035156</v>
          </cell>
          <cell r="W1902" t="str">
            <v>CISCO_DAILY_BILL_DTL20040206.TXT</v>
          </cell>
          <cell r="X1902">
            <v>38026</v>
          </cell>
          <cell r="Z1902" t="str">
            <v>Print Summary</v>
          </cell>
        </row>
        <row r="1903">
          <cell r="E1903">
            <v>38054</v>
          </cell>
          <cell r="F1903">
            <v>32</v>
          </cell>
          <cell r="G1903">
            <v>783</v>
          </cell>
          <cell r="K1903" t="str">
            <v>DR</v>
          </cell>
          <cell r="L1903">
            <v>38022</v>
          </cell>
          <cell r="N1903">
            <v>718</v>
          </cell>
          <cell r="P1903">
            <v>65</v>
          </cell>
          <cell r="Q1903">
            <v>0</v>
          </cell>
          <cell r="R1903">
            <v>30.760000228881836</v>
          </cell>
          <cell r="S1903">
            <v>3.1099998950958252</v>
          </cell>
          <cell r="T1903">
            <v>0</v>
          </cell>
          <cell r="U1903">
            <v>3.8599998950958252</v>
          </cell>
          <cell r="V1903">
            <v>105.41000366210938</v>
          </cell>
          <cell r="W1903" t="str">
            <v>CISCO_DAILY_BILL_DTL20040309.TXT</v>
          </cell>
          <cell r="X1903">
            <v>38056</v>
          </cell>
          <cell r="Z1903" t="str">
            <v>Print Summary</v>
          </cell>
        </row>
        <row r="1904">
          <cell r="E1904">
            <v>38083</v>
          </cell>
          <cell r="F1904">
            <v>29</v>
          </cell>
          <cell r="G1904">
            <v>599</v>
          </cell>
          <cell r="K1904" t="str">
            <v>DR</v>
          </cell>
          <cell r="L1904">
            <v>38054</v>
          </cell>
          <cell r="N1904">
            <v>526</v>
          </cell>
          <cell r="P1904">
            <v>73</v>
          </cell>
          <cell r="Q1904">
            <v>0</v>
          </cell>
          <cell r="R1904">
            <v>22.530000686645508</v>
          </cell>
          <cell r="S1904">
            <v>3.4900000095367432</v>
          </cell>
          <cell r="T1904">
            <v>0</v>
          </cell>
          <cell r="U1904">
            <v>2.9500000476837158</v>
          </cell>
          <cell r="V1904">
            <v>79.620002746582031</v>
          </cell>
          <cell r="W1904" t="str">
            <v>CISCO_DAILY_BILL_DTL20040407.TXT</v>
          </cell>
          <cell r="X1904">
            <v>38085</v>
          </cell>
          <cell r="Z1904" t="str">
            <v>Print Summary</v>
          </cell>
        </row>
        <row r="1905">
          <cell r="E1905">
            <v>38113</v>
          </cell>
          <cell r="F1905">
            <v>30</v>
          </cell>
          <cell r="G1905">
            <v>705</v>
          </cell>
          <cell r="K1905" t="str">
            <v>DR</v>
          </cell>
          <cell r="L1905">
            <v>38083</v>
          </cell>
          <cell r="N1905">
            <v>620</v>
          </cell>
          <cell r="P1905">
            <v>85</v>
          </cell>
          <cell r="Q1905">
            <v>0</v>
          </cell>
          <cell r="R1905">
            <v>17.649999618530273</v>
          </cell>
          <cell r="S1905">
            <v>6.0799999237060547</v>
          </cell>
          <cell r="T1905">
            <v>0</v>
          </cell>
          <cell r="U1905">
            <v>3.4700000286102295</v>
          </cell>
          <cell r="V1905">
            <v>95.980003356933594</v>
          </cell>
          <cell r="W1905" t="str">
            <v>CISCO_DAILY_BILL_DTL20040507.TXT</v>
          </cell>
          <cell r="X1905">
            <v>38117</v>
          </cell>
          <cell r="Z1905" t="str">
            <v>Print Summary</v>
          </cell>
        </row>
        <row r="1906">
          <cell r="E1906">
            <v>38145</v>
          </cell>
          <cell r="F1906">
            <v>32</v>
          </cell>
          <cell r="G1906">
            <v>733</v>
          </cell>
          <cell r="K1906" t="str">
            <v>DR</v>
          </cell>
          <cell r="L1906">
            <v>38113</v>
          </cell>
          <cell r="N1906">
            <v>655</v>
          </cell>
          <cell r="P1906">
            <v>78</v>
          </cell>
          <cell r="Q1906">
            <v>0</v>
          </cell>
          <cell r="R1906">
            <v>17.840000152587891</v>
          </cell>
          <cell r="S1906">
            <v>10.699999809265137</v>
          </cell>
          <cell r="T1906">
            <v>0</v>
          </cell>
          <cell r="U1906">
            <v>3.6099998950958252</v>
          </cell>
          <cell r="V1906">
            <v>104.44000244140625</v>
          </cell>
          <cell r="W1906" t="str">
            <v>CISCO_DAILY_BILL_DTL20040608.TXT</v>
          </cell>
          <cell r="X1906">
            <v>38147</v>
          </cell>
          <cell r="Z1906" t="str">
            <v>Print Summary</v>
          </cell>
        </row>
        <row r="1907">
          <cell r="E1907">
            <v>38175</v>
          </cell>
          <cell r="F1907">
            <v>30</v>
          </cell>
          <cell r="G1907">
            <v>943</v>
          </cell>
          <cell r="K1907" t="str">
            <v>DR</v>
          </cell>
          <cell r="L1907">
            <v>38145</v>
          </cell>
          <cell r="N1907">
            <v>812</v>
          </cell>
          <cell r="P1907">
            <v>131</v>
          </cell>
          <cell r="Q1907">
            <v>0</v>
          </cell>
          <cell r="R1907">
            <v>22.110000610351563</v>
          </cell>
          <cell r="S1907">
            <v>17.979999542236328</v>
          </cell>
          <cell r="T1907">
            <v>0</v>
          </cell>
          <cell r="U1907">
            <v>4.6500000953674316</v>
          </cell>
          <cell r="V1907">
            <v>146.88999938964844</v>
          </cell>
          <cell r="W1907" t="str">
            <v>CISCO_DAILY_BILL_DTL20040708.TXT</v>
          </cell>
          <cell r="X1907">
            <v>38177</v>
          </cell>
          <cell r="Z1907" t="str">
            <v>Print Summary</v>
          </cell>
        </row>
        <row r="1908">
          <cell r="E1908">
            <v>38204</v>
          </cell>
          <cell r="F1908">
            <v>29</v>
          </cell>
          <cell r="G1908">
            <v>1092</v>
          </cell>
          <cell r="K1908" t="str">
            <v>DR</v>
          </cell>
          <cell r="L1908">
            <v>38175</v>
          </cell>
          <cell r="N1908">
            <v>925</v>
          </cell>
          <cell r="P1908">
            <v>160</v>
          </cell>
          <cell r="Q1908">
            <v>7</v>
          </cell>
          <cell r="R1908">
            <v>25.190000534057617</v>
          </cell>
          <cell r="S1908">
            <v>21.959999084472656</v>
          </cell>
          <cell r="T1908">
            <v>3.2000000476837158</v>
          </cell>
          <cell r="U1908">
            <v>5.3899998664855957</v>
          </cell>
          <cell r="V1908">
            <v>179.88999938964844</v>
          </cell>
          <cell r="W1908" t="str">
            <v>CISCO_DAILY_BILL_DTL20040809.TXT</v>
          </cell>
          <cell r="X1908">
            <v>38209</v>
          </cell>
          <cell r="Z1908" t="str">
            <v>Print Summary</v>
          </cell>
        </row>
        <row r="1909">
          <cell r="E1909">
            <v>38237</v>
          </cell>
          <cell r="F1909">
            <v>33</v>
          </cell>
          <cell r="G1909">
            <v>1106</v>
          </cell>
          <cell r="K1909" t="str">
            <v>DR</v>
          </cell>
          <cell r="L1909">
            <v>38204</v>
          </cell>
          <cell r="N1909">
            <v>953</v>
          </cell>
          <cell r="P1909">
            <v>144</v>
          </cell>
          <cell r="Q1909">
            <v>9</v>
          </cell>
          <cell r="R1909">
            <v>24.129999160766602</v>
          </cell>
          <cell r="S1909">
            <v>19.610000610351563</v>
          </cell>
          <cell r="T1909">
            <v>4.0999999046325684</v>
          </cell>
          <cell r="U1909">
            <v>5.4499998092651367</v>
          </cell>
          <cell r="V1909">
            <v>176.00999450683594</v>
          </cell>
          <cell r="W1909" t="str">
            <v>CISCO_DAILY_BILL_DTL20040908.TXT</v>
          </cell>
          <cell r="X1909">
            <v>38239</v>
          </cell>
          <cell r="Z1909" t="str">
            <v>Print Summary</v>
          </cell>
        </row>
        <row r="1910">
          <cell r="E1910">
            <v>37900</v>
          </cell>
          <cell r="F1910">
            <v>28</v>
          </cell>
          <cell r="G1910">
            <v>633</v>
          </cell>
          <cell r="K1910" t="str">
            <v>DR</v>
          </cell>
          <cell r="L1910">
            <v>37872</v>
          </cell>
          <cell r="N1910">
            <v>514</v>
          </cell>
          <cell r="P1910">
            <v>110</v>
          </cell>
          <cell r="Q1910">
            <v>9</v>
          </cell>
          <cell r="R1910">
            <v>2.8599998950958252</v>
          </cell>
          <cell r="S1910">
            <v>19.020000457763672</v>
          </cell>
          <cell r="T1910">
            <v>5.9899997711181641</v>
          </cell>
          <cell r="U1910">
            <v>2.809999942779541</v>
          </cell>
          <cell r="V1910">
            <v>86.800003051757813</v>
          </cell>
          <cell r="W1910" t="str">
            <v>CISCO_DAILY_BILL_DTL20031007.TXT</v>
          </cell>
          <cell r="X1910">
            <v>37902</v>
          </cell>
          <cell r="Z1910" t="str">
            <v>Print Summary</v>
          </cell>
        </row>
        <row r="1911">
          <cell r="E1911">
            <v>37929</v>
          </cell>
          <cell r="F1911">
            <v>29</v>
          </cell>
          <cell r="G1911">
            <v>545</v>
          </cell>
          <cell r="K1911" t="str">
            <v>DR</v>
          </cell>
          <cell r="L1911">
            <v>37900</v>
          </cell>
          <cell r="N1911">
            <v>464</v>
          </cell>
          <cell r="P1911">
            <v>76</v>
          </cell>
          <cell r="Q1911">
            <v>5</v>
          </cell>
          <cell r="R1911">
            <v>4.6500000953674316</v>
          </cell>
          <cell r="S1911">
            <v>13.960000038146973</v>
          </cell>
          <cell r="T1911">
            <v>3.3299999237060547</v>
          </cell>
          <cell r="U1911">
            <v>2.4200000762939453</v>
          </cell>
          <cell r="V1911">
            <v>70.75</v>
          </cell>
          <cell r="W1911" t="str">
            <v>CISCO_DAILY_BILL_DTL20031117.TXT</v>
          </cell>
          <cell r="X1911">
            <v>37943</v>
          </cell>
          <cell r="Z1911" t="str">
            <v>Print Summary</v>
          </cell>
        </row>
        <row r="1912">
          <cell r="E1912">
            <v>37962</v>
          </cell>
          <cell r="F1912">
            <v>33</v>
          </cell>
          <cell r="G1912">
            <v>637</v>
          </cell>
          <cell r="K1912" t="str">
            <v>DR</v>
          </cell>
          <cell r="L1912">
            <v>37929</v>
          </cell>
          <cell r="N1912">
            <v>559</v>
          </cell>
          <cell r="P1912">
            <v>78</v>
          </cell>
          <cell r="Q1912">
            <v>0</v>
          </cell>
          <cell r="R1912">
            <v>19.020000457763672</v>
          </cell>
          <cell r="S1912">
            <v>20.590000152587891</v>
          </cell>
          <cell r="T1912">
            <v>0</v>
          </cell>
          <cell r="U1912">
            <v>2.8199999332427979</v>
          </cell>
          <cell r="V1912">
            <v>95.669998168945313</v>
          </cell>
          <cell r="W1912" t="str">
            <v>CISCO_DAILY_BILL_DTL20031209.TXT</v>
          </cell>
          <cell r="X1912">
            <v>37965</v>
          </cell>
          <cell r="Z1912" t="str">
            <v>Print Summary</v>
          </cell>
        </row>
        <row r="1913">
          <cell r="E1913">
            <v>37993</v>
          </cell>
          <cell r="F1913">
            <v>31</v>
          </cell>
          <cell r="G1913">
            <v>681</v>
          </cell>
          <cell r="K1913" t="str">
            <v>DR</v>
          </cell>
          <cell r="L1913">
            <v>37962</v>
          </cell>
          <cell r="N1913">
            <v>589</v>
          </cell>
          <cell r="P1913">
            <v>89</v>
          </cell>
          <cell r="Q1913">
            <v>3</v>
          </cell>
          <cell r="R1913">
            <v>20.040000915527344</v>
          </cell>
          <cell r="S1913">
            <v>23.489999771118164</v>
          </cell>
          <cell r="T1913">
            <v>1.4500000476837158</v>
          </cell>
          <cell r="U1913">
            <v>3.0199999809265137</v>
          </cell>
          <cell r="V1913">
            <v>106.11000061035156</v>
          </cell>
          <cell r="W1913" t="str">
            <v>CISCO_DAILY_BILL_DTL20040112.TXT</v>
          </cell>
          <cell r="X1913">
            <v>37999</v>
          </cell>
          <cell r="Z1913" t="str">
            <v>Print Summary</v>
          </cell>
        </row>
        <row r="1914">
          <cell r="E1914">
            <v>38022</v>
          </cell>
          <cell r="F1914">
            <v>29</v>
          </cell>
          <cell r="G1914">
            <v>563</v>
          </cell>
          <cell r="K1914" t="str">
            <v>DR</v>
          </cell>
          <cell r="L1914">
            <v>37993</v>
          </cell>
          <cell r="N1914">
            <v>482</v>
          </cell>
          <cell r="P1914">
            <v>71</v>
          </cell>
          <cell r="Q1914">
            <v>10</v>
          </cell>
          <cell r="R1914">
            <v>16.270000457763672</v>
          </cell>
          <cell r="S1914">
            <v>18.729999542236328</v>
          </cell>
          <cell r="T1914">
            <v>4.8400001525878906</v>
          </cell>
          <cell r="U1914">
            <v>2.6400001049041748</v>
          </cell>
          <cell r="V1914">
            <v>88.610000610351563</v>
          </cell>
          <cell r="W1914" t="str">
            <v>CISCO_DAILY_BILL_DTL20040206.TXT</v>
          </cell>
          <cell r="X1914">
            <v>38026</v>
          </cell>
          <cell r="Z1914" t="str">
            <v>Print Summary</v>
          </cell>
        </row>
        <row r="1915">
          <cell r="E1915">
            <v>38054</v>
          </cell>
          <cell r="F1915">
            <v>32</v>
          </cell>
          <cell r="G1915">
            <v>589</v>
          </cell>
          <cell r="K1915" t="str">
            <v>DR</v>
          </cell>
          <cell r="L1915">
            <v>38022</v>
          </cell>
          <cell r="N1915">
            <v>510</v>
          </cell>
          <cell r="P1915">
            <v>79</v>
          </cell>
          <cell r="Q1915">
            <v>0</v>
          </cell>
          <cell r="R1915">
            <v>17.100000381469727</v>
          </cell>
          <cell r="S1915">
            <v>20.809999465942383</v>
          </cell>
          <cell r="T1915">
            <v>0</v>
          </cell>
          <cell r="U1915">
            <v>2.9000000953674316</v>
          </cell>
          <cell r="V1915">
            <v>88.739997863769531</v>
          </cell>
          <cell r="W1915" t="str">
            <v>CISCO_DAILY_BILL_DTL20040310.TXT</v>
          </cell>
          <cell r="X1915">
            <v>38057</v>
          </cell>
          <cell r="Z1915" t="str">
            <v>Print Summary</v>
          </cell>
        </row>
        <row r="1916">
          <cell r="E1916">
            <v>38083</v>
          </cell>
          <cell r="F1916">
            <v>29</v>
          </cell>
          <cell r="G1916">
            <v>467</v>
          </cell>
          <cell r="K1916" t="str">
            <v>DR</v>
          </cell>
          <cell r="L1916">
            <v>38054</v>
          </cell>
          <cell r="N1916">
            <v>397</v>
          </cell>
          <cell r="P1916">
            <v>70</v>
          </cell>
          <cell r="Q1916">
            <v>0</v>
          </cell>
          <cell r="R1916">
            <v>13.310000419616699</v>
          </cell>
          <cell r="S1916">
            <v>18.450000762939453</v>
          </cell>
          <cell r="T1916">
            <v>0</v>
          </cell>
          <cell r="U1916">
            <v>2.2999999523162842</v>
          </cell>
          <cell r="V1916">
            <v>71.389999389648438</v>
          </cell>
          <cell r="W1916" t="str">
            <v>CISCO_DAILY_BILL_DTL20040407.TXT</v>
          </cell>
          <cell r="X1916">
            <v>38085</v>
          </cell>
          <cell r="Z1916" t="str">
            <v>Print Summary</v>
          </cell>
        </row>
        <row r="1917">
          <cell r="E1917">
            <v>38113</v>
          </cell>
          <cell r="F1917">
            <v>30</v>
          </cell>
          <cell r="G1917">
            <v>474</v>
          </cell>
          <cell r="K1917" t="str">
            <v>DR</v>
          </cell>
          <cell r="L1917">
            <v>38083</v>
          </cell>
          <cell r="N1917">
            <v>405</v>
          </cell>
          <cell r="P1917">
            <v>69</v>
          </cell>
          <cell r="Q1917">
            <v>0</v>
          </cell>
          <cell r="R1917">
            <v>5.1500000953674316</v>
          </cell>
          <cell r="S1917">
            <v>15.619999885559082</v>
          </cell>
          <cell r="T1917">
            <v>0</v>
          </cell>
          <cell r="U1917">
            <v>2.3299999237060547</v>
          </cell>
          <cell r="V1917">
            <v>63.959999084472656</v>
          </cell>
          <cell r="W1917" t="str">
            <v>CISCO_DAILY_BILL_DTL20040507.TXT</v>
          </cell>
          <cell r="X1917">
            <v>38117</v>
          </cell>
          <cell r="Z1917" t="str">
            <v>Print Summary</v>
          </cell>
        </row>
        <row r="1918">
          <cell r="E1918">
            <v>38145</v>
          </cell>
          <cell r="F1918">
            <v>32</v>
          </cell>
          <cell r="G1918">
            <v>513</v>
          </cell>
          <cell r="K1918" t="str">
            <v>DR</v>
          </cell>
          <cell r="L1918">
            <v>38113</v>
          </cell>
          <cell r="N1918">
            <v>446</v>
          </cell>
          <cell r="P1918">
            <v>67</v>
          </cell>
          <cell r="Q1918">
            <v>0</v>
          </cell>
          <cell r="R1918">
            <v>-5.25</v>
          </cell>
          <cell r="S1918">
            <v>10.420000076293945</v>
          </cell>
          <cell r="T1918">
            <v>0</v>
          </cell>
          <cell r="U1918">
            <v>2.5299999713897705</v>
          </cell>
          <cell r="V1918">
            <v>52.279998779296875</v>
          </cell>
          <cell r="W1918" t="str">
            <v>CISCO_DAILY_BILL_DTL20040608.TXT</v>
          </cell>
          <cell r="X1918">
            <v>38147</v>
          </cell>
          <cell r="Z1918" t="str">
            <v>Print Summary</v>
          </cell>
        </row>
        <row r="1919">
          <cell r="E1919">
            <v>38175</v>
          </cell>
          <cell r="F1919">
            <v>30</v>
          </cell>
          <cell r="G1919">
            <v>520</v>
          </cell>
          <cell r="K1919" t="str">
            <v>DR</v>
          </cell>
          <cell r="L1919">
            <v>38145</v>
          </cell>
          <cell r="N1919">
            <v>436</v>
          </cell>
          <cell r="P1919">
            <v>84</v>
          </cell>
          <cell r="Q1919">
            <v>0</v>
          </cell>
          <cell r="R1919">
            <v>-5.130000114440918</v>
          </cell>
          <cell r="S1919">
            <v>13.060000419616699</v>
          </cell>
          <cell r="T1919">
            <v>0</v>
          </cell>
          <cell r="U1919">
            <v>2.5699999332427979</v>
          </cell>
          <cell r="V1919">
            <v>57.229999542236328</v>
          </cell>
          <cell r="W1919" t="str">
            <v>CISCO_DAILY_BILL_DTL20040708.TXT</v>
          </cell>
          <cell r="X1919">
            <v>38177</v>
          </cell>
          <cell r="Z1919" t="str">
            <v>Print Summary</v>
          </cell>
        </row>
        <row r="1920">
          <cell r="E1920">
            <v>38204</v>
          </cell>
          <cell r="F1920">
            <v>29</v>
          </cell>
          <cell r="G1920">
            <v>565</v>
          </cell>
          <cell r="K1920" t="str">
            <v>DR</v>
          </cell>
          <cell r="L1920">
            <v>38175</v>
          </cell>
          <cell r="N1920">
            <v>480</v>
          </cell>
          <cell r="P1920">
            <v>73</v>
          </cell>
          <cell r="Q1920">
            <v>12</v>
          </cell>
          <cell r="R1920">
            <v>-5.6500000953674316</v>
          </cell>
          <cell r="S1920">
            <v>11.350000381469727</v>
          </cell>
          <cell r="T1920">
            <v>7.7800002098083496</v>
          </cell>
          <cell r="U1920">
            <v>2.7899999618530273</v>
          </cell>
          <cell r="V1920">
            <v>69.290000915527344</v>
          </cell>
          <cell r="W1920" t="str">
            <v>CISCO_DAILY_BILL_DTL20040806.TXT</v>
          </cell>
          <cell r="X1920">
            <v>38208</v>
          </cell>
          <cell r="Z1920" t="str">
            <v>Print Summary</v>
          </cell>
        </row>
        <row r="1921">
          <cell r="E1921">
            <v>38237</v>
          </cell>
          <cell r="F1921">
            <v>33</v>
          </cell>
          <cell r="G1921">
            <v>580</v>
          </cell>
          <cell r="K1921" t="str">
            <v>DR</v>
          </cell>
          <cell r="L1921">
            <v>38204</v>
          </cell>
          <cell r="N1921">
            <v>503</v>
          </cell>
          <cell r="P1921">
            <v>64</v>
          </cell>
          <cell r="Q1921">
            <v>13</v>
          </cell>
          <cell r="R1921">
            <v>-6.8400001525878906</v>
          </cell>
          <cell r="S1921">
            <v>9.8500003814697266</v>
          </cell>
          <cell r="T1921">
            <v>8.3900003433227539</v>
          </cell>
          <cell r="U1921">
            <v>2.8599998950958252</v>
          </cell>
          <cell r="V1921">
            <v>66.80999755859375</v>
          </cell>
          <cell r="W1921" t="str">
            <v>CISCO_DAILY_BILL_DTL20040908.TXT</v>
          </cell>
          <cell r="X1921">
            <v>38239</v>
          </cell>
          <cell r="Z1921" t="str">
            <v>Print Summary</v>
          </cell>
        </row>
        <row r="1922">
          <cell r="E1922">
            <v>37811</v>
          </cell>
          <cell r="F1922">
            <v>9</v>
          </cell>
          <cell r="G1922">
            <v>232</v>
          </cell>
          <cell r="K1922" t="str">
            <v>DR</v>
          </cell>
          <cell r="L1922">
            <v>37802</v>
          </cell>
          <cell r="N1922">
            <v>156</v>
          </cell>
          <cell r="P1922">
            <v>76</v>
          </cell>
          <cell r="Q1922">
            <v>0</v>
          </cell>
          <cell r="R1922">
            <v>0.75999999046325684</v>
          </cell>
          <cell r="S1922">
            <v>13.079999923706055</v>
          </cell>
          <cell r="T1922">
            <v>0</v>
          </cell>
          <cell r="U1922">
            <v>1.190000057220459</v>
          </cell>
          <cell r="V1922">
            <v>36.099998474121094</v>
          </cell>
          <cell r="W1922" t="str">
            <v>CISCO_DAILY_BILL_DTL20030717.TXT</v>
          </cell>
          <cell r="X1922">
            <v>37820</v>
          </cell>
          <cell r="Z1922" t="str">
            <v>Print Summary</v>
          </cell>
        </row>
        <row r="1923">
          <cell r="E1923">
            <v>37930</v>
          </cell>
          <cell r="F1923">
            <v>28</v>
          </cell>
          <cell r="G1923">
            <v>838</v>
          </cell>
          <cell r="K1923" t="str">
            <v>DR</v>
          </cell>
          <cell r="L1923">
            <v>37902</v>
          </cell>
          <cell r="N1923">
            <v>710</v>
          </cell>
          <cell r="P1923">
            <v>118</v>
          </cell>
          <cell r="Q1923">
            <v>10</v>
          </cell>
          <cell r="R1923">
            <v>31.510000228881836</v>
          </cell>
          <cell r="S1923">
            <v>16.430000305175781</v>
          </cell>
          <cell r="T1923">
            <v>4.75</v>
          </cell>
          <cell r="U1923">
            <v>3.7200000286102295</v>
          </cell>
          <cell r="V1923">
            <v>136.63999938964844</v>
          </cell>
          <cell r="W1923" t="str">
            <v>CISCO_DAILY_BILL_DTL20031110.TXT</v>
          </cell>
          <cell r="X1923">
            <v>37936</v>
          </cell>
          <cell r="Z1923" t="str">
            <v>Print Summary</v>
          </cell>
        </row>
        <row r="1924">
          <cell r="E1924">
            <v>37963</v>
          </cell>
          <cell r="F1924">
            <v>33</v>
          </cell>
          <cell r="G1924">
            <v>833</v>
          </cell>
          <cell r="K1924" t="str">
            <v>DR</v>
          </cell>
          <cell r="L1924">
            <v>37930</v>
          </cell>
          <cell r="N1924">
            <v>712</v>
          </cell>
          <cell r="P1924">
            <v>121</v>
          </cell>
          <cell r="Q1924">
            <v>0</v>
          </cell>
          <cell r="R1924">
            <v>30.850000381469727</v>
          </cell>
          <cell r="S1924">
            <v>5.8499999046325684</v>
          </cell>
          <cell r="T1924">
            <v>0</v>
          </cell>
          <cell r="U1924">
            <v>3.7000000476837158</v>
          </cell>
          <cell r="V1924">
            <v>114.06999969482422</v>
          </cell>
          <cell r="W1924" t="str">
            <v>CISCO_DAILY_BILL_DTL20031211.TXT</v>
          </cell>
          <cell r="X1924">
            <v>37967</v>
          </cell>
          <cell r="Z1924" t="str">
            <v>Print Summary</v>
          </cell>
        </row>
        <row r="1925">
          <cell r="E1925">
            <v>37994</v>
          </cell>
          <cell r="F1925">
            <v>31</v>
          </cell>
          <cell r="G1925">
            <v>860</v>
          </cell>
          <cell r="K1925" t="str">
            <v>DR</v>
          </cell>
          <cell r="L1925">
            <v>37963</v>
          </cell>
          <cell r="N1925">
            <v>713</v>
          </cell>
          <cell r="P1925">
            <v>141</v>
          </cell>
          <cell r="Q1925">
            <v>6</v>
          </cell>
          <cell r="R1925">
            <v>30.889999389648438</v>
          </cell>
          <cell r="S1925">
            <v>6.809999942779541</v>
          </cell>
          <cell r="T1925">
            <v>3.9500000476837158</v>
          </cell>
          <cell r="U1925">
            <v>3.809999942779541</v>
          </cell>
          <cell r="V1925">
            <v>122.73999786376953</v>
          </cell>
          <cell r="W1925" t="str">
            <v>CISCO_DAILY_BILL_DTL20040109.TXT</v>
          </cell>
          <cell r="X1925">
            <v>37998</v>
          </cell>
          <cell r="Z1925" t="str">
            <v>Print Summary</v>
          </cell>
        </row>
        <row r="1926">
          <cell r="E1926">
            <v>38025</v>
          </cell>
          <cell r="F1926">
            <v>31</v>
          </cell>
          <cell r="G1926">
            <v>861</v>
          </cell>
          <cell r="K1926" t="str">
            <v>DR</v>
          </cell>
          <cell r="L1926">
            <v>37994</v>
          </cell>
          <cell r="N1926">
            <v>725</v>
          </cell>
          <cell r="P1926">
            <v>126</v>
          </cell>
          <cell r="Q1926">
            <v>10</v>
          </cell>
          <cell r="R1926">
            <v>31.209999084472656</v>
          </cell>
          <cell r="S1926">
            <v>6.059999942779541</v>
          </cell>
          <cell r="T1926">
            <v>6.5799999237060547</v>
          </cell>
          <cell r="U1926">
            <v>4.070000171661377</v>
          </cell>
          <cell r="V1926">
            <v>124.26000213623047</v>
          </cell>
          <cell r="W1926" t="str">
            <v>CISCO_DAILY_BILL_DTL20040209.TXT</v>
          </cell>
          <cell r="X1926">
            <v>38027</v>
          </cell>
          <cell r="Z1926" t="str">
            <v>Print Summary</v>
          </cell>
        </row>
        <row r="1927">
          <cell r="E1927">
            <v>38055</v>
          </cell>
          <cell r="F1927">
            <v>30</v>
          </cell>
          <cell r="G1927">
            <v>845</v>
          </cell>
          <cell r="K1927" t="str">
            <v>DR</v>
          </cell>
          <cell r="L1927">
            <v>38025</v>
          </cell>
          <cell r="N1927">
            <v>710</v>
          </cell>
          <cell r="P1927">
            <v>135</v>
          </cell>
          <cell r="Q1927">
            <v>0</v>
          </cell>
          <cell r="R1927">
            <v>30.420000076293945</v>
          </cell>
          <cell r="S1927">
            <v>6.4600000381469727</v>
          </cell>
          <cell r="T1927">
            <v>0</v>
          </cell>
          <cell r="U1927">
            <v>4.1700000762939453</v>
          </cell>
          <cell r="V1927">
            <v>116.55000305175781</v>
          </cell>
          <cell r="W1927" t="str">
            <v>CISCO_DAILY_BILL_DTL20040310.TXT</v>
          </cell>
          <cell r="X1927">
            <v>38057</v>
          </cell>
          <cell r="Z1927" t="str">
            <v>Print Summary</v>
          </cell>
        </row>
        <row r="1928">
          <cell r="E1928">
            <v>38084</v>
          </cell>
          <cell r="F1928">
            <v>29</v>
          </cell>
          <cell r="G1928">
            <v>718</v>
          </cell>
          <cell r="K1928" t="str">
            <v>DR</v>
          </cell>
          <cell r="L1928">
            <v>38055</v>
          </cell>
          <cell r="N1928">
            <v>607</v>
          </cell>
          <cell r="P1928">
            <v>111</v>
          </cell>
          <cell r="Q1928">
            <v>0</v>
          </cell>
          <cell r="R1928">
            <v>26</v>
          </cell>
          <cell r="S1928">
            <v>5.309999942779541</v>
          </cell>
          <cell r="T1928">
            <v>0</v>
          </cell>
          <cell r="U1928">
            <v>3.5399999618530273</v>
          </cell>
          <cell r="V1928">
            <v>97.94000244140625</v>
          </cell>
          <cell r="W1928" t="str">
            <v>CISCO_DAILY_BILL_DTL20040408.TXT</v>
          </cell>
          <cell r="X1928">
            <v>38086</v>
          </cell>
          <cell r="Z1928" t="str">
            <v>Print Summary</v>
          </cell>
        </row>
        <row r="1929">
          <cell r="E1929">
            <v>38116</v>
          </cell>
          <cell r="F1929">
            <v>32</v>
          </cell>
          <cell r="G1929">
            <v>978</v>
          </cell>
          <cell r="K1929" t="str">
            <v>DR</v>
          </cell>
          <cell r="L1929">
            <v>38084</v>
          </cell>
          <cell r="N1929">
            <v>823</v>
          </cell>
          <cell r="P1929">
            <v>155</v>
          </cell>
          <cell r="Q1929">
            <v>0</v>
          </cell>
          <cell r="R1929">
            <v>22.909999847412109</v>
          </cell>
          <cell r="S1929">
            <v>10.140000343322754</v>
          </cell>
          <cell r="T1929">
            <v>0</v>
          </cell>
          <cell r="U1929">
            <v>4.820000171661377</v>
          </cell>
          <cell r="V1929">
            <v>140.78999328613281</v>
          </cell>
          <cell r="W1929" t="str">
            <v>CISCO_DAILY_BILL_DTL20040510.TXT</v>
          </cell>
          <cell r="X1929">
            <v>38118</v>
          </cell>
          <cell r="Z1929" t="str">
            <v>Print Summary</v>
          </cell>
        </row>
        <row r="1930">
          <cell r="E1930">
            <v>38146</v>
          </cell>
          <cell r="F1930">
            <v>30</v>
          </cell>
          <cell r="G1930">
            <v>800</v>
          </cell>
          <cell r="K1930" t="str">
            <v>DR</v>
          </cell>
          <cell r="L1930">
            <v>38116</v>
          </cell>
          <cell r="N1930">
            <v>676</v>
          </cell>
          <cell r="P1930">
            <v>124</v>
          </cell>
          <cell r="Q1930">
            <v>0</v>
          </cell>
          <cell r="R1930">
            <v>18.409999847412109</v>
          </cell>
          <cell r="S1930">
            <v>17.020000457763672</v>
          </cell>
          <cell r="T1930">
            <v>0</v>
          </cell>
          <cell r="U1930">
            <v>3.9500000476837158</v>
          </cell>
          <cell r="V1930">
            <v>122.22000122070313</v>
          </cell>
          <cell r="W1930" t="str">
            <v>CISCO_DAILY_BILL_DTL20040609.TXT</v>
          </cell>
          <cell r="X1930">
            <v>38148</v>
          </cell>
          <cell r="Z1930" t="str">
            <v>Print Summary</v>
          </cell>
        </row>
        <row r="1931">
          <cell r="E1931">
            <v>38176</v>
          </cell>
          <cell r="F1931">
            <v>30</v>
          </cell>
          <cell r="G1931">
            <v>742</v>
          </cell>
          <cell r="K1931" t="str">
            <v>DR</v>
          </cell>
          <cell r="L1931">
            <v>38146</v>
          </cell>
          <cell r="N1931">
            <v>643</v>
          </cell>
          <cell r="P1931">
            <v>99</v>
          </cell>
          <cell r="Q1931">
            <v>0</v>
          </cell>
          <cell r="R1931">
            <v>17.510000228881836</v>
          </cell>
          <cell r="S1931">
            <v>13.590000152587891</v>
          </cell>
          <cell r="T1931">
            <v>0</v>
          </cell>
          <cell r="U1931">
            <v>3.6600000858306885</v>
          </cell>
          <cell r="V1931">
            <v>109.76000213623047</v>
          </cell>
          <cell r="W1931" t="str">
            <v>CISCO_DAILY_BILL_DTL20040709.TXT</v>
          </cell>
          <cell r="X1931">
            <v>38180</v>
          </cell>
          <cell r="Z1931" t="str">
            <v>Print Summary</v>
          </cell>
        </row>
        <row r="1932">
          <cell r="E1932">
            <v>38207</v>
          </cell>
          <cell r="F1932">
            <v>31</v>
          </cell>
          <cell r="G1932">
            <v>1060</v>
          </cell>
          <cell r="K1932" t="str">
            <v>DR</v>
          </cell>
          <cell r="L1932">
            <v>38176</v>
          </cell>
          <cell r="N1932">
            <v>926</v>
          </cell>
          <cell r="P1932">
            <v>114</v>
          </cell>
          <cell r="Q1932">
            <v>20</v>
          </cell>
          <cell r="R1932">
            <v>25.209999084472656</v>
          </cell>
          <cell r="S1932">
            <v>15.640000343322754</v>
          </cell>
          <cell r="T1932">
            <v>9.1400003433227539</v>
          </cell>
          <cell r="U1932">
            <v>5.2199997901916504</v>
          </cell>
          <cell r="V1932">
            <v>172.27999877929688</v>
          </cell>
          <cell r="W1932" t="str">
            <v>CISCO_DAILY_BILL_DTL20040810.TXT</v>
          </cell>
          <cell r="X1932">
            <v>38210</v>
          </cell>
          <cell r="Z1932" t="str">
            <v>Print Summary</v>
          </cell>
        </row>
        <row r="1933">
          <cell r="E1933">
            <v>38238</v>
          </cell>
          <cell r="F1933">
            <v>31</v>
          </cell>
          <cell r="G1933">
            <v>1086</v>
          </cell>
          <cell r="K1933" t="str">
            <v>DR</v>
          </cell>
          <cell r="L1933">
            <v>38207</v>
          </cell>
          <cell r="N1933">
            <v>964</v>
          </cell>
          <cell r="P1933">
            <v>92</v>
          </cell>
          <cell r="Q1933">
            <v>30</v>
          </cell>
          <cell r="R1933">
            <v>23.450000762939453</v>
          </cell>
          <cell r="S1933">
            <v>12.460000038146973</v>
          </cell>
          <cell r="T1933">
            <v>13.609999656677246</v>
          </cell>
          <cell r="U1933">
            <v>5.3499999046325684</v>
          </cell>
          <cell r="V1933">
            <v>178.78999328613281</v>
          </cell>
          <cell r="W1933" t="str">
            <v>CISCO_DAILY_BILL_DTL20040913.TXT</v>
          </cell>
          <cell r="X1933">
            <v>38244</v>
          </cell>
          <cell r="Z1933" t="str">
            <v>Print Summary</v>
          </cell>
        </row>
        <row r="1934">
          <cell r="E1934">
            <v>37812</v>
          </cell>
          <cell r="F1934">
            <v>10</v>
          </cell>
          <cell r="G1934">
            <v>227</v>
          </cell>
          <cell r="K1934" t="str">
            <v>DR</v>
          </cell>
          <cell r="L1934">
            <v>37802</v>
          </cell>
          <cell r="N1934">
            <v>194</v>
          </cell>
          <cell r="P1934">
            <v>33</v>
          </cell>
          <cell r="Q1934">
            <v>0</v>
          </cell>
          <cell r="R1934">
            <v>8.5100002288818359</v>
          </cell>
          <cell r="S1934">
            <v>5.0799999237060547</v>
          </cell>
          <cell r="T1934">
            <v>0</v>
          </cell>
          <cell r="U1934">
            <v>1.1599999666213989</v>
          </cell>
          <cell r="V1934">
            <v>35.459999084472656</v>
          </cell>
          <cell r="W1934" t="str">
            <v>CISCO_DAILY_BILL_DTL20030718.TXT</v>
          </cell>
          <cell r="X1934">
            <v>37823</v>
          </cell>
          <cell r="Z1934" t="str">
            <v>Print Summary</v>
          </cell>
          <cell r="AA1934" t="str">
            <v xml:space="preserve"> CPP Notification Failure. The customer was billed for CPP events for which they were not notified.</v>
          </cell>
        </row>
        <row r="1935">
          <cell r="E1935">
            <v>37843</v>
          </cell>
          <cell r="F1935">
            <v>31</v>
          </cell>
          <cell r="G1935">
            <v>835</v>
          </cell>
          <cell r="K1935" t="str">
            <v>DR</v>
          </cell>
          <cell r="L1935">
            <v>37812</v>
          </cell>
          <cell r="N1935">
            <v>732</v>
          </cell>
          <cell r="P1935">
            <v>103</v>
          </cell>
          <cell r="Q1935">
            <v>0</v>
          </cell>
          <cell r="R1935">
            <v>32.110000610351563</v>
          </cell>
          <cell r="S1935">
            <v>15.850000381469727</v>
          </cell>
          <cell r="T1935">
            <v>0</v>
          </cell>
          <cell r="U1935">
            <v>4.2899999618530273</v>
          </cell>
          <cell r="V1935">
            <v>131.74000549316406</v>
          </cell>
          <cell r="W1935" t="str">
            <v>CISCO_DAILY_BILL_DTL20030812.TXT</v>
          </cell>
          <cell r="X1935">
            <v>37846</v>
          </cell>
          <cell r="Z1935" t="str">
            <v>Print Summary</v>
          </cell>
          <cell r="AA1935" t="str">
            <v>CPP Notification Failure. Move 9 kWh from super peak to on peak.</v>
          </cell>
        </row>
        <row r="1936">
          <cell r="E1936">
            <v>37873</v>
          </cell>
          <cell r="F1936">
            <v>30</v>
          </cell>
          <cell r="G1936">
            <v>822</v>
          </cell>
          <cell r="K1936" t="str">
            <v>DR</v>
          </cell>
          <cell r="L1936">
            <v>37843</v>
          </cell>
          <cell r="N1936">
            <v>724</v>
          </cell>
          <cell r="P1936">
            <v>98</v>
          </cell>
          <cell r="Q1936">
            <v>0</v>
          </cell>
          <cell r="R1936">
            <v>31.950000762939453</v>
          </cell>
          <cell r="S1936">
            <v>15.100000381469727</v>
          </cell>
          <cell r="T1936">
            <v>0</v>
          </cell>
          <cell r="U1936">
            <v>4.0100002288818359</v>
          </cell>
          <cell r="V1936">
            <v>130.05000305175781</v>
          </cell>
          <cell r="W1936" t="str">
            <v>CISCO_DAILY_BILL_DTL20030912.TXT</v>
          </cell>
          <cell r="X1936">
            <v>37879</v>
          </cell>
          <cell r="Z1936" t="str">
            <v>Print Summary</v>
          </cell>
          <cell r="AA1936" t="str">
            <v>CPP Notification Failure. Move 12 kWh from super peak to on peak.</v>
          </cell>
        </row>
        <row r="1937">
          <cell r="E1937">
            <v>37902</v>
          </cell>
          <cell r="F1937">
            <v>29</v>
          </cell>
          <cell r="G1937">
            <v>691</v>
          </cell>
          <cell r="K1937" t="str">
            <v>DR</v>
          </cell>
          <cell r="L1937">
            <v>37873</v>
          </cell>
          <cell r="N1937">
            <v>576</v>
          </cell>
          <cell r="P1937">
            <v>115</v>
          </cell>
          <cell r="Q1937">
            <v>0</v>
          </cell>
          <cell r="R1937">
            <v>25.670000076293945</v>
          </cell>
          <cell r="S1937">
            <v>17.770000457763672</v>
          </cell>
          <cell r="T1937">
            <v>0</v>
          </cell>
          <cell r="U1937">
            <v>3.059999942779541</v>
          </cell>
          <cell r="V1937">
            <v>110.80000305175781</v>
          </cell>
          <cell r="W1937" t="str">
            <v>CISCO_DAILY_BILL_DTL20031010.TXT</v>
          </cell>
          <cell r="X1937">
            <v>37907</v>
          </cell>
          <cell r="Z1937" t="str">
            <v>Print Summary</v>
          </cell>
          <cell r="AA1937" t="str">
            <v>CPP Notification Failure. Move 14 kWh from super peak to on peak.</v>
          </cell>
        </row>
        <row r="1938">
          <cell r="E1938">
            <v>37931</v>
          </cell>
          <cell r="F1938">
            <v>29</v>
          </cell>
          <cell r="G1938">
            <v>788</v>
          </cell>
          <cell r="K1938" t="str">
            <v>DR</v>
          </cell>
          <cell r="L1938">
            <v>37902</v>
          </cell>
          <cell r="N1938">
            <v>614</v>
          </cell>
          <cell r="P1938">
            <v>174</v>
          </cell>
          <cell r="Q1938">
            <v>0</v>
          </cell>
          <cell r="R1938">
            <v>27.209999084472656</v>
          </cell>
          <cell r="S1938">
            <v>23.809999465942383</v>
          </cell>
          <cell r="T1938">
            <v>0</v>
          </cell>
          <cell r="U1938">
            <v>3.5</v>
          </cell>
          <cell r="V1938">
            <v>130.25</v>
          </cell>
          <cell r="W1938" t="str">
            <v>CISCO_DAILY_BILL_DTL20031110.TXT</v>
          </cell>
          <cell r="X1938">
            <v>37936</v>
          </cell>
          <cell r="Z1938" t="str">
            <v>Print Summary</v>
          </cell>
          <cell r="AA1938" t="str">
            <v>CPP Notification Failure. Move 12 kWh from super peak to on peak.</v>
          </cell>
        </row>
        <row r="1939">
          <cell r="E1939">
            <v>37964</v>
          </cell>
          <cell r="F1939">
            <v>33</v>
          </cell>
          <cell r="G1939">
            <v>800</v>
          </cell>
          <cell r="K1939" t="str">
            <v>DR</v>
          </cell>
          <cell r="L1939">
            <v>37931</v>
          </cell>
          <cell r="N1939">
            <v>637</v>
          </cell>
          <cell r="P1939">
            <v>163</v>
          </cell>
          <cell r="Q1939">
            <v>0</v>
          </cell>
          <cell r="R1939">
            <v>27.600000381469727</v>
          </cell>
          <cell r="S1939">
            <v>7.880000114440918</v>
          </cell>
          <cell r="T1939">
            <v>0</v>
          </cell>
          <cell r="U1939">
            <v>3.559999942779541</v>
          </cell>
          <cell r="V1939">
            <v>110.20999908447266</v>
          </cell>
          <cell r="W1939" t="str">
            <v>CISCO_DAILY_BILL_DTL20031211.TXT</v>
          </cell>
          <cell r="X1939">
            <v>37967</v>
          </cell>
          <cell r="Z1939" t="str">
            <v>Print Summary</v>
          </cell>
        </row>
        <row r="1940">
          <cell r="E1940">
            <v>37997</v>
          </cell>
          <cell r="F1940">
            <v>33</v>
          </cell>
          <cell r="G1940">
            <v>941</v>
          </cell>
          <cell r="K1940" t="str">
            <v>DR</v>
          </cell>
          <cell r="L1940">
            <v>37964</v>
          </cell>
          <cell r="N1940">
            <v>760</v>
          </cell>
          <cell r="P1940">
            <v>177</v>
          </cell>
          <cell r="Q1940">
            <v>4</v>
          </cell>
          <cell r="R1940">
            <v>32.930000305175781</v>
          </cell>
          <cell r="S1940">
            <v>8.5500001907348633</v>
          </cell>
          <cell r="T1940">
            <v>2.630000114440918</v>
          </cell>
          <cell r="U1940">
            <v>4.179999828338623</v>
          </cell>
          <cell r="V1940">
            <v>134.41000366210938</v>
          </cell>
          <cell r="W1940" t="str">
            <v>CISCO_DAILY_BILL_DTL20040112.TXT</v>
          </cell>
          <cell r="X1940">
            <v>37999</v>
          </cell>
          <cell r="Z1940" t="str">
            <v>Print Summary</v>
          </cell>
        </row>
        <row r="1941">
          <cell r="E1941">
            <v>38026</v>
          </cell>
          <cell r="F1941">
            <v>29</v>
          </cell>
          <cell r="G1941">
            <v>693</v>
          </cell>
          <cell r="K1941" t="str">
            <v>DR</v>
          </cell>
          <cell r="L1941">
            <v>37997</v>
          </cell>
          <cell r="N1941">
            <v>545</v>
          </cell>
          <cell r="P1941">
            <v>137</v>
          </cell>
          <cell r="Q1941">
            <v>11</v>
          </cell>
          <cell r="R1941">
            <v>23.430000305175781</v>
          </cell>
          <cell r="S1941">
            <v>6.5900001525878906</v>
          </cell>
          <cell r="T1941">
            <v>7.2399997711181641</v>
          </cell>
          <cell r="U1941">
            <v>3.309999942779541</v>
          </cell>
          <cell r="V1941">
            <v>100.81999969482422</v>
          </cell>
          <cell r="W1941" t="str">
            <v>CISCO_DAILY_BILL_DTL20040210.TXT</v>
          </cell>
          <cell r="X1941">
            <v>38028</v>
          </cell>
          <cell r="Z1941" t="str">
            <v>Print Summary</v>
          </cell>
        </row>
        <row r="1942">
          <cell r="E1942">
            <v>38056</v>
          </cell>
          <cell r="F1942">
            <v>30</v>
          </cell>
          <cell r="G1942">
            <v>791</v>
          </cell>
          <cell r="K1942" t="str">
            <v>DR</v>
          </cell>
          <cell r="L1942">
            <v>38026</v>
          </cell>
          <cell r="N1942">
            <v>626</v>
          </cell>
          <cell r="P1942">
            <v>165</v>
          </cell>
          <cell r="Q1942">
            <v>0</v>
          </cell>
          <cell r="R1942">
            <v>26.819999694824219</v>
          </cell>
          <cell r="S1942">
            <v>7.9000000953674316</v>
          </cell>
          <cell r="T1942">
            <v>0</v>
          </cell>
          <cell r="U1942">
            <v>3.9100000858306885</v>
          </cell>
          <cell r="V1942">
            <v>109.37999725341797</v>
          </cell>
          <cell r="W1942" t="str">
            <v>CISCO_DAILY_BILL_DTL20040311.TXT</v>
          </cell>
          <cell r="X1942">
            <v>38058</v>
          </cell>
          <cell r="Z1942" t="str">
            <v>Print Summary</v>
          </cell>
        </row>
        <row r="1943">
          <cell r="E1943">
            <v>38085</v>
          </cell>
          <cell r="F1943">
            <v>29</v>
          </cell>
          <cell r="G1943">
            <v>648</v>
          </cell>
          <cell r="K1943" t="str">
            <v>DR</v>
          </cell>
          <cell r="L1943">
            <v>38056</v>
          </cell>
          <cell r="N1943">
            <v>513</v>
          </cell>
          <cell r="P1943">
            <v>135</v>
          </cell>
          <cell r="Q1943">
            <v>0</v>
          </cell>
          <cell r="R1943">
            <v>21.979999542236328</v>
          </cell>
          <cell r="S1943">
            <v>6.4600000381469727</v>
          </cell>
          <cell r="T1943">
            <v>0</v>
          </cell>
          <cell r="U1943">
            <v>3.2000000476837158</v>
          </cell>
          <cell r="V1943">
            <v>88.029998779296875</v>
          </cell>
          <cell r="W1943" t="str">
            <v>CISCO_DAILY_BILL_DTL20040409.TXT</v>
          </cell>
          <cell r="X1943">
            <v>38089</v>
          </cell>
          <cell r="Z1943" t="str">
            <v>Print Summary</v>
          </cell>
        </row>
        <row r="1944">
          <cell r="E1944">
            <v>38117</v>
          </cell>
          <cell r="F1944">
            <v>32</v>
          </cell>
          <cell r="G1944">
            <v>841</v>
          </cell>
          <cell r="K1944" t="str">
            <v>DR</v>
          </cell>
          <cell r="L1944">
            <v>38085</v>
          </cell>
          <cell r="N1944">
            <v>675</v>
          </cell>
          <cell r="P1944">
            <v>166</v>
          </cell>
          <cell r="Q1944">
            <v>0</v>
          </cell>
          <cell r="R1944">
            <v>18.469999313354492</v>
          </cell>
          <cell r="S1944">
            <v>12.420000076293945</v>
          </cell>
          <cell r="T1944">
            <v>0</v>
          </cell>
          <cell r="U1944">
            <v>4.130000114440918</v>
          </cell>
          <cell r="V1944">
            <v>123.25</v>
          </cell>
          <cell r="W1944" t="str">
            <v>CISCO_DAILY_BILL_DTL20040512.TXT</v>
          </cell>
          <cell r="X1944">
            <v>38120</v>
          </cell>
          <cell r="Z1944" t="str">
            <v>Print Summary</v>
          </cell>
        </row>
        <row r="1945">
          <cell r="E1945">
            <v>38147</v>
          </cell>
          <cell r="F1945">
            <v>30</v>
          </cell>
          <cell r="G1945">
            <v>608</v>
          </cell>
          <cell r="K1945" t="str">
            <v>DR</v>
          </cell>
          <cell r="L1945">
            <v>38117</v>
          </cell>
          <cell r="N1945">
            <v>519</v>
          </cell>
          <cell r="P1945">
            <v>89</v>
          </cell>
          <cell r="Q1945">
            <v>0</v>
          </cell>
          <cell r="R1945">
            <v>14.130000114440918</v>
          </cell>
          <cell r="S1945">
            <v>12.210000038146973</v>
          </cell>
          <cell r="T1945">
            <v>0</v>
          </cell>
          <cell r="U1945">
            <v>3</v>
          </cell>
          <cell r="V1945">
            <v>89.680000305175781</v>
          </cell>
          <cell r="W1945" t="str">
            <v>CISCO_DAILY_BILL_DTL20040610.TXT</v>
          </cell>
          <cell r="X1945">
            <v>38149</v>
          </cell>
          <cell r="Z1945" t="str">
            <v>Print Summary</v>
          </cell>
        </row>
        <row r="1946">
          <cell r="E1946">
            <v>38179</v>
          </cell>
          <cell r="F1946">
            <v>32</v>
          </cell>
          <cell r="G1946">
            <v>656</v>
          </cell>
          <cell r="K1946" t="str">
            <v>DR</v>
          </cell>
          <cell r="L1946">
            <v>38147</v>
          </cell>
          <cell r="N1946">
            <v>566</v>
          </cell>
          <cell r="P1946">
            <v>90</v>
          </cell>
          <cell r="Q1946">
            <v>0</v>
          </cell>
          <cell r="R1946">
            <v>15.409999847412109</v>
          </cell>
          <cell r="S1946">
            <v>12.350000381469727</v>
          </cell>
          <cell r="T1946">
            <v>0</v>
          </cell>
          <cell r="U1946">
            <v>3.2300000190734863</v>
          </cell>
          <cell r="V1946">
            <v>96.370002746582031</v>
          </cell>
          <cell r="W1946" t="str">
            <v>CISCO_DAILY_BILL_DTL20040712.TXT</v>
          </cell>
          <cell r="X1946">
            <v>38181</v>
          </cell>
          <cell r="Z1946" t="str">
            <v>Print Summary</v>
          </cell>
        </row>
        <row r="1947">
          <cell r="E1947">
            <v>38208</v>
          </cell>
          <cell r="F1947">
            <v>29</v>
          </cell>
          <cell r="G1947">
            <v>672</v>
          </cell>
          <cell r="K1947" t="str">
            <v>DR</v>
          </cell>
          <cell r="L1947">
            <v>38179</v>
          </cell>
          <cell r="N1947">
            <v>551</v>
          </cell>
          <cell r="P1947">
            <v>101</v>
          </cell>
          <cell r="Q1947">
            <v>20</v>
          </cell>
          <cell r="R1947">
            <v>15</v>
          </cell>
          <cell r="S1947">
            <v>13.859999656677246</v>
          </cell>
          <cell r="T1947">
            <v>9.1400003433227539</v>
          </cell>
          <cell r="U1947">
            <v>3.309999942779541</v>
          </cell>
          <cell r="V1947">
            <v>110.98000335693359</v>
          </cell>
          <cell r="W1947" t="str">
            <v>CISCO_DAILY_BILL_DTL20040810.TXT</v>
          </cell>
          <cell r="X1947">
            <v>38210</v>
          </cell>
          <cell r="Z1947" t="str">
            <v>Print Summary</v>
          </cell>
        </row>
        <row r="1948">
          <cell r="E1948">
            <v>38239</v>
          </cell>
          <cell r="F1948">
            <v>31</v>
          </cell>
          <cell r="G1948">
            <v>706</v>
          </cell>
          <cell r="K1948" t="str">
            <v>DR</v>
          </cell>
          <cell r="L1948">
            <v>38208</v>
          </cell>
          <cell r="N1948">
            <v>599</v>
          </cell>
          <cell r="P1948">
            <v>79</v>
          </cell>
          <cell r="Q1948">
            <v>28</v>
          </cell>
          <cell r="R1948">
            <v>14.029999732971191</v>
          </cell>
          <cell r="S1948">
            <v>10.609999656677246</v>
          </cell>
          <cell r="T1948">
            <v>12.670000076293945</v>
          </cell>
          <cell r="U1948">
            <v>3.4800000190734863</v>
          </cell>
          <cell r="V1948">
            <v>116.51999664306641</v>
          </cell>
          <cell r="W1948" t="str">
            <v>CISCO_DAILY_BILL_DTL20040910.TXT</v>
          </cell>
          <cell r="X1948">
            <v>38243</v>
          </cell>
          <cell r="Z1948" t="str">
            <v>Print Summary</v>
          </cell>
        </row>
        <row r="1949">
          <cell r="E1949">
            <v>38180</v>
          </cell>
          <cell r="F1949">
            <v>31</v>
          </cell>
          <cell r="G1949">
            <v>497</v>
          </cell>
          <cell r="K1949" t="str">
            <v>DR</v>
          </cell>
          <cell r="L1949">
            <v>38149</v>
          </cell>
          <cell r="N1949">
            <v>406</v>
          </cell>
          <cell r="P1949">
            <v>91</v>
          </cell>
          <cell r="Q1949">
            <v>0</v>
          </cell>
          <cell r="R1949">
            <v>-4.7800002098083496</v>
          </cell>
          <cell r="S1949">
            <v>14.149999618530273</v>
          </cell>
          <cell r="T1949">
            <v>0</v>
          </cell>
          <cell r="U1949">
            <v>2.440000057220459</v>
          </cell>
          <cell r="V1949">
            <v>54.990001678466797</v>
          </cell>
          <cell r="W1949" t="str">
            <v>CISCO_DAILY_BILL_DTL20040714.TXT</v>
          </cell>
          <cell r="X1949">
            <v>38183</v>
          </cell>
          <cell r="Z1949" t="str">
            <v>Print Summary</v>
          </cell>
        </row>
        <row r="1950">
          <cell r="E1950">
            <v>38209</v>
          </cell>
          <cell r="F1950">
            <v>29</v>
          </cell>
          <cell r="G1950">
            <v>539</v>
          </cell>
          <cell r="K1950" t="str">
            <v>DR</v>
          </cell>
          <cell r="L1950">
            <v>38180</v>
          </cell>
          <cell r="N1950">
            <v>434</v>
          </cell>
          <cell r="P1950">
            <v>74</v>
          </cell>
          <cell r="Q1950">
            <v>31</v>
          </cell>
          <cell r="R1950">
            <v>-5.1100001335144043</v>
          </cell>
          <cell r="S1950">
            <v>11.510000228881836</v>
          </cell>
          <cell r="T1950">
            <v>20.100000381469727</v>
          </cell>
          <cell r="U1950">
            <v>2.6600000858306885</v>
          </cell>
          <cell r="V1950">
            <v>78.900001525878906</v>
          </cell>
          <cell r="W1950" t="str">
            <v>CISCO_DAILY_BILL_DTL20040811.TXT</v>
          </cell>
          <cell r="X1950">
            <v>38211</v>
          </cell>
          <cell r="Z1950" t="str">
            <v>Print Summary</v>
          </cell>
        </row>
        <row r="1951">
          <cell r="E1951">
            <v>38242</v>
          </cell>
          <cell r="F1951">
            <v>33</v>
          </cell>
          <cell r="G1951">
            <v>624</v>
          </cell>
          <cell r="K1951" t="str">
            <v>DR</v>
          </cell>
          <cell r="L1951">
            <v>38209</v>
          </cell>
          <cell r="N1951">
            <v>517</v>
          </cell>
          <cell r="P1951">
            <v>78</v>
          </cell>
          <cell r="Q1951">
            <v>29</v>
          </cell>
          <cell r="R1951">
            <v>-7.7800002098083496</v>
          </cell>
          <cell r="S1951">
            <v>11.989999771118164</v>
          </cell>
          <cell r="T1951">
            <v>18.649999618530273</v>
          </cell>
          <cell r="U1951">
            <v>3.0799999237060547</v>
          </cell>
          <cell r="V1951">
            <v>84.370002746582031</v>
          </cell>
          <cell r="W1951" t="str">
            <v>CISCO_DAILY_BILL_DTL20040914.TXT</v>
          </cell>
          <cell r="X1951">
            <v>38245</v>
          </cell>
          <cell r="Z1951" t="str">
            <v>Print Summary</v>
          </cell>
          <cell r="AA1951" t="str">
            <v>CPP Notification Failure. Move 7 kWh from super peak to on peak.</v>
          </cell>
        </row>
        <row r="1952">
          <cell r="E1952">
            <v>38180</v>
          </cell>
          <cell r="F1952">
            <v>31</v>
          </cell>
          <cell r="G1952">
            <v>1099</v>
          </cell>
          <cell r="K1952" t="str">
            <v>DRLI</v>
          </cell>
          <cell r="L1952">
            <v>38149</v>
          </cell>
          <cell r="N1952">
            <v>881</v>
          </cell>
          <cell r="P1952">
            <v>218</v>
          </cell>
          <cell r="Q1952">
            <v>0</v>
          </cell>
          <cell r="R1952">
            <v>-10.369999885559082</v>
          </cell>
          <cell r="S1952">
            <v>33.909999847412109</v>
          </cell>
          <cell r="T1952">
            <v>0</v>
          </cell>
          <cell r="U1952">
            <v>0</v>
          </cell>
          <cell r="V1952">
            <v>103.18000030517578</v>
          </cell>
          <cell r="W1952" t="str">
            <v>CISCO_DAILY_BILL_DTL20040713.TXT</v>
          </cell>
          <cell r="X1952">
            <v>38182</v>
          </cell>
          <cell r="Z1952" t="str">
            <v>Print Summary</v>
          </cell>
        </row>
        <row r="1953">
          <cell r="E1953">
            <v>38209</v>
          </cell>
          <cell r="F1953">
            <v>29</v>
          </cell>
          <cell r="G1953">
            <v>1259</v>
          </cell>
          <cell r="K1953" t="str">
            <v>DRLI</v>
          </cell>
          <cell r="L1953">
            <v>38180</v>
          </cell>
          <cell r="N1953">
            <v>955</v>
          </cell>
          <cell r="P1953">
            <v>222</v>
          </cell>
          <cell r="Q1953">
            <v>82</v>
          </cell>
          <cell r="R1953">
            <v>-11.239999771118164</v>
          </cell>
          <cell r="S1953">
            <v>34.529998779296875</v>
          </cell>
          <cell r="T1953">
            <v>53.150001525878906</v>
          </cell>
          <cell r="U1953">
            <v>0</v>
          </cell>
          <cell r="V1953">
            <v>159.3800048828125</v>
          </cell>
          <cell r="W1953" t="str">
            <v>CISCO_DAILY_BILL_DTL20040811.TXT</v>
          </cell>
          <cell r="X1953">
            <v>38211</v>
          </cell>
          <cell r="Z1953" t="str">
            <v>Print Summary</v>
          </cell>
        </row>
        <row r="1954">
          <cell r="E1954">
            <v>38242</v>
          </cell>
          <cell r="F1954">
            <v>33</v>
          </cell>
          <cell r="G1954">
            <v>1477</v>
          </cell>
          <cell r="K1954" t="str">
            <v>DRLI</v>
          </cell>
          <cell r="L1954">
            <v>38209</v>
          </cell>
          <cell r="N1954">
            <v>1186</v>
          </cell>
          <cell r="P1954">
            <v>217</v>
          </cell>
          <cell r="Q1954">
            <v>74</v>
          </cell>
          <cell r="R1954">
            <v>-19.059999465942383</v>
          </cell>
          <cell r="S1954">
            <v>33.029998779296875</v>
          </cell>
          <cell r="T1954">
            <v>47.450000762939453</v>
          </cell>
          <cell r="U1954">
            <v>0</v>
          </cell>
          <cell r="V1954">
            <v>164.6199951171875</v>
          </cell>
          <cell r="W1954" t="str">
            <v>CISCO_DAILY_BILL_DTL20040914.TXT</v>
          </cell>
          <cell r="X1954">
            <v>38245</v>
          </cell>
          <cell r="Z1954" t="str">
            <v>Print Summary</v>
          </cell>
        </row>
        <row r="1955">
          <cell r="E1955">
            <v>37812</v>
          </cell>
          <cell r="F1955">
            <v>10</v>
          </cell>
          <cell r="G1955">
            <v>137</v>
          </cell>
          <cell r="K1955" t="str">
            <v>DR</v>
          </cell>
          <cell r="L1955">
            <v>37802</v>
          </cell>
          <cell r="N1955">
            <v>117</v>
          </cell>
          <cell r="P1955">
            <v>18</v>
          </cell>
          <cell r="Q1955">
            <v>2</v>
          </cell>
          <cell r="R1955">
            <v>0.56999999284744263</v>
          </cell>
          <cell r="S1955">
            <v>3.0999999046325684</v>
          </cell>
          <cell r="T1955">
            <v>1.3300000429153442</v>
          </cell>
          <cell r="U1955">
            <v>0.69999998807907104</v>
          </cell>
          <cell r="V1955">
            <v>16.110000610351563</v>
          </cell>
          <cell r="W1955" t="str">
            <v>CISCO_DAILY_BILL_DTL20030723.TXT</v>
          </cell>
          <cell r="X1955">
            <v>37826</v>
          </cell>
          <cell r="Z1955" t="str">
            <v>Print Summary</v>
          </cell>
        </row>
        <row r="1956">
          <cell r="E1956">
            <v>37843</v>
          </cell>
          <cell r="F1956">
            <v>31</v>
          </cell>
          <cell r="G1956">
            <v>682</v>
          </cell>
          <cell r="K1956" t="str">
            <v>DR</v>
          </cell>
          <cell r="L1956">
            <v>37812</v>
          </cell>
          <cell r="N1956">
            <v>610</v>
          </cell>
          <cell r="P1956">
            <v>54</v>
          </cell>
          <cell r="Q1956">
            <v>18</v>
          </cell>
          <cell r="R1956">
            <v>2.9700000286102295</v>
          </cell>
          <cell r="S1956">
            <v>9.3000001907348633</v>
          </cell>
          <cell r="T1956">
            <v>11.970000267028809</v>
          </cell>
          <cell r="U1956">
            <v>3.5</v>
          </cell>
          <cell r="V1956">
            <v>87.120002746582031</v>
          </cell>
          <cell r="W1956" t="str">
            <v>CISCO_DAILY_BILL_DTL20030813.TXT</v>
          </cell>
          <cell r="X1956">
            <v>37847</v>
          </cell>
          <cell r="Z1956" t="str">
            <v>Print Summary</v>
          </cell>
          <cell r="AA1956" t="str">
            <v>CPP Notification Failure. Move 4 kWh from super peak to on peak.</v>
          </cell>
        </row>
        <row r="1957">
          <cell r="E1957">
            <v>37873</v>
          </cell>
          <cell r="F1957">
            <v>30</v>
          </cell>
          <cell r="G1957">
            <v>895</v>
          </cell>
          <cell r="K1957" t="str">
            <v>DR</v>
          </cell>
          <cell r="L1957">
            <v>37843</v>
          </cell>
          <cell r="N1957">
            <v>778</v>
          </cell>
          <cell r="P1957">
            <v>108</v>
          </cell>
          <cell r="Q1957">
            <v>9</v>
          </cell>
          <cell r="R1957">
            <v>3.940000057220459</v>
          </cell>
          <cell r="S1957">
            <v>18.610000610351563</v>
          </cell>
          <cell r="T1957">
            <v>5.9899997711181641</v>
          </cell>
          <cell r="U1957">
            <v>4.4200000762939453</v>
          </cell>
          <cell r="V1957">
            <v>117.30000305175781</v>
          </cell>
          <cell r="W1957" t="str">
            <v>CISCO_DAILY_BILL_DTL20030911.TXT</v>
          </cell>
          <cell r="X1957">
            <v>37876</v>
          </cell>
          <cell r="Z1957" t="str">
            <v>Print Summary</v>
          </cell>
        </row>
        <row r="1958">
          <cell r="E1958">
            <v>37896</v>
          </cell>
          <cell r="F1958">
            <v>23</v>
          </cell>
          <cell r="G1958">
            <v>381</v>
          </cell>
          <cell r="K1958" t="str">
            <v>DR</v>
          </cell>
          <cell r="L1958">
            <v>37873</v>
          </cell>
          <cell r="N1958">
            <v>332</v>
          </cell>
          <cell r="P1958">
            <v>44</v>
          </cell>
          <cell r="Q1958">
            <v>5</v>
          </cell>
          <cell r="R1958">
            <v>1.8400000333786011</v>
          </cell>
          <cell r="S1958">
            <v>7.5999999046325684</v>
          </cell>
          <cell r="T1958">
            <v>3.3299999237060547</v>
          </cell>
          <cell r="U1958">
            <v>1.690000057220459</v>
          </cell>
          <cell r="V1958">
            <v>45.189998626708984</v>
          </cell>
          <cell r="W1958" t="str">
            <v>CISCO_DAILY_BILL_DTL20031009.TXT</v>
          </cell>
          <cell r="X1958">
            <v>37904</v>
          </cell>
          <cell r="Z1958" t="str">
            <v>Print Summary</v>
          </cell>
        </row>
        <row r="1959">
          <cell r="E1959">
            <v>38181</v>
          </cell>
          <cell r="F1959">
            <v>29</v>
          </cell>
          <cell r="G1959">
            <v>565</v>
          </cell>
          <cell r="K1959" t="str">
            <v>DR</v>
          </cell>
          <cell r="L1959">
            <v>38152</v>
          </cell>
          <cell r="N1959">
            <v>461</v>
          </cell>
          <cell r="P1959">
            <v>104</v>
          </cell>
          <cell r="Q1959">
            <v>0</v>
          </cell>
          <cell r="R1959">
            <v>-5.429999828338623</v>
          </cell>
          <cell r="S1959">
            <v>16.180000305175781</v>
          </cell>
          <cell r="T1959">
            <v>0</v>
          </cell>
          <cell r="U1959">
            <v>2.7899999618530273</v>
          </cell>
          <cell r="V1959">
            <v>66.55999755859375</v>
          </cell>
          <cell r="W1959" t="str">
            <v>CISCO_DAILY_BILL_DTL20040714.TXT</v>
          </cell>
          <cell r="X1959">
            <v>38183</v>
          </cell>
          <cell r="Z1959" t="str">
            <v>Print Summary</v>
          </cell>
        </row>
        <row r="1960">
          <cell r="E1960">
            <v>38210</v>
          </cell>
          <cell r="F1960">
            <v>29</v>
          </cell>
          <cell r="G1960">
            <v>571</v>
          </cell>
          <cell r="K1960" t="str">
            <v>DR</v>
          </cell>
          <cell r="L1960">
            <v>38181</v>
          </cell>
          <cell r="N1960">
            <v>464</v>
          </cell>
          <cell r="P1960">
            <v>70</v>
          </cell>
          <cell r="Q1960">
            <v>37</v>
          </cell>
          <cell r="R1960">
            <v>-5.4600000381469727</v>
          </cell>
          <cell r="S1960">
            <v>10.890000343322754</v>
          </cell>
          <cell r="T1960">
            <v>23.979999542236328</v>
          </cell>
          <cell r="U1960">
            <v>2.8199999332427979</v>
          </cell>
          <cell r="V1960">
            <v>86</v>
          </cell>
          <cell r="W1960" t="str">
            <v>CISCO_DAILY_BILL_DTL20040812.TXT</v>
          </cell>
          <cell r="X1960">
            <v>38212</v>
          </cell>
          <cell r="Z1960" t="str">
            <v>Print Summary</v>
          </cell>
        </row>
        <row r="1961">
          <cell r="E1961">
            <v>38243</v>
          </cell>
          <cell r="F1961">
            <v>33</v>
          </cell>
          <cell r="G1961">
            <v>634</v>
          </cell>
          <cell r="K1961" t="str">
            <v>DR</v>
          </cell>
          <cell r="L1961">
            <v>38210</v>
          </cell>
          <cell r="N1961">
            <v>514</v>
          </cell>
          <cell r="P1961">
            <v>94</v>
          </cell>
          <cell r="Q1961">
            <v>26</v>
          </cell>
          <cell r="R1961">
            <v>-7.75</v>
          </cell>
          <cell r="S1961">
            <v>14.420000076293945</v>
          </cell>
          <cell r="T1961">
            <v>16.690000534057617</v>
          </cell>
          <cell r="U1961">
            <v>3.119999885559082</v>
          </cell>
          <cell r="V1961">
            <v>86.110000610351563</v>
          </cell>
          <cell r="W1961" t="str">
            <v>CISCO_DAILY_BILL_DTL20040914.TXT</v>
          </cell>
          <cell r="X1961">
            <v>38245</v>
          </cell>
          <cell r="Z1961" t="str">
            <v>Print Summary</v>
          </cell>
          <cell r="AA1961" t="str">
            <v>CPP Notification Failure. Move 4 kWh from super peak to on peak.</v>
          </cell>
        </row>
        <row r="1962">
          <cell r="E1962">
            <v>37845</v>
          </cell>
          <cell r="F1962">
            <v>28</v>
          </cell>
          <cell r="G1962">
            <v>331</v>
          </cell>
          <cell r="K1962" t="str">
            <v>DR</v>
          </cell>
          <cell r="L1962">
            <v>37817</v>
          </cell>
          <cell r="N1962">
            <v>286</v>
          </cell>
          <cell r="P1962">
            <v>38</v>
          </cell>
          <cell r="Q1962">
            <v>7</v>
          </cell>
          <cell r="R1962">
            <v>12.550000190734863</v>
          </cell>
          <cell r="S1962">
            <v>5.8499999046325684</v>
          </cell>
          <cell r="T1962">
            <v>3.3199999332427979</v>
          </cell>
          <cell r="U1962">
            <v>1.7000000476837158</v>
          </cell>
          <cell r="V1962">
            <v>48.560001373291016</v>
          </cell>
          <cell r="W1962" t="str">
            <v>CISCO_DAILY_BILL_DTL20030813.TXT</v>
          </cell>
          <cell r="X1962">
            <v>37847</v>
          </cell>
          <cell r="Z1962" t="str">
            <v>Print Summary</v>
          </cell>
          <cell r="AA1962" t="str">
            <v>CPP Notification Failure. Move 1 kWh from super peak to on peak.</v>
          </cell>
        </row>
        <row r="1963">
          <cell r="E1963">
            <v>37875</v>
          </cell>
          <cell r="F1963">
            <v>30</v>
          </cell>
          <cell r="G1963">
            <v>427</v>
          </cell>
          <cell r="K1963" t="str">
            <v>DR</v>
          </cell>
          <cell r="L1963">
            <v>37845</v>
          </cell>
          <cell r="N1963">
            <v>372</v>
          </cell>
          <cell r="P1963">
            <v>45</v>
          </cell>
          <cell r="Q1963">
            <v>10</v>
          </cell>
          <cell r="R1963">
            <v>16.420000076293945</v>
          </cell>
          <cell r="S1963">
            <v>6.940000057220459</v>
          </cell>
          <cell r="T1963">
            <v>4.7399997711181641</v>
          </cell>
          <cell r="U1963">
            <v>2.0799999237060547</v>
          </cell>
          <cell r="V1963">
            <v>64.480003356933594</v>
          </cell>
          <cell r="W1963" t="str">
            <v>CISCO_DAILY_BILL_DTL20030912.TXT</v>
          </cell>
          <cell r="X1963">
            <v>37879</v>
          </cell>
          <cell r="Z1963" t="str">
            <v>Print Summary</v>
          </cell>
        </row>
        <row r="1964">
          <cell r="E1964">
            <v>37906</v>
          </cell>
          <cell r="F1964">
            <v>31</v>
          </cell>
          <cell r="G1964">
            <v>442</v>
          </cell>
          <cell r="K1964" t="str">
            <v>DR</v>
          </cell>
          <cell r="L1964">
            <v>37875</v>
          </cell>
          <cell r="N1964">
            <v>374</v>
          </cell>
          <cell r="P1964">
            <v>59</v>
          </cell>
          <cell r="Q1964">
            <v>9</v>
          </cell>
          <cell r="R1964">
            <v>16.659999847412109</v>
          </cell>
          <cell r="S1964">
            <v>9.130000114440918</v>
          </cell>
          <cell r="T1964">
            <v>4.2699999809265137</v>
          </cell>
          <cell r="U1964">
            <v>1.9600000381469727</v>
          </cell>
          <cell r="V1964">
            <v>67.900001525878906</v>
          </cell>
          <cell r="W1964" t="str">
            <v>CISCO_DAILY_BILL_DTL20031013.TXT</v>
          </cell>
          <cell r="X1964">
            <v>37908</v>
          </cell>
          <cell r="Z1964" t="str">
            <v>Print Summary</v>
          </cell>
        </row>
        <row r="1965">
          <cell r="E1965">
            <v>37936</v>
          </cell>
          <cell r="F1965">
            <v>30</v>
          </cell>
          <cell r="G1965">
            <v>405</v>
          </cell>
          <cell r="K1965" t="str">
            <v>DR</v>
          </cell>
          <cell r="L1965">
            <v>37906</v>
          </cell>
          <cell r="N1965">
            <v>335</v>
          </cell>
          <cell r="P1965">
            <v>65</v>
          </cell>
          <cell r="Q1965">
            <v>5</v>
          </cell>
          <cell r="R1965">
            <v>14.779999732971191</v>
          </cell>
          <cell r="S1965">
            <v>7.809999942779541</v>
          </cell>
          <cell r="T1965">
            <v>2.369999885559082</v>
          </cell>
          <cell r="U1965">
            <v>1.7999999523162842</v>
          </cell>
          <cell r="V1965">
            <v>59.180000305175781</v>
          </cell>
          <cell r="W1965" t="str">
            <v>CISCO_DAILY_BILL_DTL20031112.TXT</v>
          </cell>
          <cell r="X1965">
            <v>37938</v>
          </cell>
          <cell r="Z1965" t="str">
            <v>Print Summary</v>
          </cell>
        </row>
        <row r="1966">
          <cell r="E1966">
            <v>37966</v>
          </cell>
          <cell r="F1966">
            <v>30</v>
          </cell>
          <cell r="G1966">
            <v>462</v>
          </cell>
          <cell r="K1966" t="str">
            <v>DR</v>
          </cell>
          <cell r="L1966">
            <v>37936</v>
          </cell>
          <cell r="N1966">
            <v>376</v>
          </cell>
          <cell r="P1966">
            <v>86</v>
          </cell>
          <cell r="Q1966">
            <v>0</v>
          </cell>
          <cell r="R1966">
            <v>16.290000915527344</v>
          </cell>
          <cell r="S1966">
            <v>4.1599998474121094</v>
          </cell>
          <cell r="T1966">
            <v>0</v>
          </cell>
          <cell r="U1966">
            <v>2.0499999523162842</v>
          </cell>
          <cell r="V1966">
            <v>59.689998626708984</v>
          </cell>
          <cell r="W1966" t="str">
            <v>CISCO_DAILY_BILL_DTL20031216.TXT</v>
          </cell>
          <cell r="X1966">
            <v>37972</v>
          </cell>
          <cell r="Z1966" t="str">
            <v>Print Summary</v>
          </cell>
        </row>
        <row r="1967">
          <cell r="E1967">
            <v>37999</v>
          </cell>
          <cell r="F1967">
            <v>33</v>
          </cell>
          <cell r="G1967">
            <v>568</v>
          </cell>
          <cell r="K1967" t="str">
            <v>DR</v>
          </cell>
          <cell r="L1967">
            <v>37966</v>
          </cell>
          <cell r="N1967">
            <v>467</v>
          </cell>
          <cell r="P1967">
            <v>96</v>
          </cell>
          <cell r="Q1967">
            <v>5</v>
          </cell>
          <cell r="R1967">
            <v>20.229999542236328</v>
          </cell>
          <cell r="S1967">
            <v>4.6399998664855957</v>
          </cell>
          <cell r="T1967">
            <v>3.2899999618530273</v>
          </cell>
          <cell r="U1967">
            <v>2.5199999809265137</v>
          </cell>
          <cell r="V1967">
            <v>77.319999694824219</v>
          </cell>
          <cell r="W1967" t="str">
            <v>CISCO_DAILY_BILL_DTL20040115.TXT</v>
          </cell>
          <cell r="X1967">
            <v>38002</v>
          </cell>
          <cell r="Z1967" t="str">
            <v>Print Summary</v>
          </cell>
        </row>
        <row r="1968">
          <cell r="E1968">
            <v>38028</v>
          </cell>
          <cell r="F1968">
            <v>29</v>
          </cell>
          <cell r="G1968">
            <v>407</v>
          </cell>
          <cell r="K1968" t="str">
            <v>DR</v>
          </cell>
          <cell r="L1968">
            <v>37999</v>
          </cell>
          <cell r="N1968">
            <v>332</v>
          </cell>
          <cell r="P1968">
            <v>67</v>
          </cell>
          <cell r="Q1968">
            <v>8</v>
          </cell>
          <cell r="R1968">
            <v>14.270000457763672</v>
          </cell>
          <cell r="S1968">
            <v>3.2100000381469727</v>
          </cell>
          <cell r="T1968">
            <v>5.2600002288818359</v>
          </cell>
          <cell r="U1968">
            <v>1.9500000476837158</v>
          </cell>
          <cell r="V1968">
            <v>55.970001220703125</v>
          </cell>
          <cell r="W1968" t="str">
            <v>CISCO_DAILY_BILL_DTL20040213.TXT</v>
          </cell>
          <cell r="X1968">
            <v>38034</v>
          </cell>
          <cell r="Z1968" t="str">
            <v>Print Summary</v>
          </cell>
        </row>
        <row r="1969">
          <cell r="E1969">
            <v>38060</v>
          </cell>
          <cell r="F1969">
            <v>32</v>
          </cell>
          <cell r="G1969">
            <v>440</v>
          </cell>
          <cell r="K1969" t="str">
            <v>DR</v>
          </cell>
          <cell r="L1969">
            <v>38028</v>
          </cell>
          <cell r="N1969">
            <v>364</v>
          </cell>
          <cell r="P1969">
            <v>76</v>
          </cell>
          <cell r="Q1969">
            <v>0</v>
          </cell>
          <cell r="R1969">
            <v>15.590000152587891</v>
          </cell>
          <cell r="S1969">
            <v>3.6400001049041748</v>
          </cell>
          <cell r="T1969">
            <v>0</v>
          </cell>
          <cell r="U1969">
            <v>2.1600000858306885</v>
          </cell>
          <cell r="V1969">
            <v>55.459999084472656</v>
          </cell>
          <cell r="W1969" t="str">
            <v>CISCO_DAILY_BILL_DTL20040315.TXT</v>
          </cell>
          <cell r="X1969">
            <v>38062</v>
          </cell>
          <cell r="Z1969" t="str">
            <v>Print Summary</v>
          </cell>
        </row>
        <row r="1970">
          <cell r="E1970">
            <v>38089</v>
          </cell>
          <cell r="F1970">
            <v>29</v>
          </cell>
          <cell r="G1970">
            <v>381</v>
          </cell>
          <cell r="K1970" t="str">
            <v>DR</v>
          </cell>
          <cell r="L1970">
            <v>38060</v>
          </cell>
          <cell r="N1970">
            <v>306</v>
          </cell>
          <cell r="P1970">
            <v>75</v>
          </cell>
          <cell r="Q1970">
            <v>0</v>
          </cell>
          <cell r="R1970">
            <v>12.819999694824219</v>
          </cell>
          <cell r="S1970">
            <v>3.5499999523162842</v>
          </cell>
          <cell r="T1970">
            <v>0</v>
          </cell>
          <cell r="U1970">
            <v>1.8799999952316284</v>
          </cell>
          <cell r="V1970">
            <v>47.909999847412109</v>
          </cell>
          <cell r="W1970" t="str">
            <v>CISCO_DAILY_BILL_DTL20040414.TXT</v>
          </cell>
          <cell r="X1970">
            <v>38092</v>
          </cell>
          <cell r="Z1970" t="str">
            <v>Print Summary</v>
          </cell>
        </row>
        <row r="1971">
          <cell r="E1971">
            <v>38119</v>
          </cell>
          <cell r="F1971">
            <v>30</v>
          </cell>
          <cell r="G1971">
            <v>364</v>
          </cell>
          <cell r="K1971" t="str">
            <v>DR</v>
          </cell>
          <cell r="L1971">
            <v>38089</v>
          </cell>
          <cell r="N1971">
            <v>295</v>
          </cell>
          <cell r="P1971">
            <v>69</v>
          </cell>
          <cell r="Q1971">
            <v>0</v>
          </cell>
          <cell r="R1971">
            <v>7.820000171661377</v>
          </cell>
          <cell r="S1971">
            <v>4.369999885559082</v>
          </cell>
          <cell r="T1971">
            <v>0</v>
          </cell>
          <cell r="U1971">
            <v>1.7899999618530273</v>
          </cell>
          <cell r="V1971">
            <v>44.259998321533203</v>
          </cell>
          <cell r="W1971" t="str">
            <v>CISCO_DAILY_BILL_DTL20040513.TXT</v>
          </cell>
          <cell r="X1971">
            <v>38121</v>
          </cell>
          <cell r="Z1971" t="str">
            <v>Print Summary</v>
          </cell>
        </row>
        <row r="1972">
          <cell r="E1972">
            <v>38151</v>
          </cell>
          <cell r="F1972">
            <v>32</v>
          </cell>
          <cell r="G1972">
            <v>388</v>
          </cell>
          <cell r="K1972" t="str">
            <v>DR</v>
          </cell>
          <cell r="L1972">
            <v>38119</v>
          </cell>
          <cell r="N1972">
            <v>329</v>
          </cell>
          <cell r="P1972">
            <v>59</v>
          </cell>
          <cell r="Q1972">
            <v>0</v>
          </cell>
          <cell r="R1972">
            <v>8.9600000381469727</v>
          </cell>
          <cell r="S1972">
            <v>8.1000003814697266</v>
          </cell>
          <cell r="T1972">
            <v>0</v>
          </cell>
          <cell r="U1972">
            <v>1.9199999570846558</v>
          </cell>
          <cell r="V1972">
            <v>51.459999084472656</v>
          </cell>
          <cell r="W1972" t="str">
            <v>CISCO_DAILY_BILL_DTL20040614.TXT</v>
          </cell>
          <cell r="X1972">
            <v>38153</v>
          </cell>
          <cell r="Z1972" t="str">
            <v>Print Summary</v>
          </cell>
        </row>
        <row r="1973">
          <cell r="E1973">
            <v>38181</v>
          </cell>
          <cell r="F1973">
            <v>30</v>
          </cell>
          <cell r="G1973">
            <v>276</v>
          </cell>
          <cell r="K1973" t="str">
            <v>DR</v>
          </cell>
          <cell r="L1973">
            <v>38151</v>
          </cell>
          <cell r="N1973">
            <v>228</v>
          </cell>
          <cell r="P1973">
            <v>48</v>
          </cell>
          <cell r="Q1973">
            <v>0</v>
          </cell>
          <cell r="R1973">
            <v>6.2100000381469727</v>
          </cell>
          <cell r="S1973">
            <v>6.5900001525878906</v>
          </cell>
          <cell r="T1973">
            <v>0</v>
          </cell>
          <cell r="U1973">
            <v>1.3600000143051147</v>
          </cell>
          <cell r="V1973">
            <v>36.380001068115234</v>
          </cell>
          <cell r="W1973" t="str">
            <v>CISCO_DAILY_BILL_DTL20040714.TXT</v>
          </cell>
          <cell r="X1973">
            <v>38183</v>
          </cell>
          <cell r="Z1973" t="str">
            <v>Print Summary</v>
          </cell>
        </row>
        <row r="1974">
          <cell r="E1974">
            <v>38210</v>
          </cell>
          <cell r="F1974">
            <v>29</v>
          </cell>
          <cell r="G1974">
            <v>448</v>
          </cell>
          <cell r="K1974" t="str">
            <v>DR</v>
          </cell>
          <cell r="L1974">
            <v>38181</v>
          </cell>
          <cell r="N1974">
            <v>379</v>
          </cell>
          <cell r="P1974">
            <v>49</v>
          </cell>
          <cell r="Q1974">
            <v>20</v>
          </cell>
          <cell r="R1974">
            <v>10.319999694824219</v>
          </cell>
          <cell r="S1974">
            <v>6.7199997901916504</v>
          </cell>
          <cell r="T1974">
            <v>9.1400003433227539</v>
          </cell>
          <cell r="U1974">
            <v>2.2100000381469727</v>
          </cell>
          <cell r="V1974">
            <v>69.120002746582031</v>
          </cell>
          <cell r="W1974" t="str">
            <v>CISCO_DAILY_BILL_DTL20040813.TXT</v>
          </cell>
          <cell r="X1974">
            <v>38215</v>
          </cell>
          <cell r="Z1974" t="str">
            <v>Print Summary</v>
          </cell>
        </row>
        <row r="1975">
          <cell r="E1975">
            <v>38243</v>
          </cell>
          <cell r="F1975">
            <v>33</v>
          </cell>
          <cell r="G1975">
            <v>455</v>
          </cell>
          <cell r="K1975" t="str">
            <v>DR</v>
          </cell>
          <cell r="L1975">
            <v>38210</v>
          </cell>
          <cell r="N1975">
            <v>397</v>
          </cell>
          <cell r="P1975">
            <v>41</v>
          </cell>
          <cell r="Q1975">
            <v>17</v>
          </cell>
          <cell r="R1975">
            <v>9.4700002670288086</v>
          </cell>
          <cell r="S1975">
            <v>5.5300002098083496</v>
          </cell>
          <cell r="T1975">
            <v>7.6599998474121094</v>
          </cell>
          <cell r="U1975">
            <v>2.2400000095367432</v>
          </cell>
          <cell r="V1975">
            <v>64.44000244140625</v>
          </cell>
          <cell r="W1975" t="str">
            <v>CISCO_DAILY_BILL_DTL20040914.TXT</v>
          </cell>
          <cell r="X1975">
            <v>38245</v>
          </cell>
          <cell r="Z1975" t="str">
            <v>Print Summary</v>
          </cell>
          <cell r="AA1975" t="str">
            <v>CPP Notification Failure. Move 4 kWh from super peak to on peak.</v>
          </cell>
        </row>
        <row r="1976">
          <cell r="E1976">
            <v>37935</v>
          </cell>
          <cell r="F1976">
            <v>31</v>
          </cell>
          <cell r="G1976">
            <v>674</v>
          </cell>
          <cell r="K1976" t="str">
            <v>DR</v>
          </cell>
          <cell r="L1976">
            <v>37904</v>
          </cell>
          <cell r="N1976">
            <v>582</v>
          </cell>
          <cell r="P1976">
            <v>87</v>
          </cell>
          <cell r="Q1976">
            <v>5</v>
          </cell>
          <cell r="R1976">
            <v>8.7299995422363281</v>
          </cell>
          <cell r="S1976">
            <v>17.5</v>
          </cell>
          <cell r="T1976">
            <v>3.3299999237060547</v>
          </cell>
          <cell r="U1976">
            <v>3</v>
          </cell>
          <cell r="V1976">
            <v>91.650001525878906</v>
          </cell>
          <cell r="W1976" t="str">
            <v>CISCO_DAILY_BILL_DTL20031111.TXT</v>
          </cell>
          <cell r="X1976">
            <v>37937</v>
          </cell>
          <cell r="Z1976" t="str">
            <v>Print Summary</v>
          </cell>
          <cell r="AA1976" t="str">
            <v>CPP Notification Failure. Move 4 kWh from super peak to on peak.</v>
          </cell>
        </row>
        <row r="1977">
          <cell r="E1977">
            <v>37935</v>
          </cell>
          <cell r="F1977">
            <v>31</v>
          </cell>
          <cell r="G1977">
            <v>674</v>
          </cell>
          <cell r="K1977" t="str">
            <v>DR</v>
          </cell>
          <cell r="L1977">
            <v>37904</v>
          </cell>
          <cell r="N1977">
            <v>582</v>
          </cell>
          <cell r="P1977">
            <v>91</v>
          </cell>
          <cell r="Q1977">
            <v>1</v>
          </cell>
          <cell r="R1977">
            <v>8.7299995422363281</v>
          </cell>
          <cell r="S1977">
            <v>18.190000534057617</v>
          </cell>
          <cell r="T1977">
            <v>0.67000001668930054</v>
          </cell>
          <cell r="U1977">
            <v>3</v>
          </cell>
          <cell r="V1977">
            <v>89.680000305175781</v>
          </cell>
          <cell r="W1977" t="str">
            <v>CISCO_DAILY_BILL_DTL20031113.TXT</v>
          </cell>
          <cell r="X1977">
            <v>37939</v>
          </cell>
          <cell r="Z1977" t="str">
            <v>Print Summary</v>
          </cell>
          <cell r="AA1977" t="str">
            <v>CPP Notification Failure. Move 4 kWh from super peak to on peak.</v>
          </cell>
        </row>
        <row r="1978">
          <cell r="E1978">
            <v>37965</v>
          </cell>
          <cell r="F1978">
            <v>30</v>
          </cell>
          <cell r="G1978">
            <v>701</v>
          </cell>
          <cell r="K1978" t="str">
            <v>DR</v>
          </cell>
          <cell r="L1978">
            <v>37935</v>
          </cell>
          <cell r="N1978">
            <v>606</v>
          </cell>
          <cell r="P1978">
            <v>95</v>
          </cell>
          <cell r="Q1978">
            <v>0</v>
          </cell>
          <cell r="R1978">
            <v>20.620000839233398</v>
          </cell>
          <cell r="S1978">
            <v>25.079999923706055</v>
          </cell>
          <cell r="T1978">
            <v>0</v>
          </cell>
          <cell r="U1978">
            <v>3.1099998950958252</v>
          </cell>
          <cell r="V1978">
            <v>109.61000061035156</v>
          </cell>
          <cell r="W1978" t="str">
            <v>CISCO_DAILY_BILL_DTL20031216.TXT</v>
          </cell>
          <cell r="X1978">
            <v>37972</v>
          </cell>
          <cell r="Z1978" t="str">
            <v>Print Summary</v>
          </cell>
        </row>
        <row r="1979">
          <cell r="E1979">
            <v>37998</v>
          </cell>
          <cell r="F1979">
            <v>33</v>
          </cell>
          <cell r="G1979">
            <v>855</v>
          </cell>
          <cell r="K1979" t="str">
            <v>DR</v>
          </cell>
          <cell r="L1979">
            <v>37965</v>
          </cell>
          <cell r="N1979">
            <v>736</v>
          </cell>
          <cell r="P1979">
            <v>114</v>
          </cell>
          <cell r="Q1979">
            <v>5</v>
          </cell>
          <cell r="R1979">
            <v>25.040000915527344</v>
          </cell>
          <cell r="S1979">
            <v>30.100000381469727</v>
          </cell>
          <cell r="T1979">
            <v>2.4200000762939453</v>
          </cell>
          <cell r="U1979">
            <v>3.7999999523162842</v>
          </cell>
          <cell r="V1979">
            <v>136.91000366210938</v>
          </cell>
          <cell r="W1979" t="str">
            <v>CISCO_DAILY_BILL_DTL20040114.TXT</v>
          </cell>
          <cell r="X1979">
            <v>38001</v>
          </cell>
          <cell r="Z1979" t="str">
            <v>Print Summary</v>
          </cell>
        </row>
        <row r="1980">
          <cell r="E1980">
            <v>38027</v>
          </cell>
          <cell r="F1980">
            <v>29</v>
          </cell>
          <cell r="G1980">
            <v>642</v>
          </cell>
          <cell r="K1980" t="str">
            <v>DR</v>
          </cell>
          <cell r="L1980">
            <v>37998</v>
          </cell>
          <cell r="N1980">
            <v>556</v>
          </cell>
          <cell r="P1980">
            <v>79</v>
          </cell>
          <cell r="Q1980">
            <v>7</v>
          </cell>
          <cell r="R1980">
            <v>18.729999542236328</v>
          </cell>
          <cell r="S1980">
            <v>20.829999923706055</v>
          </cell>
          <cell r="T1980">
            <v>3.380000114440918</v>
          </cell>
          <cell r="U1980">
            <v>3.059999942779541</v>
          </cell>
          <cell r="V1980">
            <v>100.05000305175781</v>
          </cell>
          <cell r="W1980" t="str">
            <v>CISCO_DAILY_BILL_DTL20040211.TXT</v>
          </cell>
          <cell r="X1980">
            <v>38029</v>
          </cell>
          <cell r="Z1980" t="str">
            <v>Print Summary</v>
          </cell>
        </row>
        <row r="1981">
          <cell r="E1981">
            <v>38057</v>
          </cell>
          <cell r="F1981">
            <v>30</v>
          </cell>
          <cell r="G1981">
            <v>710</v>
          </cell>
          <cell r="K1981" t="str">
            <v>DR</v>
          </cell>
          <cell r="L1981">
            <v>38027</v>
          </cell>
          <cell r="N1981">
            <v>614</v>
          </cell>
          <cell r="P1981">
            <v>96</v>
          </cell>
          <cell r="Q1981">
            <v>0</v>
          </cell>
          <cell r="R1981">
            <v>20.579999923706055</v>
          </cell>
          <cell r="S1981">
            <v>25.299999237060547</v>
          </cell>
          <cell r="T1981">
            <v>0</v>
          </cell>
          <cell r="U1981">
            <v>3.5</v>
          </cell>
          <cell r="V1981">
            <v>110.37999725341797</v>
          </cell>
          <cell r="W1981" t="str">
            <v>CISCO_DAILY_BILL_DTL20040312.TXT</v>
          </cell>
          <cell r="X1981">
            <v>38061</v>
          </cell>
          <cell r="Z1981" t="str">
            <v>Print Summary</v>
          </cell>
        </row>
        <row r="1982">
          <cell r="E1982">
            <v>38088</v>
          </cell>
          <cell r="F1982">
            <v>31</v>
          </cell>
          <cell r="G1982">
            <v>793</v>
          </cell>
          <cell r="K1982" t="str">
            <v>DR</v>
          </cell>
          <cell r="L1982">
            <v>38057</v>
          </cell>
          <cell r="N1982">
            <v>697</v>
          </cell>
          <cell r="P1982">
            <v>96</v>
          </cell>
          <cell r="Q1982">
            <v>0</v>
          </cell>
          <cell r="R1982">
            <v>23</v>
          </cell>
          <cell r="S1982">
            <v>25.299999237060547</v>
          </cell>
          <cell r="T1982">
            <v>0</v>
          </cell>
          <cell r="U1982">
            <v>3.9100000858306885</v>
          </cell>
          <cell r="V1982">
            <v>122.68000030517578</v>
          </cell>
          <cell r="W1982" t="str">
            <v>CISCO_DAILY_BILL_DTL20040412.TXT</v>
          </cell>
          <cell r="X1982">
            <v>38090</v>
          </cell>
          <cell r="Z1982" t="str">
            <v>Print Summary</v>
          </cell>
        </row>
        <row r="1983">
          <cell r="E1983">
            <v>38118</v>
          </cell>
          <cell r="F1983">
            <v>30</v>
          </cell>
          <cell r="G1983">
            <v>853</v>
          </cell>
          <cell r="K1983" t="str">
            <v>DR</v>
          </cell>
          <cell r="L1983">
            <v>38088</v>
          </cell>
          <cell r="N1983">
            <v>741</v>
          </cell>
          <cell r="P1983">
            <v>112</v>
          </cell>
          <cell r="Q1983">
            <v>0</v>
          </cell>
          <cell r="R1983">
            <v>3.9100000858306885</v>
          </cell>
          <cell r="S1983">
            <v>24.25</v>
          </cell>
          <cell r="T1983">
            <v>0</v>
          </cell>
          <cell r="U1983">
            <v>4.1999998092651367</v>
          </cell>
          <cell r="V1983">
            <v>120.75</v>
          </cell>
          <cell r="W1983" t="str">
            <v>CISCO_DAILY_BILL_DTL20040512.TXT</v>
          </cell>
          <cell r="X1983">
            <v>38120</v>
          </cell>
          <cell r="Z1983" t="str">
            <v>Print Summary</v>
          </cell>
        </row>
        <row r="1984">
          <cell r="E1984">
            <v>38148</v>
          </cell>
          <cell r="F1984">
            <v>30</v>
          </cell>
          <cell r="G1984">
            <v>1026</v>
          </cell>
          <cell r="K1984" t="str">
            <v>DR</v>
          </cell>
          <cell r="L1984">
            <v>38118</v>
          </cell>
          <cell r="N1984">
            <v>847</v>
          </cell>
          <cell r="P1984">
            <v>179</v>
          </cell>
          <cell r="Q1984">
            <v>0</v>
          </cell>
          <cell r="R1984">
            <v>-9.9700002670288086</v>
          </cell>
          <cell r="S1984">
            <v>27.840000152587891</v>
          </cell>
          <cell r="T1984">
            <v>0</v>
          </cell>
          <cell r="U1984">
            <v>5.059999942779541</v>
          </cell>
          <cell r="V1984">
            <v>136.28999328613281</v>
          </cell>
          <cell r="W1984" t="str">
            <v>CISCO_DAILY_BILL_DTL20040611.TXT</v>
          </cell>
          <cell r="X1984">
            <v>38152</v>
          </cell>
          <cell r="Z1984" t="str">
            <v>Print Summary</v>
          </cell>
        </row>
        <row r="1985">
          <cell r="E1985">
            <v>38180</v>
          </cell>
          <cell r="F1985">
            <v>32</v>
          </cell>
          <cell r="G1985">
            <v>1117</v>
          </cell>
          <cell r="K1985" t="str">
            <v>DR</v>
          </cell>
          <cell r="L1985">
            <v>38148</v>
          </cell>
          <cell r="N1985">
            <v>984</v>
          </cell>
          <cell r="P1985">
            <v>133</v>
          </cell>
          <cell r="Q1985">
            <v>0</v>
          </cell>
          <cell r="R1985">
            <v>-11.579999923706055</v>
          </cell>
          <cell r="S1985">
            <v>20.690000534057617</v>
          </cell>
          <cell r="T1985">
            <v>0</v>
          </cell>
          <cell r="U1985">
            <v>5.5100002288818359</v>
          </cell>
          <cell r="V1985">
            <v>138.57000732421875</v>
          </cell>
          <cell r="W1985" t="str">
            <v>CISCO_DAILY_BILL_DTL20040713.TXT</v>
          </cell>
          <cell r="X1985">
            <v>38182</v>
          </cell>
          <cell r="Z1985" t="str">
            <v>Print Summary</v>
          </cell>
        </row>
        <row r="1986">
          <cell r="E1986">
            <v>38209</v>
          </cell>
          <cell r="F1986">
            <v>29</v>
          </cell>
          <cell r="G1986">
            <v>953</v>
          </cell>
          <cell r="K1986" t="str">
            <v>DR</v>
          </cell>
          <cell r="L1986">
            <v>38180</v>
          </cell>
          <cell r="N1986">
            <v>852</v>
          </cell>
          <cell r="P1986">
            <v>75</v>
          </cell>
          <cell r="Q1986">
            <v>26</v>
          </cell>
          <cell r="R1986">
            <v>-10.029999732971191</v>
          </cell>
          <cell r="S1986">
            <v>11.659999847412109</v>
          </cell>
          <cell r="T1986">
            <v>16.850000381469727</v>
          </cell>
          <cell r="U1986">
            <v>4.6999998092651367</v>
          </cell>
          <cell r="V1986">
            <v>127.51000213623047</v>
          </cell>
          <cell r="W1986" t="str">
            <v>CISCO_DAILY_BILL_DTL20040811.TXT</v>
          </cell>
          <cell r="X1986">
            <v>38211</v>
          </cell>
          <cell r="Z1986" t="str">
            <v>Print Summary</v>
          </cell>
        </row>
        <row r="1987">
          <cell r="E1987">
            <v>38242</v>
          </cell>
          <cell r="F1987">
            <v>33</v>
          </cell>
          <cell r="G1987">
            <v>1215</v>
          </cell>
          <cell r="K1987" t="str">
            <v>DR</v>
          </cell>
          <cell r="L1987">
            <v>38209</v>
          </cell>
          <cell r="N1987">
            <v>1117</v>
          </cell>
          <cell r="P1987">
            <v>79</v>
          </cell>
          <cell r="Q1987">
            <v>19</v>
          </cell>
          <cell r="R1987">
            <v>-16.920000076293945</v>
          </cell>
          <cell r="S1987">
            <v>12.130000114440918</v>
          </cell>
          <cell r="T1987">
            <v>12.189999580383301</v>
          </cell>
          <cell r="U1987">
            <v>5.9800000190734863</v>
          </cell>
          <cell r="V1987">
            <v>153.3699951171875</v>
          </cell>
          <cell r="W1987" t="str">
            <v>CISCO_DAILY_BILL_DTL20040914.TXT</v>
          </cell>
          <cell r="X1987">
            <v>38245</v>
          </cell>
          <cell r="Z1987" t="str">
            <v>Print Summary</v>
          </cell>
        </row>
        <row r="1988">
          <cell r="E1988">
            <v>37816</v>
          </cell>
          <cell r="F1988">
            <v>14</v>
          </cell>
          <cell r="G1988">
            <v>492</v>
          </cell>
          <cell r="K1988" t="str">
            <v>DR</v>
          </cell>
          <cell r="L1988">
            <v>37802</v>
          </cell>
          <cell r="N1988">
            <v>435</v>
          </cell>
          <cell r="P1988">
            <v>56</v>
          </cell>
          <cell r="Q1988">
            <v>1</v>
          </cell>
          <cell r="R1988">
            <v>19.079999923706055</v>
          </cell>
          <cell r="S1988">
            <v>8.619999885559082</v>
          </cell>
          <cell r="T1988">
            <v>0.4699999988079071</v>
          </cell>
          <cell r="U1988">
            <v>2.5199999809265137</v>
          </cell>
          <cell r="V1988">
            <v>78.699996948242188</v>
          </cell>
          <cell r="W1988" t="str">
            <v>CISCO_DAILY_BILL_DTL20030715.TXT</v>
          </cell>
          <cell r="X1988">
            <v>37818</v>
          </cell>
          <cell r="Z1988" t="str">
            <v>Print Summary</v>
          </cell>
        </row>
        <row r="1989">
          <cell r="E1989">
            <v>37845</v>
          </cell>
          <cell r="F1989">
            <v>29</v>
          </cell>
          <cell r="G1989">
            <v>1511</v>
          </cell>
          <cell r="K1989" t="str">
            <v>DR</v>
          </cell>
          <cell r="L1989">
            <v>37816</v>
          </cell>
          <cell r="N1989">
            <v>1232</v>
          </cell>
          <cell r="P1989">
            <v>274</v>
          </cell>
          <cell r="Q1989">
            <v>5</v>
          </cell>
          <cell r="R1989">
            <v>54.049999237060547</v>
          </cell>
          <cell r="S1989">
            <v>42.159999847412109</v>
          </cell>
          <cell r="T1989">
            <v>2.369999885559082</v>
          </cell>
          <cell r="U1989">
            <v>7.75</v>
          </cell>
          <cell r="V1989">
            <v>270.6300048828125</v>
          </cell>
          <cell r="W1989" t="str">
            <v>CISCO_DAILY_BILL_DTL20030814.TXT</v>
          </cell>
          <cell r="X1989">
            <v>37848</v>
          </cell>
          <cell r="Z1989" t="str">
            <v>Print Summary</v>
          </cell>
          <cell r="AA1989" t="str">
            <v>CPP Notification Failure. Move 2 kWh from super peak to on peak.</v>
          </cell>
        </row>
        <row r="1990">
          <cell r="E1990">
            <v>37875</v>
          </cell>
          <cell r="F1990">
            <v>30</v>
          </cell>
          <cell r="G1990">
            <v>1506</v>
          </cell>
          <cell r="K1990" t="str">
            <v>DR</v>
          </cell>
          <cell r="L1990">
            <v>37845</v>
          </cell>
          <cell r="N1990">
            <v>1277</v>
          </cell>
          <cell r="P1990">
            <v>197</v>
          </cell>
          <cell r="Q1990">
            <v>32</v>
          </cell>
          <cell r="R1990">
            <v>56.369998931884766</v>
          </cell>
          <cell r="S1990">
            <v>30.370000839233398</v>
          </cell>
          <cell r="T1990">
            <v>15.180000305175781</v>
          </cell>
          <cell r="U1990">
            <v>7.309999942779541</v>
          </cell>
          <cell r="V1990">
            <v>271.6199951171875</v>
          </cell>
          <cell r="W1990" t="str">
            <v>CISCO_DAILY_BILL_DTL20030912.TXT</v>
          </cell>
          <cell r="X1990">
            <v>37879</v>
          </cell>
          <cell r="Z1990" t="str">
            <v>Print Summary</v>
          </cell>
        </row>
        <row r="1991">
          <cell r="E1991">
            <v>37906</v>
          </cell>
          <cell r="F1991">
            <v>31</v>
          </cell>
          <cell r="G1991">
            <v>1137</v>
          </cell>
          <cell r="K1991" t="str">
            <v>DR</v>
          </cell>
          <cell r="L1991">
            <v>37875</v>
          </cell>
          <cell r="N1991">
            <v>989</v>
          </cell>
          <cell r="P1991">
            <v>130</v>
          </cell>
          <cell r="Q1991">
            <v>18</v>
          </cell>
          <cell r="R1991">
            <v>44.069999694824219</v>
          </cell>
          <cell r="S1991">
            <v>20.090000152587891</v>
          </cell>
          <cell r="T1991">
            <v>8.5399999618530273</v>
          </cell>
          <cell r="U1991">
            <v>5.0500001907348633</v>
          </cell>
          <cell r="V1991">
            <v>191.85000610351563</v>
          </cell>
          <cell r="W1991" t="str">
            <v>CISCO_DAILY_BILL_DTL20031014.TXT</v>
          </cell>
          <cell r="X1991">
            <v>37909</v>
          </cell>
          <cell r="Z1991" t="str">
            <v>Print Summary</v>
          </cell>
        </row>
        <row r="1992">
          <cell r="E1992">
            <v>37936</v>
          </cell>
          <cell r="F1992">
            <v>30</v>
          </cell>
          <cell r="G1992">
            <v>984</v>
          </cell>
          <cell r="K1992" t="str">
            <v>DR</v>
          </cell>
          <cell r="L1992">
            <v>37906</v>
          </cell>
          <cell r="N1992">
            <v>833</v>
          </cell>
          <cell r="P1992">
            <v>134</v>
          </cell>
          <cell r="Q1992">
            <v>17</v>
          </cell>
          <cell r="R1992">
            <v>36.740001678466797</v>
          </cell>
          <cell r="S1992">
            <v>16.780000686645508</v>
          </cell>
          <cell r="T1992">
            <v>8.0699996948242188</v>
          </cell>
          <cell r="U1992">
            <v>4.3600001335144043</v>
          </cell>
          <cell r="V1992">
            <v>160.96000671386719</v>
          </cell>
          <cell r="W1992" t="str">
            <v>CISCO_DAILY_BILL_DTL20031112.TXT</v>
          </cell>
          <cell r="X1992">
            <v>37938</v>
          </cell>
          <cell r="Z1992" t="str">
            <v>Print Summary</v>
          </cell>
        </row>
        <row r="1993">
          <cell r="E1993">
            <v>37966</v>
          </cell>
          <cell r="F1993">
            <v>30</v>
          </cell>
          <cell r="G1993">
            <v>948</v>
          </cell>
          <cell r="K1993" t="str">
            <v>DR</v>
          </cell>
          <cell r="L1993">
            <v>37936</v>
          </cell>
          <cell r="N1993">
            <v>813</v>
          </cell>
          <cell r="P1993">
            <v>135</v>
          </cell>
          <cell r="Q1993">
            <v>0</v>
          </cell>
          <cell r="R1993">
            <v>35.229999542236328</v>
          </cell>
          <cell r="S1993">
            <v>6.5199999809265137</v>
          </cell>
          <cell r="T1993">
            <v>0</v>
          </cell>
          <cell r="U1993">
            <v>4.2100000381469727</v>
          </cell>
          <cell r="V1993">
            <v>133.88999938964844</v>
          </cell>
          <cell r="W1993" t="str">
            <v>CISCO_DAILY_BILL_DTL20031212.TXT</v>
          </cell>
          <cell r="X1993">
            <v>37970</v>
          </cell>
          <cell r="Z1993" t="str">
            <v>Print Summary</v>
          </cell>
        </row>
        <row r="1994">
          <cell r="E1994">
            <v>37999</v>
          </cell>
          <cell r="F1994">
            <v>33</v>
          </cell>
          <cell r="G1994">
            <v>973</v>
          </cell>
          <cell r="K1994" t="str">
            <v>DR</v>
          </cell>
          <cell r="L1994">
            <v>37966</v>
          </cell>
          <cell r="N1994">
            <v>860</v>
          </cell>
          <cell r="P1994">
            <v>104</v>
          </cell>
          <cell r="Q1994">
            <v>9</v>
          </cell>
          <cell r="R1994">
            <v>37.259998321533203</v>
          </cell>
          <cell r="S1994">
            <v>5.0300002098083496</v>
          </cell>
          <cell r="T1994">
            <v>5.9200000762939453</v>
          </cell>
          <cell r="U1994">
            <v>4.3299999237060547</v>
          </cell>
          <cell r="V1994">
            <v>140.94000244140625</v>
          </cell>
          <cell r="W1994" t="str">
            <v>CISCO_DAILY_BILL_DTL20040114.TXT</v>
          </cell>
          <cell r="X1994">
            <v>38001</v>
          </cell>
          <cell r="Z1994" t="str">
            <v>Print Summary</v>
          </cell>
        </row>
        <row r="1995">
          <cell r="E1995">
            <v>38028</v>
          </cell>
          <cell r="F1995">
            <v>29</v>
          </cell>
          <cell r="G1995">
            <v>805</v>
          </cell>
          <cell r="K1995" t="str">
            <v>DR</v>
          </cell>
          <cell r="L1995">
            <v>37999</v>
          </cell>
          <cell r="N1995">
            <v>714</v>
          </cell>
          <cell r="P1995">
            <v>83</v>
          </cell>
          <cell r="Q1995">
            <v>8</v>
          </cell>
          <cell r="R1995">
            <v>30.690000534057617</v>
          </cell>
          <cell r="S1995">
            <v>3.9800000190734863</v>
          </cell>
          <cell r="T1995">
            <v>5.2600002288818359</v>
          </cell>
          <cell r="U1995">
            <v>3.8499999046325684</v>
          </cell>
          <cell r="V1995">
            <v>115.12000274658203</v>
          </cell>
          <cell r="W1995" t="str">
            <v>CISCO_DAILY_BILL_DTL20040212.TXT</v>
          </cell>
          <cell r="X1995">
            <v>38030</v>
          </cell>
          <cell r="Z1995" t="str">
            <v>Print Summary</v>
          </cell>
        </row>
        <row r="1996">
          <cell r="E1996">
            <v>38060</v>
          </cell>
          <cell r="F1996">
            <v>32</v>
          </cell>
          <cell r="G1996">
            <v>814</v>
          </cell>
          <cell r="K1996" t="str">
            <v>DR</v>
          </cell>
          <cell r="L1996">
            <v>38028</v>
          </cell>
          <cell r="N1996">
            <v>698</v>
          </cell>
          <cell r="P1996">
            <v>116</v>
          </cell>
          <cell r="Q1996">
            <v>0</v>
          </cell>
          <cell r="R1996">
            <v>29.899999618530273</v>
          </cell>
          <cell r="S1996">
            <v>5.5500001907348633</v>
          </cell>
          <cell r="T1996">
            <v>0</v>
          </cell>
          <cell r="U1996">
            <v>4.0199999809265137</v>
          </cell>
          <cell r="V1996">
            <v>110.81999969482422</v>
          </cell>
          <cell r="W1996" t="str">
            <v>CISCO_DAILY_BILL_DTL20040315.TXT</v>
          </cell>
          <cell r="X1996">
            <v>38062</v>
          </cell>
          <cell r="Z1996" t="str">
            <v>Print Summary</v>
          </cell>
        </row>
        <row r="1997">
          <cell r="E1997">
            <v>38089</v>
          </cell>
          <cell r="F1997">
            <v>29</v>
          </cell>
          <cell r="G1997">
            <v>803</v>
          </cell>
          <cell r="K1997" t="str">
            <v>DR</v>
          </cell>
          <cell r="L1997">
            <v>38060</v>
          </cell>
          <cell r="N1997">
            <v>713</v>
          </cell>
          <cell r="P1997">
            <v>90</v>
          </cell>
          <cell r="Q1997">
            <v>0</v>
          </cell>
          <cell r="R1997">
            <v>29.879999160766602</v>
          </cell>
          <cell r="S1997">
            <v>4.2699999809265137</v>
          </cell>
          <cell r="T1997">
            <v>0</v>
          </cell>
          <cell r="U1997">
            <v>3.940000057220459</v>
          </cell>
          <cell r="V1997">
            <v>110.94000244140625</v>
          </cell>
          <cell r="W1997" t="str">
            <v>CISCO_DAILY_BILL_DTL20040413.TXT</v>
          </cell>
          <cell r="X1997">
            <v>38091</v>
          </cell>
          <cell r="Z1997" t="str">
            <v>Print Summary</v>
          </cell>
        </row>
        <row r="1998">
          <cell r="E1998">
            <v>38119</v>
          </cell>
          <cell r="F1998">
            <v>30</v>
          </cell>
          <cell r="G1998">
            <v>957</v>
          </cell>
          <cell r="K1998" t="str">
            <v>DR</v>
          </cell>
          <cell r="L1998">
            <v>38089</v>
          </cell>
          <cell r="N1998">
            <v>817</v>
          </cell>
          <cell r="P1998">
            <v>140</v>
          </cell>
          <cell r="Q1998">
            <v>0</v>
          </cell>
          <cell r="R1998">
            <v>21.729999542236328</v>
          </cell>
          <cell r="S1998">
            <v>12.840000152587891</v>
          </cell>
          <cell r="T1998">
            <v>0</v>
          </cell>
          <cell r="U1998">
            <v>4.7199997901916504</v>
          </cell>
          <cell r="V1998">
            <v>142.63999938964844</v>
          </cell>
          <cell r="W1998" t="str">
            <v>CISCO_DAILY_BILL_DTL20040513.TXT</v>
          </cell>
          <cell r="X1998">
            <v>38121</v>
          </cell>
          <cell r="Z1998" t="str">
            <v>Print Summary</v>
          </cell>
        </row>
        <row r="1999">
          <cell r="E1999">
            <v>38151</v>
          </cell>
          <cell r="F1999">
            <v>32</v>
          </cell>
          <cell r="G1999">
            <v>1158</v>
          </cell>
          <cell r="K1999" t="str">
            <v>DR</v>
          </cell>
          <cell r="L1999">
            <v>38119</v>
          </cell>
          <cell r="N1999">
            <v>982</v>
          </cell>
          <cell r="P1999">
            <v>176</v>
          </cell>
          <cell r="Q1999">
            <v>0</v>
          </cell>
          <cell r="R1999">
            <v>26.739999771118164</v>
          </cell>
          <cell r="S1999">
            <v>24.149999618530273</v>
          </cell>
          <cell r="T1999">
            <v>0</v>
          </cell>
          <cell r="U1999">
            <v>5.7100000381469727</v>
          </cell>
          <cell r="V1999">
            <v>186.46000671386719</v>
          </cell>
          <cell r="W1999" t="str">
            <v>CISCO_DAILY_BILL_DTL20040614.TXT</v>
          </cell>
          <cell r="X1999">
            <v>38153</v>
          </cell>
          <cell r="Z1999" t="str">
            <v>Print Summary</v>
          </cell>
        </row>
        <row r="2000">
          <cell r="E2000">
            <v>38181</v>
          </cell>
          <cell r="F2000">
            <v>30</v>
          </cell>
          <cell r="G2000">
            <v>1185</v>
          </cell>
          <cell r="K2000" t="str">
            <v>DR</v>
          </cell>
          <cell r="L2000">
            <v>38151</v>
          </cell>
          <cell r="N2000">
            <v>1033</v>
          </cell>
          <cell r="P2000">
            <v>152</v>
          </cell>
          <cell r="Q2000">
            <v>0</v>
          </cell>
          <cell r="R2000">
            <v>28.129999160766602</v>
          </cell>
          <cell r="S2000">
            <v>20.860000610351563</v>
          </cell>
          <cell r="T2000">
            <v>0</v>
          </cell>
          <cell r="U2000">
            <v>5.8400001525878906</v>
          </cell>
          <cell r="V2000">
            <v>191.61000061035156</v>
          </cell>
          <cell r="W2000" t="str">
            <v>CISCO_DAILY_BILL_DTL20040714.TXT</v>
          </cell>
          <cell r="X2000">
            <v>38183</v>
          </cell>
          <cell r="Z2000" t="str">
            <v>Print Summary</v>
          </cell>
        </row>
        <row r="2001">
          <cell r="E2001">
            <v>38210</v>
          </cell>
          <cell r="F2001">
            <v>29</v>
          </cell>
          <cell r="G2001">
            <v>1631</v>
          </cell>
          <cell r="K2001" t="str">
            <v>DR</v>
          </cell>
          <cell r="L2001">
            <v>38181</v>
          </cell>
          <cell r="N2001">
            <v>1335</v>
          </cell>
          <cell r="P2001">
            <v>203</v>
          </cell>
          <cell r="Q2001">
            <v>93</v>
          </cell>
          <cell r="R2001">
            <v>36.349998474121094</v>
          </cell>
          <cell r="S2001">
            <v>27.860000610351563</v>
          </cell>
          <cell r="T2001">
            <v>42.520000457763672</v>
          </cell>
          <cell r="U2001">
            <v>8.0500001907348633</v>
          </cell>
          <cell r="V2001">
            <v>320.25</v>
          </cell>
          <cell r="W2001" t="str">
            <v>CISCO_DAILY_BILL_DTL20040812.TXT</v>
          </cell>
          <cell r="X2001">
            <v>38212</v>
          </cell>
          <cell r="Z2001" t="str">
            <v>Print Summary</v>
          </cell>
        </row>
        <row r="2002">
          <cell r="E2002">
            <v>38243</v>
          </cell>
          <cell r="F2002">
            <v>33</v>
          </cell>
          <cell r="G2002">
            <v>1815</v>
          </cell>
          <cell r="K2002" t="str">
            <v>DR</v>
          </cell>
          <cell r="L2002">
            <v>38210</v>
          </cell>
          <cell r="N2002">
            <v>1538</v>
          </cell>
          <cell r="P2002">
            <v>211</v>
          </cell>
          <cell r="Q2002">
            <v>66</v>
          </cell>
          <cell r="R2002">
            <v>36.380001068115234</v>
          </cell>
          <cell r="S2002">
            <v>28.350000381469727</v>
          </cell>
          <cell r="T2002">
            <v>29.680000305175781</v>
          </cell>
          <cell r="U2002">
            <v>8.9399995803833008</v>
          </cell>
          <cell r="V2002">
            <v>335.95001220703125</v>
          </cell>
          <cell r="W2002" t="str">
            <v>CISCO_DAILY_BILL_DTL20040914.TXT</v>
          </cell>
          <cell r="X2002">
            <v>38245</v>
          </cell>
          <cell r="Z2002" t="str">
            <v>Print Summary</v>
          </cell>
        </row>
        <row r="2003">
          <cell r="E2003">
            <v>38182</v>
          </cell>
          <cell r="F2003">
            <v>29</v>
          </cell>
          <cell r="G2003">
            <v>590</v>
          </cell>
          <cell r="K2003" t="str">
            <v>DR</v>
          </cell>
          <cell r="L2003">
            <v>38153</v>
          </cell>
          <cell r="N2003">
            <v>504</v>
          </cell>
          <cell r="P2003">
            <v>82</v>
          </cell>
          <cell r="Q2003">
            <v>4</v>
          </cell>
          <cell r="R2003">
            <v>13.720000267028809</v>
          </cell>
          <cell r="S2003">
            <v>11.25</v>
          </cell>
          <cell r="T2003">
            <v>1.8300000429153442</v>
          </cell>
          <cell r="U2003">
            <v>2.9100000858306885</v>
          </cell>
          <cell r="V2003">
            <v>88.319999694824219</v>
          </cell>
          <cell r="W2003" t="str">
            <v>CISCO_DAILY_BILL_DTL20040715.TXT</v>
          </cell>
          <cell r="X2003">
            <v>38184</v>
          </cell>
          <cell r="Z2003" t="str">
            <v>Print Summary</v>
          </cell>
        </row>
        <row r="2004">
          <cell r="E2004">
            <v>38211</v>
          </cell>
          <cell r="F2004">
            <v>29</v>
          </cell>
          <cell r="G2004">
            <v>591</v>
          </cell>
          <cell r="K2004" t="str">
            <v>DR</v>
          </cell>
          <cell r="L2004">
            <v>38182</v>
          </cell>
          <cell r="N2004">
            <v>506</v>
          </cell>
          <cell r="P2004">
            <v>70</v>
          </cell>
          <cell r="Q2004">
            <v>15</v>
          </cell>
          <cell r="R2004">
            <v>13.779999732971191</v>
          </cell>
          <cell r="S2004">
            <v>9.6099996566772461</v>
          </cell>
          <cell r="T2004">
            <v>6.8600001335144043</v>
          </cell>
          <cell r="U2004">
            <v>2.9200000762939453</v>
          </cell>
          <cell r="V2004">
            <v>91.910003662109375</v>
          </cell>
          <cell r="W2004" t="str">
            <v>CISCO_DAILY_BILL_DTL20040813.TXT</v>
          </cell>
          <cell r="X2004">
            <v>38215</v>
          </cell>
          <cell r="Z2004" t="str">
            <v>Print Summary</v>
          </cell>
        </row>
        <row r="2005">
          <cell r="E2005">
            <v>38244</v>
          </cell>
          <cell r="F2005">
            <v>33</v>
          </cell>
          <cell r="G2005">
            <v>686</v>
          </cell>
          <cell r="K2005" t="str">
            <v>DR</v>
          </cell>
          <cell r="L2005">
            <v>38211</v>
          </cell>
          <cell r="N2005">
            <v>585</v>
          </cell>
          <cell r="P2005">
            <v>83</v>
          </cell>
          <cell r="Q2005">
            <v>18</v>
          </cell>
          <cell r="R2005">
            <v>13.909999847412109</v>
          </cell>
          <cell r="S2005">
            <v>11.149999618530273</v>
          </cell>
          <cell r="T2005">
            <v>8.1000003814697266</v>
          </cell>
          <cell r="U2005">
            <v>3.380000114440918</v>
          </cell>
          <cell r="V2005">
            <v>106.05000305175781</v>
          </cell>
          <cell r="W2005" t="str">
            <v>CISCO_DAILY_BILL_DTL20040916.TXT</v>
          </cell>
          <cell r="X2005">
            <v>38247</v>
          </cell>
          <cell r="Z2005" t="str">
            <v>Print Summary</v>
          </cell>
        </row>
        <row r="2006">
          <cell r="E2006">
            <v>37908</v>
          </cell>
          <cell r="F2006">
            <v>28</v>
          </cell>
          <cell r="G2006">
            <v>789</v>
          </cell>
          <cell r="K2006" t="str">
            <v>DR</v>
          </cell>
          <cell r="L2006">
            <v>37880</v>
          </cell>
          <cell r="N2006">
            <v>673</v>
          </cell>
          <cell r="P2006">
            <v>103</v>
          </cell>
          <cell r="Q2006">
            <v>13</v>
          </cell>
          <cell r="R2006">
            <v>3.7400000095367432</v>
          </cell>
          <cell r="S2006">
            <v>17.809999465942383</v>
          </cell>
          <cell r="T2006">
            <v>8.6499996185302734</v>
          </cell>
          <cell r="U2006">
            <v>3.5099999904632568</v>
          </cell>
          <cell r="V2006">
            <v>99.699996948242188</v>
          </cell>
          <cell r="W2006" t="str">
            <v>CISCO_DAILY_BILL_DTL20031015.TXT</v>
          </cell>
          <cell r="X2006">
            <v>37910</v>
          </cell>
          <cell r="Z2006" t="str">
            <v>Print Summary</v>
          </cell>
        </row>
        <row r="2007">
          <cell r="E2007">
            <v>37938</v>
          </cell>
          <cell r="F2007">
            <v>30</v>
          </cell>
          <cell r="G2007">
            <v>855</v>
          </cell>
          <cell r="K2007" t="str">
            <v>DR</v>
          </cell>
          <cell r="L2007">
            <v>37908</v>
          </cell>
          <cell r="N2007">
            <v>723</v>
          </cell>
          <cell r="P2007">
            <v>131</v>
          </cell>
          <cell r="Q2007">
            <v>1</v>
          </cell>
          <cell r="R2007">
            <v>13.670000076293945</v>
          </cell>
          <cell r="S2007">
            <v>27.200000762939453</v>
          </cell>
          <cell r="T2007">
            <v>0.67000001668930054</v>
          </cell>
          <cell r="U2007">
            <v>3.7999999523162842</v>
          </cell>
          <cell r="V2007">
            <v>113.48999786376953</v>
          </cell>
          <cell r="W2007" t="str">
            <v>CISCO_DAILY_BILL_DTL20031114.TXT</v>
          </cell>
          <cell r="X2007">
            <v>37942</v>
          </cell>
          <cell r="Z2007" t="str">
            <v>Print Summary</v>
          </cell>
        </row>
        <row r="2008">
          <cell r="E2008">
            <v>37970</v>
          </cell>
          <cell r="F2008">
            <v>32</v>
          </cell>
          <cell r="G2008">
            <v>1467</v>
          </cell>
          <cell r="K2008" t="str">
            <v>DR</v>
          </cell>
          <cell r="L2008">
            <v>37938</v>
          </cell>
          <cell r="N2008">
            <v>1227</v>
          </cell>
          <cell r="P2008">
            <v>240</v>
          </cell>
          <cell r="Q2008">
            <v>0</v>
          </cell>
          <cell r="R2008">
            <v>41.740001678466797</v>
          </cell>
          <cell r="S2008">
            <v>63.360000610351563</v>
          </cell>
          <cell r="T2008">
            <v>0</v>
          </cell>
          <cell r="U2008">
            <v>6.5199999809265137</v>
          </cell>
          <cell r="V2008">
            <v>232.19000244140625</v>
          </cell>
          <cell r="W2008" t="str">
            <v>CISCO_DAILY_BILL_DTL20031216.TXT</v>
          </cell>
          <cell r="X2008">
            <v>37972</v>
          </cell>
          <cell r="Z2008" t="str">
            <v>Print Summary</v>
          </cell>
        </row>
        <row r="2009">
          <cell r="E2009">
            <v>38001</v>
          </cell>
          <cell r="F2009">
            <v>31</v>
          </cell>
          <cell r="G2009">
            <v>1848</v>
          </cell>
          <cell r="K2009" t="str">
            <v>DR</v>
          </cell>
          <cell r="L2009">
            <v>37970</v>
          </cell>
          <cell r="N2009">
            <v>1539</v>
          </cell>
          <cell r="P2009">
            <v>292</v>
          </cell>
          <cell r="Q2009">
            <v>17</v>
          </cell>
          <cell r="R2009">
            <v>52.349998474121094</v>
          </cell>
          <cell r="S2009">
            <v>77.099998474121094</v>
          </cell>
          <cell r="T2009">
            <v>8.2299995422363281</v>
          </cell>
          <cell r="U2009">
            <v>8.2100000381469727</v>
          </cell>
          <cell r="V2009">
            <v>305.760009765625</v>
          </cell>
          <cell r="W2009" t="str">
            <v>CISCO_DAILY_BILL_DTL20040116.TXT</v>
          </cell>
          <cell r="X2009">
            <v>38006</v>
          </cell>
          <cell r="Z2009" t="str">
            <v>Print Summary</v>
          </cell>
        </row>
        <row r="2010">
          <cell r="E2010">
            <v>38033</v>
          </cell>
          <cell r="F2010">
            <v>32</v>
          </cell>
          <cell r="G2010">
            <v>1413</v>
          </cell>
          <cell r="K2010" t="str">
            <v>DR</v>
          </cell>
          <cell r="L2010">
            <v>38001</v>
          </cell>
          <cell r="N2010">
            <v>1182</v>
          </cell>
          <cell r="P2010">
            <v>221</v>
          </cell>
          <cell r="Q2010">
            <v>10</v>
          </cell>
          <cell r="R2010">
            <v>39.740001678466797</v>
          </cell>
          <cell r="S2010">
            <v>58.270000457763672</v>
          </cell>
          <cell r="T2010">
            <v>4.8400001525878906</v>
          </cell>
          <cell r="U2010">
            <v>6.8299999237060547</v>
          </cell>
          <cell r="V2010">
            <v>222.35000610351563</v>
          </cell>
          <cell r="W2010" t="str">
            <v>CISCO_DAILY_BILL_DTL20040217.TXT</v>
          </cell>
          <cell r="X2010">
            <v>38035</v>
          </cell>
          <cell r="Z2010" t="str">
            <v>Print Summary</v>
          </cell>
        </row>
        <row r="2011">
          <cell r="E2011">
            <v>38062</v>
          </cell>
          <cell r="F2011">
            <v>29</v>
          </cell>
          <cell r="G2011">
            <v>1002</v>
          </cell>
          <cell r="K2011" t="str">
            <v>DR</v>
          </cell>
          <cell r="L2011">
            <v>38033</v>
          </cell>
          <cell r="N2011">
            <v>818</v>
          </cell>
          <cell r="P2011">
            <v>184</v>
          </cell>
          <cell r="Q2011">
            <v>0</v>
          </cell>
          <cell r="R2011">
            <v>27.430000305175781</v>
          </cell>
          <cell r="S2011">
            <v>48.490001678466797</v>
          </cell>
          <cell r="T2011">
            <v>0</v>
          </cell>
          <cell r="U2011">
            <v>4.940000057220459</v>
          </cell>
          <cell r="V2011">
            <v>157.94000244140625</v>
          </cell>
          <cell r="W2011" t="str">
            <v>CISCO_DAILY_BILL_DTL20040317.TXT</v>
          </cell>
          <cell r="X2011">
            <v>38064</v>
          </cell>
          <cell r="Z2011" t="str">
            <v>Print Summary</v>
          </cell>
        </row>
        <row r="2012">
          <cell r="E2012">
            <v>38091</v>
          </cell>
          <cell r="F2012">
            <v>29</v>
          </cell>
          <cell r="G2012">
            <v>818</v>
          </cell>
          <cell r="K2012" t="str">
            <v>DR</v>
          </cell>
          <cell r="L2012">
            <v>38062</v>
          </cell>
          <cell r="N2012">
            <v>695</v>
          </cell>
          <cell r="P2012">
            <v>123</v>
          </cell>
          <cell r="Q2012">
            <v>0</v>
          </cell>
          <cell r="R2012">
            <v>21.819999694824219</v>
          </cell>
          <cell r="S2012">
            <v>32.209999084472656</v>
          </cell>
          <cell r="T2012">
            <v>0</v>
          </cell>
          <cell r="U2012">
            <v>4.0300002098083496</v>
          </cell>
          <cell r="V2012">
            <v>119.41000366210938</v>
          </cell>
          <cell r="W2012" t="str">
            <v>CISCO_DAILY_BILL_DTL20040415.TXT</v>
          </cell>
          <cell r="X2012">
            <v>38093</v>
          </cell>
          <cell r="Z2012" t="str">
            <v>Print Summary</v>
          </cell>
        </row>
        <row r="2013">
          <cell r="E2013">
            <v>38123</v>
          </cell>
          <cell r="F2013">
            <v>32</v>
          </cell>
          <cell r="G2013">
            <v>829</v>
          </cell>
          <cell r="K2013" t="str">
            <v>DR</v>
          </cell>
          <cell r="L2013">
            <v>38091</v>
          </cell>
          <cell r="N2013">
            <v>721</v>
          </cell>
          <cell r="P2013">
            <v>108</v>
          </cell>
          <cell r="Q2013">
            <v>0</v>
          </cell>
          <cell r="R2013">
            <v>1.7300000190734863</v>
          </cell>
          <cell r="S2013">
            <v>21.620000839233398</v>
          </cell>
          <cell r="T2013">
            <v>0</v>
          </cell>
          <cell r="U2013">
            <v>4.0799999237060547</v>
          </cell>
          <cell r="V2013">
            <v>97.540000915527344</v>
          </cell>
          <cell r="W2013" t="str">
            <v>CISCO_DAILY_BILL_DTL20040517.TXT</v>
          </cell>
          <cell r="X2013">
            <v>38125</v>
          </cell>
          <cell r="Z2013" t="str">
            <v>Print Summary</v>
          </cell>
        </row>
        <row r="2014">
          <cell r="E2014">
            <v>38153</v>
          </cell>
          <cell r="F2014">
            <v>30</v>
          </cell>
          <cell r="G2014">
            <v>758</v>
          </cell>
          <cell r="K2014" t="str">
            <v>DR</v>
          </cell>
          <cell r="L2014">
            <v>38123</v>
          </cell>
          <cell r="N2014">
            <v>662</v>
          </cell>
          <cell r="P2014">
            <v>96</v>
          </cell>
          <cell r="Q2014">
            <v>0</v>
          </cell>
          <cell r="R2014">
            <v>-7.7899999618530273</v>
          </cell>
          <cell r="S2014">
            <v>14.930000305175781</v>
          </cell>
          <cell r="T2014">
            <v>0</v>
          </cell>
          <cell r="U2014">
            <v>3.7400000095367432</v>
          </cell>
          <cell r="V2014">
            <v>77.069999694824219</v>
          </cell>
          <cell r="W2014" t="str">
            <v>CISCO_DAILY_BILL_DTL20040616.TXT</v>
          </cell>
          <cell r="X2014">
            <v>38155</v>
          </cell>
          <cell r="Z2014" t="str">
            <v>Print Summary</v>
          </cell>
        </row>
        <row r="2015">
          <cell r="E2015">
            <v>38183</v>
          </cell>
          <cell r="F2015">
            <v>30</v>
          </cell>
          <cell r="G2015">
            <v>927</v>
          </cell>
          <cell r="K2015" t="str">
            <v>DR</v>
          </cell>
          <cell r="L2015">
            <v>38153</v>
          </cell>
          <cell r="N2015">
            <v>836</v>
          </cell>
          <cell r="P2015">
            <v>87</v>
          </cell>
          <cell r="Q2015">
            <v>4</v>
          </cell>
          <cell r="R2015">
            <v>-9.8400001525878906</v>
          </cell>
          <cell r="S2015">
            <v>13.529999732971191</v>
          </cell>
          <cell r="T2015">
            <v>2.5899999141693115</v>
          </cell>
          <cell r="U2015">
            <v>4.570000171661377</v>
          </cell>
          <cell r="V2015">
            <v>98.330001831054688</v>
          </cell>
          <cell r="W2015" t="str">
            <v>CISCO_DAILY_BILL_DTL20040716.TXT</v>
          </cell>
          <cell r="X2015">
            <v>38187</v>
          </cell>
          <cell r="Z2015" t="str">
            <v>Print Summary</v>
          </cell>
        </row>
        <row r="2016">
          <cell r="E2016">
            <v>38214</v>
          </cell>
          <cell r="F2016">
            <v>31</v>
          </cell>
          <cell r="G2016">
            <v>1558</v>
          </cell>
          <cell r="K2016" t="str">
            <v>DR</v>
          </cell>
          <cell r="L2016">
            <v>38183</v>
          </cell>
          <cell r="N2016">
            <v>1415</v>
          </cell>
          <cell r="P2016">
            <v>127</v>
          </cell>
          <cell r="Q2016">
            <v>16</v>
          </cell>
          <cell r="R2016">
            <v>-16.649999618530273</v>
          </cell>
          <cell r="S2016">
            <v>19.75</v>
          </cell>
          <cell r="T2016">
            <v>10.369999885559082</v>
          </cell>
          <cell r="U2016">
            <v>7.679999828338623</v>
          </cell>
          <cell r="V2016">
            <v>190.97000122070313</v>
          </cell>
          <cell r="W2016" t="str">
            <v>CISCO_DAILY_BILL_DTL20040816.TXT</v>
          </cell>
          <cell r="X2016">
            <v>38216</v>
          </cell>
          <cell r="Z2016" t="str">
            <v>Print Summary</v>
          </cell>
        </row>
        <row r="2017">
          <cell r="E2017">
            <v>38245</v>
          </cell>
          <cell r="F2017">
            <v>31</v>
          </cell>
          <cell r="G2017">
            <v>1149</v>
          </cell>
          <cell r="K2017" t="str">
            <v>DR</v>
          </cell>
          <cell r="L2017">
            <v>38214</v>
          </cell>
          <cell r="N2017">
            <v>978</v>
          </cell>
          <cell r="P2017">
            <v>156</v>
          </cell>
          <cell r="Q2017">
            <v>15</v>
          </cell>
          <cell r="R2017">
            <v>-16.209999084472656</v>
          </cell>
          <cell r="S2017">
            <v>23.399999618530273</v>
          </cell>
          <cell r="T2017">
            <v>9.619999885559082</v>
          </cell>
          <cell r="U2017">
            <v>5.6700000762939453</v>
          </cell>
          <cell r="V2017">
            <v>141.07000732421875</v>
          </cell>
          <cell r="W2017" t="str">
            <v>CISCO_DAILY_BILL_DTL20040916.TXT</v>
          </cell>
          <cell r="X2017">
            <v>38247</v>
          </cell>
          <cell r="Z2017" t="str">
            <v>Print Summary</v>
          </cell>
        </row>
        <row r="2018">
          <cell r="E2018">
            <v>37819</v>
          </cell>
          <cell r="F2018">
            <v>17</v>
          </cell>
          <cell r="G2018">
            <v>302</v>
          </cell>
          <cell r="K2018" t="str">
            <v>DR</v>
          </cell>
          <cell r="L2018">
            <v>37802</v>
          </cell>
          <cell r="N2018">
            <v>259</v>
          </cell>
          <cell r="P2018">
            <v>43</v>
          </cell>
          <cell r="Q2018">
            <v>0</v>
          </cell>
          <cell r="R2018">
            <v>11.359999656677246</v>
          </cell>
          <cell r="S2018">
            <v>6.619999885559082</v>
          </cell>
          <cell r="T2018">
            <v>0</v>
          </cell>
          <cell r="U2018">
            <v>1.5499999523162842</v>
          </cell>
          <cell r="V2018">
            <v>45.409999847412109</v>
          </cell>
          <cell r="W2018" t="str">
            <v>CISCO_DAILY_BILL_DTL20030723.TXT</v>
          </cell>
          <cell r="X2018">
            <v>37826</v>
          </cell>
          <cell r="Z2018" t="str">
            <v>Print Summary</v>
          </cell>
          <cell r="AA2018" t="str">
            <v xml:space="preserve"> CPP Notification Failure. The customer was billed for CPP events for which they were not notified.</v>
          </cell>
        </row>
        <row r="2019">
          <cell r="E2019">
            <v>37850</v>
          </cell>
          <cell r="F2019">
            <v>31</v>
          </cell>
          <cell r="G2019">
            <v>594</v>
          </cell>
          <cell r="K2019" t="str">
            <v>DR</v>
          </cell>
          <cell r="L2019">
            <v>37819</v>
          </cell>
          <cell r="N2019">
            <v>522</v>
          </cell>
          <cell r="P2019">
            <v>72</v>
          </cell>
          <cell r="Q2019">
            <v>0</v>
          </cell>
          <cell r="R2019">
            <v>22.899999618530273</v>
          </cell>
          <cell r="S2019">
            <v>11.079999923706055</v>
          </cell>
          <cell r="T2019">
            <v>0</v>
          </cell>
          <cell r="U2019">
            <v>3.0499999523162842</v>
          </cell>
          <cell r="V2019">
            <v>88.839996337890625</v>
          </cell>
          <cell r="W2019" t="str">
            <v>CISCO_DAILY_BILL_DTL20030819.TXT</v>
          </cell>
          <cell r="X2019">
            <v>37853</v>
          </cell>
          <cell r="Z2019" t="str">
            <v>Print Summary</v>
          </cell>
          <cell r="AA2019" t="str">
            <v>CPP Notification Failure. Move 7 kWh from super peak to on peak.</v>
          </cell>
        </row>
        <row r="2020">
          <cell r="E2020">
            <v>37880</v>
          </cell>
          <cell r="F2020">
            <v>30</v>
          </cell>
          <cell r="G2020">
            <v>563</v>
          </cell>
          <cell r="K2020" t="str">
            <v>DR</v>
          </cell>
          <cell r="L2020">
            <v>37850</v>
          </cell>
          <cell r="N2020">
            <v>505</v>
          </cell>
          <cell r="P2020">
            <v>53</v>
          </cell>
          <cell r="Q2020">
            <v>5</v>
          </cell>
          <cell r="R2020">
            <v>22.340000152587891</v>
          </cell>
          <cell r="S2020">
            <v>8.1800003051757813</v>
          </cell>
          <cell r="T2020">
            <v>2.369999885559082</v>
          </cell>
          <cell r="U2020">
            <v>2.6700000762939453</v>
          </cell>
          <cell r="V2020">
            <v>84.430000305175781</v>
          </cell>
          <cell r="W2020" t="str">
            <v>CISCO_DAILY_BILL_DTL20030918.TXT</v>
          </cell>
          <cell r="X2020">
            <v>37883</v>
          </cell>
          <cell r="Z2020" t="str">
            <v>Print Summary</v>
          </cell>
        </row>
        <row r="2021">
          <cell r="E2021">
            <v>37909</v>
          </cell>
          <cell r="F2021">
            <v>29</v>
          </cell>
          <cell r="G2021">
            <v>565</v>
          </cell>
          <cell r="K2021" t="str">
            <v>DR</v>
          </cell>
          <cell r="L2021">
            <v>37880</v>
          </cell>
          <cell r="N2021">
            <v>493</v>
          </cell>
          <cell r="P2021">
            <v>64</v>
          </cell>
          <cell r="Q2021">
            <v>8</v>
          </cell>
          <cell r="R2021">
            <v>21.969999313354492</v>
          </cell>
          <cell r="S2021">
            <v>9.8900003433227539</v>
          </cell>
          <cell r="T2021">
            <v>3.7899999618530273</v>
          </cell>
          <cell r="U2021">
            <v>2.5099999904632568</v>
          </cell>
          <cell r="V2021">
            <v>88.300003051757813</v>
          </cell>
          <cell r="W2021" t="str">
            <v>CISCO_DAILY_BILL_DTL20031016.TXT</v>
          </cell>
          <cell r="X2021">
            <v>37911</v>
          </cell>
          <cell r="Z2021" t="str">
            <v>Print Summary</v>
          </cell>
        </row>
        <row r="2022">
          <cell r="E2022">
            <v>37941</v>
          </cell>
          <cell r="F2022">
            <v>32</v>
          </cell>
          <cell r="G2022">
            <v>637</v>
          </cell>
          <cell r="K2022" t="str">
            <v>DR</v>
          </cell>
          <cell r="L2022">
            <v>37909</v>
          </cell>
          <cell r="N2022">
            <v>553</v>
          </cell>
          <cell r="P2022">
            <v>83</v>
          </cell>
          <cell r="Q2022">
            <v>1</v>
          </cell>
          <cell r="R2022">
            <v>24.270000457763672</v>
          </cell>
          <cell r="S2022">
            <v>9.1099996566772461</v>
          </cell>
          <cell r="T2022">
            <v>0.4699999988079071</v>
          </cell>
          <cell r="U2022">
            <v>2.8299999237060547</v>
          </cell>
          <cell r="V2022">
            <v>92.260002136230469</v>
          </cell>
          <cell r="W2022" t="str">
            <v>CISCO_DAILY_BILL_DTL20031117.TXT</v>
          </cell>
          <cell r="X2022">
            <v>37943</v>
          </cell>
          <cell r="Z2022" t="str">
            <v>Print Summary</v>
          </cell>
        </row>
        <row r="2023">
          <cell r="E2023">
            <v>37971</v>
          </cell>
          <cell r="F2023">
            <v>30</v>
          </cell>
          <cell r="G2023">
            <v>650</v>
          </cell>
          <cell r="K2023" t="str">
            <v>DR</v>
          </cell>
          <cell r="L2023">
            <v>37941</v>
          </cell>
          <cell r="N2023">
            <v>556</v>
          </cell>
          <cell r="P2023">
            <v>94</v>
          </cell>
          <cell r="Q2023">
            <v>0</v>
          </cell>
          <cell r="R2023">
            <v>24.090000152587891</v>
          </cell>
          <cell r="S2023">
            <v>4.5399999618530273</v>
          </cell>
          <cell r="T2023">
            <v>0</v>
          </cell>
          <cell r="U2023">
            <v>2.8900001049041748</v>
          </cell>
          <cell r="V2023">
            <v>87.720001220703125</v>
          </cell>
          <cell r="W2023" t="str">
            <v>CISCO_DAILY_BILL_DTL20031217.TXT</v>
          </cell>
          <cell r="X2023">
            <v>37973</v>
          </cell>
          <cell r="Z2023" t="str">
            <v>Print Summary</v>
          </cell>
        </row>
        <row r="2024">
          <cell r="E2024">
            <v>38004</v>
          </cell>
          <cell r="F2024">
            <v>33</v>
          </cell>
          <cell r="G2024">
            <v>765</v>
          </cell>
          <cell r="K2024" t="str">
            <v>DR</v>
          </cell>
          <cell r="L2024">
            <v>37971</v>
          </cell>
          <cell r="N2024">
            <v>647</v>
          </cell>
          <cell r="P2024">
            <v>115</v>
          </cell>
          <cell r="Q2024">
            <v>3</v>
          </cell>
          <cell r="R2024">
            <v>28.040000915527344</v>
          </cell>
          <cell r="S2024">
            <v>5.559999942779541</v>
          </cell>
          <cell r="T2024">
            <v>1.9700000286102295</v>
          </cell>
          <cell r="U2024">
            <v>3.4100000858306885</v>
          </cell>
          <cell r="V2024">
            <v>106.40000152587891</v>
          </cell>
          <cell r="W2024" t="str">
            <v>CISCO_DAILY_BILL_DTL20040121.TXT</v>
          </cell>
          <cell r="X2024">
            <v>38008</v>
          </cell>
          <cell r="Z2024" t="str">
            <v>Print Summary</v>
          </cell>
        </row>
        <row r="2025">
          <cell r="E2025">
            <v>38034</v>
          </cell>
          <cell r="F2025">
            <v>30</v>
          </cell>
          <cell r="G2025">
            <v>803</v>
          </cell>
          <cell r="K2025" t="str">
            <v>DR</v>
          </cell>
          <cell r="L2025">
            <v>38004</v>
          </cell>
          <cell r="N2025">
            <v>679</v>
          </cell>
          <cell r="P2025">
            <v>112</v>
          </cell>
          <cell r="Q2025">
            <v>12</v>
          </cell>
          <cell r="R2025">
            <v>29.100000381469727</v>
          </cell>
          <cell r="S2025">
            <v>5.3600001335144043</v>
          </cell>
          <cell r="T2025">
            <v>7.8899998664855957</v>
          </cell>
          <cell r="U2025">
            <v>3.9300000667572021</v>
          </cell>
          <cell r="V2025">
            <v>118.16000366210938</v>
          </cell>
          <cell r="W2025" t="str">
            <v>CISCO_DAILY_BILL_DTL20040219.TXT</v>
          </cell>
          <cell r="X2025">
            <v>38037</v>
          </cell>
          <cell r="Z2025" t="str">
            <v>Print Summary</v>
          </cell>
        </row>
        <row r="2026">
          <cell r="E2026">
            <v>38063</v>
          </cell>
          <cell r="F2026">
            <v>29</v>
          </cell>
          <cell r="G2026">
            <v>722</v>
          </cell>
          <cell r="K2026" t="str">
            <v>DR</v>
          </cell>
          <cell r="L2026">
            <v>38034</v>
          </cell>
          <cell r="N2026">
            <v>608</v>
          </cell>
          <cell r="P2026">
            <v>114</v>
          </cell>
          <cell r="Q2026">
            <v>0</v>
          </cell>
          <cell r="R2026">
            <v>26.049999237060547</v>
          </cell>
          <cell r="S2026">
            <v>5.4600000381469727</v>
          </cell>
          <cell r="T2026">
            <v>0</v>
          </cell>
          <cell r="U2026">
            <v>3.559999942779541</v>
          </cell>
          <cell r="V2026">
            <v>99.069999694824219</v>
          </cell>
          <cell r="W2026" t="str">
            <v>CISCO_DAILY_BILL_DTL20040318.TXT</v>
          </cell>
          <cell r="X2026">
            <v>38065</v>
          </cell>
          <cell r="Z2026" t="str">
            <v>Print Summary</v>
          </cell>
        </row>
        <row r="2027">
          <cell r="E2027">
            <v>38092</v>
          </cell>
          <cell r="F2027">
            <v>29</v>
          </cell>
          <cell r="G2027">
            <v>653</v>
          </cell>
          <cell r="K2027" t="str">
            <v>DR</v>
          </cell>
          <cell r="L2027">
            <v>38063</v>
          </cell>
          <cell r="N2027">
            <v>550</v>
          </cell>
          <cell r="P2027">
            <v>103</v>
          </cell>
          <cell r="Q2027">
            <v>0</v>
          </cell>
          <cell r="R2027">
            <v>22.180000305175781</v>
          </cell>
          <cell r="S2027">
            <v>4.630000114440918</v>
          </cell>
          <cell r="T2027">
            <v>0</v>
          </cell>
          <cell r="U2027">
            <v>3.2200000286102295</v>
          </cell>
          <cell r="V2027">
            <v>88.050003051757813</v>
          </cell>
          <cell r="W2027" t="str">
            <v>CISCO_DAILY_BILL_DTL20040416.TXT</v>
          </cell>
          <cell r="X2027">
            <v>38096</v>
          </cell>
          <cell r="Z2027" t="str">
            <v>Print Summary</v>
          </cell>
        </row>
        <row r="2028">
          <cell r="E2028">
            <v>38124</v>
          </cell>
          <cell r="F2028">
            <v>32</v>
          </cell>
          <cell r="G2028">
            <v>685</v>
          </cell>
          <cell r="K2028" t="str">
            <v>DR</v>
          </cell>
          <cell r="L2028">
            <v>38092</v>
          </cell>
          <cell r="N2028">
            <v>588</v>
          </cell>
          <cell r="P2028">
            <v>97</v>
          </cell>
          <cell r="Q2028">
            <v>0</v>
          </cell>
          <cell r="R2028">
            <v>15.670000076293945</v>
          </cell>
          <cell r="S2028">
            <v>8.7399997711181641</v>
          </cell>
          <cell r="T2028">
            <v>0</v>
          </cell>
          <cell r="U2028">
            <v>3.380000114440918</v>
          </cell>
          <cell r="V2028">
            <v>95.55999755859375</v>
          </cell>
          <cell r="W2028" t="str">
            <v>CISCO_DAILY_BILL_DTL20040518.TXT</v>
          </cell>
          <cell r="X2028">
            <v>38126</v>
          </cell>
          <cell r="Z2028" t="str">
            <v>Print Summary</v>
          </cell>
        </row>
        <row r="2029">
          <cell r="E2029">
            <v>38154</v>
          </cell>
          <cell r="F2029">
            <v>30</v>
          </cell>
          <cell r="G2029">
            <v>689</v>
          </cell>
          <cell r="K2029" t="str">
            <v>DR</v>
          </cell>
          <cell r="L2029">
            <v>38124</v>
          </cell>
          <cell r="N2029">
            <v>598</v>
          </cell>
          <cell r="P2029">
            <v>91</v>
          </cell>
          <cell r="Q2029">
            <v>0</v>
          </cell>
          <cell r="R2029">
            <v>16.280000686645508</v>
          </cell>
          <cell r="S2029">
            <v>12.489999771118164</v>
          </cell>
          <cell r="T2029">
            <v>0</v>
          </cell>
          <cell r="U2029">
            <v>3.3900001049041748</v>
          </cell>
          <cell r="V2029">
            <v>103.40000152587891</v>
          </cell>
          <cell r="W2029" t="str">
            <v>CISCO_DAILY_BILL_DTL20040617.TXT</v>
          </cell>
          <cell r="X2029">
            <v>38156</v>
          </cell>
          <cell r="Z2029" t="str">
            <v>Print Summary</v>
          </cell>
        </row>
        <row r="2030">
          <cell r="E2030">
            <v>38186</v>
          </cell>
          <cell r="F2030">
            <v>32</v>
          </cell>
          <cell r="G2030">
            <v>827</v>
          </cell>
          <cell r="K2030" t="str">
            <v>DR</v>
          </cell>
          <cell r="L2030">
            <v>38154</v>
          </cell>
          <cell r="N2030">
            <v>693</v>
          </cell>
          <cell r="P2030">
            <v>130</v>
          </cell>
          <cell r="Q2030">
            <v>4</v>
          </cell>
          <cell r="R2030">
            <v>18.870000839233398</v>
          </cell>
          <cell r="S2030">
            <v>17.840000152587891</v>
          </cell>
          <cell r="T2030">
            <v>1.8300000429153442</v>
          </cell>
          <cell r="U2030">
            <v>4.0799999237060547</v>
          </cell>
          <cell r="V2030">
            <v>131.08000183105469</v>
          </cell>
          <cell r="W2030" t="str">
            <v>CISCO_DAILY_BILL_DTL20040719.TXT</v>
          </cell>
          <cell r="X2030">
            <v>38188</v>
          </cell>
          <cell r="Z2030" t="str">
            <v>Print Summary</v>
          </cell>
        </row>
        <row r="2031">
          <cell r="E2031">
            <v>38215</v>
          </cell>
          <cell r="F2031">
            <v>29</v>
          </cell>
          <cell r="G2031">
            <v>729</v>
          </cell>
          <cell r="K2031" t="str">
            <v>DR</v>
          </cell>
          <cell r="L2031">
            <v>38186</v>
          </cell>
          <cell r="N2031">
            <v>615</v>
          </cell>
          <cell r="P2031">
            <v>102</v>
          </cell>
          <cell r="Q2031">
            <v>12</v>
          </cell>
          <cell r="R2031">
            <v>16.75</v>
          </cell>
          <cell r="S2031">
            <v>14</v>
          </cell>
          <cell r="T2031">
            <v>5.4899997711181641</v>
          </cell>
          <cell r="U2031">
            <v>3.5999999046325684</v>
          </cell>
          <cell r="V2031">
            <v>117.20999908447266</v>
          </cell>
          <cell r="W2031" t="str">
            <v>CISCO_DAILY_BILL_DTL20040817.TXT</v>
          </cell>
          <cell r="X2031">
            <v>38217</v>
          </cell>
          <cell r="Z2031" t="str">
            <v>Print Summary</v>
          </cell>
        </row>
        <row r="2032">
          <cell r="E2032">
            <v>38246</v>
          </cell>
          <cell r="F2032">
            <v>31</v>
          </cell>
          <cell r="G2032">
            <v>590</v>
          </cell>
          <cell r="K2032" t="str">
            <v>DR</v>
          </cell>
          <cell r="L2032">
            <v>38215</v>
          </cell>
          <cell r="N2032">
            <v>511</v>
          </cell>
          <cell r="P2032">
            <v>66</v>
          </cell>
          <cell r="Q2032">
            <v>13</v>
          </cell>
          <cell r="R2032">
            <v>11.850000381469727</v>
          </cell>
          <cell r="S2032">
            <v>8.8299999237060547</v>
          </cell>
          <cell r="T2032">
            <v>5.8600001335144043</v>
          </cell>
          <cell r="U2032">
            <v>2.9000000953674316</v>
          </cell>
          <cell r="V2032">
            <v>87.650001525878906</v>
          </cell>
          <cell r="W2032" t="str">
            <v>CISCO_DAILY_BILL_DTL20040917.TXT</v>
          </cell>
          <cell r="X2032">
            <v>38250</v>
          </cell>
          <cell r="Z2032" t="str">
            <v>Print Summary</v>
          </cell>
        </row>
        <row r="2033">
          <cell r="E2033">
            <v>37908</v>
          </cell>
          <cell r="F2033">
            <v>28</v>
          </cell>
          <cell r="G2033">
            <v>1078</v>
          </cell>
          <cell r="K2033" t="str">
            <v>DR</v>
          </cell>
          <cell r="L2033">
            <v>37880</v>
          </cell>
          <cell r="N2033">
            <v>911</v>
          </cell>
          <cell r="P2033">
            <v>137</v>
          </cell>
          <cell r="Q2033">
            <v>30</v>
          </cell>
          <cell r="R2033">
            <v>40.590000152587891</v>
          </cell>
          <cell r="S2033">
            <v>21.180000305175781</v>
          </cell>
          <cell r="T2033">
            <v>14.229999542236328</v>
          </cell>
          <cell r="U2033">
            <v>4.7899999618530273</v>
          </cell>
          <cell r="V2033">
            <v>194.71000671386719</v>
          </cell>
          <cell r="W2033" t="str">
            <v>CISCO_DAILY_BILL_DTL20031016.TXT</v>
          </cell>
          <cell r="X2033">
            <v>37911</v>
          </cell>
          <cell r="Z2033" t="str">
            <v>Print Summary</v>
          </cell>
        </row>
        <row r="2034">
          <cell r="E2034">
            <v>37938</v>
          </cell>
          <cell r="F2034">
            <v>30</v>
          </cell>
          <cell r="G2034">
            <v>1331</v>
          </cell>
          <cell r="K2034" t="str">
            <v>DR</v>
          </cell>
          <cell r="L2034">
            <v>37908</v>
          </cell>
          <cell r="N2034">
            <v>1109</v>
          </cell>
          <cell r="P2034">
            <v>215</v>
          </cell>
          <cell r="Q2034">
            <v>7</v>
          </cell>
          <cell r="R2034">
            <v>48.819999694824219</v>
          </cell>
          <cell r="S2034">
            <v>24.840000152587891</v>
          </cell>
          <cell r="T2034">
            <v>3.3199999332427979</v>
          </cell>
          <cell r="U2034">
            <v>5.9099998474121094</v>
          </cell>
          <cell r="V2034">
            <v>225.77000427246094</v>
          </cell>
          <cell r="W2034" t="str">
            <v>CISCO_DAILY_BILL_DTL20031114.TXT</v>
          </cell>
          <cell r="X2034">
            <v>37942</v>
          </cell>
          <cell r="Z2034" t="str">
            <v>Print Summary</v>
          </cell>
        </row>
        <row r="2035">
          <cell r="E2035">
            <v>37970</v>
          </cell>
          <cell r="F2035">
            <v>32</v>
          </cell>
          <cell r="G2035">
            <v>1365</v>
          </cell>
          <cell r="K2035" t="str">
            <v>DR</v>
          </cell>
          <cell r="L2035">
            <v>37938</v>
          </cell>
          <cell r="N2035">
            <v>1167</v>
          </cell>
          <cell r="P2035">
            <v>198</v>
          </cell>
          <cell r="Q2035">
            <v>0</v>
          </cell>
          <cell r="R2035">
            <v>50.569999694824219</v>
          </cell>
          <cell r="S2035">
            <v>9.5699996948242188</v>
          </cell>
          <cell r="T2035">
            <v>0</v>
          </cell>
          <cell r="U2035">
            <v>6.059999942779541</v>
          </cell>
          <cell r="V2035">
            <v>205.77999877929688</v>
          </cell>
          <cell r="W2035" t="str">
            <v>CISCO_DAILY_BILL_DTL20031216.TXT</v>
          </cell>
          <cell r="X2035">
            <v>37972</v>
          </cell>
          <cell r="Z2035" t="str">
            <v>Print Summary</v>
          </cell>
        </row>
        <row r="2036">
          <cell r="E2036">
            <v>38001</v>
          </cell>
          <cell r="F2036">
            <v>31</v>
          </cell>
          <cell r="G2036">
            <v>1339</v>
          </cell>
          <cell r="K2036" t="str">
            <v>DR</v>
          </cell>
          <cell r="L2036">
            <v>37970</v>
          </cell>
          <cell r="N2036">
            <v>1127</v>
          </cell>
          <cell r="P2036">
            <v>203</v>
          </cell>
          <cell r="Q2036">
            <v>9</v>
          </cell>
          <cell r="R2036">
            <v>48.830001831054688</v>
          </cell>
          <cell r="S2036">
            <v>9.8100004196166992</v>
          </cell>
          <cell r="T2036">
            <v>5.9200000762939453</v>
          </cell>
          <cell r="U2036">
            <v>5.9499998092651367</v>
          </cell>
          <cell r="V2036">
            <v>206.75</v>
          </cell>
          <cell r="W2036" t="str">
            <v>CISCO_DAILY_BILL_DTL20040116.TXT</v>
          </cell>
          <cell r="X2036">
            <v>38006</v>
          </cell>
          <cell r="Z2036" t="str">
            <v>Print Summary</v>
          </cell>
        </row>
        <row r="2037">
          <cell r="E2037">
            <v>38033</v>
          </cell>
          <cell r="F2037">
            <v>32</v>
          </cell>
          <cell r="G2037">
            <v>1340</v>
          </cell>
          <cell r="K2037" t="str">
            <v>DR</v>
          </cell>
          <cell r="L2037">
            <v>38001</v>
          </cell>
          <cell r="N2037">
            <v>1161</v>
          </cell>
          <cell r="P2037">
            <v>161</v>
          </cell>
          <cell r="Q2037">
            <v>18</v>
          </cell>
          <cell r="R2037">
            <v>49.860000610351563</v>
          </cell>
          <cell r="S2037">
            <v>7.7199997901916504</v>
          </cell>
          <cell r="T2037">
            <v>11.840000152587891</v>
          </cell>
          <cell r="U2037">
            <v>6.4800000190734863</v>
          </cell>
          <cell r="V2037">
            <v>210.00999450683594</v>
          </cell>
          <cell r="W2037" t="str">
            <v>CISCO_DAILY_BILL_DTL20040218.TXT</v>
          </cell>
          <cell r="X2037">
            <v>38036</v>
          </cell>
          <cell r="Z2037" t="str">
            <v>Print Summary</v>
          </cell>
        </row>
        <row r="2038">
          <cell r="E2038">
            <v>38062</v>
          </cell>
          <cell r="F2038">
            <v>29</v>
          </cell>
          <cell r="G2038">
            <v>1139</v>
          </cell>
          <cell r="K2038" t="str">
            <v>DR</v>
          </cell>
          <cell r="L2038">
            <v>38033</v>
          </cell>
          <cell r="N2038">
            <v>965</v>
          </cell>
          <cell r="P2038">
            <v>174</v>
          </cell>
          <cell r="Q2038">
            <v>0</v>
          </cell>
          <cell r="R2038">
            <v>41.340000152587891</v>
          </cell>
          <cell r="S2038">
            <v>8.3299999237060547</v>
          </cell>
          <cell r="T2038">
            <v>0</v>
          </cell>
          <cell r="U2038">
            <v>5.619999885559082</v>
          </cell>
          <cell r="V2038">
            <v>168.32000732421875</v>
          </cell>
          <cell r="W2038" t="str">
            <v>CISCO_DAILY_BILL_DTL20040317.TXT</v>
          </cell>
          <cell r="X2038">
            <v>38064</v>
          </cell>
          <cell r="Z2038" t="str">
            <v>Print Summary</v>
          </cell>
        </row>
        <row r="2039">
          <cell r="E2039">
            <v>38091</v>
          </cell>
          <cell r="F2039">
            <v>29</v>
          </cell>
          <cell r="G2039">
            <v>1042</v>
          </cell>
          <cell r="K2039" t="str">
            <v>DR</v>
          </cell>
          <cell r="L2039">
            <v>38062</v>
          </cell>
          <cell r="N2039">
            <v>886</v>
          </cell>
          <cell r="P2039">
            <v>156</v>
          </cell>
          <cell r="Q2039">
            <v>0</v>
          </cell>
          <cell r="R2039">
            <v>35.900001525878906</v>
          </cell>
          <cell r="S2039">
            <v>7.0300002098083496</v>
          </cell>
          <cell r="T2039">
            <v>0</v>
          </cell>
          <cell r="U2039">
            <v>5.130000114440918</v>
          </cell>
          <cell r="V2039">
            <v>151.47000122070313</v>
          </cell>
          <cell r="W2039" t="str">
            <v>CISCO_DAILY_BILL_DTL20040415.TXT</v>
          </cell>
          <cell r="X2039">
            <v>38093</v>
          </cell>
          <cell r="Z2039" t="str">
            <v>Print Summary</v>
          </cell>
        </row>
        <row r="2040">
          <cell r="E2040">
            <v>38123</v>
          </cell>
          <cell r="F2040">
            <v>32</v>
          </cell>
          <cell r="G2040">
            <v>1174</v>
          </cell>
          <cell r="K2040" t="str">
            <v>DR</v>
          </cell>
          <cell r="L2040">
            <v>38091</v>
          </cell>
          <cell r="N2040">
            <v>1019</v>
          </cell>
          <cell r="P2040">
            <v>155</v>
          </cell>
          <cell r="Q2040">
            <v>0</v>
          </cell>
          <cell r="R2040">
            <v>27.120000839233398</v>
          </cell>
          <cell r="S2040">
            <v>11.920000076293945</v>
          </cell>
          <cell r="T2040">
            <v>0</v>
          </cell>
          <cell r="U2040">
            <v>5.7800002098083496</v>
          </cell>
          <cell r="V2040">
            <v>179.14999389648438</v>
          </cell>
          <cell r="W2040" t="str">
            <v>CISCO_DAILY_BILL_DTL20040518.TXT</v>
          </cell>
          <cell r="X2040">
            <v>38126</v>
          </cell>
          <cell r="Z2040" t="str">
            <v>Print Summary</v>
          </cell>
        </row>
        <row r="2041">
          <cell r="E2041">
            <v>38153</v>
          </cell>
          <cell r="F2041">
            <v>30</v>
          </cell>
          <cell r="G2041">
            <v>1127</v>
          </cell>
          <cell r="K2041" t="str">
            <v>DR</v>
          </cell>
          <cell r="L2041">
            <v>38123</v>
          </cell>
          <cell r="N2041">
            <v>983</v>
          </cell>
          <cell r="P2041">
            <v>144</v>
          </cell>
          <cell r="Q2041">
            <v>0</v>
          </cell>
          <cell r="R2041">
            <v>26.770000457763672</v>
          </cell>
          <cell r="S2041">
            <v>19.760000228881836</v>
          </cell>
          <cell r="T2041">
            <v>0</v>
          </cell>
          <cell r="U2041">
            <v>5.5500001907348633</v>
          </cell>
          <cell r="V2041">
            <v>185.78999328613281</v>
          </cell>
          <cell r="W2041" t="str">
            <v>CISCO_DAILY_BILL_DTL20040616.TXT</v>
          </cell>
          <cell r="X2041">
            <v>38155</v>
          </cell>
          <cell r="Z2041" t="str">
            <v>Print Summary</v>
          </cell>
        </row>
        <row r="2042">
          <cell r="E2042">
            <v>38183</v>
          </cell>
          <cell r="F2042">
            <v>30</v>
          </cell>
          <cell r="G2042">
            <v>1005</v>
          </cell>
          <cell r="K2042" t="str">
            <v>DR</v>
          </cell>
          <cell r="L2042">
            <v>38153</v>
          </cell>
          <cell r="N2042">
            <v>871</v>
          </cell>
          <cell r="P2042">
            <v>125</v>
          </cell>
          <cell r="Q2042">
            <v>9</v>
          </cell>
          <cell r="R2042">
            <v>23.719999313354492</v>
          </cell>
          <cell r="S2042">
            <v>17.149999618530273</v>
          </cell>
          <cell r="T2042">
            <v>4.119999885559082</v>
          </cell>
          <cell r="U2042">
            <v>4.9499998092651367</v>
          </cell>
          <cell r="V2042">
            <v>165.24000549316406</v>
          </cell>
          <cell r="W2042" t="str">
            <v>CISCO_DAILY_BILL_DTL20040719.TXT</v>
          </cell>
          <cell r="X2042">
            <v>38188</v>
          </cell>
          <cell r="Z2042" t="str">
            <v>Print Summary</v>
          </cell>
        </row>
        <row r="2043">
          <cell r="E2043">
            <v>38214</v>
          </cell>
          <cell r="F2043">
            <v>31</v>
          </cell>
          <cell r="G2043">
            <v>1139</v>
          </cell>
          <cell r="K2043" t="str">
            <v>DR</v>
          </cell>
          <cell r="L2043">
            <v>38183</v>
          </cell>
          <cell r="N2043">
            <v>1010</v>
          </cell>
          <cell r="P2043">
            <v>88</v>
          </cell>
          <cell r="Q2043">
            <v>41</v>
          </cell>
          <cell r="R2043">
            <v>27.5</v>
          </cell>
          <cell r="S2043">
            <v>12.079999923706055</v>
          </cell>
          <cell r="T2043">
            <v>18.75</v>
          </cell>
          <cell r="U2043">
            <v>5.619999885559082</v>
          </cell>
          <cell r="V2043">
            <v>198.30000305175781</v>
          </cell>
          <cell r="W2043" t="str">
            <v>CISCO_DAILY_BILL_DTL20040817.TXT</v>
          </cell>
          <cell r="X2043">
            <v>38217</v>
          </cell>
          <cell r="Z2043" t="str">
            <v>Print Summary</v>
          </cell>
        </row>
        <row r="2044">
          <cell r="E2044">
            <v>38245</v>
          </cell>
          <cell r="F2044">
            <v>31</v>
          </cell>
          <cell r="G2044">
            <v>1331</v>
          </cell>
          <cell r="K2044" t="str">
            <v>DR</v>
          </cell>
          <cell r="L2044">
            <v>38214</v>
          </cell>
          <cell r="N2044">
            <v>1184</v>
          </cell>
          <cell r="P2044">
            <v>115</v>
          </cell>
          <cell r="Q2044">
            <v>32</v>
          </cell>
          <cell r="R2044">
            <v>26.969999313354492</v>
          </cell>
          <cell r="S2044">
            <v>15.390000343322754</v>
          </cell>
          <cell r="T2044">
            <v>14.430000305175781</v>
          </cell>
          <cell r="U2044">
            <v>6.5500001907348633</v>
          </cell>
          <cell r="V2044">
            <v>230.89999389648438</v>
          </cell>
          <cell r="W2044" t="str">
            <v>CISCO_DAILY_BILL_DTL20040920.TXT</v>
          </cell>
          <cell r="X2044">
            <v>38251</v>
          </cell>
          <cell r="Z2044" t="str">
            <v>Print Summary</v>
          </cell>
          <cell r="AA2044" t="str">
            <v>CPP Notification Failure. Move 6 kWh from super peak to on peak.</v>
          </cell>
        </row>
        <row r="2045">
          <cell r="E2045">
            <v>37971</v>
          </cell>
          <cell r="F2045">
            <v>29</v>
          </cell>
          <cell r="G2045">
            <v>366</v>
          </cell>
          <cell r="K2045" t="str">
            <v>DRLI</v>
          </cell>
          <cell r="L2045">
            <v>37942</v>
          </cell>
          <cell r="N2045">
            <v>289</v>
          </cell>
          <cell r="P2045">
            <v>77</v>
          </cell>
          <cell r="Q2045">
            <v>0</v>
          </cell>
          <cell r="R2045">
            <v>9.630000114440918</v>
          </cell>
          <cell r="S2045">
            <v>20.280000686645508</v>
          </cell>
          <cell r="T2045">
            <v>0</v>
          </cell>
          <cell r="U2045">
            <v>0</v>
          </cell>
          <cell r="V2045">
            <v>45.439998626708984</v>
          </cell>
          <cell r="W2045" t="str">
            <v>CISCO_DAILY_BILL_DTL20031218.TXT</v>
          </cell>
          <cell r="X2045">
            <v>37974</v>
          </cell>
          <cell r="Z2045" t="str">
            <v>Print Summary</v>
          </cell>
        </row>
        <row r="2046">
          <cell r="E2046">
            <v>38004</v>
          </cell>
          <cell r="F2046">
            <v>33</v>
          </cell>
          <cell r="G2046">
            <v>423</v>
          </cell>
          <cell r="K2046" t="str">
            <v>DRLI</v>
          </cell>
          <cell r="L2046">
            <v>37971</v>
          </cell>
          <cell r="N2046">
            <v>339</v>
          </cell>
          <cell r="P2046">
            <v>81</v>
          </cell>
          <cell r="Q2046">
            <v>3</v>
          </cell>
          <cell r="R2046">
            <v>11.300000190734863</v>
          </cell>
          <cell r="S2046">
            <v>21.329999923706055</v>
          </cell>
          <cell r="T2046">
            <v>1.4500000476837158</v>
          </cell>
          <cell r="U2046">
            <v>0</v>
          </cell>
          <cell r="V2046">
            <v>55.430000305175781</v>
          </cell>
          <cell r="W2046" t="str">
            <v>CISCO_DAILY_BILL_DTL20040121.TXT</v>
          </cell>
          <cell r="X2046">
            <v>38008</v>
          </cell>
          <cell r="Z2046" t="str">
            <v>Print Summary</v>
          </cell>
        </row>
        <row r="2047">
          <cell r="E2047">
            <v>38034</v>
          </cell>
          <cell r="F2047">
            <v>30</v>
          </cell>
          <cell r="G2047">
            <v>347</v>
          </cell>
          <cell r="K2047" t="str">
            <v>DRLI</v>
          </cell>
          <cell r="L2047">
            <v>38004</v>
          </cell>
          <cell r="N2047">
            <v>275</v>
          </cell>
          <cell r="P2047">
            <v>66</v>
          </cell>
          <cell r="Q2047">
            <v>6</v>
          </cell>
          <cell r="R2047">
            <v>9.2100000381469727</v>
          </cell>
          <cell r="S2047">
            <v>17.389999389648438</v>
          </cell>
          <cell r="T2047">
            <v>2.9000000953674316</v>
          </cell>
          <cell r="U2047">
            <v>0</v>
          </cell>
          <cell r="V2047">
            <v>44.619998931884766</v>
          </cell>
          <cell r="W2047" t="str">
            <v>CISCO_DAILY_BILL_DTL20040219.TXT</v>
          </cell>
          <cell r="X2047">
            <v>38037</v>
          </cell>
          <cell r="Z2047" t="str">
            <v>Print Summary</v>
          </cell>
        </row>
        <row r="2048">
          <cell r="E2048">
            <v>38063</v>
          </cell>
          <cell r="F2048">
            <v>29</v>
          </cell>
          <cell r="G2048">
            <v>302</v>
          </cell>
          <cell r="K2048" t="str">
            <v>DRLI</v>
          </cell>
          <cell r="L2048">
            <v>38034</v>
          </cell>
          <cell r="N2048">
            <v>237</v>
          </cell>
          <cell r="P2048">
            <v>65</v>
          </cell>
          <cell r="Q2048">
            <v>0</v>
          </cell>
          <cell r="R2048">
            <v>7.9499998092651367</v>
          </cell>
          <cell r="S2048">
            <v>17.129999160766602</v>
          </cell>
          <cell r="T2048">
            <v>0</v>
          </cell>
          <cell r="U2048">
            <v>0</v>
          </cell>
          <cell r="V2048">
            <v>40.069999694824219</v>
          </cell>
          <cell r="W2048" t="str">
            <v>CISCO_DAILY_BILL_DTL20040318.TXT</v>
          </cell>
          <cell r="X2048">
            <v>38065</v>
          </cell>
          <cell r="Z2048" t="str">
            <v>Print Summary</v>
          </cell>
        </row>
        <row r="2049">
          <cell r="E2049">
            <v>38092</v>
          </cell>
          <cell r="F2049">
            <v>29</v>
          </cell>
          <cell r="G2049">
            <v>305</v>
          </cell>
          <cell r="K2049" t="str">
            <v>DRLI</v>
          </cell>
          <cell r="L2049">
            <v>38063</v>
          </cell>
          <cell r="N2049">
            <v>253</v>
          </cell>
          <cell r="P2049">
            <v>52</v>
          </cell>
          <cell r="Q2049">
            <v>0</v>
          </cell>
          <cell r="R2049">
            <v>7.8600001335144043</v>
          </cell>
          <cell r="S2049">
            <v>13.569999694824219</v>
          </cell>
          <cell r="T2049">
            <v>0</v>
          </cell>
          <cell r="U2049">
            <v>0</v>
          </cell>
          <cell r="V2049">
            <v>35.090000152587891</v>
          </cell>
          <cell r="W2049" t="str">
            <v>CISCO_DAILY_BILL_DTL20040416.TXT</v>
          </cell>
          <cell r="X2049">
            <v>38096</v>
          </cell>
          <cell r="Z2049" t="str">
            <v>Print Summary</v>
          </cell>
        </row>
        <row r="2050">
          <cell r="E2050">
            <v>38124</v>
          </cell>
          <cell r="F2050">
            <v>32</v>
          </cell>
          <cell r="G2050">
            <v>302</v>
          </cell>
          <cell r="K2050" t="str">
            <v>DRLI</v>
          </cell>
          <cell r="L2050">
            <v>38092</v>
          </cell>
          <cell r="N2050">
            <v>250</v>
          </cell>
          <cell r="P2050">
            <v>52</v>
          </cell>
          <cell r="Q2050">
            <v>0</v>
          </cell>
          <cell r="R2050">
            <v>1.1000000238418579</v>
          </cell>
          <cell r="S2050">
            <v>10.550000190734863</v>
          </cell>
          <cell r="T2050">
            <v>0</v>
          </cell>
          <cell r="U2050">
            <v>0</v>
          </cell>
          <cell r="V2050">
            <v>28.469999313354492</v>
          </cell>
          <cell r="W2050" t="str">
            <v>CISCO_DAILY_BILL_DTL20040518.TXT</v>
          </cell>
          <cell r="X2050">
            <v>38126</v>
          </cell>
          <cell r="Z2050" t="str">
            <v>Print Summary</v>
          </cell>
        </row>
        <row r="2051">
          <cell r="E2051">
            <v>38154</v>
          </cell>
          <cell r="F2051">
            <v>30</v>
          </cell>
          <cell r="G2051">
            <v>222</v>
          </cell>
          <cell r="K2051" t="str">
            <v>DRLI</v>
          </cell>
          <cell r="L2051">
            <v>38124</v>
          </cell>
          <cell r="N2051">
            <v>173</v>
          </cell>
          <cell r="P2051">
            <v>49</v>
          </cell>
          <cell r="Q2051">
            <v>0</v>
          </cell>
          <cell r="R2051">
            <v>-2.0399999618530273</v>
          </cell>
          <cell r="S2051">
            <v>7.619999885559082</v>
          </cell>
          <cell r="T2051">
            <v>0</v>
          </cell>
          <cell r="U2051">
            <v>0</v>
          </cell>
          <cell r="V2051">
            <v>18.459999084472656</v>
          </cell>
          <cell r="W2051" t="str">
            <v>CISCO_DAILY_BILL_DTL20040617.TXT</v>
          </cell>
          <cell r="X2051">
            <v>38156</v>
          </cell>
          <cell r="Z2051" t="str">
            <v>Print Summary</v>
          </cell>
        </row>
        <row r="2052">
          <cell r="E2052">
            <v>38170</v>
          </cell>
          <cell r="F2052">
            <v>16</v>
          </cell>
          <cell r="G2052">
            <v>131</v>
          </cell>
          <cell r="K2052" t="str">
            <v>DRLI</v>
          </cell>
          <cell r="L2052">
            <v>38154</v>
          </cell>
          <cell r="N2052">
            <v>109</v>
          </cell>
          <cell r="P2052">
            <v>22</v>
          </cell>
          <cell r="Q2052">
            <v>0</v>
          </cell>
          <cell r="R2052">
            <v>-1.2799999713897705</v>
          </cell>
          <cell r="S2052">
            <v>3.4200000762939453</v>
          </cell>
          <cell r="T2052">
            <v>0</v>
          </cell>
          <cell r="U2052">
            <v>0</v>
          </cell>
          <cell r="V2052">
            <v>9.9799995422363281</v>
          </cell>
          <cell r="W2052" t="str">
            <v>CISCO_DAILY_BILL_DTL20040723.TXT</v>
          </cell>
          <cell r="X2052">
            <v>38194</v>
          </cell>
          <cell r="Z2052" t="str">
            <v>Print Summary</v>
          </cell>
        </row>
        <row r="2053">
          <cell r="E2053">
            <v>38186</v>
          </cell>
          <cell r="F2053">
            <v>31</v>
          </cell>
          <cell r="G2053">
            <v>1872</v>
          </cell>
          <cell r="K2053" t="str">
            <v>DR</v>
          </cell>
          <cell r="L2053">
            <v>38155</v>
          </cell>
          <cell r="N2053">
            <v>1685</v>
          </cell>
          <cell r="P2053">
            <v>181</v>
          </cell>
          <cell r="Q2053">
            <v>6</v>
          </cell>
          <cell r="R2053">
            <v>45.880001068115234</v>
          </cell>
          <cell r="S2053">
            <v>24.840000152587891</v>
          </cell>
          <cell r="T2053">
            <v>2.7400000095367432</v>
          </cell>
          <cell r="U2053">
            <v>9.2299995422363281</v>
          </cell>
          <cell r="V2053">
            <v>327.6300048828125</v>
          </cell>
          <cell r="W2053" t="str">
            <v>CISCO_DAILY_BILL_DTL20040719.TXT</v>
          </cell>
          <cell r="X2053">
            <v>38188</v>
          </cell>
          <cell r="Z2053" t="str">
            <v>Print Summary</v>
          </cell>
        </row>
        <row r="2054">
          <cell r="E2054">
            <v>38215</v>
          </cell>
          <cell r="F2054">
            <v>29</v>
          </cell>
          <cell r="G2054">
            <v>1835</v>
          </cell>
          <cell r="K2054" t="str">
            <v>DR</v>
          </cell>
          <cell r="L2054">
            <v>38186</v>
          </cell>
          <cell r="N2054">
            <v>1629</v>
          </cell>
          <cell r="P2054">
            <v>156</v>
          </cell>
          <cell r="Q2054">
            <v>50</v>
          </cell>
          <cell r="R2054">
            <v>44.360000610351563</v>
          </cell>
          <cell r="S2054">
            <v>21.409999847412109</v>
          </cell>
          <cell r="T2054">
            <v>22.860000610351563</v>
          </cell>
          <cell r="U2054">
            <v>9.0500001907348633</v>
          </cell>
          <cell r="V2054">
            <v>339.41000366210938</v>
          </cell>
          <cell r="W2054" t="str">
            <v>CISCO_DAILY_BILL_DTL20040817.TXT</v>
          </cell>
          <cell r="X2054">
            <v>38217</v>
          </cell>
          <cell r="Z2054" t="str">
            <v>Print Summary</v>
          </cell>
        </row>
        <row r="2055">
          <cell r="E2055">
            <v>38246</v>
          </cell>
          <cell r="F2055">
            <v>31</v>
          </cell>
          <cell r="G2055">
            <v>2179</v>
          </cell>
          <cell r="K2055" t="str">
            <v>DR</v>
          </cell>
          <cell r="L2055">
            <v>38215</v>
          </cell>
          <cell r="N2055">
            <v>1803</v>
          </cell>
          <cell r="P2055">
            <v>286</v>
          </cell>
          <cell r="Q2055">
            <v>90</v>
          </cell>
          <cell r="R2055">
            <v>39.729999542236328</v>
          </cell>
          <cell r="S2055">
            <v>37.799999237060547</v>
          </cell>
          <cell r="T2055">
            <v>40.470001220703125</v>
          </cell>
          <cell r="U2055">
            <v>10.739999771118164</v>
          </cell>
          <cell r="V2055">
            <v>429.75</v>
          </cell>
          <cell r="W2055" t="str">
            <v>CISCO_DAILY_BILL_DTL20040917.TXT</v>
          </cell>
          <cell r="X2055">
            <v>38250</v>
          </cell>
          <cell r="Z2055" t="str">
            <v>Print Summary</v>
          </cell>
        </row>
        <row r="2056">
          <cell r="E2056">
            <v>37851</v>
          </cell>
          <cell r="F2056">
            <v>28</v>
          </cell>
          <cell r="G2056">
            <v>1256</v>
          </cell>
          <cell r="K2056" t="str">
            <v>DRLI</v>
          </cell>
          <cell r="L2056">
            <v>37823</v>
          </cell>
          <cell r="N2056">
            <v>886</v>
          </cell>
          <cell r="P2056">
            <v>370</v>
          </cell>
          <cell r="Q2056">
            <v>0</v>
          </cell>
          <cell r="R2056">
            <v>4.309999942779541</v>
          </cell>
          <cell r="S2056">
            <v>63.700000762939453</v>
          </cell>
          <cell r="T2056">
            <v>0</v>
          </cell>
          <cell r="U2056">
            <v>0</v>
          </cell>
          <cell r="V2056">
            <v>111.22000122070313</v>
          </cell>
          <cell r="W2056" t="str">
            <v>CISCO_DAILY_BILL_DTL20030822.TXT</v>
          </cell>
          <cell r="X2056">
            <v>37858</v>
          </cell>
          <cell r="Z2056" t="str">
            <v>Print Summary</v>
          </cell>
          <cell r="AA2056" t="str">
            <v>CPP Notification Failure. Move 49 kWh from super peak to on peak.</v>
          </cell>
        </row>
        <row r="2057">
          <cell r="E2057">
            <v>37881</v>
          </cell>
          <cell r="F2057">
            <v>30</v>
          </cell>
          <cell r="G2057">
            <v>1289</v>
          </cell>
          <cell r="K2057" t="str">
            <v>DRLI</v>
          </cell>
          <cell r="L2057">
            <v>37851</v>
          </cell>
          <cell r="N2057">
            <v>874</v>
          </cell>
          <cell r="P2057">
            <v>415</v>
          </cell>
          <cell r="Q2057">
            <v>0</v>
          </cell>
          <cell r="R2057">
            <v>4.2600002288818359</v>
          </cell>
          <cell r="S2057">
            <v>71.449996948242188</v>
          </cell>
          <cell r="T2057">
            <v>0</v>
          </cell>
          <cell r="U2057">
            <v>0</v>
          </cell>
          <cell r="V2057">
            <v>150.69999694824219</v>
          </cell>
          <cell r="W2057" t="str">
            <v>CISCO_DAILY_BILL_DTL20030923.TXT</v>
          </cell>
          <cell r="X2057">
            <v>37888</v>
          </cell>
          <cell r="Z2057" t="str">
            <v>Print Summary</v>
          </cell>
          <cell r="AA2057" t="str">
            <v>CPP Notification Failure. Move 45 kWh from super peak to on peak.</v>
          </cell>
        </row>
        <row r="2058">
          <cell r="E2058">
            <v>37910</v>
          </cell>
          <cell r="F2058">
            <v>29</v>
          </cell>
          <cell r="G2058">
            <v>831</v>
          </cell>
          <cell r="K2058" t="str">
            <v>DRLI</v>
          </cell>
          <cell r="L2058">
            <v>37881</v>
          </cell>
          <cell r="N2058">
            <v>642</v>
          </cell>
          <cell r="P2058">
            <v>189</v>
          </cell>
          <cell r="Q2058">
            <v>0</v>
          </cell>
          <cell r="R2058">
            <v>3.130000114440918</v>
          </cell>
          <cell r="S2058">
            <v>32.540000915527344</v>
          </cell>
          <cell r="T2058">
            <v>0</v>
          </cell>
          <cell r="U2058">
            <v>0</v>
          </cell>
          <cell r="V2058">
            <v>90.529998779296875</v>
          </cell>
          <cell r="W2058" t="str">
            <v>CISCO_DAILY_BILL_DTL20031020.TXT</v>
          </cell>
          <cell r="X2058">
            <v>37915</v>
          </cell>
          <cell r="Z2058" t="str">
            <v>Print Summary</v>
          </cell>
          <cell r="AA2058" t="str">
            <v>CPP Notification Failure. Move 29 kWh from super peak to on peak.</v>
          </cell>
        </row>
        <row r="2059">
          <cell r="E2059">
            <v>37942</v>
          </cell>
          <cell r="F2059">
            <v>32</v>
          </cell>
          <cell r="G2059">
            <v>754</v>
          </cell>
          <cell r="K2059" t="str">
            <v>DRLI</v>
          </cell>
          <cell r="L2059">
            <v>37910</v>
          </cell>
          <cell r="N2059">
            <v>583</v>
          </cell>
          <cell r="P2059">
            <v>171</v>
          </cell>
          <cell r="Q2059">
            <v>0</v>
          </cell>
          <cell r="R2059">
            <v>11.810000419616699</v>
          </cell>
          <cell r="S2059">
            <v>36.639999389648438</v>
          </cell>
          <cell r="T2059">
            <v>0</v>
          </cell>
          <cell r="U2059">
            <v>0</v>
          </cell>
          <cell r="V2059">
            <v>94.30999755859375</v>
          </cell>
          <cell r="W2059" t="str">
            <v>CISCO_DAILY_BILL_DTL20031119.TXT</v>
          </cell>
          <cell r="X2059">
            <v>37945</v>
          </cell>
          <cell r="Z2059" t="str">
            <v>Print Summary</v>
          </cell>
          <cell r="AA2059" t="str">
            <v>CPP Notification Failure. Move 9 kWh from super peak to on peak.</v>
          </cell>
        </row>
        <row r="2060">
          <cell r="E2060">
            <v>37972</v>
          </cell>
          <cell r="F2060">
            <v>30</v>
          </cell>
          <cell r="G2060">
            <v>811</v>
          </cell>
          <cell r="K2060" t="str">
            <v>DRLI</v>
          </cell>
          <cell r="L2060">
            <v>37942</v>
          </cell>
          <cell r="N2060">
            <v>645</v>
          </cell>
          <cell r="P2060">
            <v>166</v>
          </cell>
          <cell r="Q2060">
            <v>0</v>
          </cell>
          <cell r="R2060">
            <v>21.5</v>
          </cell>
          <cell r="S2060">
            <v>43.709999084472656</v>
          </cell>
          <cell r="T2060">
            <v>0</v>
          </cell>
          <cell r="U2060">
            <v>0</v>
          </cell>
          <cell r="V2060">
            <v>104.80000305175781</v>
          </cell>
          <cell r="W2060" t="str">
            <v>CISCO_DAILY_BILL_DTL20031219.TXT</v>
          </cell>
          <cell r="X2060">
            <v>37977</v>
          </cell>
          <cell r="Z2060" t="str">
            <v>Print Summary</v>
          </cell>
        </row>
        <row r="2061">
          <cell r="E2061">
            <v>38005</v>
          </cell>
          <cell r="F2061">
            <v>33</v>
          </cell>
          <cell r="G2061">
            <v>947</v>
          </cell>
          <cell r="K2061" t="str">
            <v>DRLI</v>
          </cell>
          <cell r="L2061">
            <v>37972</v>
          </cell>
          <cell r="N2061">
            <v>776</v>
          </cell>
          <cell r="P2061">
            <v>171</v>
          </cell>
          <cell r="Q2061">
            <v>0</v>
          </cell>
          <cell r="R2061">
            <v>25.870000839233398</v>
          </cell>
          <cell r="S2061">
            <v>45.029998779296875</v>
          </cell>
          <cell r="T2061">
            <v>0</v>
          </cell>
          <cell r="U2061">
            <v>0</v>
          </cell>
          <cell r="V2061">
            <v>125.70999908447266</v>
          </cell>
          <cell r="W2061" t="str">
            <v>CISCO_DAILY_BILL_DTL20040122.TXT</v>
          </cell>
          <cell r="X2061">
            <v>38009</v>
          </cell>
          <cell r="Z2061" t="str">
            <v>Print Summary</v>
          </cell>
          <cell r="AA2061" t="str">
            <v>CPP Notification Failure. Move 10 kWh from super peak to on peak.</v>
          </cell>
        </row>
        <row r="2062">
          <cell r="E2062">
            <v>38035</v>
          </cell>
          <cell r="F2062">
            <v>30</v>
          </cell>
          <cell r="G2062">
            <v>766</v>
          </cell>
          <cell r="K2062" t="str">
            <v>DRLI</v>
          </cell>
          <cell r="L2062">
            <v>38005</v>
          </cell>
          <cell r="N2062">
            <v>606</v>
          </cell>
          <cell r="P2062">
            <v>160</v>
          </cell>
          <cell r="Q2062">
            <v>0</v>
          </cell>
          <cell r="R2062">
            <v>20.309999465942383</v>
          </cell>
          <cell r="S2062">
            <v>42.159999847412109</v>
          </cell>
          <cell r="T2062">
            <v>0</v>
          </cell>
          <cell r="U2062">
            <v>0</v>
          </cell>
          <cell r="V2062">
            <v>101.05000305175781</v>
          </cell>
          <cell r="W2062" t="str">
            <v>CISCO_DAILY_BILL_DTL20040220.TXT</v>
          </cell>
          <cell r="X2062">
            <v>38040</v>
          </cell>
          <cell r="Z2062" t="str">
            <v>Print Summary</v>
          </cell>
          <cell r="AA2062" t="str">
            <v>CPP Notification Failure. Move 14 kWh from super peak to on peak.</v>
          </cell>
        </row>
        <row r="2063">
          <cell r="E2063">
            <v>38064</v>
          </cell>
          <cell r="F2063">
            <v>29</v>
          </cell>
          <cell r="G2063">
            <v>692</v>
          </cell>
          <cell r="K2063" t="str">
            <v>DRLI</v>
          </cell>
          <cell r="L2063">
            <v>38035</v>
          </cell>
          <cell r="N2063">
            <v>546</v>
          </cell>
          <cell r="P2063">
            <v>146</v>
          </cell>
          <cell r="Q2063">
            <v>0</v>
          </cell>
          <cell r="R2063">
            <v>18.299999237060547</v>
          </cell>
          <cell r="S2063">
            <v>38.479999542236328</v>
          </cell>
          <cell r="T2063">
            <v>0</v>
          </cell>
          <cell r="U2063">
            <v>0</v>
          </cell>
          <cell r="V2063">
            <v>96.05999755859375</v>
          </cell>
          <cell r="W2063" t="str">
            <v>CISCO_DAILY_BILL_DTL20040322.TXT</v>
          </cell>
          <cell r="X2063">
            <v>38070</v>
          </cell>
          <cell r="Z2063" t="str">
            <v>Print Summary</v>
          </cell>
        </row>
        <row r="2064">
          <cell r="E2064">
            <v>38095</v>
          </cell>
          <cell r="F2064">
            <v>31</v>
          </cell>
          <cell r="G2064">
            <v>738</v>
          </cell>
          <cell r="K2064" t="str">
            <v>DRLI</v>
          </cell>
          <cell r="L2064">
            <v>38064</v>
          </cell>
          <cell r="N2064">
            <v>591</v>
          </cell>
          <cell r="P2064">
            <v>147</v>
          </cell>
          <cell r="Q2064">
            <v>0</v>
          </cell>
          <cell r="R2064">
            <v>17.409999847412109</v>
          </cell>
          <cell r="S2064">
            <v>38.040000915527344</v>
          </cell>
          <cell r="T2064">
            <v>0</v>
          </cell>
          <cell r="U2064">
            <v>0</v>
          </cell>
          <cell r="V2064">
            <v>93.569999694824219</v>
          </cell>
          <cell r="W2064" t="str">
            <v>CISCO_DAILY_BILL_DTL20040420.TXT</v>
          </cell>
          <cell r="X2064">
            <v>38098</v>
          </cell>
          <cell r="Z2064" t="str">
            <v>Print Summary</v>
          </cell>
        </row>
        <row r="2065">
          <cell r="E2065">
            <v>38125</v>
          </cell>
          <cell r="F2065">
            <v>30</v>
          </cell>
          <cell r="G2065">
            <v>766</v>
          </cell>
          <cell r="K2065" t="str">
            <v>DRLI</v>
          </cell>
          <cell r="L2065">
            <v>38095</v>
          </cell>
          <cell r="N2065">
            <v>606</v>
          </cell>
          <cell r="P2065">
            <v>160</v>
          </cell>
          <cell r="Q2065">
            <v>0</v>
          </cell>
          <cell r="R2065">
            <v>-0.8399999737739563</v>
          </cell>
          <cell r="S2065">
            <v>30.809999465942383</v>
          </cell>
          <cell r="T2065">
            <v>0</v>
          </cell>
          <cell r="U2065">
            <v>0</v>
          </cell>
          <cell r="V2065">
            <v>79.900001525878906</v>
          </cell>
          <cell r="W2065" t="str">
            <v>CISCO_DAILY_BILL_DTL20040520.TXT</v>
          </cell>
          <cell r="X2065">
            <v>38128</v>
          </cell>
          <cell r="Z2065" t="str">
            <v>Print Summary</v>
          </cell>
        </row>
        <row r="2066">
          <cell r="E2066">
            <v>38155</v>
          </cell>
          <cell r="F2066">
            <v>30</v>
          </cell>
          <cell r="G2066">
            <v>808</v>
          </cell>
          <cell r="K2066" t="str">
            <v>DRLI</v>
          </cell>
          <cell r="L2066">
            <v>38125</v>
          </cell>
          <cell r="N2066">
            <v>665</v>
          </cell>
          <cell r="P2066">
            <v>143</v>
          </cell>
          <cell r="Q2066">
            <v>0</v>
          </cell>
          <cell r="R2066">
            <v>-7.8299999237060547</v>
          </cell>
          <cell r="S2066">
            <v>22.239999771118164</v>
          </cell>
          <cell r="T2066">
            <v>0</v>
          </cell>
          <cell r="U2066">
            <v>0</v>
          </cell>
          <cell r="V2066">
            <v>71.80999755859375</v>
          </cell>
          <cell r="W2066" t="str">
            <v>CISCO_DAILY_BILL_DTL20040621.TXT</v>
          </cell>
          <cell r="X2066">
            <v>38160</v>
          </cell>
          <cell r="Z2066" t="str">
            <v>Print Summary</v>
          </cell>
        </row>
        <row r="2067">
          <cell r="E2067">
            <v>38187</v>
          </cell>
          <cell r="F2067">
            <v>32</v>
          </cell>
          <cell r="G2067">
            <v>1066</v>
          </cell>
          <cell r="K2067" t="str">
            <v>DRLI</v>
          </cell>
          <cell r="L2067">
            <v>38155</v>
          </cell>
          <cell r="N2067">
            <v>844</v>
          </cell>
          <cell r="P2067">
            <v>193</v>
          </cell>
          <cell r="Q2067">
            <v>29</v>
          </cell>
          <cell r="R2067">
            <v>-9.9300003051757813</v>
          </cell>
          <cell r="S2067">
            <v>30.020000457763672</v>
          </cell>
          <cell r="T2067">
            <v>18.799999237060547</v>
          </cell>
          <cell r="U2067">
            <v>0</v>
          </cell>
          <cell r="V2067">
            <v>112.45999908447266</v>
          </cell>
          <cell r="W2067" t="str">
            <v>CISCO_DAILY_BILL_DTL20040721.TXT</v>
          </cell>
          <cell r="X2067">
            <v>38190</v>
          </cell>
          <cell r="Z2067" t="str">
            <v>Print Summary</v>
          </cell>
        </row>
        <row r="2068">
          <cell r="E2068">
            <v>38216</v>
          </cell>
          <cell r="F2068">
            <v>29</v>
          </cell>
          <cell r="G2068">
            <v>1229</v>
          </cell>
          <cell r="K2068" t="str">
            <v>DRLI</v>
          </cell>
          <cell r="L2068">
            <v>38187</v>
          </cell>
          <cell r="N2068">
            <v>864</v>
          </cell>
          <cell r="P2068">
            <v>267</v>
          </cell>
          <cell r="Q2068">
            <v>98</v>
          </cell>
          <cell r="R2068">
            <v>-10.170000076293945</v>
          </cell>
          <cell r="S2068">
            <v>41.529998779296875</v>
          </cell>
          <cell r="T2068">
            <v>63.529998779296875</v>
          </cell>
          <cell r="U2068">
            <v>0</v>
          </cell>
          <cell r="V2068">
            <v>171.6300048828125</v>
          </cell>
          <cell r="W2068" t="str">
            <v>CISCO_DAILY_BILL_DTL20040818.TXT</v>
          </cell>
          <cell r="X2068">
            <v>38218</v>
          </cell>
          <cell r="Z2068" t="str">
            <v>Print Summary</v>
          </cell>
        </row>
        <row r="2069">
          <cell r="E2069">
            <v>38249</v>
          </cell>
          <cell r="F2069">
            <v>33</v>
          </cell>
          <cell r="G2069">
            <v>1260</v>
          </cell>
          <cell r="K2069" t="str">
            <v>DRLI</v>
          </cell>
          <cell r="L2069">
            <v>38216</v>
          </cell>
          <cell r="N2069">
            <v>954</v>
          </cell>
          <cell r="P2069">
            <v>237</v>
          </cell>
          <cell r="Q2069">
            <v>69</v>
          </cell>
          <cell r="R2069">
            <v>-16</v>
          </cell>
          <cell r="S2069">
            <v>35.630001068115234</v>
          </cell>
          <cell r="T2069">
            <v>44.209999084472656</v>
          </cell>
          <cell r="U2069">
            <v>0</v>
          </cell>
          <cell r="V2069">
            <v>148.42999267578125</v>
          </cell>
          <cell r="W2069" t="str">
            <v>CISCO_DAILY_BILL_DTL20040920.TXT</v>
          </cell>
          <cell r="X2069">
            <v>38251</v>
          </cell>
          <cell r="Z2069" t="str">
            <v>Print Summary</v>
          </cell>
        </row>
        <row r="2070">
          <cell r="E2070">
            <v>38187</v>
          </cell>
          <cell r="F2070">
            <v>31</v>
          </cell>
          <cell r="G2070">
            <v>1344</v>
          </cell>
          <cell r="K2070" t="str">
            <v>DR</v>
          </cell>
          <cell r="L2070">
            <v>38156</v>
          </cell>
          <cell r="N2070">
            <v>1102</v>
          </cell>
          <cell r="P2070">
            <v>227</v>
          </cell>
          <cell r="Q2070">
            <v>15</v>
          </cell>
          <cell r="R2070">
            <v>-12.970000267028809</v>
          </cell>
          <cell r="S2070">
            <v>35.310001373291016</v>
          </cell>
          <cell r="T2070">
            <v>9.7200002670288086</v>
          </cell>
          <cell r="U2070">
            <v>6.630000114440918</v>
          </cell>
          <cell r="V2070">
            <v>203.97000122070313</v>
          </cell>
          <cell r="W2070" t="str">
            <v>CISCO_DAILY_BILL_DTL20040721.TXT</v>
          </cell>
          <cell r="X2070">
            <v>38190</v>
          </cell>
          <cell r="Z2070" t="str">
            <v>Print Summary</v>
          </cell>
        </row>
        <row r="2071">
          <cell r="E2071">
            <v>38216</v>
          </cell>
          <cell r="F2071">
            <v>29</v>
          </cell>
          <cell r="G2071">
            <v>1497</v>
          </cell>
          <cell r="K2071" t="str">
            <v>DR</v>
          </cell>
          <cell r="L2071">
            <v>38187</v>
          </cell>
          <cell r="N2071">
            <v>1132</v>
          </cell>
          <cell r="P2071">
            <v>293</v>
          </cell>
          <cell r="Q2071">
            <v>72</v>
          </cell>
          <cell r="R2071">
            <v>-13.319999694824219</v>
          </cell>
          <cell r="S2071">
            <v>45.569999694824219</v>
          </cell>
          <cell r="T2071">
            <v>46.669998168945313</v>
          </cell>
          <cell r="U2071">
            <v>7.380000114440918</v>
          </cell>
          <cell r="V2071">
            <v>277.02999877929688</v>
          </cell>
          <cell r="W2071" t="str">
            <v>CISCO_DAILY_BILL_DTL20040818.TXT</v>
          </cell>
          <cell r="X2071">
            <v>38218</v>
          </cell>
          <cell r="Z2071" t="str">
            <v>Print Summary</v>
          </cell>
        </row>
        <row r="2072">
          <cell r="E2072">
            <v>38249</v>
          </cell>
          <cell r="F2072">
            <v>33</v>
          </cell>
          <cell r="G2072">
            <v>2188</v>
          </cell>
          <cell r="K2072" t="str">
            <v>DR</v>
          </cell>
          <cell r="L2072">
            <v>38216</v>
          </cell>
          <cell r="N2072">
            <v>1707</v>
          </cell>
          <cell r="P2072">
            <v>395</v>
          </cell>
          <cell r="Q2072">
            <v>86</v>
          </cell>
          <cell r="R2072">
            <v>-28.590000152587891</v>
          </cell>
          <cell r="S2072">
            <v>59.700000762939453</v>
          </cell>
          <cell r="T2072">
            <v>55.139999389648438</v>
          </cell>
          <cell r="U2072">
            <v>10.800000190734863</v>
          </cell>
          <cell r="V2072">
            <v>395.98001098632813</v>
          </cell>
          <cell r="W2072" t="str">
            <v>CISCO_DAILY_BILL_DTL20040920.TXT</v>
          </cell>
          <cell r="X2072">
            <v>38251</v>
          </cell>
          <cell r="Z2072" t="str">
            <v>Print Summary</v>
          </cell>
        </row>
        <row r="2073">
          <cell r="E2073">
            <v>37913</v>
          </cell>
          <cell r="F2073">
            <v>30</v>
          </cell>
          <cell r="G2073">
            <v>194</v>
          </cell>
          <cell r="K2073" t="str">
            <v>DR</v>
          </cell>
          <cell r="L2073">
            <v>37883</v>
          </cell>
          <cell r="N2073">
            <v>166</v>
          </cell>
          <cell r="P2073">
            <v>25</v>
          </cell>
          <cell r="Q2073">
            <v>3</v>
          </cell>
          <cell r="R2073">
            <v>7.4000000953674316</v>
          </cell>
          <cell r="S2073">
            <v>3.869999885559082</v>
          </cell>
          <cell r="T2073">
            <v>1.4199999570846558</v>
          </cell>
          <cell r="U2073">
            <v>0.86000001430511475</v>
          </cell>
          <cell r="V2073">
            <v>27.850000381469727</v>
          </cell>
          <cell r="W2073" t="str">
            <v>CISCO_DAILY_BILL_DTL20031020.TXT</v>
          </cell>
          <cell r="X2073">
            <v>37915</v>
          </cell>
          <cell r="Z2073" t="str">
            <v>Print Summary</v>
          </cell>
        </row>
        <row r="2074">
          <cell r="E2074">
            <v>37943</v>
          </cell>
          <cell r="F2074">
            <v>30</v>
          </cell>
          <cell r="G2074">
            <v>215</v>
          </cell>
          <cell r="K2074" t="str">
            <v>DR</v>
          </cell>
          <cell r="L2074">
            <v>37913</v>
          </cell>
          <cell r="N2074">
            <v>172</v>
          </cell>
          <cell r="P2074">
            <v>42</v>
          </cell>
          <cell r="Q2074">
            <v>1</v>
          </cell>
          <cell r="R2074">
            <v>7.5399999618530273</v>
          </cell>
          <cell r="S2074">
            <v>4.1500000953674316</v>
          </cell>
          <cell r="T2074">
            <v>0.4699999988079071</v>
          </cell>
          <cell r="U2074">
            <v>0.95999997854232788</v>
          </cell>
          <cell r="V2074">
            <v>29.110000610351563</v>
          </cell>
          <cell r="W2074" t="str">
            <v>CISCO_DAILY_BILL_DTL20031119.TXT</v>
          </cell>
          <cell r="X2074">
            <v>37945</v>
          </cell>
          <cell r="Z2074" t="str">
            <v>Print Summary</v>
          </cell>
        </row>
        <row r="2075">
          <cell r="E2075">
            <v>37973</v>
          </cell>
          <cell r="F2075">
            <v>30</v>
          </cell>
          <cell r="G2075">
            <v>204</v>
          </cell>
          <cell r="K2075" t="str">
            <v>DR</v>
          </cell>
          <cell r="L2075">
            <v>37943</v>
          </cell>
          <cell r="N2075">
            <v>158</v>
          </cell>
          <cell r="P2075">
            <v>46</v>
          </cell>
          <cell r="Q2075">
            <v>0</v>
          </cell>
          <cell r="R2075">
            <v>6.8499999046325684</v>
          </cell>
          <cell r="S2075">
            <v>2.2200000286102295</v>
          </cell>
          <cell r="T2075">
            <v>0</v>
          </cell>
          <cell r="U2075">
            <v>0.9100000262260437</v>
          </cell>
          <cell r="V2075">
            <v>25.159999847412109</v>
          </cell>
          <cell r="W2075" t="str">
            <v>CISCO_DAILY_BILL_DTL20031219.TXT</v>
          </cell>
          <cell r="X2075">
            <v>37977</v>
          </cell>
          <cell r="Z2075" t="str">
            <v>Print Summary</v>
          </cell>
        </row>
        <row r="2076">
          <cell r="E2076">
            <v>38006</v>
          </cell>
          <cell r="F2076">
            <v>33</v>
          </cell>
          <cell r="G2076">
            <v>263</v>
          </cell>
          <cell r="K2076" t="str">
            <v>DR</v>
          </cell>
          <cell r="L2076">
            <v>37973</v>
          </cell>
          <cell r="N2076">
            <v>208</v>
          </cell>
          <cell r="P2076">
            <v>53</v>
          </cell>
          <cell r="Q2076">
            <v>2</v>
          </cell>
          <cell r="R2076">
            <v>9.0200004577636719</v>
          </cell>
          <cell r="S2076">
            <v>2.559999942779541</v>
          </cell>
          <cell r="T2076">
            <v>1.3200000524520874</v>
          </cell>
          <cell r="U2076">
            <v>1.1599999666213989</v>
          </cell>
          <cell r="V2076">
            <v>33.330001831054688</v>
          </cell>
          <cell r="W2076" t="str">
            <v>CISCO_DAILY_BILL_DTL20040123.TXT</v>
          </cell>
          <cell r="X2076">
            <v>38012</v>
          </cell>
          <cell r="Z2076" t="str">
            <v>Print Summary</v>
          </cell>
        </row>
        <row r="2077">
          <cell r="E2077">
            <v>38036</v>
          </cell>
          <cell r="F2077">
            <v>30</v>
          </cell>
          <cell r="G2077">
            <v>216</v>
          </cell>
          <cell r="K2077" t="str">
            <v>DR</v>
          </cell>
          <cell r="L2077">
            <v>38006</v>
          </cell>
          <cell r="N2077">
            <v>176</v>
          </cell>
          <cell r="P2077">
            <v>36</v>
          </cell>
          <cell r="Q2077">
            <v>4</v>
          </cell>
          <cell r="R2077">
            <v>7.5500001907348633</v>
          </cell>
          <cell r="S2077">
            <v>1.7300000190734863</v>
          </cell>
          <cell r="T2077">
            <v>2.630000114440918</v>
          </cell>
          <cell r="U2077">
            <v>1.059999942779541</v>
          </cell>
          <cell r="V2077">
            <v>28.659999847412109</v>
          </cell>
          <cell r="W2077" t="str">
            <v>CISCO_DAILY_BILL_DTL20040220.TXT</v>
          </cell>
          <cell r="X2077">
            <v>38040</v>
          </cell>
          <cell r="Z2077" t="str">
            <v>Print Summary</v>
          </cell>
        </row>
        <row r="2078">
          <cell r="E2078">
            <v>38067</v>
          </cell>
          <cell r="F2078">
            <v>31</v>
          </cell>
          <cell r="G2078">
            <v>195</v>
          </cell>
          <cell r="K2078" t="str">
            <v>DR</v>
          </cell>
          <cell r="L2078">
            <v>38036</v>
          </cell>
          <cell r="N2078">
            <v>145</v>
          </cell>
          <cell r="P2078">
            <v>50</v>
          </cell>
          <cell r="Q2078">
            <v>0</v>
          </cell>
          <cell r="R2078">
            <v>6.2100000381469727</v>
          </cell>
          <cell r="S2078">
            <v>2.3900001049041748</v>
          </cell>
          <cell r="T2078">
            <v>0</v>
          </cell>
          <cell r="U2078">
            <v>0.95999997854232788</v>
          </cell>
          <cell r="V2078">
            <v>23.950000762939453</v>
          </cell>
          <cell r="W2078" t="str">
            <v>CISCO_DAILY_BILL_DTL20040322.TXT</v>
          </cell>
          <cell r="X2078">
            <v>38070</v>
          </cell>
          <cell r="Z2078" t="str">
            <v>Print Summary</v>
          </cell>
        </row>
        <row r="2079">
          <cell r="E2079">
            <v>38096</v>
          </cell>
          <cell r="F2079">
            <v>29</v>
          </cell>
          <cell r="G2079">
            <v>234</v>
          </cell>
          <cell r="K2079" t="str">
            <v>DR</v>
          </cell>
          <cell r="L2079">
            <v>38067</v>
          </cell>
          <cell r="N2079">
            <v>187</v>
          </cell>
          <cell r="P2079">
            <v>47</v>
          </cell>
          <cell r="Q2079">
            <v>0</v>
          </cell>
          <cell r="R2079">
            <v>7</v>
          </cell>
          <cell r="S2079">
            <v>2.0299999713897705</v>
          </cell>
          <cell r="T2079">
            <v>0</v>
          </cell>
          <cell r="U2079">
            <v>1.1499999761581421</v>
          </cell>
          <cell r="V2079">
            <v>28.010000228881836</v>
          </cell>
          <cell r="W2079" t="str">
            <v>CISCO_DAILY_BILL_DTL20040420.TXT</v>
          </cell>
          <cell r="X2079">
            <v>38098</v>
          </cell>
          <cell r="Z2079" t="str">
            <v>Print Summary</v>
          </cell>
        </row>
        <row r="2080">
          <cell r="E2080">
            <v>38126</v>
          </cell>
          <cell r="F2080">
            <v>30</v>
          </cell>
          <cell r="G2080">
            <v>271</v>
          </cell>
          <cell r="K2080" t="str">
            <v>DR</v>
          </cell>
          <cell r="L2080">
            <v>38096</v>
          </cell>
          <cell r="N2080">
            <v>218</v>
          </cell>
          <cell r="P2080">
            <v>53</v>
          </cell>
          <cell r="Q2080">
            <v>0</v>
          </cell>
          <cell r="R2080">
            <v>5.8499999046325684</v>
          </cell>
          <cell r="S2080">
            <v>5.1500000953674316</v>
          </cell>
          <cell r="T2080">
            <v>0</v>
          </cell>
          <cell r="U2080">
            <v>1.3400000333786011</v>
          </cell>
          <cell r="V2080">
            <v>34.150001525878906</v>
          </cell>
          <cell r="W2080" t="str">
            <v>CISCO_DAILY_BILL_DTL20040520.TXT</v>
          </cell>
          <cell r="X2080">
            <v>38128</v>
          </cell>
          <cell r="Z2080" t="str">
            <v>Print Summary</v>
          </cell>
        </row>
        <row r="2081">
          <cell r="E2081">
            <v>38158</v>
          </cell>
          <cell r="F2081">
            <v>32</v>
          </cell>
          <cell r="G2081">
            <v>269</v>
          </cell>
          <cell r="K2081" t="str">
            <v>DR</v>
          </cell>
          <cell r="L2081">
            <v>38126</v>
          </cell>
          <cell r="N2081">
            <v>228</v>
          </cell>
          <cell r="P2081">
            <v>41</v>
          </cell>
          <cell r="Q2081">
            <v>0</v>
          </cell>
          <cell r="R2081">
            <v>6.2100000381469727</v>
          </cell>
          <cell r="S2081">
            <v>5.630000114440918</v>
          </cell>
          <cell r="T2081">
            <v>0</v>
          </cell>
          <cell r="U2081">
            <v>1.3300000429153442</v>
          </cell>
          <cell r="V2081">
            <v>34.819999694824219</v>
          </cell>
          <cell r="W2081" t="str">
            <v>CISCO_DAILY_BILL_DTL20040621.TXT</v>
          </cell>
          <cell r="X2081">
            <v>38160</v>
          </cell>
          <cell r="Z2081" t="str">
            <v>Print Summary</v>
          </cell>
        </row>
        <row r="2082">
          <cell r="E2082">
            <v>38188</v>
          </cell>
          <cell r="F2082">
            <v>30</v>
          </cell>
          <cell r="G2082">
            <v>281</v>
          </cell>
          <cell r="K2082" t="str">
            <v>DR</v>
          </cell>
          <cell r="L2082">
            <v>38158</v>
          </cell>
          <cell r="N2082">
            <v>242</v>
          </cell>
          <cell r="P2082">
            <v>35</v>
          </cell>
          <cell r="Q2082">
            <v>4</v>
          </cell>
          <cell r="R2082">
            <v>6.5900001525878906</v>
          </cell>
          <cell r="S2082">
            <v>4.8000001907348633</v>
          </cell>
          <cell r="T2082">
            <v>1.8300000429153442</v>
          </cell>
          <cell r="U2082">
            <v>1.3899999856948853</v>
          </cell>
          <cell r="V2082">
            <v>37.229999542236328</v>
          </cell>
          <cell r="W2082" t="str">
            <v>CISCO_DAILY_BILL_DTL20040721.TXT</v>
          </cell>
          <cell r="X2082">
            <v>38190</v>
          </cell>
          <cell r="Z2082" t="str">
            <v>Print Summary</v>
          </cell>
        </row>
        <row r="2083">
          <cell r="E2083">
            <v>38217</v>
          </cell>
          <cell r="F2083">
            <v>29</v>
          </cell>
          <cell r="G2083">
            <v>352</v>
          </cell>
          <cell r="K2083" t="str">
            <v>DR</v>
          </cell>
          <cell r="L2083">
            <v>38188</v>
          </cell>
          <cell r="N2083">
            <v>298</v>
          </cell>
          <cell r="P2083">
            <v>37</v>
          </cell>
          <cell r="Q2083">
            <v>17</v>
          </cell>
          <cell r="R2083">
            <v>8.1099996566772461</v>
          </cell>
          <cell r="S2083">
            <v>5.0799999237060547</v>
          </cell>
          <cell r="T2083">
            <v>7.7699999809265137</v>
          </cell>
          <cell r="U2083">
            <v>1.7400000095367432</v>
          </cell>
          <cell r="V2083">
            <v>51.229999542236328</v>
          </cell>
          <cell r="W2083" t="str">
            <v>CISCO_DAILY_BILL_DTL20040819.TXT</v>
          </cell>
          <cell r="X2083">
            <v>38219</v>
          </cell>
          <cell r="Z2083" t="str">
            <v>Print Summary</v>
          </cell>
        </row>
        <row r="2084">
          <cell r="E2084">
            <v>38250</v>
          </cell>
          <cell r="F2084">
            <v>33</v>
          </cell>
          <cell r="G2084">
            <v>339</v>
          </cell>
          <cell r="K2084" t="str">
            <v>DR</v>
          </cell>
          <cell r="L2084">
            <v>38217</v>
          </cell>
          <cell r="N2084">
            <v>295</v>
          </cell>
          <cell r="P2084">
            <v>34</v>
          </cell>
          <cell r="Q2084">
            <v>10</v>
          </cell>
          <cell r="R2084">
            <v>6.570000171661377</v>
          </cell>
          <cell r="S2084">
            <v>4.5</v>
          </cell>
          <cell r="T2084">
            <v>4.5100002288818359</v>
          </cell>
          <cell r="U2084">
            <v>1.6699999570846558</v>
          </cell>
          <cell r="V2084">
            <v>44.540000915527344</v>
          </cell>
          <cell r="W2084" t="str">
            <v>CISCO_DAILY_BILL_DTL20040922.TXT</v>
          </cell>
          <cell r="X2084">
            <v>38253</v>
          </cell>
          <cell r="Z2084" t="str">
            <v>Print Summary</v>
          </cell>
          <cell r="AA2084" t="str">
            <v>CPP Notification Failure. Move 2 kWh from super peak to on peak.</v>
          </cell>
        </row>
        <row r="2085">
          <cell r="E2085">
            <v>38174</v>
          </cell>
          <cell r="F2085">
            <v>29</v>
          </cell>
          <cell r="G2085">
            <v>850</v>
          </cell>
          <cell r="K2085" t="str">
            <v>DR</v>
          </cell>
          <cell r="L2085">
            <v>38145</v>
          </cell>
          <cell r="N2085">
            <v>755</v>
          </cell>
          <cell r="P2085">
            <v>95</v>
          </cell>
          <cell r="Q2085">
            <v>0</v>
          </cell>
          <cell r="R2085">
            <v>-8.8900003433227539</v>
          </cell>
          <cell r="S2085">
            <v>14.779999732971191</v>
          </cell>
          <cell r="T2085">
            <v>0</v>
          </cell>
          <cell r="U2085">
            <v>4.190000057220459</v>
          </cell>
          <cell r="V2085">
            <v>103.79000091552734</v>
          </cell>
          <cell r="W2085" t="str">
            <v>CISCO_DAILY_BILL_DTL20040707.TXT</v>
          </cell>
          <cell r="X2085">
            <v>38176</v>
          </cell>
          <cell r="Z2085" t="str">
            <v>Print Summary</v>
          </cell>
        </row>
        <row r="2086">
          <cell r="E2086">
            <v>38203</v>
          </cell>
          <cell r="F2086">
            <v>29</v>
          </cell>
          <cell r="G2086">
            <v>893</v>
          </cell>
          <cell r="K2086" t="str">
            <v>DR</v>
          </cell>
          <cell r="L2086">
            <v>38174</v>
          </cell>
          <cell r="N2086">
            <v>764</v>
          </cell>
          <cell r="P2086">
            <v>120</v>
          </cell>
          <cell r="Q2086">
            <v>9</v>
          </cell>
          <cell r="R2086">
            <v>-8.9899997711181641</v>
          </cell>
          <cell r="S2086">
            <v>18.659999847412109</v>
          </cell>
          <cell r="T2086">
            <v>5.8299999237060547</v>
          </cell>
          <cell r="U2086">
            <v>4.4000000953674316</v>
          </cell>
          <cell r="V2086">
            <v>119.48999786376953</v>
          </cell>
          <cell r="W2086" t="str">
            <v>CISCO_DAILY_BILL_DTL20040806.TXT</v>
          </cell>
          <cell r="X2086">
            <v>38208</v>
          </cell>
          <cell r="Z2086" t="str">
            <v>Print Summary</v>
          </cell>
          <cell r="AA2086" t="str">
            <v>CPP Notification Failure. Move 22 kWh from super peak to on peak.</v>
          </cell>
        </row>
        <row r="2087">
          <cell r="E2087">
            <v>38236</v>
          </cell>
          <cell r="F2087">
            <v>33</v>
          </cell>
          <cell r="G2087">
            <v>1019</v>
          </cell>
          <cell r="K2087" t="str">
            <v>DR</v>
          </cell>
          <cell r="L2087">
            <v>38203</v>
          </cell>
          <cell r="N2087">
            <v>908</v>
          </cell>
          <cell r="P2087">
            <v>91</v>
          </cell>
          <cell r="Q2087">
            <v>20</v>
          </cell>
          <cell r="R2087">
            <v>-12.130000114440918</v>
          </cell>
          <cell r="S2087">
            <v>14.029999732971191</v>
          </cell>
          <cell r="T2087">
            <v>12.899999618530273</v>
          </cell>
          <cell r="U2087">
            <v>5.0199999809265137</v>
          </cell>
          <cell r="V2087">
            <v>134.60000610351563</v>
          </cell>
          <cell r="W2087" t="str">
            <v>CISCO_DAILY_BILL_DTL20040910.TXT</v>
          </cell>
          <cell r="X2087">
            <v>38243</v>
          </cell>
          <cell r="Z2087" t="str">
            <v>Print Summary</v>
          </cell>
        </row>
        <row r="2088">
          <cell r="E2088">
            <v>37990</v>
          </cell>
          <cell r="F2088">
            <v>32</v>
          </cell>
          <cell r="G2088">
            <v>713</v>
          </cell>
          <cell r="K2088" t="str">
            <v>DR</v>
          </cell>
          <cell r="L2088">
            <v>37958</v>
          </cell>
          <cell r="N2088">
            <v>613</v>
          </cell>
          <cell r="P2088">
            <v>100</v>
          </cell>
          <cell r="Q2088">
            <v>0</v>
          </cell>
          <cell r="R2088">
            <v>26.559999465942383</v>
          </cell>
          <cell r="S2088">
            <v>4.8299999237060547</v>
          </cell>
          <cell r="T2088">
            <v>0</v>
          </cell>
          <cell r="U2088">
            <v>3.1700000762939453</v>
          </cell>
          <cell r="V2088">
            <v>95.660003662109375</v>
          </cell>
          <cell r="W2088" t="str">
            <v>CISCO_DAILY_BILL_DTL20040105.TXT</v>
          </cell>
          <cell r="X2088">
            <v>37992</v>
          </cell>
          <cell r="Z2088" t="str">
            <v>Print Summary</v>
          </cell>
        </row>
        <row r="2089">
          <cell r="E2089">
            <v>38019</v>
          </cell>
          <cell r="F2089">
            <v>29</v>
          </cell>
          <cell r="G2089">
            <v>701</v>
          </cell>
          <cell r="K2089" t="str">
            <v>DR</v>
          </cell>
          <cell r="L2089">
            <v>37990</v>
          </cell>
          <cell r="N2089">
            <v>590</v>
          </cell>
          <cell r="P2089">
            <v>102</v>
          </cell>
          <cell r="Q2089">
            <v>9</v>
          </cell>
          <cell r="R2089">
            <v>25.450000762939453</v>
          </cell>
          <cell r="S2089">
            <v>4.9099998474121094</v>
          </cell>
          <cell r="T2089">
            <v>5.9200000762939453</v>
          </cell>
          <cell r="U2089">
            <v>3.2400000095367432</v>
          </cell>
          <cell r="V2089">
            <v>99.769996643066406</v>
          </cell>
          <cell r="W2089" t="str">
            <v>CISCO_DAILY_BILL_DTL20040203.TXT</v>
          </cell>
          <cell r="X2089">
            <v>38021</v>
          </cell>
          <cell r="Z2089" t="str">
            <v>Print Summary</v>
          </cell>
        </row>
        <row r="2090">
          <cell r="E2090">
            <v>38049</v>
          </cell>
          <cell r="F2090">
            <v>30</v>
          </cell>
          <cell r="G2090">
            <v>712</v>
          </cell>
          <cell r="K2090" t="str">
            <v>DR</v>
          </cell>
          <cell r="L2090">
            <v>38019</v>
          </cell>
          <cell r="N2090">
            <v>618</v>
          </cell>
          <cell r="P2090">
            <v>87</v>
          </cell>
          <cell r="Q2090">
            <v>7</v>
          </cell>
          <cell r="R2090">
            <v>26.479999542236328</v>
          </cell>
          <cell r="S2090">
            <v>4.1599998474121094</v>
          </cell>
          <cell r="T2090">
            <v>4.5999999046325684</v>
          </cell>
          <cell r="U2090">
            <v>3.5099999904632568</v>
          </cell>
          <cell r="V2090">
            <v>99.610000610351563</v>
          </cell>
          <cell r="W2090" t="str">
            <v>CISCO_DAILY_BILL_DTL20040304.TXT</v>
          </cell>
          <cell r="X2090">
            <v>38051</v>
          </cell>
          <cell r="Z2090" t="str">
            <v>Print Summary</v>
          </cell>
        </row>
        <row r="2091">
          <cell r="E2091">
            <v>38078</v>
          </cell>
          <cell r="F2091">
            <v>29</v>
          </cell>
          <cell r="G2091">
            <v>689</v>
          </cell>
          <cell r="K2091" t="str">
            <v>DR</v>
          </cell>
          <cell r="L2091">
            <v>38049</v>
          </cell>
          <cell r="N2091">
            <v>585</v>
          </cell>
          <cell r="P2091">
            <v>104</v>
          </cell>
          <cell r="Q2091">
            <v>0</v>
          </cell>
          <cell r="R2091">
            <v>25.059999465942383</v>
          </cell>
          <cell r="S2091">
            <v>4.9800000190734863</v>
          </cell>
          <cell r="T2091">
            <v>0</v>
          </cell>
          <cell r="U2091">
            <v>3.4000000953674316</v>
          </cell>
          <cell r="V2091">
            <v>93.349998474121094</v>
          </cell>
          <cell r="W2091" t="str">
            <v>CISCO_DAILY_BILL_DTL20040405.TXT</v>
          </cell>
          <cell r="X2091">
            <v>38083</v>
          </cell>
          <cell r="Z2091" t="str">
            <v>Print Summary</v>
          </cell>
        </row>
        <row r="2092">
          <cell r="E2092">
            <v>38109</v>
          </cell>
          <cell r="F2092">
            <v>31</v>
          </cell>
          <cell r="G2092">
            <v>753</v>
          </cell>
          <cell r="K2092" t="str">
            <v>DR</v>
          </cell>
          <cell r="L2092">
            <v>38078</v>
          </cell>
          <cell r="N2092">
            <v>668</v>
          </cell>
          <cell r="P2092">
            <v>85</v>
          </cell>
          <cell r="Q2092">
            <v>0</v>
          </cell>
          <cell r="R2092">
            <v>20.120000839233398</v>
          </cell>
          <cell r="S2092">
            <v>3.0899999141693115</v>
          </cell>
          <cell r="T2092">
            <v>0</v>
          </cell>
          <cell r="U2092">
            <v>3.7100000381469727</v>
          </cell>
          <cell r="V2092">
            <v>99.510002136230469</v>
          </cell>
          <cell r="W2092" t="str">
            <v>CISCO_DAILY_BILL_DTL20040503.TXT</v>
          </cell>
          <cell r="X2092">
            <v>38111</v>
          </cell>
          <cell r="Z2092" t="str">
            <v>Print Summary</v>
          </cell>
        </row>
        <row r="2093">
          <cell r="E2093">
            <v>38140</v>
          </cell>
          <cell r="F2093">
            <v>31</v>
          </cell>
          <cell r="G2093">
            <v>741</v>
          </cell>
          <cell r="K2093" t="str">
            <v>DR</v>
          </cell>
          <cell r="L2093">
            <v>38109</v>
          </cell>
          <cell r="N2093">
            <v>630</v>
          </cell>
          <cell r="P2093">
            <v>111</v>
          </cell>
          <cell r="Q2093">
            <v>0</v>
          </cell>
          <cell r="R2093">
            <v>17.149999618530273</v>
          </cell>
          <cell r="S2093">
            <v>15.229999542236328</v>
          </cell>
          <cell r="T2093">
            <v>0</v>
          </cell>
          <cell r="U2093">
            <v>3.6500000953674316</v>
          </cell>
          <cell r="V2093">
            <v>110.01999664306641</v>
          </cell>
          <cell r="W2093" t="str">
            <v>CISCO_DAILY_BILL_DTL20040603.TXT</v>
          </cell>
          <cell r="X2093">
            <v>38142</v>
          </cell>
          <cell r="Z2093" t="str">
            <v>Print Summary</v>
          </cell>
        </row>
        <row r="2094">
          <cell r="E2094">
            <v>38169</v>
          </cell>
          <cell r="F2094">
            <v>29</v>
          </cell>
          <cell r="G2094">
            <v>665</v>
          </cell>
          <cell r="K2094" t="str">
            <v>DR</v>
          </cell>
          <cell r="L2094">
            <v>38140</v>
          </cell>
          <cell r="N2094">
            <v>579</v>
          </cell>
          <cell r="P2094">
            <v>86</v>
          </cell>
          <cell r="Q2094">
            <v>0</v>
          </cell>
          <cell r="R2094">
            <v>15.770000457763672</v>
          </cell>
          <cell r="S2094">
            <v>11.800000190734863</v>
          </cell>
          <cell r="T2094">
            <v>0</v>
          </cell>
          <cell r="U2094">
            <v>3.2799999713897705</v>
          </cell>
          <cell r="V2094">
            <v>96.459999084472656</v>
          </cell>
          <cell r="W2094" t="str">
            <v>CISCO_DAILY_BILL_DTL20040702.TXT</v>
          </cell>
          <cell r="X2094">
            <v>38174</v>
          </cell>
          <cell r="Z2094" t="str">
            <v>Print Summary</v>
          </cell>
        </row>
        <row r="2095">
          <cell r="E2095">
            <v>38201</v>
          </cell>
          <cell r="F2095">
            <v>32</v>
          </cell>
          <cell r="G2095">
            <v>1209</v>
          </cell>
          <cell r="K2095" t="str">
            <v>DR</v>
          </cell>
          <cell r="L2095">
            <v>38169</v>
          </cell>
          <cell r="N2095">
            <v>1083</v>
          </cell>
          <cell r="P2095">
            <v>106</v>
          </cell>
          <cell r="Q2095">
            <v>20</v>
          </cell>
          <cell r="R2095">
            <v>29.489999771118164</v>
          </cell>
          <cell r="S2095">
            <v>14.550000190734863</v>
          </cell>
          <cell r="T2095">
            <v>9.1400003433227539</v>
          </cell>
          <cell r="U2095">
            <v>5.9600000381469727</v>
          </cell>
          <cell r="V2095">
            <v>196.69999694824219</v>
          </cell>
          <cell r="W2095" t="str">
            <v>CISCO_DAILY_BILL_DTL20040803.TXT</v>
          </cell>
          <cell r="X2095">
            <v>38203</v>
          </cell>
          <cell r="Z2095" t="str">
            <v>Print Summary</v>
          </cell>
        </row>
        <row r="2096">
          <cell r="E2096">
            <v>38230</v>
          </cell>
          <cell r="F2096">
            <v>29</v>
          </cell>
          <cell r="G2096">
            <v>800</v>
          </cell>
          <cell r="K2096" t="str">
            <v>DR</v>
          </cell>
          <cell r="L2096">
            <v>38201</v>
          </cell>
          <cell r="N2096">
            <v>689</v>
          </cell>
          <cell r="P2096">
            <v>78</v>
          </cell>
          <cell r="Q2096">
            <v>33</v>
          </cell>
          <cell r="R2096">
            <v>18.520000457763672</v>
          </cell>
          <cell r="S2096">
            <v>10.699999809265137</v>
          </cell>
          <cell r="T2096">
            <v>15.039999961853027</v>
          </cell>
          <cell r="U2096">
            <v>3.9500000476837158</v>
          </cell>
          <cell r="V2096">
            <v>132.13999938964844</v>
          </cell>
          <cell r="W2096" t="str">
            <v>CISCO_DAILY_BILL_DTL20040902.TXT</v>
          </cell>
          <cell r="X2096">
            <v>38233</v>
          </cell>
          <cell r="Z2096" t="str">
            <v>Print Summary</v>
          </cell>
        </row>
        <row r="2097">
          <cell r="E2097">
            <v>37826</v>
          </cell>
          <cell r="F2097">
            <v>24</v>
          </cell>
          <cell r="G2097">
            <v>1200</v>
          </cell>
          <cell r="K2097" t="str">
            <v>DRLI</v>
          </cell>
          <cell r="L2097">
            <v>37802</v>
          </cell>
          <cell r="N2097">
            <v>1045</v>
          </cell>
          <cell r="P2097">
            <v>155</v>
          </cell>
          <cell r="Q2097">
            <v>0</v>
          </cell>
          <cell r="R2097">
            <v>45.840000152587891</v>
          </cell>
          <cell r="S2097">
            <v>23.850000381469727</v>
          </cell>
          <cell r="T2097">
            <v>0</v>
          </cell>
          <cell r="U2097">
            <v>0</v>
          </cell>
          <cell r="V2097">
            <v>140.72999572753906</v>
          </cell>
          <cell r="W2097" t="str">
            <v>CISCO_DAILY_BILL_DTL20030728.TXT</v>
          </cell>
          <cell r="X2097">
            <v>37831</v>
          </cell>
          <cell r="Z2097" t="str">
            <v>Print Summary</v>
          </cell>
          <cell r="AA2097" t="str">
            <v xml:space="preserve"> CPP Notification Failure. The customer was billed for CPP events for which they were not notified.</v>
          </cell>
        </row>
        <row r="2098">
          <cell r="E2098">
            <v>37857</v>
          </cell>
          <cell r="F2098">
            <v>31</v>
          </cell>
          <cell r="G2098">
            <v>1317</v>
          </cell>
          <cell r="K2098" t="str">
            <v>DRLI</v>
          </cell>
          <cell r="L2098">
            <v>37826</v>
          </cell>
          <cell r="N2098">
            <v>1146</v>
          </cell>
          <cell r="P2098">
            <v>158</v>
          </cell>
          <cell r="Q2098">
            <v>13</v>
          </cell>
          <cell r="R2098">
            <v>50.279998779296875</v>
          </cell>
          <cell r="S2098">
            <v>24.309999465942383</v>
          </cell>
          <cell r="T2098">
            <v>6.1599998474121094</v>
          </cell>
          <cell r="U2098">
            <v>0</v>
          </cell>
          <cell r="V2098">
            <v>156.74000549316406</v>
          </cell>
          <cell r="W2098" t="str">
            <v>CISCO_DAILY_BILL_DTL20030826.TXT</v>
          </cell>
          <cell r="X2098">
            <v>37860</v>
          </cell>
          <cell r="Z2098" t="str">
            <v>Print Summary</v>
          </cell>
          <cell r="AA2098" t="str">
            <v>CPP Notification Failure. Move 10 kWh from super peak to on peak.</v>
          </cell>
        </row>
        <row r="2099">
          <cell r="E2099">
            <v>37887</v>
          </cell>
          <cell r="F2099">
            <v>30</v>
          </cell>
          <cell r="G2099">
            <v>1305</v>
          </cell>
          <cell r="K2099" t="str">
            <v>DRLI</v>
          </cell>
          <cell r="L2099">
            <v>37857</v>
          </cell>
          <cell r="N2099">
            <v>1127</v>
          </cell>
          <cell r="P2099">
            <v>155</v>
          </cell>
          <cell r="Q2099">
            <v>23</v>
          </cell>
          <cell r="R2099">
            <v>49.439998626708984</v>
          </cell>
          <cell r="S2099">
            <v>23.850000381469727</v>
          </cell>
          <cell r="T2099">
            <v>10.899999618530273</v>
          </cell>
          <cell r="U2099">
            <v>0</v>
          </cell>
          <cell r="V2099">
            <v>158.83000183105469</v>
          </cell>
          <cell r="W2099" t="str">
            <v>CISCO_DAILY_BILL_DTL20030925.TXT</v>
          </cell>
          <cell r="X2099">
            <v>37890</v>
          </cell>
          <cell r="Z2099" t="str">
            <v>Print Summary</v>
          </cell>
        </row>
        <row r="2100">
          <cell r="E2100">
            <v>37916</v>
          </cell>
          <cell r="F2100">
            <v>29</v>
          </cell>
          <cell r="G2100">
            <v>1094</v>
          </cell>
          <cell r="K2100" t="str">
            <v>DRLI</v>
          </cell>
          <cell r="L2100">
            <v>37887</v>
          </cell>
          <cell r="N2100">
            <v>925</v>
          </cell>
          <cell r="P2100">
            <v>148</v>
          </cell>
          <cell r="Q2100">
            <v>21</v>
          </cell>
          <cell r="R2100">
            <v>40.580001831054688</v>
          </cell>
          <cell r="S2100">
            <v>22.770000457763672</v>
          </cell>
          <cell r="T2100">
            <v>9.9499998092651367</v>
          </cell>
          <cell r="U2100">
            <v>0</v>
          </cell>
          <cell r="V2100">
            <v>146.16000366210938</v>
          </cell>
          <cell r="W2100" t="str">
            <v>CISCO_DAILY_BILL_DTL20031023.TXT</v>
          </cell>
          <cell r="X2100">
            <v>37918</v>
          </cell>
          <cell r="Z2100" t="str">
            <v>Print Summary</v>
          </cell>
        </row>
        <row r="2101">
          <cell r="E2101">
            <v>37948</v>
          </cell>
          <cell r="F2101">
            <v>32</v>
          </cell>
          <cell r="G2101">
            <v>1447</v>
          </cell>
          <cell r="K2101" t="str">
            <v>DRLI</v>
          </cell>
          <cell r="L2101">
            <v>37916</v>
          </cell>
          <cell r="N2101">
            <v>1237</v>
          </cell>
          <cell r="P2101">
            <v>210</v>
          </cell>
          <cell r="Q2101">
            <v>0</v>
          </cell>
          <cell r="R2101">
            <v>53.150001525878906</v>
          </cell>
          <cell r="S2101">
            <v>17.540000915527344</v>
          </cell>
          <cell r="T2101">
            <v>0</v>
          </cell>
          <cell r="U2101">
            <v>0</v>
          </cell>
          <cell r="V2101">
            <v>161.05999755859375</v>
          </cell>
          <cell r="W2101" t="str">
            <v>CISCO_DAILY_BILL_DTL20031124.TXT</v>
          </cell>
          <cell r="X2101">
            <v>37950</v>
          </cell>
          <cell r="Z2101" t="str">
            <v>Print Summary</v>
          </cell>
        </row>
        <row r="2102">
          <cell r="E2102">
            <v>37978</v>
          </cell>
          <cell r="F2102">
            <v>30</v>
          </cell>
          <cell r="G2102">
            <v>1853</v>
          </cell>
          <cell r="K2102" t="str">
            <v>DRLI</v>
          </cell>
          <cell r="L2102">
            <v>37948</v>
          </cell>
          <cell r="N2102">
            <v>1572</v>
          </cell>
          <cell r="P2102">
            <v>281</v>
          </cell>
          <cell r="Q2102">
            <v>0</v>
          </cell>
          <cell r="R2102">
            <v>67.029998779296875</v>
          </cell>
          <cell r="S2102">
            <v>13.390000343322754</v>
          </cell>
          <cell r="T2102">
            <v>0</v>
          </cell>
          <cell r="U2102">
            <v>0</v>
          </cell>
          <cell r="V2102">
            <v>187.64999389648438</v>
          </cell>
          <cell r="W2102" t="str">
            <v>CISCO_DAILY_BILL_DTL20031224.TXT</v>
          </cell>
          <cell r="X2102">
            <v>37981</v>
          </cell>
          <cell r="Z2102" t="str">
            <v>Print Summary</v>
          </cell>
        </row>
        <row r="2103">
          <cell r="E2103">
            <v>38011</v>
          </cell>
          <cell r="F2103">
            <v>33</v>
          </cell>
          <cell r="G2103">
            <v>2226</v>
          </cell>
          <cell r="K2103" t="str">
            <v>DRLI</v>
          </cell>
          <cell r="L2103">
            <v>37978</v>
          </cell>
          <cell r="N2103">
            <v>1932</v>
          </cell>
          <cell r="P2103">
            <v>274</v>
          </cell>
          <cell r="Q2103">
            <v>20</v>
          </cell>
          <cell r="R2103">
            <v>82.430000305175781</v>
          </cell>
          <cell r="S2103">
            <v>13.069999694824219</v>
          </cell>
          <cell r="T2103">
            <v>13.149999618530273</v>
          </cell>
          <cell r="U2103">
            <v>0</v>
          </cell>
          <cell r="V2103">
            <v>251.64999389648438</v>
          </cell>
          <cell r="W2103" t="str">
            <v>CISCO_DAILY_BILL_DTL20040126.TXT</v>
          </cell>
          <cell r="X2103">
            <v>38013</v>
          </cell>
          <cell r="Z2103" t="str">
            <v>Print Summary</v>
          </cell>
        </row>
        <row r="2104">
          <cell r="E2104">
            <v>38041</v>
          </cell>
          <cell r="F2104">
            <v>30</v>
          </cell>
          <cell r="G2104">
            <v>2120</v>
          </cell>
          <cell r="K2104" t="str">
            <v>DRLI</v>
          </cell>
          <cell r="L2104">
            <v>38011</v>
          </cell>
          <cell r="N2104">
            <v>1845</v>
          </cell>
          <cell r="P2104">
            <v>251</v>
          </cell>
          <cell r="Q2104">
            <v>24</v>
          </cell>
          <cell r="R2104">
            <v>79.040000915527344</v>
          </cell>
          <cell r="S2104">
            <v>12.010000228881836</v>
          </cell>
          <cell r="T2104">
            <v>15.789999961853027</v>
          </cell>
          <cell r="U2104">
            <v>0</v>
          </cell>
          <cell r="V2104">
            <v>227.97000122070313</v>
          </cell>
          <cell r="W2104" t="str">
            <v>CISCO_DAILY_BILL_DTL20040225.TXT</v>
          </cell>
          <cell r="X2104">
            <v>38043</v>
          </cell>
          <cell r="Z2104" t="str">
            <v>Print Summary</v>
          </cell>
        </row>
        <row r="2105">
          <cell r="E2105">
            <v>38070</v>
          </cell>
          <cell r="F2105">
            <v>29</v>
          </cell>
          <cell r="G2105">
            <v>1155</v>
          </cell>
          <cell r="K2105" t="str">
            <v>DRLI</v>
          </cell>
          <cell r="L2105">
            <v>38041</v>
          </cell>
          <cell r="N2105">
            <v>1011</v>
          </cell>
          <cell r="P2105">
            <v>144</v>
          </cell>
          <cell r="Q2105">
            <v>0</v>
          </cell>
          <cell r="R2105">
            <v>43.310001373291016</v>
          </cell>
          <cell r="S2105">
            <v>6.8899998664855957</v>
          </cell>
          <cell r="T2105">
            <v>0</v>
          </cell>
          <cell r="U2105">
            <v>0</v>
          </cell>
          <cell r="V2105">
            <v>119.16000366210938</v>
          </cell>
          <cell r="W2105" t="str">
            <v>CISCO_DAILY_BILL_DTL20040326.TXT</v>
          </cell>
          <cell r="X2105">
            <v>38075</v>
          </cell>
          <cell r="Z2105" t="str">
            <v>Print Summary</v>
          </cell>
        </row>
        <row r="2106">
          <cell r="E2106">
            <v>38099</v>
          </cell>
          <cell r="F2106">
            <v>29</v>
          </cell>
          <cell r="G2106">
            <v>842</v>
          </cell>
          <cell r="K2106" t="str">
            <v>DRLI</v>
          </cell>
          <cell r="L2106">
            <v>38070</v>
          </cell>
          <cell r="N2106">
            <v>716</v>
          </cell>
          <cell r="P2106">
            <v>126</v>
          </cell>
          <cell r="Q2106">
            <v>0</v>
          </cell>
          <cell r="R2106">
            <v>26.379999160766602</v>
          </cell>
          <cell r="S2106">
            <v>5.1700000762939453</v>
          </cell>
          <cell r="T2106">
            <v>0</v>
          </cell>
          <cell r="U2106">
            <v>0</v>
          </cell>
          <cell r="V2106">
            <v>79.75</v>
          </cell>
          <cell r="W2106" t="str">
            <v>CISCO_DAILY_BILL_DTL20040426.TXT</v>
          </cell>
          <cell r="X2106">
            <v>38104</v>
          </cell>
          <cell r="Z2106" t="str">
            <v>Print Summary</v>
          </cell>
        </row>
        <row r="2107">
          <cell r="E2107">
            <v>38131</v>
          </cell>
          <cell r="F2107">
            <v>32</v>
          </cell>
          <cell r="G2107">
            <v>1587</v>
          </cell>
          <cell r="K2107" t="str">
            <v>DRLI</v>
          </cell>
          <cell r="L2107">
            <v>38099</v>
          </cell>
          <cell r="N2107">
            <v>1298</v>
          </cell>
          <cell r="P2107">
            <v>289</v>
          </cell>
          <cell r="Q2107">
            <v>0</v>
          </cell>
          <cell r="R2107">
            <v>35.069999694824219</v>
          </cell>
          <cell r="S2107">
            <v>31.270000457763672</v>
          </cell>
          <cell r="T2107">
            <v>0</v>
          </cell>
          <cell r="U2107">
            <v>0</v>
          </cell>
          <cell r="V2107">
            <v>175.96000671386719</v>
          </cell>
          <cell r="W2107" t="str">
            <v>CISCO_DAILY_BILL_DTL20040525.TXT</v>
          </cell>
          <cell r="X2107">
            <v>38133</v>
          </cell>
          <cell r="Z2107" t="str">
            <v>Print Summary</v>
          </cell>
        </row>
        <row r="2108">
          <cell r="E2108">
            <v>38161</v>
          </cell>
          <cell r="F2108">
            <v>30</v>
          </cell>
          <cell r="G2108">
            <v>1184</v>
          </cell>
          <cell r="K2108" t="str">
            <v>DRLI</v>
          </cell>
          <cell r="L2108">
            <v>38131</v>
          </cell>
          <cell r="N2108">
            <v>1010</v>
          </cell>
          <cell r="P2108">
            <v>174</v>
          </cell>
          <cell r="Q2108">
            <v>0</v>
          </cell>
          <cell r="R2108">
            <v>27.5</v>
          </cell>
          <cell r="S2108">
            <v>23.879999160766602</v>
          </cell>
          <cell r="T2108">
            <v>0</v>
          </cell>
          <cell r="U2108">
            <v>0</v>
          </cell>
          <cell r="V2108">
            <v>132.94000244140625</v>
          </cell>
          <cell r="W2108" t="str">
            <v>CISCO_DAILY_BILL_DTL20040624.TXT</v>
          </cell>
          <cell r="X2108">
            <v>38163</v>
          </cell>
          <cell r="Z2108" t="str">
            <v>Print Summary</v>
          </cell>
        </row>
        <row r="2109">
          <cell r="E2109">
            <v>38193</v>
          </cell>
          <cell r="F2109">
            <v>32</v>
          </cell>
          <cell r="G2109">
            <v>1442</v>
          </cell>
          <cell r="K2109" t="str">
            <v>DRLI</v>
          </cell>
          <cell r="L2109">
            <v>38161</v>
          </cell>
          <cell r="N2109">
            <v>1162</v>
          </cell>
          <cell r="P2109">
            <v>255</v>
          </cell>
          <cell r="Q2109">
            <v>25</v>
          </cell>
          <cell r="R2109">
            <v>31.639999389648438</v>
          </cell>
          <cell r="S2109">
            <v>34.990001678466797</v>
          </cell>
          <cell r="T2109">
            <v>11.430000305175781</v>
          </cell>
          <cell r="U2109">
            <v>0</v>
          </cell>
          <cell r="V2109">
            <v>175.3800048828125</v>
          </cell>
          <cell r="W2109" t="str">
            <v>CISCO_DAILY_BILL_DTL20040726.TXT</v>
          </cell>
          <cell r="X2109">
            <v>38195</v>
          </cell>
          <cell r="Z2109" t="str">
            <v>Print Summary</v>
          </cell>
        </row>
        <row r="2110">
          <cell r="E2110">
            <v>38222</v>
          </cell>
          <cell r="F2110">
            <v>29</v>
          </cell>
          <cell r="G2110">
            <v>1818</v>
          </cell>
          <cell r="K2110" t="str">
            <v>DRLI</v>
          </cell>
          <cell r="L2110">
            <v>38193</v>
          </cell>
          <cell r="N2110">
            <v>1435</v>
          </cell>
          <cell r="P2110">
            <v>303</v>
          </cell>
          <cell r="Q2110">
            <v>80</v>
          </cell>
          <cell r="R2110">
            <v>39.080001831054688</v>
          </cell>
          <cell r="S2110">
            <v>41.580001831054688</v>
          </cell>
          <cell r="T2110">
            <v>36.580001831054688</v>
          </cell>
          <cell r="U2110">
            <v>0</v>
          </cell>
          <cell r="V2110">
            <v>238.8699951171875</v>
          </cell>
          <cell r="W2110" t="str">
            <v>CISCO_DAILY_BILL_DTL20040825.TXT</v>
          </cell>
          <cell r="X2110">
            <v>38225</v>
          </cell>
          <cell r="Z2110" t="str">
            <v>Print Summary</v>
          </cell>
        </row>
        <row r="2111">
          <cell r="E2111">
            <v>38253</v>
          </cell>
          <cell r="F2111">
            <v>31</v>
          </cell>
          <cell r="G2111">
            <v>1732</v>
          </cell>
          <cell r="K2111" t="str">
            <v>DRLI</v>
          </cell>
          <cell r="L2111">
            <v>38222</v>
          </cell>
          <cell r="N2111">
            <v>1405</v>
          </cell>
          <cell r="P2111">
            <v>273</v>
          </cell>
          <cell r="Q2111">
            <v>54</v>
          </cell>
          <cell r="R2111">
            <v>29.040000915527344</v>
          </cell>
          <cell r="S2111">
            <v>35.720001220703125</v>
          </cell>
          <cell r="T2111">
            <v>24.290000915527344</v>
          </cell>
          <cell r="U2111">
            <v>0</v>
          </cell>
          <cell r="V2111">
            <v>208.66999816894531</v>
          </cell>
          <cell r="W2111" t="str">
            <v>CISCO_DAILY_BILL_DTL20040924.TXT</v>
          </cell>
          <cell r="X2111">
            <v>38257</v>
          </cell>
          <cell r="Z2111" t="str">
            <v>Print Summary</v>
          </cell>
        </row>
        <row r="2112">
          <cell r="E2112">
            <v>37887</v>
          </cell>
          <cell r="F2112">
            <v>29</v>
          </cell>
          <cell r="G2112">
            <v>1118</v>
          </cell>
          <cell r="K2112" t="str">
            <v>DR</v>
          </cell>
          <cell r="L2112">
            <v>37858</v>
          </cell>
          <cell r="N2112">
            <v>925</v>
          </cell>
          <cell r="P2112">
            <v>177</v>
          </cell>
          <cell r="Q2112">
            <v>16</v>
          </cell>
          <cell r="R2112">
            <v>41.099998474121094</v>
          </cell>
          <cell r="S2112">
            <v>27.329999923706055</v>
          </cell>
          <cell r="T2112">
            <v>7.5900001525878906</v>
          </cell>
          <cell r="U2112">
            <v>5.1100001335144043</v>
          </cell>
          <cell r="V2112">
            <v>193.53999328613281</v>
          </cell>
          <cell r="W2112" t="str">
            <v>CISCO_DAILY_BILL_DTL20030924.TXT</v>
          </cell>
          <cell r="X2112">
            <v>37889</v>
          </cell>
          <cell r="Z2112" t="str">
            <v>Print Summary</v>
          </cell>
        </row>
        <row r="2113">
          <cell r="E2113">
            <v>37916</v>
          </cell>
          <cell r="F2113">
            <v>29</v>
          </cell>
          <cell r="G2113">
            <v>1191</v>
          </cell>
          <cell r="K2113" t="str">
            <v>DR</v>
          </cell>
          <cell r="L2113">
            <v>37887</v>
          </cell>
          <cell r="N2113">
            <v>985</v>
          </cell>
          <cell r="P2113">
            <v>181</v>
          </cell>
          <cell r="Q2113">
            <v>25</v>
          </cell>
          <cell r="R2113">
            <v>43.889999389648438</v>
          </cell>
          <cell r="S2113">
            <v>27.969999313354492</v>
          </cell>
          <cell r="T2113">
            <v>11.869999885559082</v>
          </cell>
          <cell r="U2113">
            <v>5.2899999618530273</v>
          </cell>
          <cell r="V2113">
            <v>212.72000122070313</v>
          </cell>
          <cell r="W2113" t="str">
            <v>CISCO_DAILY_BILL_DTL20031024.TXT</v>
          </cell>
          <cell r="X2113">
            <v>37922</v>
          </cell>
          <cell r="Z2113" t="str">
            <v>Print Summary</v>
          </cell>
        </row>
        <row r="2114">
          <cell r="E2114">
            <v>37948</v>
          </cell>
          <cell r="F2114">
            <v>32</v>
          </cell>
          <cell r="G2114">
            <v>1307</v>
          </cell>
          <cell r="K2114" t="str">
            <v>DR</v>
          </cell>
          <cell r="L2114">
            <v>37916</v>
          </cell>
          <cell r="N2114">
            <v>1090</v>
          </cell>
          <cell r="P2114">
            <v>217</v>
          </cell>
          <cell r="Q2114">
            <v>0</v>
          </cell>
          <cell r="R2114">
            <v>47.610000610351563</v>
          </cell>
          <cell r="S2114">
            <v>18.450000762939453</v>
          </cell>
          <cell r="T2114">
            <v>0</v>
          </cell>
          <cell r="U2114">
            <v>5.8000001907348633</v>
          </cell>
          <cell r="V2114">
            <v>203.63999938964844</v>
          </cell>
          <cell r="W2114" t="str">
            <v>CISCO_DAILY_BILL_DTL20031125.TXT</v>
          </cell>
          <cell r="X2114">
            <v>37951</v>
          </cell>
          <cell r="Z2114" t="str">
            <v>Print Summary</v>
          </cell>
        </row>
        <row r="2115">
          <cell r="E2115">
            <v>37978</v>
          </cell>
          <cell r="F2115">
            <v>30</v>
          </cell>
          <cell r="G2115">
            <v>1206</v>
          </cell>
          <cell r="K2115" t="str">
            <v>DR</v>
          </cell>
          <cell r="L2115">
            <v>37948</v>
          </cell>
          <cell r="N2115">
            <v>981</v>
          </cell>
          <cell r="P2115">
            <v>225</v>
          </cell>
          <cell r="Q2115">
            <v>0</v>
          </cell>
          <cell r="R2115">
            <v>42.509998321533203</v>
          </cell>
          <cell r="S2115">
            <v>10.869999885559082</v>
          </cell>
          <cell r="T2115">
            <v>0</v>
          </cell>
          <cell r="U2115">
            <v>5.3499999046325684</v>
          </cell>
          <cell r="V2115">
            <v>178.07000732421875</v>
          </cell>
          <cell r="W2115" t="str">
            <v>CISCO_DAILY_BILL_DTL20031224.TXT</v>
          </cell>
          <cell r="X2115">
            <v>37981</v>
          </cell>
          <cell r="Z2115" t="str">
            <v>Print Summary</v>
          </cell>
        </row>
        <row r="2116">
          <cell r="E2116">
            <v>38011</v>
          </cell>
          <cell r="F2116">
            <v>33</v>
          </cell>
          <cell r="G2116">
            <v>1495</v>
          </cell>
          <cell r="K2116" t="str">
            <v>DR</v>
          </cell>
          <cell r="L2116">
            <v>37978</v>
          </cell>
          <cell r="N2116">
            <v>1259</v>
          </cell>
          <cell r="P2116">
            <v>224</v>
          </cell>
          <cell r="Q2116">
            <v>12</v>
          </cell>
          <cell r="R2116">
            <v>54.479999542236328</v>
          </cell>
          <cell r="S2116">
            <v>10.819999694824219</v>
          </cell>
          <cell r="T2116">
            <v>7.9000000953674316</v>
          </cell>
          <cell r="U2116">
            <v>6.7300000190734863</v>
          </cell>
          <cell r="V2116">
            <v>230.82000732421875</v>
          </cell>
          <cell r="W2116" t="str">
            <v>CISCO_DAILY_BILL_DTL20040127.TXT</v>
          </cell>
          <cell r="X2116">
            <v>38014</v>
          </cell>
          <cell r="Z2116" t="str">
            <v>Print Summary</v>
          </cell>
        </row>
        <row r="2117">
          <cell r="E2117">
            <v>38041</v>
          </cell>
          <cell r="F2117">
            <v>30</v>
          </cell>
          <cell r="G2117">
            <v>1310</v>
          </cell>
          <cell r="K2117" t="str">
            <v>DR</v>
          </cell>
          <cell r="L2117">
            <v>38011</v>
          </cell>
          <cell r="N2117">
            <v>1092</v>
          </cell>
          <cell r="P2117">
            <v>197</v>
          </cell>
          <cell r="Q2117">
            <v>21</v>
          </cell>
          <cell r="R2117">
            <v>46.779998779296875</v>
          </cell>
          <cell r="S2117">
            <v>9.4200000762939453</v>
          </cell>
          <cell r="T2117">
            <v>13.810000419616699</v>
          </cell>
          <cell r="U2117">
            <v>6.4499998092651367</v>
          </cell>
          <cell r="V2117">
            <v>206.8699951171875</v>
          </cell>
          <cell r="W2117" t="str">
            <v>CISCO_DAILY_BILL_DTL20040225.TXT</v>
          </cell>
          <cell r="X2117">
            <v>38043</v>
          </cell>
          <cell r="Z2117" t="str">
            <v>Print Summary</v>
          </cell>
        </row>
        <row r="2118">
          <cell r="E2118">
            <v>38070</v>
          </cell>
          <cell r="F2118">
            <v>29</v>
          </cell>
          <cell r="G2118">
            <v>1058</v>
          </cell>
          <cell r="K2118" t="str">
            <v>DR</v>
          </cell>
          <cell r="L2118">
            <v>38041</v>
          </cell>
          <cell r="N2118">
            <v>865</v>
          </cell>
          <cell r="P2118">
            <v>193</v>
          </cell>
          <cell r="Q2118">
            <v>0</v>
          </cell>
          <cell r="R2118">
            <v>37.049999237060547</v>
          </cell>
          <cell r="S2118">
            <v>9.2399997711181641</v>
          </cell>
          <cell r="T2118">
            <v>0</v>
          </cell>
          <cell r="U2118">
            <v>5.2100000381469727</v>
          </cell>
          <cell r="V2118">
            <v>152.61000061035156</v>
          </cell>
          <cell r="W2118" t="str">
            <v>CISCO_DAILY_BILL_DTL20040325.TXT</v>
          </cell>
          <cell r="X2118">
            <v>38072</v>
          </cell>
          <cell r="Z2118" t="str">
            <v>Print Summary</v>
          </cell>
        </row>
        <row r="2119">
          <cell r="E2119">
            <v>38099</v>
          </cell>
          <cell r="F2119">
            <v>29</v>
          </cell>
          <cell r="G2119">
            <v>1089</v>
          </cell>
          <cell r="K2119" t="str">
            <v>DR</v>
          </cell>
          <cell r="L2119">
            <v>38070</v>
          </cell>
          <cell r="N2119">
            <v>905</v>
          </cell>
          <cell r="P2119">
            <v>184</v>
          </cell>
          <cell r="Q2119">
            <v>0</v>
          </cell>
          <cell r="R2119">
            <v>32.5</v>
          </cell>
          <cell r="S2119">
            <v>7.5399999618530273</v>
          </cell>
          <cell r="T2119">
            <v>0</v>
          </cell>
          <cell r="U2119">
            <v>5.369999885559082</v>
          </cell>
          <cell r="V2119">
            <v>156.52000427246094</v>
          </cell>
          <cell r="W2119" t="str">
            <v>CISCO_DAILY_BILL_DTL20040423.TXT</v>
          </cell>
          <cell r="X2119">
            <v>38103</v>
          </cell>
          <cell r="Z2119" t="str">
            <v>Print Summary</v>
          </cell>
        </row>
        <row r="2120">
          <cell r="E2120">
            <v>38131</v>
          </cell>
          <cell r="F2120">
            <v>32</v>
          </cell>
          <cell r="G2120">
            <v>967</v>
          </cell>
          <cell r="K2120" t="str">
            <v>DR</v>
          </cell>
          <cell r="L2120">
            <v>38099</v>
          </cell>
          <cell r="N2120">
            <v>794</v>
          </cell>
          <cell r="P2120">
            <v>173</v>
          </cell>
          <cell r="Q2120">
            <v>0</v>
          </cell>
          <cell r="R2120">
            <v>21.379999160766602</v>
          </cell>
          <cell r="S2120">
            <v>19.170000076293945</v>
          </cell>
          <cell r="T2120">
            <v>0</v>
          </cell>
          <cell r="U2120">
            <v>4.7699999809265137</v>
          </cell>
          <cell r="V2120">
            <v>148.13999938964844</v>
          </cell>
          <cell r="W2120" t="str">
            <v>CISCO_DAILY_BILL_DTL20040525.TXT</v>
          </cell>
          <cell r="X2120">
            <v>38133</v>
          </cell>
          <cell r="Z2120" t="str">
            <v>Print Summary</v>
          </cell>
        </row>
        <row r="2121">
          <cell r="E2121">
            <v>38161</v>
          </cell>
          <cell r="F2121">
            <v>30</v>
          </cell>
          <cell r="G2121">
            <v>927</v>
          </cell>
          <cell r="K2121" t="str">
            <v>DR</v>
          </cell>
          <cell r="L2121">
            <v>38131</v>
          </cell>
          <cell r="N2121">
            <v>764</v>
          </cell>
          <cell r="P2121">
            <v>163</v>
          </cell>
          <cell r="Q2121">
            <v>0</v>
          </cell>
          <cell r="R2121">
            <v>20.799999237060547</v>
          </cell>
          <cell r="S2121">
            <v>22.370000839233398</v>
          </cell>
          <cell r="T2121">
            <v>0</v>
          </cell>
          <cell r="U2121">
            <v>4.570000171661377</v>
          </cell>
          <cell r="V2121">
            <v>147.72999572753906</v>
          </cell>
          <cell r="W2121" t="str">
            <v>CISCO_DAILY_BILL_DTL20040624.TXT</v>
          </cell>
          <cell r="X2121">
            <v>38163</v>
          </cell>
          <cell r="Z2121" t="str">
            <v>Print Summary</v>
          </cell>
        </row>
        <row r="2122">
          <cell r="E2122">
            <v>38193</v>
          </cell>
          <cell r="F2122">
            <v>32</v>
          </cell>
          <cell r="G2122">
            <v>1220</v>
          </cell>
          <cell r="K2122" t="str">
            <v>DR</v>
          </cell>
          <cell r="L2122">
            <v>38161</v>
          </cell>
          <cell r="N2122">
            <v>1011</v>
          </cell>
          <cell r="P2122">
            <v>193</v>
          </cell>
          <cell r="Q2122">
            <v>16</v>
          </cell>
          <cell r="R2122">
            <v>27.530000686645508</v>
          </cell>
          <cell r="S2122">
            <v>26.489999771118164</v>
          </cell>
          <cell r="T2122">
            <v>7.320000171661377</v>
          </cell>
          <cell r="U2122">
            <v>6.0100002288818359</v>
          </cell>
          <cell r="V2122">
            <v>206.58000183105469</v>
          </cell>
          <cell r="W2122" t="str">
            <v>CISCO_DAILY_BILL_DTL20040728.TXT</v>
          </cell>
          <cell r="X2122">
            <v>38197</v>
          </cell>
          <cell r="Z2122" t="str">
            <v>Print Summary</v>
          </cell>
        </row>
        <row r="2123">
          <cell r="E2123">
            <v>38222</v>
          </cell>
          <cell r="F2123">
            <v>29</v>
          </cell>
          <cell r="G2123">
            <v>1172</v>
          </cell>
          <cell r="K2123" t="str">
            <v>DR</v>
          </cell>
          <cell r="L2123">
            <v>38193</v>
          </cell>
          <cell r="N2123">
            <v>975</v>
          </cell>
          <cell r="P2123">
            <v>165</v>
          </cell>
          <cell r="Q2123">
            <v>32</v>
          </cell>
          <cell r="R2123">
            <v>26.549999237060547</v>
          </cell>
          <cell r="S2123">
            <v>22.639999389648438</v>
          </cell>
          <cell r="T2123">
            <v>14.630000114440918</v>
          </cell>
          <cell r="U2123">
            <v>5.7800002098083496</v>
          </cell>
          <cell r="V2123">
            <v>205.82000732421875</v>
          </cell>
          <cell r="W2123" t="str">
            <v>CISCO_DAILY_BILL_DTL20040825.TXT</v>
          </cell>
          <cell r="X2123">
            <v>38225</v>
          </cell>
          <cell r="Z2123" t="str">
            <v>Print Summary</v>
          </cell>
        </row>
        <row r="2124">
          <cell r="E2124">
            <v>38253</v>
          </cell>
          <cell r="F2124">
            <v>31</v>
          </cell>
          <cell r="G2124">
            <v>1394</v>
          </cell>
          <cell r="K2124" t="str">
            <v>DR</v>
          </cell>
          <cell r="L2124">
            <v>38222</v>
          </cell>
          <cell r="N2124">
            <v>1196</v>
          </cell>
          <cell r="P2124">
            <v>168</v>
          </cell>
          <cell r="Q2124">
            <v>30</v>
          </cell>
          <cell r="R2124">
            <v>25.069999694824219</v>
          </cell>
          <cell r="S2124">
            <v>22.069999694824219</v>
          </cell>
          <cell r="T2124">
            <v>13.510000228881836</v>
          </cell>
          <cell r="U2124">
            <v>6.869999885559082</v>
          </cell>
          <cell r="V2124">
            <v>240.25999450683594</v>
          </cell>
          <cell r="W2124" t="str">
            <v>CISCO_DAILY_BILL_DTL20040927.TXT</v>
          </cell>
          <cell r="X2124">
            <v>38258</v>
          </cell>
          <cell r="Z2124" t="str">
            <v>Print Summary</v>
          </cell>
        </row>
        <row r="2125">
          <cell r="E2125">
            <v>38194</v>
          </cell>
          <cell r="F2125">
            <v>31</v>
          </cell>
          <cell r="G2125">
            <v>1917</v>
          </cell>
          <cell r="K2125" t="str">
            <v>DR</v>
          </cell>
          <cell r="L2125">
            <v>38163</v>
          </cell>
          <cell r="N2125">
            <v>1538</v>
          </cell>
          <cell r="P2125">
            <v>333</v>
          </cell>
          <cell r="Q2125">
            <v>46</v>
          </cell>
          <cell r="R2125">
            <v>41.880001068115234</v>
          </cell>
          <cell r="S2125">
            <v>45.700000762939453</v>
          </cell>
          <cell r="T2125">
            <v>21.030000686645508</v>
          </cell>
          <cell r="U2125">
            <v>9.4499998092651367</v>
          </cell>
          <cell r="V2125">
            <v>369.79000854492188</v>
          </cell>
          <cell r="W2125" t="str">
            <v>CISCO_DAILY_BILL_DTL20040727.TXT</v>
          </cell>
          <cell r="X2125">
            <v>38196</v>
          </cell>
          <cell r="Z2125" t="str">
            <v>Print Summary</v>
          </cell>
        </row>
        <row r="2126">
          <cell r="E2126">
            <v>38223</v>
          </cell>
          <cell r="F2126">
            <v>29</v>
          </cell>
          <cell r="G2126">
            <v>1859</v>
          </cell>
          <cell r="K2126" t="str">
            <v>DR</v>
          </cell>
          <cell r="L2126">
            <v>38194</v>
          </cell>
          <cell r="N2126">
            <v>1468</v>
          </cell>
          <cell r="P2126">
            <v>346</v>
          </cell>
          <cell r="Q2126">
            <v>45</v>
          </cell>
          <cell r="R2126">
            <v>39.970001220703125</v>
          </cell>
          <cell r="S2126">
            <v>47.479999542236328</v>
          </cell>
          <cell r="T2126">
            <v>20.579999923706055</v>
          </cell>
          <cell r="U2126">
            <v>9.1700000762939453</v>
          </cell>
          <cell r="V2126">
            <v>362.54000854492188</v>
          </cell>
          <cell r="W2126" t="str">
            <v>CISCO_DAILY_BILL_DTL20040826.TXT</v>
          </cell>
          <cell r="X2126">
            <v>38226</v>
          </cell>
          <cell r="Z2126" t="str">
            <v>Print Summary</v>
          </cell>
        </row>
        <row r="2127">
          <cell r="E2127">
            <v>38256</v>
          </cell>
          <cell r="F2127">
            <v>33</v>
          </cell>
          <cell r="G2127">
            <v>2322</v>
          </cell>
          <cell r="K2127" t="str">
            <v>DR</v>
          </cell>
          <cell r="L2127">
            <v>38223</v>
          </cell>
          <cell r="N2127">
            <v>1855</v>
          </cell>
          <cell r="P2127">
            <v>386</v>
          </cell>
          <cell r="Q2127">
            <v>81</v>
          </cell>
          <cell r="R2127">
            <v>38.319999694824219</v>
          </cell>
          <cell r="S2127">
            <v>50.569999694824219</v>
          </cell>
          <cell r="T2127">
            <v>36.479999542236328</v>
          </cell>
          <cell r="U2127">
            <v>11.449999809265137</v>
          </cell>
          <cell r="V2127">
            <v>459.67001342773438</v>
          </cell>
          <cell r="W2127" t="str">
            <v>CISCO_DAILY_BILL_DTL20040927.TXT</v>
          </cell>
          <cell r="X2127">
            <v>38258</v>
          </cell>
          <cell r="Z2127" t="str">
            <v>Print Summary</v>
          </cell>
        </row>
        <row r="2128">
          <cell r="E2128">
            <v>37859</v>
          </cell>
          <cell r="F2128">
            <v>28</v>
          </cell>
          <cell r="G2128">
            <v>966</v>
          </cell>
          <cell r="K2128" t="str">
            <v>DR</v>
          </cell>
          <cell r="L2128">
            <v>37831</v>
          </cell>
          <cell r="N2128">
            <v>784</v>
          </cell>
          <cell r="P2128">
            <v>162</v>
          </cell>
          <cell r="Q2128">
            <v>20</v>
          </cell>
          <cell r="R2128">
            <v>3.8199999332427979</v>
          </cell>
          <cell r="S2128">
            <v>27.889999389648438</v>
          </cell>
          <cell r="T2128">
            <v>13.300000190734863</v>
          </cell>
          <cell r="U2128">
            <v>4.9499998092651367</v>
          </cell>
          <cell r="V2128">
            <v>143.91000366210938</v>
          </cell>
          <cell r="W2128" t="str">
            <v>CISCO_DAILY_BILL_DTL20030827.TXT</v>
          </cell>
          <cell r="X2128">
            <v>37861</v>
          </cell>
          <cell r="Z2128" t="str">
            <v>Print Summary</v>
          </cell>
        </row>
        <row r="2129">
          <cell r="E2129">
            <v>37889</v>
          </cell>
          <cell r="F2129">
            <v>30</v>
          </cell>
          <cell r="G2129">
            <v>785</v>
          </cell>
          <cell r="K2129" t="str">
            <v>DR</v>
          </cell>
          <cell r="L2129">
            <v>37859</v>
          </cell>
          <cell r="N2129">
            <v>637</v>
          </cell>
          <cell r="P2129">
            <v>135</v>
          </cell>
          <cell r="Q2129">
            <v>13</v>
          </cell>
          <cell r="R2129">
            <v>3.4700000286102295</v>
          </cell>
          <cell r="S2129">
            <v>23.319999694824219</v>
          </cell>
          <cell r="T2129">
            <v>8.6499996185302734</v>
          </cell>
          <cell r="U2129">
            <v>3.5799999237060547</v>
          </cell>
          <cell r="V2129">
            <v>110.58999633789063</v>
          </cell>
          <cell r="W2129" t="str">
            <v>CISCO_DAILY_BILL_DTL20030926.TXT</v>
          </cell>
          <cell r="X2129">
            <v>37893</v>
          </cell>
          <cell r="Z2129" t="str">
            <v>Print Summary</v>
          </cell>
        </row>
        <row r="2130">
          <cell r="E2130">
            <v>37920</v>
          </cell>
          <cell r="F2130">
            <v>31</v>
          </cell>
          <cell r="G2130">
            <v>815</v>
          </cell>
          <cell r="K2130" t="str">
            <v>DR</v>
          </cell>
          <cell r="L2130">
            <v>37889</v>
          </cell>
          <cell r="N2130">
            <v>645</v>
          </cell>
          <cell r="P2130">
            <v>147</v>
          </cell>
          <cell r="Q2130">
            <v>23</v>
          </cell>
          <cell r="R2130">
            <v>3.5799999237060547</v>
          </cell>
          <cell r="S2130">
            <v>25.409999847412109</v>
          </cell>
          <cell r="T2130">
            <v>15.310000419616699</v>
          </cell>
          <cell r="U2130">
            <v>3.619999885559082</v>
          </cell>
          <cell r="V2130">
            <v>123.62000274658203</v>
          </cell>
          <cell r="W2130" t="str">
            <v>CISCO_DAILY_BILL_DTL20031031.TXT</v>
          </cell>
          <cell r="X2130">
            <v>37928</v>
          </cell>
          <cell r="Z2130" t="str">
            <v>Print Summary</v>
          </cell>
        </row>
        <row r="2131">
          <cell r="E2131">
            <v>37950</v>
          </cell>
          <cell r="F2131">
            <v>30</v>
          </cell>
          <cell r="G2131">
            <v>760</v>
          </cell>
          <cell r="K2131" t="str">
            <v>DR</v>
          </cell>
          <cell r="L2131">
            <v>37920</v>
          </cell>
          <cell r="N2131">
            <v>645</v>
          </cell>
          <cell r="P2131">
            <v>115</v>
          </cell>
          <cell r="Q2131">
            <v>0</v>
          </cell>
          <cell r="R2131">
            <v>19.459999084472656</v>
          </cell>
          <cell r="S2131">
            <v>27.170000076293945</v>
          </cell>
          <cell r="T2131">
            <v>0</v>
          </cell>
          <cell r="U2131">
            <v>3.369999885559082</v>
          </cell>
          <cell r="V2131">
            <v>117.69000244140625</v>
          </cell>
          <cell r="W2131" t="str">
            <v>CISCO_DAILY_BILL_DTL20031126.TXT</v>
          </cell>
          <cell r="X2131">
            <v>37956</v>
          </cell>
          <cell r="Z2131" t="str">
            <v>Print Summary</v>
          </cell>
        </row>
        <row r="2132">
          <cell r="E2132">
            <v>37983</v>
          </cell>
          <cell r="F2132">
            <v>33</v>
          </cell>
          <cell r="G2132">
            <v>1137</v>
          </cell>
          <cell r="K2132" t="str">
            <v>DR</v>
          </cell>
          <cell r="L2132">
            <v>37950</v>
          </cell>
          <cell r="N2132">
            <v>956</v>
          </cell>
          <cell r="P2132">
            <v>181</v>
          </cell>
          <cell r="Q2132">
            <v>0</v>
          </cell>
          <cell r="R2132">
            <v>32.520000457763672</v>
          </cell>
          <cell r="S2132">
            <v>47.790000915527344</v>
          </cell>
          <cell r="T2132">
            <v>0</v>
          </cell>
          <cell r="U2132">
            <v>5.0399999618530273</v>
          </cell>
          <cell r="V2132">
            <v>192.41000366210938</v>
          </cell>
          <cell r="W2132" t="str">
            <v>CISCO_DAILY_BILL_DTL20031229.TXT</v>
          </cell>
          <cell r="X2132">
            <v>37985</v>
          </cell>
          <cell r="Z2132" t="str">
            <v>Print Summary</v>
          </cell>
        </row>
        <row r="2133">
          <cell r="E2133">
            <v>38013</v>
          </cell>
          <cell r="F2133">
            <v>30</v>
          </cell>
          <cell r="G2133">
            <v>856</v>
          </cell>
          <cell r="K2133" t="str">
            <v>DR</v>
          </cell>
          <cell r="L2133">
            <v>37983</v>
          </cell>
          <cell r="N2133">
            <v>714</v>
          </cell>
          <cell r="P2133">
            <v>131</v>
          </cell>
          <cell r="Q2133">
            <v>11</v>
          </cell>
          <cell r="R2133">
            <v>24.229999542236328</v>
          </cell>
          <cell r="S2133">
            <v>34.580001831054688</v>
          </cell>
          <cell r="T2133">
            <v>5.320000171661377</v>
          </cell>
          <cell r="U2133">
            <v>3.869999885559082</v>
          </cell>
          <cell r="V2133">
            <v>144.58000183105469</v>
          </cell>
          <cell r="W2133" t="str">
            <v>CISCO_DAILY_BILL_DTL20040128.TXT</v>
          </cell>
          <cell r="X2133">
            <v>38015</v>
          </cell>
          <cell r="Z2133" t="str">
            <v>Print Summary</v>
          </cell>
        </row>
        <row r="2134">
          <cell r="E2134">
            <v>38043</v>
          </cell>
          <cell r="F2134">
            <v>30</v>
          </cell>
          <cell r="G2134">
            <v>874</v>
          </cell>
          <cell r="K2134" t="str">
            <v>DR</v>
          </cell>
          <cell r="L2134">
            <v>38013</v>
          </cell>
          <cell r="N2134">
            <v>740</v>
          </cell>
          <cell r="P2134">
            <v>128</v>
          </cell>
          <cell r="Q2134">
            <v>6</v>
          </cell>
          <cell r="R2134">
            <v>24.809999465942383</v>
          </cell>
          <cell r="S2134">
            <v>33.729999542236328</v>
          </cell>
          <cell r="T2134">
            <v>2.9000000953674316</v>
          </cell>
          <cell r="U2134">
            <v>4.309999942779541</v>
          </cell>
          <cell r="V2134">
            <v>144.05999755859375</v>
          </cell>
          <cell r="W2134" t="str">
            <v>CISCO_DAILY_BILL_DTL20040227.TXT</v>
          </cell>
          <cell r="X2134">
            <v>38047</v>
          </cell>
          <cell r="Z2134" t="str">
            <v>Print Summary</v>
          </cell>
        </row>
        <row r="2135">
          <cell r="E2135">
            <v>38074</v>
          </cell>
          <cell r="F2135">
            <v>31</v>
          </cell>
          <cell r="G2135">
            <v>857</v>
          </cell>
          <cell r="K2135" t="str">
            <v>DR</v>
          </cell>
          <cell r="L2135">
            <v>38043</v>
          </cell>
          <cell r="N2135">
            <v>726</v>
          </cell>
          <cell r="P2135">
            <v>131</v>
          </cell>
          <cell r="Q2135">
            <v>0</v>
          </cell>
          <cell r="R2135">
            <v>24.340000152587891</v>
          </cell>
          <cell r="S2135">
            <v>34.520000457763672</v>
          </cell>
          <cell r="T2135">
            <v>0</v>
          </cell>
          <cell r="U2135">
            <v>4.2399997711181641</v>
          </cell>
          <cell r="V2135">
            <v>140.22000122070313</v>
          </cell>
          <cell r="W2135" t="str">
            <v>CISCO_DAILY_BILL_DTL20040329.TXT</v>
          </cell>
          <cell r="X2135">
            <v>38076</v>
          </cell>
          <cell r="Z2135" t="str">
            <v>Print Summary</v>
          </cell>
        </row>
        <row r="2136">
          <cell r="E2136">
            <v>38103</v>
          </cell>
          <cell r="F2136">
            <v>29</v>
          </cell>
          <cell r="G2136">
            <v>828</v>
          </cell>
          <cell r="K2136" t="str">
            <v>DR</v>
          </cell>
          <cell r="L2136">
            <v>38074</v>
          </cell>
          <cell r="N2136">
            <v>670</v>
          </cell>
          <cell r="P2136">
            <v>158</v>
          </cell>
          <cell r="Q2136">
            <v>0</v>
          </cell>
          <cell r="R2136">
            <v>16.139999389648438</v>
          </cell>
          <cell r="S2136">
            <v>40.349998474121094</v>
          </cell>
          <cell r="T2136">
            <v>0</v>
          </cell>
          <cell r="U2136">
            <v>4.0900001525878906</v>
          </cell>
          <cell r="V2136">
            <v>140.94999694824219</v>
          </cell>
          <cell r="W2136" t="str">
            <v>CISCO_DAILY_BILL_DTL20040427.TXT</v>
          </cell>
          <cell r="X2136">
            <v>38105</v>
          </cell>
          <cell r="Z2136" t="str">
            <v>Print Summary</v>
          </cell>
        </row>
        <row r="2137">
          <cell r="E2137">
            <v>38133</v>
          </cell>
          <cell r="F2137">
            <v>30</v>
          </cell>
          <cell r="G2137">
            <v>904</v>
          </cell>
          <cell r="K2137" t="str">
            <v>DR</v>
          </cell>
          <cell r="L2137">
            <v>38103</v>
          </cell>
          <cell r="N2137">
            <v>751</v>
          </cell>
          <cell r="P2137">
            <v>153</v>
          </cell>
          <cell r="Q2137">
            <v>0</v>
          </cell>
          <cell r="R2137">
            <v>-6.2800002098083496</v>
          </cell>
          <cell r="S2137">
            <v>26.260000228881836</v>
          </cell>
          <cell r="T2137">
            <v>0</v>
          </cell>
          <cell r="U2137">
            <v>4.4499998092651367</v>
          </cell>
          <cell r="V2137">
            <v>120.87999725341797</v>
          </cell>
          <cell r="W2137" t="str">
            <v>CISCO_DAILY_BILL_DTL20040527.TXT</v>
          </cell>
          <cell r="X2137">
            <v>38135</v>
          </cell>
          <cell r="Z2137" t="str">
            <v>Print Summary</v>
          </cell>
        </row>
        <row r="2138">
          <cell r="E2138">
            <v>38165</v>
          </cell>
          <cell r="F2138">
            <v>32</v>
          </cell>
          <cell r="G2138">
            <v>919</v>
          </cell>
          <cell r="K2138" t="str">
            <v>DR</v>
          </cell>
          <cell r="L2138">
            <v>38133</v>
          </cell>
          <cell r="N2138">
            <v>753</v>
          </cell>
          <cell r="P2138">
            <v>166</v>
          </cell>
          <cell r="Q2138">
            <v>0</v>
          </cell>
          <cell r="R2138">
            <v>-8.8599996566772461</v>
          </cell>
          <cell r="S2138">
            <v>25.819999694824219</v>
          </cell>
          <cell r="T2138">
            <v>0</v>
          </cell>
          <cell r="U2138">
            <v>4.5300002098083496</v>
          </cell>
          <cell r="V2138">
            <v>118.69999694824219</v>
          </cell>
          <cell r="W2138" t="str">
            <v>CISCO_DAILY_BILL_DTL20040628.TXT</v>
          </cell>
          <cell r="X2138">
            <v>38167</v>
          </cell>
          <cell r="Z2138" t="str">
            <v>Print Summary</v>
          </cell>
        </row>
        <row r="2139">
          <cell r="E2139">
            <v>37889</v>
          </cell>
          <cell r="F2139">
            <v>29</v>
          </cell>
          <cell r="G2139">
            <v>575</v>
          </cell>
          <cell r="K2139" t="str">
            <v>DR</v>
          </cell>
          <cell r="L2139">
            <v>37860</v>
          </cell>
          <cell r="N2139">
            <v>485</v>
          </cell>
          <cell r="P2139">
            <v>83</v>
          </cell>
          <cell r="Q2139">
            <v>7</v>
          </cell>
          <cell r="R2139">
            <v>21.559999465942383</v>
          </cell>
          <cell r="S2139">
            <v>12.819999694824219</v>
          </cell>
          <cell r="T2139">
            <v>3.3199999332427979</v>
          </cell>
          <cell r="U2139">
            <v>2.5999999046325684</v>
          </cell>
          <cell r="V2139">
            <v>89.099998474121094</v>
          </cell>
          <cell r="W2139" t="str">
            <v>CISCO_DAILY_BILL_DTL20030926.TXT</v>
          </cell>
          <cell r="X2139">
            <v>37893</v>
          </cell>
          <cell r="Z2139" t="str">
            <v>Print Summary</v>
          </cell>
        </row>
        <row r="2140">
          <cell r="E2140">
            <v>37920</v>
          </cell>
          <cell r="F2140">
            <v>31</v>
          </cell>
          <cell r="G2140">
            <v>617</v>
          </cell>
          <cell r="K2140" t="str">
            <v>DR</v>
          </cell>
          <cell r="L2140">
            <v>37889</v>
          </cell>
          <cell r="N2140">
            <v>524</v>
          </cell>
          <cell r="P2140">
            <v>82</v>
          </cell>
          <cell r="Q2140">
            <v>11</v>
          </cell>
          <cell r="R2140">
            <v>23.350000381469727</v>
          </cell>
          <cell r="S2140">
            <v>12.680000305175781</v>
          </cell>
          <cell r="T2140">
            <v>5.2199997901916504</v>
          </cell>
          <cell r="U2140">
            <v>2.7300000190734863</v>
          </cell>
          <cell r="V2140">
            <v>97.389999389648438</v>
          </cell>
          <cell r="W2140" t="str">
            <v>CISCO_DAILY_BILL_DTL20031031.TXT</v>
          </cell>
          <cell r="X2140">
            <v>37928</v>
          </cell>
          <cell r="Z2140" t="str">
            <v>Print Summary</v>
          </cell>
        </row>
        <row r="2141">
          <cell r="E2141">
            <v>37950</v>
          </cell>
          <cell r="F2141">
            <v>30</v>
          </cell>
          <cell r="G2141">
            <v>603</v>
          </cell>
          <cell r="K2141" t="str">
            <v>DR</v>
          </cell>
          <cell r="L2141">
            <v>37920</v>
          </cell>
          <cell r="N2141">
            <v>500</v>
          </cell>
          <cell r="P2141">
            <v>103</v>
          </cell>
          <cell r="Q2141">
            <v>0</v>
          </cell>
          <cell r="R2141">
            <v>21.760000228881836</v>
          </cell>
          <cell r="S2141">
            <v>8.2700004577636719</v>
          </cell>
          <cell r="T2141">
            <v>0</v>
          </cell>
          <cell r="U2141">
            <v>2.6800000667572021</v>
          </cell>
          <cell r="V2141">
            <v>83.819999694824219</v>
          </cell>
          <cell r="W2141" t="str">
            <v>CISCO_DAILY_BILL_DTL20031128.TXT</v>
          </cell>
          <cell r="X2141">
            <v>37956</v>
          </cell>
          <cell r="Z2141" t="str">
            <v>Print Summary</v>
          </cell>
        </row>
        <row r="2142">
          <cell r="E2142">
            <v>37983</v>
          </cell>
          <cell r="F2142">
            <v>33</v>
          </cell>
          <cell r="G2142">
            <v>764</v>
          </cell>
          <cell r="K2142" t="str">
            <v>DR</v>
          </cell>
          <cell r="L2142">
            <v>37950</v>
          </cell>
          <cell r="N2142">
            <v>648</v>
          </cell>
          <cell r="P2142">
            <v>116</v>
          </cell>
          <cell r="Q2142">
            <v>0</v>
          </cell>
          <cell r="R2142">
            <v>28.079999923706055</v>
          </cell>
          <cell r="S2142">
            <v>5.6100001335144043</v>
          </cell>
          <cell r="T2142">
            <v>0</v>
          </cell>
          <cell r="U2142">
            <v>3.3900001049041748</v>
          </cell>
          <cell r="V2142">
            <v>103.16999816894531</v>
          </cell>
          <cell r="W2142" t="str">
            <v>CISCO_DAILY_BILL_DTL20031229.TXT</v>
          </cell>
          <cell r="X2142">
            <v>37985</v>
          </cell>
          <cell r="Z2142" t="str">
            <v>Print Summary</v>
          </cell>
        </row>
        <row r="2143">
          <cell r="E2143">
            <v>38013</v>
          </cell>
          <cell r="F2143">
            <v>30</v>
          </cell>
          <cell r="G2143">
            <v>601</v>
          </cell>
          <cell r="K2143" t="str">
            <v>DR</v>
          </cell>
          <cell r="L2143">
            <v>37983</v>
          </cell>
          <cell r="N2143">
            <v>493</v>
          </cell>
          <cell r="P2143">
            <v>97</v>
          </cell>
          <cell r="Q2143">
            <v>11</v>
          </cell>
          <cell r="R2143">
            <v>21.319999694824219</v>
          </cell>
          <cell r="S2143">
            <v>4.690000057220459</v>
          </cell>
          <cell r="T2143">
            <v>7.2300000190734863</v>
          </cell>
          <cell r="U2143">
            <v>2.7300000190734863</v>
          </cell>
          <cell r="V2143">
            <v>85.610000610351563</v>
          </cell>
          <cell r="W2143" t="str">
            <v>CISCO_DAILY_BILL_DTL20040129.TXT</v>
          </cell>
          <cell r="X2143">
            <v>38016</v>
          </cell>
          <cell r="Z2143" t="str">
            <v>Print Summary</v>
          </cell>
        </row>
        <row r="2144">
          <cell r="E2144">
            <v>38043</v>
          </cell>
          <cell r="F2144">
            <v>30</v>
          </cell>
          <cell r="G2144">
            <v>631</v>
          </cell>
          <cell r="K2144" t="str">
            <v>DR</v>
          </cell>
          <cell r="L2144">
            <v>38013</v>
          </cell>
          <cell r="N2144">
            <v>517</v>
          </cell>
          <cell r="P2144">
            <v>110</v>
          </cell>
          <cell r="Q2144">
            <v>4</v>
          </cell>
          <cell r="R2144">
            <v>22.149999618530273</v>
          </cell>
          <cell r="S2144">
            <v>5.2600002288818359</v>
          </cell>
          <cell r="T2144">
            <v>2.630000114440918</v>
          </cell>
          <cell r="U2144">
            <v>3.1099998950958252</v>
          </cell>
          <cell r="V2144">
            <v>85.699996948242188</v>
          </cell>
          <cell r="W2144" t="str">
            <v>CISCO_DAILY_BILL_DTL20040227.TXT</v>
          </cell>
          <cell r="X2144">
            <v>38047</v>
          </cell>
          <cell r="Z2144" t="str">
            <v>Print Summary</v>
          </cell>
        </row>
        <row r="2145">
          <cell r="E2145">
            <v>38074</v>
          </cell>
          <cell r="F2145">
            <v>31</v>
          </cell>
          <cell r="G2145">
            <v>603</v>
          </cell>
          <cell r="K2145" t="str">
            <v>DR</v>
          </cell>
          <cell r="L2145">
            <v>38043</v>
          </cell>
          <cell r="N2145">
            <v>501</v>
          </cell>
          <cell r="P2145">
            <v>102</v>
          </cell>
          <cell r="Q2145">
            <v>0</v>
          </cell>
          <cell r="R2145">
            <v>21.459999084472656</v>
          </cell>
          <cell r="S2145">
            <v>4.880000114440918</v>
          </cell>
          <cell r="T2145">
            <v>0</v>
          </cell>
          <cell r="U2145">
            <v>2.9800000190734863</v>
          </cell>
          <cell r="V2145">
            <v>79.589996337890625</v>
          </cell>
          <cell r="W2145" t="str">
            <v>CISCO_DAILY_BILL_DTL20040329.TXT</v>
          </cell>
          <cell r="X2145">
            <v>38076</v>
          </cell>
          <cell r="Z2145" t="str">
            <v>Print Summary</v>
          </cell>
        </row>
        <row r="2146">
          <cell r="E2146">
            <v>38103</v>
          </cell>
          <cell r="F2146">
            <v>29</v>
          </cell>
          <cell r="G2146">
            <v>530</v>
          </cell>
          <cell r="K2146" t="str">
            <v>DR</v>
          </cell>
          <cell r="L2146">
            <v>38074</v>
          </cell>
          <cell r="N2146">
            <v>444</v>
          </cell>
          <cell r="P2146">
            <v>86</v>
          </cell>
          <cell r="Q2146">
            <v>0</v>
          </cell>
          <cell r="R2146">
            <v>14.819999694824219</v>
          </cell>
          <cell r="S2146">
            <v>3.369999885559082</v>
          </cell>
          <cell r="T2146">
            <v>0</v>
          </cell>
          <cell r="U2146">
            <v>2.619999885559082</v>
          </cell>
          <cell r="V2146">
            <v>67.019996643066406</v>
          </cell>
          <cell r="W2146" t="str">
            <v>CISCO_DAILY_BILL_DTL20040427.TXT</v>
          </cell>
          <cell r="X2146">
            <v>38105</v>
          </cell>
          <cell r="Z2146" t="str">
            <v>Print Summary</v>
          </cell>
        </row>
        <row r="2147">
          <cell r="E2147">
            <v>38133</v>
          </cell>
          <cell r="F2147">
            <v>30</v>
          </cell>
          <cell r="G2147">
            <v>494</v>
          </cell>
          <cell r="K2147" t="str">
            <v>DR</v>
          </cell>
          <cell r="L2147">
            <v>38103</v>
          </cell>
          <cell r="N2147">
            <v>407</v>
          </cell>
          <cell r="P2147">
            <v>87</v>
          </cell>
          <cell r="Q2147">
            <v>0</v>
          </cell>
          <cell r="R2147">
            <v>11.029999732971191</v>
          </cell>
          <cell r="S2147">
            <v>10.350000381469727</v>
          </cell>
          <cell r="T2147">
            <v>0</v>
          </cell>
          <cell r="U2147">
            <v>2.4300000667572021</v>
          </cell>
          <cell r="V2147">
            <v>67.269996643066406</v>
          </cell>
          <cell r="W2147" t="str">
            <v>CISCO_DAILY_BILL_DTL20040527.TXT</v>
          </cell>
          <cell r="X2147">
            <v>38135</v>
          </cell>
          <cell r="Z2147" t="str">
            <v>Print Summary</v>
          </cell>
        </row>
        <row r="2148">
          <cell r="E2148">
            <v>38165</v>
          </cell>
          <cell r="F2148">
            <v>32</v>
          </cell>
          <cell r="G2148">
            <v>580</v>
          </cell>
          <cell r="K2148" t="str">
            <v>DR</v>
          </cell>
          <cell r="L2148">
            <v>38133</v>
          </cell>
          <cell r="N2148">
            <v>485</v>
          </cell>
          <cell r="P2148">
            <v>95</v>
          </cell>
          <cell r="Q2148">
            <v>0</v>
          </cell>
          <cell r="R2148">
            <v>13.210000038146973</v>
          </cell>
          <cell r="S2148">
            <v>13.039999961853027</v>
          </cell>
          <cell r="T2148">
            <v>0</v>
          </cell>
          <cell r="U2148">
            <v>2.8599998950958252</v>
          </cell>
          <cell r="V2148">
            <v>82.129997253417969</v>
          </cell>
          <cell r="W2148" t="str">
            <v>CISCO_DAILY_BILL_DTL20040628.TXT</v>
          </cell>
          <cell r="X2148">
            <v>38167</v>
          </cell>
          <cell r="Z2148" t="str">
            <v>Print Summary</v>
          </cell>
        </row>
        <row r="2149">
          <cell r="E2149">
            <v>38195</v>
          </cell>
          <cell r="F2149">
            <v>30</v>
          </cell>
          <cell r="G2149">
            <v>604</v>
          </cell>
          <cell r="K2149" t="str">
            <v>DR</v>
          </cell>
          <cell r="L2149">
            <v>38165</v>
          </cell>
          <cell r="N2149">
            <v>497</v>
          </cell>
          <cell r="P2149">
            <v>91</v>
          </cell>
          <cell r="Q2149">
            <v>16</v>
          </cell>
          <cell r="R2149">
            <v>13.529999732971191</v>
          </cell>
          <cell r="S2149">
            <v>12.489999771118164</v>
          </cell>
          <cell r="T2149">
            <v>7.320000171661377</v>
          </cell>
          <cell r="U2149">
            <v>2.9800000190734863</v>
          </cell>
          <cell r="V2149">
            <v>93.629997253417969</v>
          </cell>
          <cell r="W2149" t="str">
            <v>CISCO_DAILY_BILL_DTL20040730.TXT</v>
          </cell>
          <cell r="X2149">
            <v>38201</v>
          </cell>
          <cell r="Z2149" t="str">
            <v>Print Summary</v>
          </cell>
        </row>
        <row r="2150">
          <cell r="E2150">
            <v>38224</v>
          </cell>
          <cell r="F2150">
            <v>29</v>
          </cell>
          <cell r="G2150">
            <v>544</v>
          </cell>
          <cell r="K2150" t="str">
            <v>DR</v>
          </cell>
          <cell r="L2150">
            <v>38195</v>
          </cell>
          <cell r="N2150">
            <v>451</v>
          </cell>
          <cell r="P2150">
            <v>83</v>
          </cell>
          <cell r="Q2150">
            <v>10</v>
          </cell>
          <cell r="R2150">
            <v>12.279999732971191</v>
          </cell>
          <cell r="S2150">
            <v>11.390000343322754</v>
          </cell>
          <cell r="T2150">
            <v>4.570000171661377</v>
          </cell>
          <cell r="U2150">
            <v>2.690000057220459</v>
          </cell>
          <cell r="V2150">
            <v>81.300003051757813</v>
          </cell>
          <cell r="W2150" t="str">
            <v>CISCO_DAILY_BILL_DTL20040827.TXT</v>
          </cell>
          <cell r="X2150">
            <v>38229</v>
          </cell>
          <cell r="Z2150" t="str">
            <v>Print Summary</v>
          </cell>
        </row>
        <row r="2151">
          <cell r="E2151">
            <v>38257</v>
          </cell>
          <cell r="F2151">
            <v>33</v>
          </cell>
          <cell r="G2151">
            <v>673</v>
          </cell>
          <cell r="K2151" t="str">
            <v>DR</v>
          </cell>
          <cell r="L2151">
            <v>38224</v>
          </cell>
          <cell r="N2151">
            <v>568</v>
          </cell>
          <cell r="P2151">
            <v>83</v>
          </cell>
          <cell r="Q2151">
            <v>22</v>
          </cell>
          <cell r="R2151">
            <v>11.699999809265137</v>
          </cell>
          <cell r="S2151">
            <v>10.850000381469727</v>
          </cell>
          <cell r="T2151">
            <v>9.8999996185302734</v>
          </cell>
          <cell r="U2151">
            <v>3.3199999332427979</v>
          </cell>
          <cell r="V2151">
            <v>101.08000183105469</v>
          </cell>
          <cell r="W2151" t="str">
            <v>CISCO_DAILY_BILL_DTL20040928.TXT</v>
          </cell>
          <cell r="X2151">
            <v>38259</v>
          </cell>
          <cell r="Z2151" t="str">
            <v>Print Summary</v>
          </cell>
        </row>
        <row r="2152">
          <cell r="E2152">
            <v>38196</v>
          </cell>
          <cell r="F2152">
            <v>29</v>
          </cell>
          <cell r="G2152">
            <v>549</v>
          </cell>
          <cell r="K2152" t="str">
            <v>DR</v>
          </cell>
          <cell r="L2152">
            <v>38167</v>
          </cell>
          <cell r="N2152">
            <v>429</v>
          </cell>
          <cell r="P2152">
            <v>97</v>
          </cell>
          <cell r="Q2152">
            <v>23</v>
          </cell>
          <cell r="R2152">
            <v>-5.0500001907348633</v>
          </cell>
          <cell r="S2152">
            <v>15.090000152587891</v>
          </cell>
          <cell r="T2152">
            <v>14.909999847412109</v>
          </cell>
          <cell r="U2152">
            <v>2.7100000381469727</v>
          </cell>
          <cell r="V2152">
            <v>81.110000610351563</v>
          </cell>
          <cell r="W2152" t="str">
            <v>CISCO_DAILY_BILL_DTL20040729.TXT</v>
          </cell>
          <cell r="X2152">
            <v>38198</v>
          </cell>
          <cell r="Z2152" t="str">
            <v>Print Summary</v>
          </cell>
        </row>
        <row r="2153">
          <cell r="E2153">
            <v>38225</v>
          </cell>
          <cell r="F2153">
            <v>29</v>
          </cell>
          <cell r="G2153">
            <v>592</v>
          </cell>
          <cell r="K2153" t="str">
            <v>DR</v>
          </cell>
          <cell r="L2153">
            <v>38196</v>
          </cell>
          <cell r="N2153">
            <v>483</v>
          </cell>
          <cell r="P2153">
            <v>94</v>
          </cell>
          <cell r="Q2153">
            <v>15</v>
          </cell>
          <cell r="R2153">
            <v>-5.679999828338623</v>
          </cell>
          <cell r="S2153">
            <v>14.619999885559082</v>
          </cell>
          <cell r="T2153">
            <v>9.7200002670288086</v>
          </cell>
          <cell r="U2153">
            <v>2.9200000762939453</v>
          </cell>
          <cell r="V2153">
            <v>80.449996948242188</v>
          </cell>
          <cell r="W2153" t="str">
            <v>CISCO_DAILY_BILL_DTL20040830.TXT</v>
          </cell>
          <cell r="X2153">
            <v>38230</v>
          </cell>
          <cell r="Z2153" t="str">
            <v>Print Summary</v>
          </cell>
        </row>
        <row r="2154">
          <cell r="E2154">
            <v>38258</v>
          </cell>
          <cell r="F2154">
            <v>33</v>
          </cell>
          <cell r="G2154">
            <v>770</v>
          </cell>
          <cell r="K2154" t="str">
            <v>DR</v>
          </cell>
          <cell r="L2154">
            <v>38225</v>
          </cell>
          <cell r="N2154">
            <v>634</v>
          </cell>
          <cell r="P2154">
            <v>117</v>
          </cell>
          <cell r="Q2154">
            <v>19</v>
          </cell>
          <cell r="R2154">
            <v>-11.720000267028809</v>
          </cell>
          <cell r="S2154">
            <v>17.350000381469727</v>
          </cell>
          <cell r="T2154">
            <v>12.180000305175781</v>
          </cell>
          <cell r="U2154">
            <v>3.7999999523162842</v>
          </cell>
          <cell r="V2154">
            <v>103.87999725341797</v>
          </cell>
          <cell r="W2154" t="str">
            <v>CISCO_DAILY_BILL_DTL20040929.TXT</v>
          </cell>
          <cell r="X2154">
            <v>38260</v>
          </cell>
          <cell r="Z2154" t="str">
            <v>Print Summary</v>
          </cell>
        </row>
        <row r="2155">
          <cell r="E2155">
            <v>37860</v>
          </cell>
          <cell r="F2155">
            <v>28</v>
          </cell>
          <cell r="G2155">
            <v>690</v>
          </cell>
          <cell r="K2155" t="str">
            <v>DR</v>
          </cell>
          <cell r="L2155">
            <v>37832</v>
          </cell>
          <cell r="N2155">
            <v>603</v>
          </cell>
          <cell r="P2155">
            <v>75</v>
          </cell>
          <cell r="Q2155">
            <v>12</v>
          </cell>
          <cell r="R2155">
            <v>2.940000057220459</v>
          </cell>
          <cell r="S2155">
            <v>12.909999847412109</v>
          </cell>
          <cell r="T2155">
            <v>7.9800000190734863</v>
          </cell>
          <cell r="U2155">
            <v>3.5399999618530273</v>
          </cell>
          <cell r="V2155">
            <v>91.669998168945313</v>
          </cell>
          <cell r="W2155" t="str">
            <v>CISCO_DAILY_BILL_DTL20030828.TXT</v>
          </cell>
          <cell r="X2155">
            <v>37862</v>
          </cell>
          <cell r="Z2155" t="str">
            <v>Print Summary</v>
          </cell>
        </row>
        <row r="2156">
          <cell r="E2156">
            <v>37892</v>
          </cell>
          <cell r="F2156">
            <v>32</v>
          </cell>
          <cell r="G2156">
            <v>762</v>
          </cell>
          <cell r="K2156" t="str">
            <v>DR</v>
          </cell>
          <cell r="L2156">
            <v>37860</v>
          </cell>
          <cell r="N2156">
            <v>681</v>
          </cell>
          <cell r="P2156">
            <v>68</v>
          </cell>
          <cell r="Q2156">
            <v>13</v>
          </cell>
          <cell r="R2156">
            <v>3.7300000190734863</v>
          </cell>
          <cell r="S2156">
            <v>11.75</v>
          </cell>
          <cell r="T2156">
            <v>8.6499996185302734</v>
          </cell>
          <cell r="U2156">
            <v>3.440000057220459</v>
          </cell>
          <cell r="V2156">
            <v>97.970001220703125</v>
          </cell>
          <cell r="W2156" t="str">
            <v>CISCO_DAILY_BILL_DTL20030929.TXT</v>
          </cell>
          <cell r="X2156">
            <v>37894</v>
          </cell>
          <cell r="Z2156" t="str">
            <v>Print Summary</v>
          </cell>
        </row>
        <row r="2157">
          <cell r="E2157">
            <v>37921</v>
          </cell>
          <cell r="F2157">
            <v>29</v>
          </cell>
          <cell r="G2157">
            <v>609</v>
          </cell>
          <cell r="K2157" t="str">
            <v>DR</v>
          </cell>
          <cell r="L2157">
            <v>37892</v>
          </cell>
          <cell r="N2157">
            <v>513</v>
          </cell>
          <cell r="P2157">
            <v>82</v>
          </cell>
          <cell r="Q2157">
            <v>14</v>
          </cell>
          <cell r="R2157">
            <v>2.8499999046325684</v>
          </cell>
          <cell r="S2157">
            <v>14.180000305175781</v>
          </cell>
          <cell r="T2157">
            <v>9.3199996948242188</v>
          </cell>
          <cell r="U2157">
            <v>2.7000000476837158</v>
          </cell>
          <cell r="V2157">
            <v>84.739997863769531</v>
          </cell>
          <cell r="W2157" t="str">
            <v>CISCO_DAILY_BILL_DTL20031029.TXT</v>
          </cell>
          <cell r="X2157">
            <v>37924</v>
          </cell>
          <cell r="Z2157" t="str">
            <v>Print Summary</v>
          </cell>
        </row>
        <row r="2158">
          <cell r="E2158">
            <v>37952</v>
          </cell>
          <cell r="F2158">
            <v>31</v>
          </cell>
          <cell r="G2158">
            <v>719</v>
          </cell>
          <cell r="K2158" t="str">
            <v>DR</v>
          </cell>
          <cell r="L2158">
            <v>37921</v>
          </cell>
          <cell r="N2158">
            <v>598</v>
          </cell>
          <cell r="P2158">
            <v>121</v>
          </cell>
          <cell r="Q2158">
            <v>0</v>
          </cell>
          <cell r="R2158">
            <v>18.409999847412109</v>
          </cell>
          <cell r="S2158">
            <v>29.219999313354492</v>
          </cell>
          <cell r="T2158">
            <v>0</v>
          </cell>
          <cell r="U2158">
            <v>3.2000000476837158</v>
          </cell>
          <cell r="V2158">
            <v>114.62999725341797</v>
          </cell>
          <cell r="W2158" t="str">
            <v>CISCO_DAILY_BILL_DTL20031128.TXT</v>
          </cell>
          <cell r="X2158">
            <v>37956</v>
          </cell>
          <cell r="Z2158" t="str">
            <v>Print Summary</v>
          </cell>
        </row>
        <row r="2159">
          <cell r="E2159">
            <v>37984</v>
          </cell>
          <cell r="F2159">
            <v>32</v>
          </cell>
          <cell r="G2159">
            <v>675</v>
          </cell>
          <cell r="K2159" t="str">
            <v>DR</v>
          </cell>
          <cell r="L2159">
            <v>37952</v>
          </cell>
          <cell r="N2159">
            <v>556</v>
          </cell>
          <cell r="P2159">
            <v>119</v>
          </cell>
          <cell r="Q2159">
            <v>0</v>
          </cell>
          <cell r="R2159">
            <v>18.920000076293945</v>
          </cell>
          <cell r="S2159">
            <v>31.420000076293945</v>
          </cell>
          <cell r="T2159">
            <v>0</v>
          </cell>
          <cell r="U2159">
            <v>3</v>
          </cell>
          <cell r="V2159">
            <v>111.40000152587891</v>
          </cell>
          <cell r="W2159" t="str">
            <v>CISCO_DAILY_BILL_DTL20031230.TXT</v>
          </cell>
          <cell r="X2159">
            <v>37986</v>
          </cell>
          <cell r="Z2159" t="str">
            <v>Print Summary</v>
          </cell>
        </row>
        <row r="2160">
          <cell r="E2160">
            <v>38014</v>
          </cell>
          <cell r="F2160">
            <v>30</v>
          </cell>
          <cell r="G2160">
            <v>692</v>
          </cell>
          <cell r="K2160" t="str">
            <v>DR</v>
          </cell>
          <cell r="L2160">
            <v>37984</v>
          </cell>
          <cell r="N2160">
            <v>567</v>
          </cell>
          <cell r="P2160">
            <v>117</v>
          </cell>
          <cell r="Q2160">
            <v>8</v>
          </cell>
          <cell r="R2160">
            <v>19.219999313354492</v>
          </cell>
          <cell r="S2160">
            <v>30.879999160766602</v>
          </cell>
          <cell r="T2160">
            <v>3.869999885559082</v>
          </cell>
          <cell r="U2160">
            <v>3.1600000858306885</v>
          </cell>
          <cell r="V2160">
            <v>116.79000091552734</v>
          </cell>
          <cell r="W2160" t="str">
            <v>CISCO_DAILY_BILL_DTL20040129.TXT</v>
          </cell>
          <cell r="X2160">
            <v>38016</v>
          </cell>
          <cell r="Z2160" t="str">
            <v>Print Summary</v>
          </cell>
        </row>
        <row r="2161">
          <cell r="E2161">
            <v>38046</v>
          </cell>
          <cell r="F2161">
            <v>32</v>
          </cell>
          <cell r="G2161">
            <v>689</v>
          </cell>
          <cell r="K2161" t="str">
            <v>DR</v>
          </cell>
          <cell r="L2161">
            <v>38014</v>
          </cell>
          <cell r="N2161">
            <v>583</v>
          </cell>
          <cell r="P2161">
            <v>103</v>
          </cell>
          <cell r="Q2161">
            <v>3</v>
          </cell>
          <cell r="R2161">
            <v>19.549999237060547</v>
          </cell>
          <cell r="S2161">
            <v>27.139999389648438</v>
          </cell>
          <cell r="T2161">
            <v>1.4500000476837158</v>
          </cell>
          <cell r="U2161">
            <v>3.4000000953674316</v>
          </cell>
          <cell r="V2161">
            <v>109.83000183105469</v>
          </cell>
          <cell r="W2161" t="str">
            <v>CISCO_DAILY_BILL_DTL20040301.TXT</v>
          </cell>
          <cell r="X2161">
            <v>38048</v>
          </cell>
          <cell r="Z2161" t="str">
            <v>Print Summary</v>
          </cell>
        </row>
        <row r="2162">
          <cell r="E2162">
            <v>38075</v>
          </cell>
          <cell r="F2162">
            <v>29</v>
          </cell>
          <cell r="G2162">
            <v>567</v>
          </cell>
          <cell r="K2162" t="str">
            <v>DR</v>
          </cell>
          <cell r="L2162">
            <v>38046</v>
          </cell>
          <cell r="N2162">
            <v>476</v>
          </cell>
          <cell r="P2162">
            <v>91</v>
          </cell>
          <cell r="Q2162">
            <v>0</v>
          </cell>
          <cell r="R2162">
            <v>15.960000038146973</v>
          </cell>
          <cell r="S2162">
            <v>23.979999542236328</v>
          </cell>
          <cell r="T2162">
            <v>0</v>
          </cell>
          <cell r="U2162">
            <v>2.7999999523162842</v>
          </cell>
          <cell r="V2162">
            <v>90.760002136230469</v>
          </cell>
          <cell r="W2162" t="str">
            <v>CISCO_DAILY_BILL_DTL20040330.TXT</v>
          </cell>
          <cell r="X2162">
            <v>38077</v>
          </cell>
          <cell r="Z2162" t="str">
            <v>Print Summary</v>
          </cell>
        </row>
        <row r="2163">
          <cell r="E2163">
            <v>38104</v>
          </cell>
          <cell r="F2163">
            <v>29</v>
          </cell>
          <cell r="G2163">
            <v>622</v>
          </cell>
          <cell r="K2163" t="str">
            <v>DR</v>
          </cell>
          <cell r="L2163">
            <v>38075</v>
          </cell>
          <cell r="N2163">
            <v>514</v>
          </cell>
          <cell r="P2163">
            <v>108</v>
          </cell>
          <cell r="Q2163">
            <v>0</v>
          </cell>
          <cell r="R2163">
            <v>11.640000343322754</v>
          </cell>
          <cell r="S2163">
            <v>27.260000228881836</v>
          </cell>
          <cell r="T2163">
            <v>0</v>
          </cell>
          <cell r="U2163">
            <v>3.0699999332427979</v>
          </cell>
          <cell r="V2163">
            <v>100.22000122070313</v>
          </cell>
          <cell r="W2163" t="str">
            <v>CISCO_DAILY_BILL_DTL20040428.TXT</v>
          </cell>
          <cell r="X2163">
            <v>38106</v>
          </cell>
          <cell r="Z2163" t="str">
            <v>Print Summary</v>
          </cell>
        </row>
        <row r="2164">
          <cell r="E2164">
            <v>38134</v>
          </cell>
          <cell r="F2164">
            <v>30</v>
          </cell>
          <cell r="G2164">
            <v>593</v>
          </cell>
          <cell r="K2164" t="str">
            <v>DR</v>
          </cell>
          <cell r="L2164">
            <v>38104</v>
          </cell>
          <cell r="N2164">
            <v>476</v>
          </cell>
          <cell r="P2164">
            <v>117</v>
          </cell>
          <cell r="Q2164">
            <v>0</v>
          </cell>
          <cell r="R2164">
            <v>-4.320000171661377</v>
          </cell>
          <cell r="S2164">
            <v>20.930000305175781</v>
          </cell>
          <cell r="T2164">
            <v>0</v>
          </cell>
          <cell r="U2164">
            <v>2.9300000667572021</v>
          </cell>
          <cell r="V2164">
            <v>77.760002136230469</v>
          </cell>
          <cell r="W2164" t="str">
            <v>CISCO_DAILY_BILL_DTL20040528.TXT</v>
          </cell>
          <cell r="X2164">
            <v>38139</v>
          </cell>
          <cell r="Z2164" t="str">
            <v>Print Summary</v>
          </cell>
        </row>
        <row r="2165">
          <cell r="E2165">
            <v>38166</v>
          </cell>
          <cell r="F2165">
            <v>32</v>
          </cell>
          <cell r="G2165">
            <v>576</v>
          </cell>
          <cell r="K2165" t="str">
            <v>DR</v>
          </cell>
          <cell r="L2165">
            <v>38134</v>
          </cell>
          <cell r="N2165">
            <v>489</v>
          </cell>
          <cell r="P2165">
            <v>87</v>
          </cell>
          <cell r="Q2165">
            <v>0</v>
          </cell>
          <cell r="R2165">
            <v>-5.7600002288818359</v>
          </cell>
          <cell r="S2165">
            <v>13.529999732971191</v>
          </cell>
          <cell r="T2165">
            <v>0</v>
          </cell>
          <cell r="U2165">
            <v>2.8399999141693115</v>
          </cell>
          <cell r="V2165">
            <v>65.860000610351563</v>
          </cell>
          <cell r="W2165" t="str">
            <v>CISCO_DAILY_BILL_DTL20040629.TXT</v>
          </cell>
          <cell r="X2165">
            <v>38168</v>
          </cell>
          <cell r="Z2165" t="str">
            <v>Print Summary</v>
          </cell>
        </row>
        <row r="2166">
          <cell r="E2166">
            <v>38196</v>
          </cell>
          <cell r="F2166">
            <v>30</v>
          </cell>
          <cell r="G2166">
            <v>614</v>
          </cell>
          <cell r="K2166" t="str">
            <v>DR</v>
          </cell>
          <cell r="L2166">
            <v>38166</v>
          </cell>
          <cell r="N2166">
            <v>529</v>
          </cell>
          <cell r="P2166">
            <v>62</v>
          </cell>
          <cell r="Q2166">
            <v>23</v>
          </cell>
          <cell r="R2166">
            <v>-6.2300000190734863</v>
          </cell>
          <cell r="S2166">
            <v>9.6400003433227539</v>
          </cell>
          <cell r="T2166">
            <v>14.909999847412109</v>
          </cell>
          <cell r="U2166">
            <v>3.0199999809265137</v>
          </cell>
          <cell r="V2166">
            <v>82.459999084472656</v>
          </cell>
          <cell r="W2166" t="str">
            <v>CISCO_DAILY_BILL_DTL20040729.TXT</v>
          </cell>
          <cell r="X2166">
            <v>38198</v>
          </cell>
          <cell r="Z2166" t="str">
            <v>Print Summary</v>
          </cell>
        </row>
        <row r="2167">
          <cell r="E2167">
            <v>38225</v>
          </cell>
          <cell r="F2167">
            <v>29</v>
          </cell>
          <cell r="G2167">
            <v>557</v>
          </cell>
          <cell r="K2167" t="str">
            <v>DR</v>
          </cell>
          <cell r="L2167">
            <v>38196</v>
          </cell>
          <cell r="N2167">
            <v>481</v>
          </cell>
          <cell r="P2167">
            <v>65</v>
          </cell>
          <cell r="Q2167">
            <v>11</v>
          </cell>
          <cell r="R2167">
            <v>-5.6599998474121094</v>
          </cell>
          <cell r="S2167">
            <v>10.109999656677246</v>
          </cell>
          <cell r="T2167">
            <v>7.130000114440918</v>
          </cell>
          <cell r="U2167">
            <v>2.75</v>
          </cell>
          <cell r="V2167">
            <v>68.790000915527344</v>
          </cell>
          <cell r="W2167" t="str">
            <v>CISCO_DAILY_BILL_DTL20040827.TXT</v>
          </cell>
          <cell r="X2167">
            <v>38229</v>
          </cell>
          <cell r="Z2167" t="str">
            <v>Print Summary</v>
          </cell>
        </row>
        <row r="2168">
          <cell r="E2168">
            <v>38258</v>
          </cell>
          <cell r="F2168">
            <v>33</v>
          </cell>
          <cell r="G2168">
            <v>723</v>
          </cell>
          <cell r="K2168" t="str">
            <v>DR</v>
          </cell>
          <cell r="L2168">
            <v>38225</v>
          </cell>
          <cell r="N2168">
            <v>620</v>
          </cell>
          <cell r="P2168">
            <v>76</v>
          </cell>
          <cell r="Q2168">
            <v>27</v>
          </cell>
          <cell r="R2168">
            <v>-11.409999847412109</v>
          </cell>
          <cell r="S2168">
            <v>11.289999961853027</v>
          </cell>
          <cell r="T2168">
            <v>17.350000381469727</v>
          </cell>
          <cell r="U2168">
            <v>3.559999942779541</v>
          </cell>
          <cell r="V2168">
            <v>96.269996643066406</v>
          </cell>
          <cell r="W2168" t="str">
            <v>CISCO_DAILY_BILL_DTL20040929.TXT</v>
          </cell>
          <cell r="X2168">
            <v>38260</v>
          </cell>
          <cell r="Z2168" t="str">
            <v>Print Summary</v>
          </cell>
          <cell r="AA2168" t="str">
            <v>CPP Notification Failure. Move 4 kWh from super peak to on peak.</v>
          </cell>
        </row>
        <row r="2169">
          <cell r="E2169">
            <v>38190</v>
          </cell>
          <cell r="F2169">
            <v>29</v>
          </cell>
          <cell r="G2169">
            <v>1534</v>
          </cell>
          <cell r="K2169" t="str">
            <v>DR</v>
          </cell>
          <cell r="L2169">
            <v>38161</v>
          </cell>
          <cell r="N2169">
            <v>1293</v>
          </cell>
          <cell r="P2169">
            <v>220</v>
          </cell>
          <cell r="Q2169">
            <v>21</v>
          </cell>
          <cell r="R2169">
            <v>-15.220000267028809</v>
          </cell>
          <cell r="S2169">
            <v>34.220001220703125</v>
          </cell>
          <cell r="T2169">
            <v>13.609999656677246</v>
          </cell>
          <cell r="U2169">
            <v>7.559999942779541</v>
          </cell>
          <cell r="V2169">
            <v>236.47999572753906</v>
          </cell>
          <cell r="W2169" t="str">
            <v>CISCO_DAILY_BILL_DTL20040726.TXT</v>
          </cell>
          <cell r="X2169">
            <v>38195</v>
          </cell>
          <cell r="Z2169" t="str">
            <v>Print Summary</v>
          </cell>
        </row>
        <row r="2170">
          <cell r="E2170">
            <v>38221</v>
          </cell>
          <cell r="F2170">
            <v>31</v>
          </cell>
          <cell r="G2170">
            <v>1614</v>
          </cell>
          <cell r="K2170" t="str">
            <v>DR</v>
          </cell>
          <cell r="L2170">
            <v>38190</v>
          </cell>
          <cell r="N2170">
            <v>1407</v>
          </cell>
          <cell r="P2170">
            <v>176</v>
          </cell>
          <cell r="Q2170">
            <v>31</v>
          </cell>
          <cell r="R2170">
            <v>-16.559999465942383</v>
          </cell>
          <cell r="S2170">
            <v>27.370000839233398</v>
          </cell>
          <cell r="T2170">
            <v>20.100000381469727</v>
          </cell>
          <cell r="U2170">
            <v>7.9600000381469727</v>
          </cell>
          <cell r="V2170">
            <v>244.88999938964844</v>
          </cell>
          <cell r="W2170" t="str">
            <v>CISCO_DAILY_BILL_DTL20040823.TXT</v>
          </cell>
          <cell r="X2170">
            <v>38223</v>
          </cell>
          <cell r="Z2170" t="str">
            <v>Print Summary</v>
          </cell>
        </row>
        <row r="2171">
          <cell r="E2171">
            <v>38252</v>
          </cell>
          <cell r="F2171">
            <v>31</v>
          </cell>
          <cell r="G2171">
            <v>1780</v>
          </cell>
          <cell r="K2171" t="str">
            <v>DR</v>
          </cell>
          <cell r="L2171">
            <v>38221</v>
          </cell>
          <cell r="N2171">
            <v>1620</v>
          </cell>
          <cell r="P2171">
            <v>134</v>
          </cell>
          <cell r="Q2171">
            <v>26</v>
          </cell>
          <cell r="R2171">
            <v>-29</v>
          </cell>
          <cell r="S2171">
            <v>20.129999160766602</v>
          </cell>
          <cell r="T2171">
            <v>16.670000076293945</v>
          </cell>
          <cell r="U2171">
            <v>8.7700004577636719</v>
          </cell>
          <cell r="V2171">
            <v>255.97000122070313</v>
          </cell>
          <cell r="W2171" t="str">
            <v>CISCO_DAILY_BILL_DTL20040924.TXT</v>
          </cell>
          <cell r="X2171">
            <v>38257</v>
          </cell>
          <cell r="Z2171" t="str">
            <v>Print Summary</v>
          </cell>
        </row>
        <row r="2172">
          <cell r="E2172">
            <v>38167</v>
          </cell>
          <cell r="F2172">
            <v>28</v>
          </cell>
          <cell r="G2172">
            <v>531</v>
          </cell>
          <cell r="K2172" t="str">
            <v>DR</v>
          </cell>
          <cell r="L2172">
            <v>38139</v>
          </cell>
          <cell r="N2172">
            <v>474</v>
          </cell>
          <cell r="P2172">
            <v>57</v>
          </cell>
          <cell r="Q2172">
            <v>0</v>
          </cell>
          <cell r="R2172">
            <v>-5.5799999237060547</v>
          </cell>
          <cell r="S2172">
            <v>8.869999885559082</v>
          </cell>
          <cell r="T2172">
            <v>0</v>
          </cell>
          <cell r="U2172">
            <v>2.619999885559082</v>
          </cell>
          <cell r="V2172">
            <v>55.299999237060547</v>
          </cell>
          <cell r="W2172" t="str">
            <v>CISCO_DAILY_BILL_DTL20040702.TXT</v>
          </cell>
          <cell r="X2172">
            <v>38174</v>
          </cell>
          <cell r="Z2172" t="str">
            <v>Print Summary</v>
          </cell>
        </row>
        <row r="2173">
          <cell r="E2173">
            <v>38197</v>
          </cell>
          <cell r="F2173">
            <v>30</v>
          </cell>
          <cell r="G2173">
            <v>707</v>
          </cell>
          <cell r="K2173" t="str">
            <v>DR</v>
          </cell>
          <cell r="L2173">
            <v>38167</v>
          </cell>
          <cell r="N2173">
            <v>597</v>
          </cell>
          <cell r="P2173">
            <v>96</v>
          </cell>
          <cell r="Q2173">
            <v>14</v>
          </cell>
          <cell r="R2173">
            <v>-7.0300002098083496</v>
          </cell>
          <cell r="S2173">
            <v>14.930000305175781</v>
          </cell>
          <cell r="T2173">
            <v>9.0799999237060547</v>
          </cell>
          <cell r="U2173">
            <v>3.4900000095367432</v>
          </cell>
          <cell r="V2173">
            <v>90.760002136230469</v>
          </cell>
          <cell r="W2173" t="str">
            <v>CISCO_DAILY_BILL_DTL20040802.TXT</v>
          </cell>
          <cell r="X2173">
            <v>38202</v>
          </cell>
          <cell r="Z2173" t="str">
            <v>Print Summary</v>
          </cell>
        </row>
        <row r="2174">
          <cell r="E2174">
            <v>38228</v>
          </cell>
          <cell r="F2174">
            <v>31</v>
          </cell>
          <cell r="G2174">
            <v>831</v>
          </cell>
          <cell r="K2174" t="str">
            <v>DR</v>
          </cell>
          <cell r="L2174">
            <v>38197</v>
          </cell>
          <cell r="N2174">
            <v>684</v>
          </cell>
          <cell r="P2174">
            <v>114</v>
          </cell>
          <cell r="Q2174">
            <v>33</v>
          </cell>
          <cell r="R2174">
            <v>-8.0500001907348633</v>
          </cell>
          <cell r="S2174">
            <v>17.729999542236328</v>
          </cell>
          <cell r="T2174">
            <v>21.389999389648438</v>
          </cell>
          <cell r="U2174">
            <v>4.0900001525878906</v>
          </cell>
          <cell r="V2174">
            <v>121.30999755859375</v>
          </cell>
          <cell r="W2174" t="str">
            <v>CISCO_DAILY_BILL_DTL20040831.TXT</v>
          </cell>
          <cell r="X2174">
            <v>38231</v>
          </cell>
          <cell r="Z2174" t="str">
            <v>Print Summary</v>
          </cell>
        </row>
        <row r="2175">
          <cell r="E2175">
            <v>37832</v>
          </cell>
          <cell r="F2175">
            <v>29</v>
          </cell>
          <cell r="G2175">
            <v>171</v>
          </cell>
          <cell r="K2175" t="str">
            <v>DR</v>
          </cell>
          <cell r="L2175">
            <v>37803</v>
          </cell>
          <cell r="N2175">
            <v>149</v>
          </cell>
          <cell r="P2175">
            <v>19</v>
          </cell>
          <cell r="Q2175">
            <v>3</v>
          </cell>
          <cell r="R2175">
            <v>6.5399999618530273</v>
          </cell>
          <cell r="S2175">
            <v>2.9200000762939453</v>
          </cell>
          <cell r="T2175">
            <v>1.4199999570846558</v>
          </cell>
          <cell r="U2175">
            <v>0.87999999523162842</v>
          </cell>
          <cell r="V2175">
            <v>24.149999618530273</v>
          </cell>
          <cell r="W2175" t="str">
            <v>CISCO_DAILY_BILL_DTL20030804.TXT</v>
          </cell>
          <cell r="X2175">
            <v>37838</v>
          </cell>
          <cell r="Z2175" t="str">
            <v>Print Summary</v>
          </cell>
          <cell r="AA2175" t="str">
            <v xml:space="preserve"> CPP Notification Failure. The customer was billed for CPP events for which they were not notified.</v>
          </cell>
        </row>
        <row r="2176">
          <cell r="E2176">
            <v>37861</v>
          </cell>
          <cell r="F2176">
            <v>29</v>
          </cell>
          <cell r="G2176">
            <v>157</v>
          </cell>
          <cell r="K2176" t="str">
            <v>DR</v>
          </cell>
          <cell r="L2176">
            <v>37832</v>
          </cell>
          <cell r="N2176">
            <v>134</v>
          </cell>
          <cell r="P2176">
            <v>20</v>
          </cell>
          <cell r="Q2176">
            <v>3</v>
          </cell>
          <cell r="R2176">
            <v>5.880000114440918</v>
          </cell>
          <cell r="S2176">
            <v>3.0799999237060547</v>
          </cell>
          <cell r="T2176">
            <v>1.4199999570846558</v>
          </cell>
          <cell r="U2176">
            <v>0.81000000238418579</v>
          </cell>
          <cell r="V2176">
            <v>22.569999694824219</v>
          </cell>
          <cell r="W2176" t="str">
            <v>CISCO_DAILY_BILL_DTL20030829.TXT</v>
          </cell>
          <cell r="X2176">
            <v>37866</v>
          </cell>
          <cell r="Z2176" t="str">
            <v>Print Summary</v>
          </cell>
        </row>
        <row r="2177">
          <cell r="E2177">
            <v>37893</v>
          </cell>
          <cell r="F2177">
            <v>32</v>
          </cell>
          <cell r="G2177">
            <v>191</v>
          </cell>
          <cell r="K2177" t="str">
            <v>DR</v>
          </cell>
          <cell r="L2177">
            <v>37861</v>
          </cell>
          <cell r="N2177">
            <v>168</v>
          </cell>
          <cell r="P2177">
            <v>20</v>
          </cell>
          <cell r="Q2177">
            <v>3</v>
          </cell>
          <cell r="R2177">
            <v>7.4800000190734863</v>
          </cell>
          <cell r="S2177">
            <v>3.0899999141693115</v>
          </cell>
          <cell r="T2177">
            <v>1.4199999570846558</v>
          </cell>
          <cell r="U2177">
            <v>0.86000001430511475</v>
          </cell>
          <cell r="V2177">
            <v>26.690000534057617</v>
          </cell>
          <cell r="W2177" t="str">
            <v>CISCO_DAILY_BILL_DTL20030930.TXT</v>
          </cell>
          <cell r="X2177">
            <v>37895</v>
          </cell>
          <cell r="Z2177" t="str">
            <v>Print Summary</v>
          </cell>
        </row>
        <row r="2178">
          <cell r="E2178">
            <v>37922</v>
          </cell>
          <cell r="F2178">
            <v>29</v>
          </cell>
          <cell r="G2178">
            <v>187</v>
          </cell>
          <cell r="K2178" t="str">
            <v>DR</v>
          </cell>
          <cell r="L2178">
            <v>37893</v>
          </cell>
          <cell r="N2178">
            <v>159</v>
          </cell>
          <cell r="P2178">
            <v>25</v>
          </cell>
          <cell r="Q2178">
            <v>3</v>
          </cell>
          <cell r="R2178">
            <v>7.0799999237060547</v>
          </cell>
          <cell r="S2178">
            <v>3.8599998950958252</v>
          </cell>
          <cell r="T2178">
            <v>1.4199999570846558</v>
          </cell>
          <cell r="U2178">
            <v>0.82999998331069946</v>
          </cell>
          <cell r="V2178">
            <v>27.090000152587891</v>
          </cell>
          <cell r="W2178" t="str">
            <v>CISCO_DAILY_BILL_DTL20031029.TXT</v>
          </cell>
          <cell r="X2178">
            <v>37924</v>
          </cell>
          <cell r="Z2178" t="str">
            <v>Print Summary</v>
          </cell>
        </row>
        <row r="2179">
          <cell r="E2179">
            <v>37955</v>
          </cell>
          <cell r="F2179">
            <v>33</v>
          </cell>
          <cell r="G2179">
            <v>242</v>
          </cell>
          <cell r="K2179" t="str">
            <v>DR</v>
          </cell>
          <cell r="L2179">
            <v>37922</v>
          </cell>
          <cell r="N2179">
            <v>206</v>
          </cell>
          <cell r="P2179">
            <v>36</v>
          </cell>
          <cell r="Q2179">
            <v>0</v>
          </cell>
          <cell r="R2179">
            <v>8.9600000381469727</v>
          </cell>
          <cell r="S2179">
            <v>3.440000057220459</v>
          </cell>
          <cell r="T2179">
            <v>0</v>
          </cell>
          <cell r="U2179">
            <v>1.0700000524520874</v>
          </cell>
          <cell r="V2179">
            <v>31.680000305175781</v>
          </cell>
          <cell r="W2179" t="str">
            <v>CISCO_DAILY_BILL_DTL20031203.TXT</v>
          </cell>
          <cell r="X2179">
            <v>37959</v>
          </cell>
          <cell r="Z2179" t="str">
            <v>Print Summary</v>
          </cell>
        </row>
        <row r="2180">
          <cell r="E2180">
            <v>37985</v>
          </cell>
          <cell r="F2180">
            <v>30</v>
          </cell>
          <cell r="G2180">
            <v>515</v>
          </cell>
          <cell r="K2180" t="str">
            <v>DR</v>
          </cell>
          <cell r="L2180">
            <v>37955</v>
          </cell>
          <cell r="N2180">
            <v>484</v>
          </cell>
          <cell r="P2180">
            <v>31</v>
          </cell>
          <cell r="Q2180">
            <v>0</v>
          </cell>
          <cell r="R2180">
            <v>20.969999313354492</v>
          </cell>
          <cell r="S2180">
            <v>1.5</v>
          </cell>
          <cell r="T2180">
            <v>0</v>
          </cell>
          <cell r="U2180">
            <v>2.2899999618530273</v>
          </cell>
          <cell r="V2180">
            <v>63.080001831054688</v>
          </cell>
          <cell r="W2180" t="str">
            <v>CISCO_DAILY_BILL_DTL20031231.TXT</v>
          </cell>
          <cell r="X2180">
            <v>37988</v>
          </cell>
          <cell r="Z2180" t="str">
            <v>Print Summary</v>
          </cell>
        </row>
        <row r="2181">
          <cell r="E2181">
            <v>38015</v>
          </cell>
          <cell r="F2181">
            <v>30</v>
          </cell>
          <cell r="G2181">
            <v>526</v>
          </cell>
          <cell r="K2181" t="str">
            <v>DR</v>
          </cell>
          <cell r="L2181">
            <v>37985</v>
          </cell>
          <cell r="N2181">
            <v>504</v>
          </cell>
          <cell r="P2181">
            <v>20</v>
          </cell>
          <cell r="Q2181">
            <v>2</v>
          </cell>
          <cell r="R2181">
            <v>21.770000457763672</v>
          </cell>
          <cell r="S2181">
            <v>0.95999997854232788</v>
          </cell>
          <cell r="T2181">
            <v>1.3200000524520874</v>
          </cell>
          <cell r="U2181">
            <v>2.4100000858306885</v>
          </cell>
          <cell r="V2181">
            <v>64.769996643066406</v>
          </cell>
          <cell r="W2181" t="str">
            <v>CISCO_DAILY_BILL_DTL20040202.TXT</v>
          </cell>
          <cell r="X2181">
            <v>38020</v>
          </cell>
          <cell r="Z2181" t="str">
            <v>Print Summary</v>
          </cell>
        </row>
        <row r="2182">
          <cell r="E2182">
            <v>38047</v>
          </cell>
          <cell r="F2182">
            <v>32</v>
          </cell>
          <cell r="G2182">
            <v>589</v>
          </cell>
          <cell r="K2182" t="str">
            <v>DR</v>
          </cell>
          <cell r="L2182">
            <v>38015</v>
          </cell>
          <cell r="N2182">
            <v>564</v>
          </cell>
          <cell r="P2182">
            <v>24</v>
          </cell>
          <cell r="Q2182">
            <v>1</v>
          </cell>
          <cell r="R2182">
            <v>24.159999847412109</v>
          </cell>
          <cell r="S2182">
            <v>1.1499999761581421</v>
          </cell>
          <cell r="T2182">
            <v>0.6600000262260437</v>
          </cell>
          <cell r="U2182">
            <v>2.9000000953674316</v>
          </cell>
          <cell r="V2182">
            <v>72.05999755859375</v>
          </cell>
          <cell r="W2182" t="str">
            <v>CISCO_DAILY_BILL_DTL20040303.TXT</v>
          </cell>
          <cell r="X2182">
            <v>38050</v>
          </cell>
          <cell r="Z2182" t="str">
            <v>Print Summary</v>
          </cell>
        </row>
        <row r="2183">
          <cell r="E2183">
            <v>38076</v>
          </cell>
          <cell r="F2183">
            <v>29</v>
          </cell>
          <cell r="G2183">
            <v>272</v>
          </cell>
          <cell r="K2183" t="str">
            <v>DR</v>
          </cell>
          <cell r="L2183">
            <v>38047</v>
          </cell>
          <cell r="N2183">
            <v>254</v>
          </cell>
          <cell r="P2183">
            <v>18</v>
          </cell>
          <cell r="Q2183">
            <v>0</v>
          </cell>
          <cell r="R2183">
            <v>10.880000114440918</v>
          </cell>
          <cell r="S2183">
            <v>0.86000001430511475</v>
          </cell>
          <cell r="T2183">
            <v>0</v>
          </cell>
          <cell r="U2183">
            <v>1.3400000333786011</v>
          </cell>
          <cell r="V2183">
            <v>33.270000457763672</v>
          </cell>
          <cell r="W2183" t="str">
            <v>CISCO_DAILY_BILL_DTL20040331.TXT</v>
          </cell>
          <cell r="X2183">
            <v>38078</v>
          </cell>
          <cell r="Z2183" t="str">
            <v>Print Summary</v>
          </cell>
        </row>
        <row r="2184">
          <cell r="E2184">
            <v>38105</v>
          </cell>
          <cell r="F2184">
            <v>29</v>
          </cell>
          <cell r="G2184">
            <v>262</v>
          </cell>
          <cell r="K2184" t="str">
            <v>DR</v>
          </cell>
          <cell r="L2184">
            <v>38076</v>
          </cell>
          <cell r="N2184">
            <v>241</v>
          </cell>
          <cell r="P2184">
            <v>21</v>
          </cell>
          <cell r="Q2184">
            <v>0</v>
          </cell>
          <cell r="R2184">
            <v>7.8499999046325684</v>
          </cell>
          <cell r="S2184">
            <v>0.80000001192092896</v>
          </cell>
          <cell r="T2184">
            <v>0</v>
          </cell>
          <cell r="U2184">
            <v>1.2899999618530273</v>
          </cell>
          <cell r="V2184">
            <v>30.389999389648438</v>
          </cell>
          <cell r="W2184" t="str">
            <v>CISCO_DAILY_BILL_DTL20040429.TXT</v>
          </cell>
          <cell r="X2184">
            <v>38107</v>
          </cell>
          <cell r="Z2184" t="str">
            <v>Print Summary</v>
          </cell>
        </row>
        <row r="2185">
          <cell r="E2185">
            <v>38138</v>
          </cell>
          <cell r="F2185">
            <v>33</v>
          </cell>
          <cell r="G2185">
            <v>192</v>
          </cell>
          <cell r="K2185" t="str">
            <v>DR</v>
          </cell>
          <cell r="L2185">
            <v>38105</v>
          </cell>
          <cell r="N2185">
            <v>171</v>
          </cell>
          <cell r="P2185">
            <v>21</v>
          </cell>
          <cell r="Q2185">
            <v>0</v>
          </cell>
          <cell r="R2185">
            <v>4.6399998664855957</v>
          </cell>
          <cell r="S2185">
            <v>2.6700000762939453</v>
          </cell>
          <cell r="T2185">
            <v>0</v>
          </cell>
          <cell r="U2185">
            <v>0.94999998807907104</v>
          </cell>
          <cell r="V2185">
            <v>23.719999313354492</v>
          </cell>
          <cell r="W2185" t="str">
            <v>CISCO_DAILY_BILL_DTL20040601.TXT</v>
          </cell>
          <cell r="X2185">
            <v>38140</v>
          </cell>
          <cell r="Z2185" t="str">
            <v>Print Summary</v>
          </cell>
        </row>
        <row r="2186">
          <cell r="E2186">
            <v>38167</v>
          </cell>
          <cell r="F2186">
            <v>29</v>
          </cell>
          <cell r="G2186">
            <v>172</v>
          </cell>
          <cell r="K2186" t="str">
            <v>DR</v>
          </cell>
          <cell r="L2186">
            <v>38138</v>
          </cell>
          <cell r="N2186">
            <v>151</v>
          </cell>
          <cell r="P2186">
            <v>21</v>
          </cell>
          <cell r="Q2186">
            <v>0</v>
          </cell>
          <cell r="R2186">
            <v>4.1100001335144043</v>
          </cell>
          <cell r="S2186">
            <v>2.880000114440918</v>
          </cell>
          <cell r="T2186">
            <v>0</v>
          </cell>
          <cell r="U2186">
            <v>0.85000002384185791</v>
          </cell>
          <cell r="V2186">
            <v>21.690000534057617</v>
          </cell>
          <cell r="W2186" t="str">
            <v>CISCO_DAILY_BILL_DTL20040630.TXT</v>
          </cell>
          <cell r="X2186">
            <v>38169</v>
          </cell>
          <cell r="Z2186" t="str">
            <v>Print Summary</v>
          </cell>
        </row>
        <row r="2187">
          <cell r="E2187">
            <v>38197</v>
          </cell>
          <cell r="F2187">
            <v>30</v>
          </cell>
          <cell r="G2187">
            <v>207</v>
          </cell>
          <cell r="K2187" t="str">
            <v>DR</v>
          </cell>
          <cell r="L2187">
            <v>38167</v>
          </cell>
          <cell r="N2187">
            <v>180</v>
          </cell>
          <cell r="P2187">
            <v>21</v>
          </cell>
          <cell r="Q2187">
            <v>6</v>
          </cell>
          <cell r="R2187">
            <v>4.9000000953674316</v>
          </cell>
          <cell r="S2187">
            <v>2.880000114440918</v>
          </cell>
          <cell r="T2187">
            <v>2.7400000095367432</v>
          </cell>
          <cell r="U2187">
            <v>1.0199999809265137</v>
          </cell>
          <cell r="V2187">
            <v>28.200000762939453</v>
          </cell>
          <cell r="W2187" t="str">
            <v>CISCO_DAILY_BILL_DTL20040730.TXT</v>
          </cell>
          <cell r="X2187">
            <v>38201</v>
          </cell>
          <cell r="Z2187" t="str">
            <v>Print Summary</v>
          </cell>
        </row>
        <row r="2188">
          <cell r="E2188">
            <v>38228</v>
          </cell>
          <cell r="F2188">
            <v>31</v>
          </cell>
          <cell r="G2188">
            <v>234</v>
          </cell>
          <cell r="K2188" t="str">
            <v>DR</v>
          </cell>
          <cell r="L2188">
            <v>38197</v>
          </cell>
          <cell r="N2188">
            <v>203</v>
          </cell>
          <cell r="P2188">
            <v>26</v>
          </cell>
          <cell r="Q2188">
            <v>5</v>
          </cell>
          <cell r="R2188">
            <v>5.5300002098083496</v>
          </cell>
          <cell r="S2188">
            <v>3.5699999332427979</v>
          </cell>
          <cell r="T2188">
            <v>2.2899999618530273</v>
          </cell>
          <cell r="U2188">
            <v>1.1499999761581421</v>
          </cell>
          <cell r="V2188">
            <v>31.379999160766602</v>
          </cell>
          <cell r="W2188" t="str">
            <v>CISCO_DAILY_BILL_DTL20040830.TXT</v>
          </cell>
          <cell r="X2188">
            <v>38230</v>
          </cell>
          <cell r="Z2188" t="str">
            <v>Print Summary</v>
          </cell>
        </row>
        <row r="2189">
          <cell r="E2189">
            <v>38168</v>
          </cell>
          <cell r="F2189">
            <v>28</v>
          </cell>
          <cell r="G2189">
            <v>1311</v>
          </cell>
          <cell r="K2189" t="str">
            <v>DR</v>
          </cell>
          <cell r="L2189">
            <v>38140</v>
          </cell>
          <cell r="N2189">
            <v>1010</v>
          </cell>
          <cell r="P2189">
            <v>301</v>
          </cell>
          <cell r="Q2189">
            <v>0</v>
          </cell>
          <cell r="R2189">
            <v>27.5</v>
          </cell>
          <cell r="S2189">
            <v>41.310001373291016</v>
          </cell>
          <cell r="T2189">
            <v>0</v>
          </cell>
          <cell r="U2189">
            <v>6.4699997901916504</v>
          </cell>
          <cell r="V2189">
            <v>233.91999816894531</v>
          </cell>
          <cell r="W2189" t="str">
            <v>CISCO_DAILY_BILL_DTL20040702.TXT</v>
          </cell>
          <cell r="X2189">
            <v>38174</v>
          </cell>
          <cell r="Z2189" t="str">
            <v>Print Summary</v>
          </cell>
        </row>
        <row r="2190">
          <cell r="E2190">
            <v>38200</v>
          </cell>
          <cell r="F2190">
            <v>32</v>
          </cell>
          <cell r="G2190">
            <v>2041</v>
          </cell>
          <cell r="K2190" t="str">
            <v>DR</v>
          </cell>
          <cell r="L2190">
            <v>38168</v>
          </cell>
          <cell r="N2190">
            <v>1727</v>
          </cell>
          <cell r="P2190">
            <v>288</v>
          </cell>
          <cell r="Q2190">
            <v>26</v>
          </cell>
          <cell r="R2190">
            <v>47.029998779296875</v>
          </cell>
          <cell r="S2190">
            <v>39.520000457763672</v>
          </cell>
          <cell r="T2190">
            <v>11.890000343322754</v>
          </cell>
          <cell r="U2190">
            <v>10.060000419616699</v>
          </cell>
          <cell r="V2190">
            <v>371.58999633789063</v>
          </cell>
          <cell r="W2190" t="str">
            <v>CISCO_DAILY_BILL_DTL20040803.TXT</v>
          </cell>
          <cell r="X2190">
            <v>38203</v>
          </cell>
          <cell r="Z2190" t="str">
            <v>Print Summary</v>
          </cell>
        </row>
        <row r="2191">
          <cell r="E2191">
            <v>38229</v>
          </cell>
          <cell r="F2191">
            <v>29</v>
          </cell>
          <cell r="G2191">
            <v>1704</v>
          </cell>
          <cell r="K2191" t="str">
            <v>DR</v>
          </cell>
          <cell r="L2191">
            <v>38200</v>
          </cell>
          <cell r="N2191">
            <v>1347</v>
          </cell>
          <cell r="P2191">
            <v>318</v>
          </cell>
          <cell r="Q2191">
            <v>39</v>
          </cell>
          <cell r="R2191">
            <v>36.680000305175781</v>
          </cell>
          <cell r="S2191">
            <v>43.639999389648438</v>
          </cell>
          <cell r="T2191">
            <v>17.829999923706055</v>
          </cell>
          <cell r="U2191">
            <v>8.4099998474121094</v>
          </cell>
          <cell r="V2191">
            <v>323.04000854492188</v>
          </cell>
          <cell r="W2191" t="str">
            <v>CISCO_DAILY_BILL_DTL20040831.TXT</v>
          </cell>
          <cell r="X2191">
            <v>38231</v>
          </cell>
          <cell r="Z2191" t="str">
            <v>Print Summary</v>
          </cell>
        </row>
        <row r="2192">
          <cell r="E2192">
            <v>37987</v>
          </cell>
          <cell r="F2192">
            <v>30</v>
          </cell>
          <cell r="G2192">
            <v>242</v>
          </cell>
          <cell r="K2192" t="str">
            <v>DR</v>
          </cell>
          <cell r="L2192">
            <v>37957</v>
          </cell>
          <cell r="N2192">
            <v>192</v>
          </cell>
          <cell r="P2192">
            <v>50</v>
          </cell>
          <cell r="Q2192">
            <v>0</v>
          </cell>
          <cell r="R2192">
            <v>6.5300002098083496</v>
          </cell>
          <cell r="S2192">
            <v>13.199999809265137</v>
          </cell>
          <cell r="T2192">
            <v>0</v>
          </cell>
          <cell r="U2192">
            <v>1.0700000524520874</v>
          </cell>
          <cell r="V2192">
            <v>38.799999237060547</v>
          </cell>
          <cell r="W2192" t="str">
            <v>CISCO_DAILY_BILL_DTL20040102.TXT</v>
          </cell>
          <cell r="X2192">
            <v>37991</v>
          </cell>
          <cell r="Z2192" t="str">
            <v>Print Summary</v>
          </cell>
        </row>
        <row r="2193">
          <cell r="E2193">
            <v>38018</v>
          </cell>
          <cell r="F2193">
            <v>31</v>
          </cell>
          <cell r="G2193">
            <v>218</v>
          </cell>
          <cell r="K2193" t="str">
            <v>DR</v>
          </cell>
          <cell r="L2193">
            <v>37987</v>
          </cell>
          <cell r="N2193">
            <v>176</v>
          </cell>
          <cell r="P2193">
            <v>39</v>
          </cell>
          <cell r="Q2193">
            <v>3</v>
          </cell>
          <cell r="R2193">
            <v>5.9499998092651367</v>
          </cell>
          <cell r="S2193">
            <v>10.289999961853027</v>
          </cell>
          <cell r="T2193">
            <v>1.4500000476837158</v>
          </cell>
          <cell r="U2193">
            <v>1</v>
          </cell>
          <cell r="V2193">
            <v>34.529998779296875</v>
          </cell>
          <cell r="W2193" t="str">
            <v>CISCO_DAILY_BILL_DTL20040202.TXT</v>
          </cell>
          <cell r="X2193">
            <v>38020</v>
          </cell>
          <cell r="Z2193" t="str">
            <v>Print Summary</v>
          </cell>
        </row>
        <row r="2194">
          <cell r="E2194">
            <v>38048</v>
          </cell>
          <cell r="F2194">
            <v>30</v>
          </cell>
          <cell r="G2194">
            <v>220</v>
          </cell>
          <cell r="K2194" t="str">
            <v>DR</v>
          </cell>
          <cell r="L2194">
            <v>38018</v>
          </cell>
          <cell r="N2194">
            <v>177</v>
          </cell>
          <cell r="P2194">
            <v>40</v>
          </cell>
          <cell r="Q2194">
            <v>3</v>
          </cell>
          <cell r="R2194">
            <v>5.929999828338623</v>
          </cell>
          <cell r="S2194">
            <v>10.539999961853027</v>
          </cell>
          <cell r="T2194">
            <v>1.4500000476837158</v>
          </cell>
          <cell r="U2194">
            <v>1.0800000429153442</v>
          </cell>
          <cell r="V2194">
            <v>35</v>
          </cell>
          <cell r="W2194" t="str">
            <v>CISCO_DAILY_BILL_DTL20040308.TXT</v>
          </cell>
          <cell r="X2194">
            <v>38055</v>
          </cell>
          <cell r="Z2194" t="str">
            <v>Print Summary</v>
          </cell>
        </row>
        <row r="2195">
          <cell r="E2195">
            <v>38077</v>
          </cell>
          <cell r="F2195">
            <v>29</v>
          </cell>
          <cell r="G2195">
            <v>215</v>
          </cell>
          <cell r="K2195" t="str">
            <v>DR</v>
          </cell>
          <cell r="L2195">
            <v>38048</v>
          </cell>
          <cell r="N2195">
            <v>181</v>
          </cell>
          <cell r="P2195">
            <v>34</v>
          </cell>
          <cell r="Q2195">
            <v>0</v>
          </cell>
          <cell r="R2195">
            <v>6.070000171661377</v>
          </cell>
          <cell r="S2195">
            <v>8.9600000381469727</v>
          </cell>
          <cell r="T2195">
            <v>0</v>
          </cell>
          <cell r="U2195">
            <v>1.059999942779541</v>
          </cell>
          <cell r="V2195">
            <v>32.049999237060547</v>
          </cell>
          <cell r="W2195" t="str">
            <v>CISCO_DAILY_BILL_DTL20040401.TXT</v>
          </cell>
          <cell r="X2195">
            <v>38079</v>
          </cell>
          <cell r="Z2195" t="str">
            <v>Print Summary</v>
          </cell>
        </row>
        <row r="2196">
          <cell r="E2196">
            <v>38106</v>
          </cell>
          <cell r="F2196">
            <v>29</v>
          </cell>
          <cell r="G2196">
            <v>232</v>
          </cell>
          <cell r="K2196" t="str">
            <v>DR</v>
          </cell>
          <cell r="L2196">
            <v>38077</v>
          </cell>
          <cell r="N2196">
            <v>190</v>
          </cell>
          <cell r="P2196">
            <v>42</v>
          </cell>
          <cell r="Q2196">
            <v>0</v>
          </cell>
          <cell r="R2196">
            <v>4.179999828338623</v>
          </cell>
          <cell r="S2196">
            <v>10.550000190734863</v>
          </cell>
          <cell r="T2196">
            <v>0</v>
          </cell>
          <cell r="U2196">
            <v>1.1399999856948853</v>
          </cell>
          <cell r="V2196">
            <v>34.099998474121094</v>
          </cell>
          <cell r="W2196" t="str">
            <v>CISCO_DAILY_BILL_DTL20040430.TXT</v>
          </cell>
          <cell r="X2196">
            <v>38110</v>
          </cell>
          <cell r="Z2196" t="str">
            <v>Print Summary</v>
          </cell>
        </row>
        <row r="2197">
          <cell r="E2197">
            <v>38139</v>
          </cell>
          <cell r="F2197">
            <v>33</v>
          </cell>
          <cell r="G2197">
            <v>290</v>
          </cell>
          <cell r="K2197" t="str">
            <v>DR</v>
          </cell>
          <cell r="L2197">
            <v>38106</v>
          </cell>
          <cell r="N2197">
            <v>241</v>
          </cell>
          <cell r="P2197">
            <v>49</v>
          </cell>
          <cell r="Q2197">
            <v>0</v>
          </cell>
          <cell r="R2197">
            <v>-2.7000000476837158</v>
          </cell>
          <cell r="S2197">
            <v>7.7199997901916504</v>
          </cell>
          <cell r="T2197">
            <v>0</v>
          </cell>
          <cell r="U2197">
            <v>1.4299999475479126</v>
          </cell>
          <cell r="V2197">
            <v>29.790000915527344</v>
          </cell>
          <cell r="W2197" t="str">
            <v>CISCO_DAILY_BILL_DTL20040602.TXT</v>
          </cell>
          <cell r="X2197">
            <v>38141</v>
          </cell>
          <cell r="Z2197" t="str">
            <v>Print Summary</v>
          </cell>
        </row>
        <row r="2198">
          <cell r="E2198">
            <v>38168</v>
          </cell>
          <cell r="F2198">
            <v>29</v>
          </cell>
          <cell r="G2198">
            <v>212</v>
          </cell>
          <cell r="K2198" t="str">
            <v>DR</v>
          </cell>
          <cell r="L2198">
            <v>38139</v>
          </cell>
          <cell r="N2198">
            <v>179</v>
          </cell>
          <cell r="P2198">
            <v>33</v>
          </cell>
          <cell r="Q2198">
            <v>0</v>
          </cell>
          <cell r="R2198">
            <v>-2.1099998950958252</v>
          </cell>
          <cell r="S2198">
            <v>5.130000114440918</v>
          </cell>
          <cell r="T2198">
            <v>0</v>
          </cell>
          <cell r="U2198">
            <v>1.0499999523162842</v>
          </cell>
          <cell r="V2198">
            <v>21.139999389648438</v>
          </cell>
          <cell r="W2198" t="str">
            <v>CISCO_DAILY_BILL_DTL20040701.TXT</v>
          </cell>
          <cell r="X2198">
            <v>38170</v>
          </cell>
          <cell r="Z2198" t="str">
            <v>Print Summary</v>
          </cell>
        </row>
        <row r="2199">
          <cell r="E2199">
            <v>38200</v>
          </cell>
          <cell r="F2199">
            <v>32</v>
          </cell>
          <cell r="G2199">
            <v>273</v>
          </cell>
          <cell r="K2199" t="str">
            <v>DR</v>
          </cell>
          <cell r="L2199">
            <v>38168</v>
          </cell>
          <cell r="N2199">
            <v>234</v>
          </cell>
          <cell r="P2199">
            <v>32</v>
          </cell>
          <cell r="Q2199">
            <v>7</v>
          </cell>
          <cell r="R2199">
            <v>-2.75</v>
          </cell>
          <cell r="S2199">
            <v>4.9800000190734863</v>
          </cell>
          <cell r="T2199">
            <v>4.5399999618530273</v>
          </cell>
          <cell r="U2199">
            <v>1.3500000238418579</v>
          </cell>
          <cell r="V2199">
            <v>30.100000381469727</v>
          </cell>
          <cell r="W2199" t="str">
            <v>CISCO_DAILY_BILL_DTL20040802.TXT</v>
          </cell>
          <cell r="X2199">
            <v>38202</v>
          </cell>
          <cell r="Z2199" t="str">
            <v>Print Summary</v>
          </cell>
        </row>
        <row r="2200">
          <cell r="E2200">
            <v>38229</v>
          </cell>
          <cell r="F2200">
            <v>29</v>
          </cell>
          <cell r="G2200">
            <v>295</v>
          </cell>
          <cell r="K2200" t="str">
            <v>DR</v>
          </cell>
          <cell r="L2200">
            <v>38200</v>
          </cell>
          <cell r="N2200">
            <v>247</v>
          </cell>
          <cell r="P2200">
            <v>39</v>
          </cell>
          <cell r="Q2200">
            <v>9</v>
          </cell>
          <cell r="R2200">
            <v>-2.9100000858306885</v>
          </cell>
          <cell r="S2200">
            <v>6.070000171661377</v>
          </cell>
          <cell r="T2200">
            <v>5.8299999237060547</v>
          </cell>
          <cell r="U2200">
            <v>1.4500000476837158</v>
          </cell>
          <cell r="V2200">
            <v>34.189998626708984</v>
          </cell>
          <cell r="W2200" t="str">
            <v>CISCO_DAILY_BILL_DTL20040831.TXT</v>
          </cell>
          <cell r="X2200">
            <v>38231</v>
          </cell>
          <cell r="Z2200" t="str">
            <v>Print Summary</v>
          </cell>
        </row>
        <row r="2201">
          <cell r="E2201">
            <v>38168</v>
          </cell>
          <cell r="F2201">
            <v>28</v>
          </cell>
          <cell r="G2201">
            <v>571</v>
          </cell>
          <cell r="K2201" t="str">
            <v>DR</v>
          </cell>
          <cell r="L2201">
            <v>38140</v>
          </cell>
          <cell r="N2201">
            <v>490</v>
          </cell>
          <cell r="P2201">
            <v>81</v>
          </cell>
          <cell r="Q2201">
            <v>0</v>
          </cell>
          <cell r="R2201">
            <v>13.340000152587891</v>
          </cell>
          <cell r="S2201">
            <v>11.119999885559082</v>
          </cell>
          <cell r="T2201">
            <v>0</v>
          </cell>
          <cell r="U2201">
            <v>2.809999942779541</v>
          </cell>
          <cell r="V2201">
            <v>84.019996643066406</v>
          </cell>
          <cell r="W2201" t="str">
            <v>CISCO_DAILY_BILL_DTL20040701.TXT</v>
          </cell>
          <cell r="X2201">
            <v>38170</v>
          </cell>
          <cell r="Z2201" t="str">
            <v>Print Summary</v>
          </cell>
        </row>
        <row r="2202">
          <cell r="E2202">
            <v>38200</v>
          </cell>
          <cell r="F2202">
            <v>32</v>
          </cell>
          <cell r="G2202">
            <v>685</v>
          </cell>
          <cell r="K2202" t="str">
            <v>DR</v>
          </cell>
          <cell r="L2202">
            <v>38168</v>
          </cell>
          <cell r="N2202">
            <v>608</v>
          </cell>
          <cell r="P2202">
            <v>69</v>
          </cell>
          <cell r="Q2202">
            <v>8</v>
          </cell>
          <cell r="R2202">
            <v>16.559999465942383</v>
          </cell>
          <cell r="S2202">
            <v>9.4700002670288086</v>
          </cell>
          <cell r="T2202">
            <v>3.6600000858306885</v>
          </cell>
          <cell r="U2202">
            <v>3.380000114440918</v>
          </cell>
          <cell r="V2202">
            <v>102.36000061035156</v>
          </cell>
          <cell r="W2202" t="str">
            <v>CISCO_DAILY_BILL_DTL20040802.TXT</v>
          </cell>
          <cell r="X2202">
            <v>38202</v>
          </cell>
          <cell r="Z2202" t="str">
            <v>Print Summary</v>
          </cell>
        </row>
        <row r="2203">
          <cell r="E2203">
            <v>38229</v>
          </cell>
          <cell r="F2203">
            <v>29</v>
          </cell>
          <cell r="G2203">
            <v>458</v>
          </cell>
          <cell r="K2203" t="str">
            <v>DR</v>
          </cell>
          <cell r="L2203">
            <v>38200</v>
          </cell>
          <cell r="N2203">
            <v>400</v>
          </cell>
          <cell r="P2203">
            <v>46</v>
          </cell>
          <cell r="Q2203">
            <v>12</v>
          </cell>
          <cell r="R2203">
            <v>10.890000343322754</v>
          </cell>
          <cell r="S2203">
            <v>6.309999942779541</v>
          </cell>
          <cell r="T2203">
            <v>5.4899997711181641</v>
          </cell>
          <cell r="U2203">
            <v>2.2599999904632568</v>
          </cell>
          <cell r="V2203">
            <v>66.94000244140625</v>
          </cell>
          <cell r="W2203" t="str">
            <v>CISCO_DAILY_BILL_DTL20040901.TXT</v>
          </cell>
          <cell r="X2203">
            <v>38232</v>
          </cell>
          <cell r="Z2203" t="str">
            <v>Print Summary</v>
          </cell>
        </row>
        <row r="2204">
          <cell r="E2204">
            <v>38168</v>
          </cell>
          <cell r="F2204">
            <v>28</v>
          </cell>
          <cell r="G2204">
            <v>1221</v>
          </cell>
          <cell r="K2204" t="str">
            <v>DR</v>
          </cell>
          <cell r="L2204">
            <v>38140</v>
          </cell>
          <cell r="N2204">
            <v>1063</v>
          </cell>
          <cell r="P2204">
            <v>158</v>
          </cell>
          <cell r="Q2204">
            <v>0</v>
          </cell>
          <cell r="R2204">
            <v>28.950000762939453</v>
          </cell>
          <cell r="S2204">
            <v>21.680000305175781</v>
          </cell>
          <cell r="T2204">
            <v>0</v>
          </cell>
          <cell r="U2204">
            <v>6.0199999809265137</v>
          </cell>
          <cell r="V2204">
            <v>201.72000122070313</v>
          </cell>
          <cell r="W2204" t="str">
            <v>CISCO_DAILY_BILL_DTL20040702.TXT</v>
          </cell>
          <cell r="X2204">
            <v>38174</v>
          </cell>
          <cell r="Z2204" t="str">
            <v>Print Summary</v>
          </cell>
        </row>
        <row r="2205">
          <cell r="E2205">
            <v>38200</v>
          </cell>
          <cell r="F2205">
            <v>32</v>
          </cell>
          <cell r="G2205">
            <v>1465</v>
          </cell>
          <cell r="K2205" t="str">
            <v>DR</v>
          </cell>
          <cell r="L2205">
            <v>38168</v>
          </cell>
          <cell r="N2205">
            <v>1279</v>
          </cell>
          <cell r="P2205">
            <v>162</v>
          </cell>
          <cell r="Q2205">
            <v>24</v>
          </cell>
          <cell r="R2205">
            <v>34.830001831054688</v>
          </cell>
          <cell r="S2205">
            <v>22.229999542236328</v>
          </cell>
          <cell r="T2205">
            <v>10.970000267028809</v>
          </cell>
          <cell r="U2205">
            <v>7.2199997901916504</v>
          </cell>
          <cell r="V2205">
            <v>251.44000244140625</v>
          </cell>
          <cell r="W2205" t="str">
            <v>CISCO_DAILY_BILL_DTL20040802.TXT</v>
          </cell>
          <cell r="X2205">
            <v>38202</v>
          </cell>
          <cell r="Z2205" t="str">
            <v>Print Summary</v>
          </cell>
        </row>
        <row r="2206">
          <cell r="E2206">
            <v>38229</v>
          </cell>
          <cell r="F2206">
            <v>29</v>
          </cell>
          <cell r="G2206">
            <v>1275</v>
          </cell>
          <cell r="K2206" t="str">
            <v>DR</v>
          </cell>
          <cell r="L2206">
            <v>38200</v>
          </cell>
          <cell r="N2206">
            <v>1107</v>
          </cell>
          <cell r="P2206">
            <v>145</v>
          </cell>
          <cell r="Q2206">
            <v>23</v>
          </cell>
          <cell r="R2206">
            <v>30.139999389648438</v>
          </cell>
          <cell r="S2206">
            <v>19.899999618530273</v>
          </cell>
          <cell r="T2206">
            <v>10.520000457763672</v>
          </cell>
          <cell r="U2206">
            <v>6.2899999618530273</v>
          </cell>
          <cell r="V2206">
            <v>218.61000061035156</v>
          </cell>
          <cell r="W2206" t="str">
            <v>CISCO_DAILY_BILL_DTL20040901.TXT</v>
          </cell>
          <cell r="X2206">
            <v>38232</v>
          </cell>
          <cell r="Z2206" t="str">
            <v>Print Summary</v>
          </cell>
        </row>
        <row r="2207">
          <cell r="E2207">
            <v>37896</v>
          </cell>
          <cell r="F2207">
            <v>28</v>
          </cell>
          <cell r="G2207">
            <v>1361</v>
          </cell>
          <cell r="K2207" t="str">
            <v>DR</v>
          </cell>
          <cell r="L2207">
            <v>37868</v>
          </cell>
          <cell r="N2207">
            <v>1233</v>
          </cell>
          <cell r="P2207">
            <v>118</v>
          </cell>
          <cell r="Q2207">
            <v>10</v>
          </cell>
          <cell r="R2207">
            <v>6.8499999046325684</v>
          </cell>
          <cell r="S2207">
            <v>20.389999389648438</v>
          </cell>
          <cell r="T2207">
            <v>6.6599998474121094</v>
          </cell>
          <cell r="U2207">
            <v>6.0399999618530273</v>
          </cell>
          <cell r="V2207">
            <v>185.72999572753906</v>
          </cell>
          <cell r="W2207" t="str">
            <v>CISCO_DAILY_BILL_DTL20031006.TXT</v>
          </cell>
          <cell r="X2207">
            <v>37901</v>
          </cell>
          <cell r="Z2207" t="str">
            <v>Print Summary</v>
          </cell>
        </row>
        <row r="2208">
          <cell r="E2208">
            <v>37927</v>
          </cell>
          <cell r="F2208">
            <v>31</v>
          </cell>
          <cell r="G2208">
            <v>1197</v>
          </cell>
          <cell r="K2208" t="str">
            <v>DR</v>
          </cell>
          <cell r="L2208">
            <v>37896</v>
          </cell>
          <cell r="N2208">
            <v>1104</v>
          </cell>
          <cell r="P2208">
            <v>83</v>
          </cell>
          <cell r="Q2208">
            <v>10</v>
          </cell>
          <cell r="R2208">
            <v>9.1000003814697266</v>
          </cell>
          <cell r="S2208">
            <v>14.350000381469727</v>
          </cell>
          <cell r="T2208">
            <v>6.6599998474121094</v>
          </cell>
          <cell r="U2208">
            <v>5.3000001907348633</v>
          </cell>
          <cell r="V2208">
            <v>157.57000732421875</v>
          </cell>
          <cell r="W2208" t="str">
            <v>CISCO_DAILY_BILL_DTL20031104.TXT</v>
          </cell>
          <cell r="X2208">
            <v>37930</v>
          </cell>
          <cell r="Z2208" t="str">
            <v>Print Summary</v>
          </cell>
        </row>
        <row r="2209">
          <cell r="E2209">
            <v>37958</v>
          </cell>
          <cell r="F2209">
            <v>31</v>
          </cell>
          <cell r="G2209">
            <v>1295</v>
          </cell>
          <cell r="K2209" t="str">
            <v>DR</v>
          </cell>
          <cell r="L2209">
            <v>37927</v>
          </cell>
          <cell r="N2209">
            <v>1156</v>
          </cell>
          <cell r="P2209">
            <v>139</v>
          </cell>
          <cell r="Q2209">
            <v>0</v>
          </cell>
          <cell r="R2209">
            <v>39.330001831054688</v>
          </cell>
          <cell r="S2209">
            <v>36.700000762939453</v>
          </cell>
          <cell r="T2209">
            <v>0</v>
          </cell>
          <cell r="U2209">
            <v>5.75</v>
          </cell>
          <cell r="V2209">
            <v>211.28999328613281</v>
          </cell>
          <cell r="W2209" t="str">
            <v>CISCO_DAILY_BILL_DTL20031204.TXT</v>
          </cell>
          <cell r="X2209">
            <v>37960</v>
          </cell>
          <cell r="Z2209" t="str">
            <v>Print Summary</v>
          </cell>
        </row>
        <row r="2210">
          <cell r="E2210">
            <v>37991</v>
          </cell>
          <cell r="F2210">
            <v>33</v>
          </cell>
          <cell r="G2210">
            <v>1566</v>
          </cell>
          <cell r="K2210" t="str">
            <v>DR</v>
          </cell>
          <cell r="L2210">
            <v>37958</v>
          </cell>
          <cell r="N2210">
            <v>1397</v>
          </cell>
          <cell r="P2210">
            <v>169</v>
          </cell>
          <cell r="Q2210">
            <v>0</v>
          </cell>
          <cell r="R2210">
            <v>47.529998779296875</v>
          </cell>
          <cell r="S2210">
            <v>44.619998931884766</v>
          </cell>
          <cell r="T2210">
            <v>0</v>
          </cell>
          <cell r="U2210">
            <v>6.9499998092651367</v>
          </cell>
          <cell r="V2210">
            <v>260.54000854492188</v>
          </cell>
          <cell r="W2210" t="str">
            <v>CISCO_DAILY_BILL_DTL20040106.TXT</v>
          </cell>
          <cell r="X2210">
            <v>37993</v>
          </cell>
          <cell r="Z2210" t="str">
            <v>Print Summary</v>
          </cell>
        </row>
        <row r="2211">
          <cell r="E2211">
            <v>38020</v>
          </cell>
          <cell r="F2211">
            <v>29</v>
          </cell>
          <cell r="G2211">
            <v>1175</v>
          </cell>
          <cell r="K2211" t="str">
            <v>DR</v>
          </cell>
          <cell r="L2211">
            <v>37991</v>
          </cell>
          <cell r="N2211">
            <v>1014</v>
          </cell>
          <cell r="P2211">
            <v>136</v>
          </cell>
          <cell r="Q2211">
            <v>25</v>
          </cell>
          <cell r="R2211">
            <v>34.290000915527344</v>
          </cell>
          <cell r="S2211">
            <v>35.880001068115234</v>
          </cell>
          <cell r="T2211">
            <v>12.100000381469727</v>
          </cell>
          <cell r="U2211">
            <v>5.4499998092651367</v>
          </cell>
          <cell r="V2211">
            <v>202.22000122070313</v>
          </cell>
          <cell r="W2211" t="str">
            <v>CISCO_DAILY_BILL_DTL20040204.TXT</v>
          </cell>
          <cell r="X2211">
            <v>38022</v>
          </cell>
          <cell r="Z2211" t="str">
            <v>Print Summary</v>
          </cell>
        </row>
        <row r="2212">
          <cell r="E2212">
            <v>38050</v>
          </cell>
          <cell r="F2212">
            <v>30</v>
          </cell>
          <cell r="G2212">
            <v>1160</v>
          </cell>
          <cell r="K2212" t="str">
            <v>DR</v>
          </cell>
          <cell r="L2212">
            <v>38020</v>
          </cell>
          <cell r="N2212">
            <v>1022</v>
          </cell>
          <cell r="P2212">
            <v>138</v>
          </cell>
          <cell r="Q2212">
            <v>0</v>
          </cell>
          <cell r="R2212">
            <v>34.259998321533203</v>
          </cell>
          <cell r="S2212">
            <v>36.360000610351563</v>
          </cell>
          <cell r="T2212">
            <v>0</v>
          </cell>
          <cell r="U2212">
            <v>5.7199997901916504</v>
          </cell>
          <cell r="V2212">
            <v>188.05999755859375</v>
          </cell>
          <cell r="W2212" t="str">
            <v>CISCO_DAILY_BILL_DTL20040305.TXT</v>
          </cell>
          <cell r="X2212">
            <v>38054</v>
          </cell>
          <cell r="Z2212" t="str">
            <v>Print Summary</v>
          </cell>
        </row>
        <row r="2213">
          <cell r="E2213">
            <v>38081</v>
          </cell>
          <cell r="F2213">
            <v>31</v>
          </cell>
          <cell r="G2213">
            <v>1099</v>
          </cell>
          <cell r="K2213" t="str">
            <v>DR</v>
          </cell>
          <cell r="L2213">
            <v>38050</v>
          </cell>
          <cell r="N2213">
            <v>977</v>
          </cell>
          <cell r="P2213">
            <v>122</v>
          </cell>
          <cell r="Q2213">
            <v>0</v>
          </cell>
          <cell r="R2213">
            <v>32.759998321533203</v>
          </cell>
          <cell r="S2213">
            <v>32.150001525878906</v>
          </cell>
          <cell r="T2213">
            <v>0</v>
          </cell>
          <cell r="U2213">
            <v>5.4200000762939453</v>
          </cell>
          <cell r="V2213">
            <v>174.64999389648438</v>
          </cell>
          <cell r="W2213" t="str">
            <v>CISCO_DAILY_BILL_DTL20040405.TXT</v>
          </cell>
          <cell r="X2213">
            <v>38083</v>
          </cell>
          <cell r="Z2213" t="str">
            <v>Print Summary</v>
          </cell>
        </row>
        <row r="2214">
          <cell r="E2214">
            <v>38110</v>
          </cell>
          <cell r="F2214">
            <v>29</v>
          </cell>
          <cell r="G2214">
            <v>1350</v>
          </cell>
          <cell r="K2214" t="str">
            <v>DR</v>
          </cell>
          <cell r="L2214">
            <v>38081</v>
          </cell>
          <cell r="N2214">
            <v>1235</v>
          </cell>
          <cell r="P2214">
            <v>115</v>
          </cell>
          <cell r="Q2214">
            <v>0</v>
          </cell>
          <cell r="R2214">
            <v>20.139999389648438</v>
          </cell>
          <cell r="S2214">
            <v>28.360000610351563</v>
          </cell>
          <cell r="T2214">
            <v>0</v>
          </cell>
          <cell r="U2214">
            <v>6.6399998664855957</v>
          </cell>
          <cell r="V2214">
            <v>210.1300048828125</v>
          </cell>
          <cell r="W2214" t="str">
            <v>CISCO_DAILY_BILL_DTL20040504.TXT</v>
          </cell>
          <cell r="X2214">
            <v>38112</v>
          </cell>
          <cell r="Z2214" t="str">
            <v>Print Summary</v>
          </cell>
        </row>
        <row r="2215">
          <cell r="E2215">
            <v>38141</v>
          </cell>
          <cell r="F2215">
            <v>31</v>
          </cell>
          <cell r="G2215">
            <v>1227</v>
          </cell>
          <cell r="K2215" t="str">
            <v>DR</v>
          </cell>
          <cell r="L2215">
            <v>38110</v>
          </cell>
          <cell r="N2215">
            <v>1105</v>
          </cell>
          <cell r="P2215">
            <v>122</v>
          </cell>
          <cell r="Q2215">
            <v>0</v>
          </cell>
          <cell r="R2215">
            <v>-13.010000228881836</v>
          </cell>
          <cell r="S2215">
            <v>18.969999313354492</v>
          </cell>
          <cell r="T2215">
            <v>0</v>
          </cell>
          <cell r="U2215">
            <v>6.0399999618530273</v>
          </cell>
          <cell r="V2215">
            <v>153.66999816894531</v>
          </cell>
          <cell r="W2215" t="str">
            <v>CISCO_DAILY_BILL_DTL20040604.TXT</v>
          </cell>
          <cell r="X2215">
            <v>38145</v>
          </cell>
          <cell r="Z2215" t="str">
            <v>Print Summary</v>
          </cell>
        </row>
        <row r="2216">
          <cell r="E2216">
            <v>38173</v>
          </cell>
          <cell r="F2216">
            <v>32</v>
          </cell>
          <cell r="G2216">
            <v>1189</v>
          </cell>
          <cell r="K2216" t="str">
            <v>DR</v>
          </cell>
          <cell r="L2216">
            <v>38141</v>
          </cell>
          <cell r="N2216">
            <v>1078</v>
          </cell>
          <cell r="P2216">
            <v>111</v>
          </cell>
          <cell r="Q2216">
            <v>0</v>
          </cell>
          <cell r="R2216">
            <v>-12.689999580383301</v>
          </cell>
          <cell r="S2216">
            <v>17.260000228881836</v>
          </cell>
          <cell r="T2216">
            <v>0</v>
          </cell>
          <cell r="U2216">
            <v>5.8600001335144043</v>
          </cell>
          <cell r="V2216">
            <v>144.97000122070313</v>
          </cell>
          <cell r="W2216" t="str">
            <v>CISCO_DAILY_BILL_DTL20040706.TXT</v>
          </cell>
          <cell r="X2216">
            <v>38175</v>
          </cell>
          <cell r="Z2216" t="str">
            <v>Print Summary</v>
          </cell>
        </row>
        <row r="2217">
          <cell r="E2217">
            <v>38202</v>
          </cell>
          <cell r="F2217">
            <v>29</v>
          </cell>
          <cell r="G2217">
            <v>1100</v>
          </cell>
          <cell r="K2217" t="str">
            <v>DR</v>
          </cell>
          <cell r="L2217">
            <v>38173</v>
          </cell>
          <cell r="N2217">
            <v>983</v>
          </cell>
          <cell r="P2217">
            <v>102</v>
          </cell>
          <cell r="Q2217">
            <v>15</v>
          </cell>
          <cell r="R2217">
            <v>-11.569999694824219</v>
          </cell>
          <cell r="S2217">
            <v>15.859999656677246</v>
          </cell>
          <cell r="T2217">
            <v>9.7200002670288086</v>
          </cell>
          <cell r="U2217">
            <v>5.429999828338623</v>
          </cell>
          <cell r="V2217">
            <v>144.80000305175781</v>
          </cell>
          <cell r="W2217" t="str">
            <v>CISCO_DAILY_BILL_DTL20040804.TXT</v>
          </cell>
          <cell r="X2217">
            <v>38204</v>
          </cell>
          <cell r="Z2217" t="str">
            <v>Print Summary</v>
          </cell>
        </row>
        <row r="2218">
          <cell r="E2218">
            <v>38231</v>
          </cell>
          <cell r="F2218">
            <v>29</v>
          </cell>
          <cell r="G2218">
            <v>1164</v>
          </cell>
          <cell r="K2218" t="str">
            <v>DR</v>
          </cell>
          <cell r="L2218">
            <v>38202</v>
          </cell>
          <cell r="N2218">
            <v>1059</v>
          </cell>
          <cell r="P2218">
            <v>82</v>
          </cell>
          <cell r="Q2218">
            <v>23</v>
          </cell>
          <cell r="R2218">
            <v>-13.060000419616699</v>
          </cell>
          <cell r="S2218">
            <v>12.720000267028809</v>
          </cell>
          <cell r="T2218">
            <v>14.859999656677246</v>
          </cell>
          <cell r="U2218">
            <v>5.7300000190734863</v>
          </cell>
          <cell r="V2218">
            <v>155.58999633789063</v>
          </cell>
          <cell r="W2218" t="str">
            <v>CISCO_DAILY_BILL_DTL20040902.TXT</v>
          </cell>
          <cell r="X2218">
            <v>38233</v>
          </cell>
          <cell r="Z2218" t="str">
            <v>Print Summary</v>
          </cell>
        </row>
        <row r="2219">
          <cell r="E2219">
            <v>38173</v>
          </cell>
          <cell r="F2219">
            <v>31</v>
          </cell>
          <cell r="G2219">
            <v>836</v>
          </cell>
          <cell r="K2219" t="str">
            <v>DR</v>
          </cell>
          <cell r="L2219">
            <v>38142</v>
          </cell>
          <cell r="N2219">
            <v>621</v>
          </cell>
          <cell r="P2219">
            <v>215</v>
          </cell>
          <cell r="Q2219">
            <v>0</v>
          </cell>
          <cell r="R2219">
            <v>16.909999847412109</v>
          </cell>
          <cell r="S2219">
            <v>29.5</v>
          </cell>
          <cell r="T2219">
            <v>0</v>
          </cell>
          <cell r="U2219">
            <v>4.130000114440918</v>
          </cell>
          <cell r="V2219">
            <v>140.94000244140625</v>
          </cell>
          <cell r="W2219" t="str">
            <v>CISCO_DAILY_BILL_DTL20040706.TXT</v>
          </cell>
          <cell r="X2219">
            <v>38175</v>
          </cell>
          <cell r="Z2219" t="str">
            <v>Print Summary</v>
          </cell>
        </row>
        <row r="2220">
          <cell r="E2220">
            <v>38202</v>
          </cell>
          <cell r="F2220">
            <v>29</v>
          </cell>
          <cell r="G2220">
            <v>884</v>
          </cell>
          <cell r="K2220" t="str">
            <v>DR</v>
          </cell>
          <cell r="L2220">
            <v>38173</v>
          </cell>
          <cell r="N2220">
            <v>651</v>
          </cell>
          <cell r="P2220">
            <v>227</v>
          </cell>
          <cell r="Q2220">
            <v>6</v>
          </cell>
          <cell r="R2220">
            <v>17.729999542236328</v>
          </cell>
          <cell r="S2220">
            <v>31.149999618530273</v>
          </cell>
          <cell r="T2220">
            <v>2.7400000095367432</v>
          </cell>
          <cell r="U2220">
            <v>4.3600001335144043</v>
          </cell>
          <cell r="V2220">
            <v>154.27999877929688</v>
          </cell>
          <cell r="W2220" t="str">
            <v>CISCO_DAILY_BILL_DTL20040804.TXT</v>
          </cell>
          <cell r="X2220">
            <v>38204</v>
          </cell>
          <cell r="Z2220" t="str">
            <v>Print Summary</v>
          </cell>
        </row>
        <row r="2221">
          <cell r="E2221">
            <v>38231</v>
          </cell>
          <cell r="F2221">
            <v>29</v>
          </cell>
          <cell r="G2221">
            <v>718</v>
          </cell>
          <cell r="K2221" t="str">
            <v>DR</v>
          </cell>
          <cell r="L2221">
            <v>38202</v>
          </cell>
          <cell r="N2221">
            <v>575</v>
          </cell>
          <cell r="P2221">
            <v>131</v>
          </cell>
          <cell r="Q2221">
            <v>12</v>
          </cell>
          <cell r="R2221">
            <v>15.369999885559082</v>
          </cell>
          <cell r="S2221">
            <v>17.940000534057617</v>
          </cell>
          <cell r="T2221">
            <v>5.4600000381469727</v>
          </cell>
          <cell r="U2221">
            <v>3.5499999523162842</v>
          </cell>
          <cell r="V2221">
            <v>118.41000366210938</v>
          </cell>
          <cell r="W2221" t="str">
            <v>CISCO_DAILY_BILL_DTL20040902.TXT</v>
          </cell>
          <cell r="X2221">
            <v>38233</v>
          </cell>
          <cell r="Z2221" t="str">
            <v>Print Summary</v>
          </cell>
        </row>
        <row r="2222">
          <cell r="E2222">
            <v>37903</v>
          </cell>
          <cell r="F2222">
            <v>28</v>
          </cell>
          <cell r="G2222">
            <v>954</v>
          </cell>
          <cell r="K2222" t="str">
            <v>DR</v>
          </cell>
          <cell r="L2222">
            <v>37875</v>
          </cell>
          <cell r="N2222">
            <v>803</v>
          </cell>
          <cell r="P2222">
            <v>129</v>
          </cell>
          <cell r="Q2222">
            <v>22</v>
          </cell>
          <cell r="R2222">
            <v>35.779998779296875</v>
          </cell>
          <cell r="S2222">
            <v>19.940000534057617</v>
          </cell>
          <cell r="T2222">
            <v>10.439999580383301</v>
          </cell>
          <cell r="U2222">
            <v>4.2399997711181641</v>
          </cell>
          <cell r="V2222">
            <v>167.53999328613281</v>
          </cell>
          <cell r="W2222" t="str">
            <v>CISCO_DAILY_BILL_DTL20031010.TXT</v>
          </cell>
          <cell r="X2222">
            <v>37907</v>
          </cell>
          <cell r="Z2222" t="str">
            <v>Print Summary</v>
          </cell>
        </row>
        <row r="2223">
          <cell r="E2223">
            <v>37935</v>
          </cell>
          <cell r="F2223">
            <v>32</v>
          </cell>
          <cell r="G2223">
            <v>1241</v>
          </cell>
          <cell r="K2223" t="str">
            <v>DR</v>
          </cell>
          <cell r="L2223">
            <v>37903</v>
          </cell>
          <cell r="N2223">
            <v>1037</v>
          </cell>
          <cell r="P2223">
            <v>189</v>
          </cell>
          <cell r="Q2223">
            <v>15</v>
          </cell>
          <cell r="R2223">
            <v>45.779998779296875</v>
          </cell>
          <cell r="S2223">
            <v>23.149999618530273</v>
          </cell>
          <cell r="T2223">
            <v>7.119999885559082</v>
          </cell>
          <cell r="U2223">
            <v>5.5</v>
          </cell>
          <cell r="V2223">
            <v>211.39999389648438</v>
          </cell>
          <cell r="W2223" t="str">
            <v>CISCO_DAILY_BILL_DTL20031111.TXT</v>
          </cell>
          <cell r="X2223">
            <v>37937</v>
          </cell>
          <cell r="Z2223" t="str">
            <v>Print Summary</v>
          </cell>
        </row>
        <row r="2224">
          <cell r="E2224">
            <v>37965</v>
          </cell>
          <cell r="F2224">
            <v>30</v>
          </cell>
          <cell r="G2224">
            <v>1219</v>
          </cell>
          <cell r="K2224" t="str">
            <v>DR</v>
          </cell>
          <cell r="L2224">
            <v>37935</v>
          </cell>
          <cell r="N2224">
            <v>1029</v>
          </cell>
          <cell r="P2224">
            <v>190</v>
          </cell>
          <cell r="Q2224">
            <v>0</v>
          </cell>
          <cell r="R2224">
            <v>44.590000152587891</v>
          </cell>
          <cell r="S2224">
            <v>9.1800003051757813</v>
          </cell>
          <cell r="T2224">
            <v>0</v>
          </cell>
          <cell r="U2224">
            <v>5.4099998474121094</v>
          </cell>
          <cell r="V2224">
            <v>182.30999755859375</v>
          </cell>
          <cell r="W2224" t="str">
            <v>CISCO_DAILY_BILL_DTL20031211.TXT</v>
          </cell>
          <cell r="X2224">
            <v>37967</v>
          </cell>
          <cell r="Z2224" t="str">
            <v>Print Summary</v>
          </cell>
        </row>
        <row r="2225">
          <cell r="E2225">
            <v>37998</v>
          </cell>
          <cell r="F2225">
            <v>33</v>
          </cell>
          <cell r="G2225">
            <v>1797</v>
          </cell>
          <cell r="K2225" t="str">
            <v>DR</v>
          </cell>
          <cell r="L2225">
            <v>37965</v>
          </cell>
          <cell r="N2225">
            <v>1521</v>
          </cell>
          <cell r="P2225">
            <v>262</v>
          </cell>
          <cell r="Q2225">
            <v>14</v>
          </cell>
          <cell r="R2225">
            <v>65.900001525878906</v>
          </cell>
          <cell r="S2225">
            <v>12.659999847412109</v>
          </cell>
          <cell r="T2225">
            <v>9.2200002670288086</v>
          </cell>
          <cell r="U2225">
            <v>7.9800000190734863</v>
          </cell>
          <cell r="V2225">
            <v>288.42001342773438</v>
          </cell>
          <cell r="W2225" t="str">
            <v>CISCO_DAILY_BILL_DTL20040113.TXT</v>
          </cell>
          <cell r="X2225">
            <v>38000</v>
          </cell>
          <cell r="Z2225" t="str">
            <v>Print Summary</v>
          </cell>
        </row>
        <row r="2226">
          <cell r="E2226">
            <v>38027</v>
          </cell>
          <cell r="F2226">
            <v>29</v>
          </cell>
          <cell r="G2226">
            <v>1157</v>
          </cell>
          <cell r="K2226" t="str">
            <v>DR</v>
          </cell>
          <cell r="L2226">
            <v>37998</v>
          </cell>
          <cell r="N2226">
            <v>969</v>
          </cell>
          <cell r="P2226">
            <v>171</v>
          </cell>
          <cell r="Q2226">
            <v>17</v>
          </cell>
          <cell r="R2226">
            <v>41.680000305175781</v>
          </cell>
          <cell r="S2226">
            <v>8.2200002670288086</v>
          </cell>
          <cell r="T2226">
            <v>11.180000305175781</v>
          </cell>
          <cell r="U2226">
            <v>5.5100002288818359</v>
          </cell>
          <cell r="V2226">
            <v>180.94999694824219</v>
          </cell>
          <cell r="W2226" t="str">
            <v>CISCO_DAILY_BILL_DTL20040211.TXT</v>
          </cell>
          <cell r="X2226">
            <v>38029</v>
          </cell>
          <cell r="Z2226" t="str">
            <v>Print Summary</v>
          </cell>
        </row>
        <row r="2227">
          <cell r="E2227">
            <v>38057</v>
          </cell>
          <cell r="F2227">
            <v>30</v>
          </cell>
          <cell r="G2227">
            <v>936</v>
          </cell>
          <cell r="K2227" t="str">
            <v>DR</v>
          </cell>
          <cell r="L2227">
            <v>38027</v>
          </cell>
          <cell r="N2227">
            <v>789</v>
          </cell>
          <cell r="P2227">
            <v>147</v>
          </cell>
          <cell r="Q2227">
            <v>0</v>
          </cell>
          <cell r="R2227">
            <v>33.799999237060547</v>
          </cell>
          <cell r="S2227">
            <v>7.0399999618530273</v>
          </cell>
          <cell r="T2227">
            <v>0</v>
          </cell>
          <cell r="U2227">
            <v>4.6100001335144043</v>
          </cell>
          <cell r="V2227">
            <v>132.27999877929688</v>
          </cell>
          <cell r="W2227" t="str">
            <v>CISCO_DAILY_BILL_DTL20040315.TXT</v>
          </cell>
          <cell r="X2227">
            <v>38062</v>
          </cell>
          <cell r="Z2227" t="str">
            <v>Print Summary</v>
          </cell>
        </row>
        <row r="2228">
          <cell r="E2228">
            <v>38088</v>
          </cell>
          <cell r="F2228">
            <v>31</v>
          </cell>
          <cell r="G2228">
            <v>999</v>
          </cell>
          <cell r="K2228" t="str">
            <v>DR</v>
          </cell>
          <cell r="L2228">
            <v>38057</v>
          </cell>
          <cell r="N2228">
            <v>847</v>
          </cell>
          <cell r="P2228">
            <v>152</v>
          </cell>
          <cell r="Q2228">
            <v>0</v>
          </cell>
          <cell r="R2228">
            <v>35.830001831054688</v>
          </cell>
          <cell r="S2228">
            <v>7.2699999809265137</v>
          </cell>
          <cell r="T2228">
            <v>0</v>
          </cell>
          <cell r="U2228">
            <v>4.9200000762939453</v>
          </cell>
          <cell r="V2228">
            <v>142.19999694824219</v>
          </cell>
          <cell r="W2228" t="str">
            <v>CISCO_DAILY_BILL_DTL20040412.TXT</v>
          </cell>
          <cell r="X2228">
            <v>38090</v>
          </cell>
          <cell r="Z2228" t="str">
            <v>Print Summary</v>
          </cell>
        </row>
        <row r="2229">
          <cell r="E2229">
            <v>38118</v>
          </cell>
          <cell r="F2229">
            <v>30</v>
          </cell>
          <cell r="G2229">
            <v>986</v>
          </cell>
          <cell r="K2229" t="str">
            <v>DR</v>
          </cell>
          <cell r="L2229">
            <v>38088</v>
          </cell>
          <cell r="N2229">
            <v>827</v>
          </cell>
          <cell r="P2229">
            <v>159</v>
          </cell>
          <cell r="Q2229">
            <v>0</v>
          </cell>
          <cell r="R2229">
            <v>21.899999618530273</v>
          </cell>
          <cell r="S2229">
            <v>10.770000457763672</v>
          </cell>
          <cell r="T2229">
            <v>0</v>
          </cell>
          <cell r="U2229">
            <v>4.869999885559082</v>
          </cell>
          <cell r="V2229">
            <v>145.91999816894531</v>
          </cell>
          <cell r="W2229" t="str">
            <v>CISCO_DAILY_BILL_DTL20040512.TXT</v>
          </cell>
          <cell r="X2229">
            <v>38120</v>
          </cell>
          <cell r="Z2229" t="str">
            <v>Print Summary</v>
          </cell>
        </row>
        <row r="2230">
          <cell r="E2230">
            <v>38148</v>
          </cell>
          <cell r="F2230">
            <v>30</v>
          </cell>
          <cell r="G2230">
            <v>1083</v>
          </cell>
          <cell r="K2230" t="str">
            <v>DR</v>
          </cell>
          <cell r="L2230">
            <v>38118</v>
          </cell>
          <cell r="N2230">
            <v>926</v>
          </cell>
          <cell r="P2230">
            <v>157</v>
          </cell>
          <cell r="Q2230">
            <v>0</v>
          </cell>
          <cell r="R2230">
            <v>25.209999084472656</v>
          </cell>
          <cell r="S2230">
            <v>21.549999237060547</v>
          </cell>
          <cell r="T2230">
            <v>0</v>
          </cell>
          <cell r="U2230">
            <v>5.3400001525878906</v>
          </cell>
          <cell r="V2230">
            <v>179.16999816894531</v>
          </cell>
          <cell r="W2230" t="str">
            <v>CISCO_DAILY_BILL_DTL20040611.TXT</v>
          </cell>
          <cell r="X2230">
            <v>38152</v>
          </cell>
          <cell r="Z2230" t="str">
            <v>Print Summary</v>
          </cell>
        </row>
        <row r="2231">
          <cell r="E2231">
            <v>38180</v>
          </cell>
          <cell r="F2231">
            <v>32</v>
          </cell>
          <cell r="G2231">
            <v>1226</v>
          </cell>
          <cell r="K2231" t="str">
            <v>DR</v>
          </cell>
          <cell r="L2231">
            <v>38148</v>
          </cell>
          <cell r="N2231">
            <v>1041</v>
          </cell>
          <cell r="P2231">
            <v>185</v>
          </cell>
          <cell r="Q2231">
            <v>0</v>
          </cell>
          <cell r="R2231">
            <v>28.350000381469727</v>
          </cell>
          <cell r="S2231">
            <v>25.389999389648438</v>
          </cell>
          <cell r="T2231">
            <v>0</v>
          </cell>
          <cell r="U2231">
            <v>6.0399999618530273</v>
          </cell>
          <cell r="V2231">
            <v>206.05000305175781</v>
          </cell>
          <cell r="W2231" t="str">
            <v>CISCO_DAILY_BILL_DTL20040713.TXT</v>
          </cell>
          <cell r="X2231">
            <v>38182</v>
          </cell>
          <cell r="Z2231" t="str">
            <v>Print Summary</v>
          </cell>
        </row>
        <row r="2232">
          <cell r="E2232">
            <v>38209</v>
          </cell>
          <cell r="F2232">
            <v>29</v>
          </cell>
          <cell r="G2232">
            <v>1456</v>
          </cell>
          <cell r="K2232" t="str">
            <v>DR</v>
          </cell>
          <cell r="L2232">
            <v>38180</v>
          </cell>
          <cell r="N2232">
            <v>1273</v>
          </cell>
          <cell r="P2232">
            <v>125</v>
          </cell>
          <cell r="Q2232">
            <v>58</v>
          </cell>
          <cell r="R2232">
            <v>34.659999847412109</v>
          </cell>
          <cell r="S2232">
            <v>17.149999618530273</v>
          </cell>
          <cell r="T2232">
            <v>26.520000457763672</v>
          </cell>
          <cell r="U2232">
            <v>7.179999828338623</v>
          </cell>
          <cell r="V2232">
            <v>270.05999755859375</v>
          </cell>
          <cell r="W2232" t="str">
            <v>CISCO_DAILY_BILL_DTL20040811.TXT</v>
          </cell>
          <cell r="X2232">
            <v>38211</v>
          </cell>
          <cell r="Z2232" t="str">
            <v>Print Summary</v>
          </cell>
        </row>
        <row r="2233">
          <cell r="E2233">
            <v>38242</v>
          </cell>
          <cell r="F2233">
            <v>33</v>
          </cell>
          <cell r="G2233">
            <v>1289</v>
          </cell>
          <cell r="K2233" t="str">
            <v>DR</v>
          </cell>
          <cell r="L2233">
            <v>38209</v>
          </cell>
          <cell r="N2233">
            <v>1106</v>
          </cell>
          <cell r="P2233">
            <v>135</v>
          </cell>
          <cell r="Q2233">
            <v>48</v>
          </cell>
          <cell r="R2233">
            <v>27.229999542236328</v>
          </cell>
          <cell r="S2233">
            <v>18.299999237060547</v>
          </cell>
          <cell r="T2233">
            <v>21.729999542236328</v>
          </cell>
          <cell r="U2233">
            <v>6.3600001335144043</v>
          </cell>
          <cell r="V2233">
            <v>230.11000061035156</v>
          </cell>
          <cell r="W2233" t="str">
            <v>CISCO_DAILY_BILL_DTL20040913.TXT</v>
          </cell>
          <cell r="X2233">
            <v>38244</v>
          </cell>
          <cell r="Z2233" t="str">
            <v>Print Summary</v>
          </cell>
          <cell r="AA2233" t="str">
            <v>CPP Notification Failure. Move 6 kWh from super peak to on peak.</v>
          </cell>
        </row>
        <row r="2234">
          <cell r="E2234">
            <v>38173</v>
          </cell>
          <cell r="F2234">
            <v>31</v>
          </cell>
          <cell r="G2234">
            <v>1967</v>
          </cell>
          <cell r="K2234" t="str">
            <v>DR</v>
          </cell>
          <cell r="L2234">
            <v>38142</v>
          </cell>
          <cell r="N2234">
            <v>1692</v>
          </cell>
          <cell r="P2234">
            <v>275</v>
          </cell>
          <cell r="Q2234">
            <v>0</v>
          </cell>
          <cell r="R2234">
            <v>46.069999694824219</v>
          </cell>
          <cell r="S2234">
            <v>37.740001678466797</v>
          </cell>
          <cell r="T2234">
            <v>0</v>
          </cell>
          <cell r="U2234">
            <v>9.6999998092651367</v>
          </cell>
          <cell r="V2234">
            <v>352.79000854492188</v>
          </cell>
          <cell r="W2234" t="str">
            <v>CISCO_DAILY_BILL_DTL20040706.TXT</v>
          </cell>
          <cell r="X2234">
            <v>38175</v>
          </cell>
          <cell r="Z2234" t="str">
            <v>Print Summary</v>
          </cell>
        </row>
        <row r="2235">
          <cell r="E2235">
            <v>38202</v>
          </cell>
          <cell r="F2235">
            <v>29</v>
          </cell>
          <cell r="G2235">
            <v>2479</v>
          </cell>
          <cell r="K2235" t="str">
            <v>DR</v>
          </cell>
          <cell r="L2235">
            <v>38173</v>
          </cell>
          <cell r="N2235">
            <v>2133</v>
          </cell>
          <cell r="P2235">
            <v>304</v>
          </cell>
          <cell r="Q2235">
            <v>42</v>
          </cell>
          <cell r="R2235">
            <v>58.080001831054688</v>
          </cell>
          <cell r="S2235">
            <v>41.720001220703125</v>
          </cell>
          <cell r="T2235">
            <v>19.200000762939453</v>
          </cell>
          <cell r="U2235">
            <v>12.220000267028809</v>
          </cell>
          <cell r="V2235">
            <v>470.1099853515625</v>
          </cell>
          <cell r="W2235" t="str">
            <v>CISCO_DAILY_BILL_DTL20040804.TXT</v>
          </cell>
          <cell r="X2235">
            <v>38204</v>
          </cell>
          <cell r="Z2235" t="str">
            <v>Print Summary</v>
          </cell>
        </row>
        <row r="2236">
          <cell r="E2236">
            <v>38231</v>
          </cell>
          <cell r="F2236">
            <v>29</v>
          </cell>
          <cell r="G2236">
            <v>2838</v>
          </cell>
          <cell r="K2236" t="str">
            <v>DR</v>
          </cell>
          <cell r="L2236">
            <v>38202</v>
          </cell>
          <cell r="N2236">
            <v>2444</v>
          </cell>
          <cell r="P2236">
            <v>309</v>
          </cell>
          <cell r="Q2236">
            <v>85</v>
          </cell>
          <cell r="R2236">
            <v>65.010002136230469</v>
          </cell>
          <cell r="S2236">
            <v>42.290000915527344</v>
          </cell>
          <cell r="T2236">
            <v>38.659999847412109</v>
          </cell>
          <cell r="U2236">
            <v>13.989999771118164</v>
          </cell>
          <cell r="V2236">
            <v>554.760009765625</v>
          </cell>
          <cell r="W2236" t="str">
            <v>CISCO_DAILY_BILL_DTL20040903.TXT</v>
          </cell>
          <cell r="X2236">
            <v>38237</v>
          </cell>
          <cell r="Z2236" t="str">
            <v>Print Summary</v>
          </cell>
        </row>
        <row r="2237">
          <cell r="E2237">
            <v>37809</v>
          </cell>
          <cell r="F2237">
            <v>7</v>
          </cell>
          <cell r="G2237">
            <v>46</v>
          </cell>
          <cell r="K2237" t="str">
            <v>DRLI</v>
          </cell>
          <cell r="L2237">
            <v>37802</v>
          </cell>
          <cell r="N2237">
            <v>40</v>
          </cell>
          <cell r="P2237">
            <v>6</v>
          </cell>
          <cell r="Q2237">
            <v>0</v>
          </cell>
          <cell r="R2237">
            <v>1.75</v>
          </cell>
          <cell r="S2237">
            <v>0.92000001668930054</v>
          </cell>
          <cell r="T2237">
            <v>0</v>
          </cell>
          <cell r="U2237">
            <v>0</v>
          </cell>
          <cell r="V2237">
            <v>4.6700000762939453</v>
          </cell>
          <cell r="W2237" t="str">
            <v>ENTERED_MANUALLY_07_18_03</v>
          </cell>
          <cell r="X2237">
            <v>37820</v>
          </cell>
          <cell r="Z2237" t="str">
            <v>Print Summary</v>
          </cell>
        </row>
        <row r="2238">
          <cell r="E2238">
            <v>37838</v>
          </cell>
          <cell r="F2238">
            <v>29</v>
          </cell>
          <cell r="G2238">
            <v>195</v>
          </cell>
          <cell r="K2238" t="str">
            <v>DRLI</v>
          </cell>
          <cell r="L2238">
            <v>37809</v>
          </cell>
          <cell r="N2238">
            <v>161</v>
          </cell>
          <cell r="P2238">
            <v>32</v>
          </cell>
          <cell r="Q2238">
            <v>2</v>
          </cell>
          <cell r="R2238">
            <v>7.059999942779541</v>
          </cell>
          <cell r="S2238">
            <v>4.9200000762939453</v>
          </cell>
          <cell r="T2238">
            <v>0.94999998807907104</v>
          </cell>
          <cell r="U2238">
            <v>0</v>
          </cell>
          <cell r="V2238">
            <v>21.100000381469727</v>
          </cell>
          <cell r="W2238" t="str">
            <v>CISCO_DAILY_BILL_DTL20030807.TXT</v>
          </cell>
          <cell r="X2238">
            <v>37841</v>
          </cell>
          <cell r="Z2238" t="str">
            <v>Print Summary</v>
          </cell>
          <cell r="AA2238" t="str">
            <v>CPP Notification Failure. Move 2 kWh from super peak to on peak.</v>
          </cell>
        </row>
        <row r="2239">
          <cell r="E2239">
            <v>37868</v>
          </cell>
          <cell r="F2239">
            <v>30</v>
          </cell>
          <cell r="G2239">
            <v>228</v>
          </cell>
          <cell r="K2239" t="str">
            <v>DRLI</v>
          </cell>
          <cell r="L2239">
            <v>37838</v>
          </cell>
          <cell r="N2239">
            <v>193</v>
          </cell>
          <cell r="P2239">
            <v>28</v>
          </cell>
          <cell r="Q2239">
            <v>7</v>
          </cell>
          <cell r="R2239">
            <v>8.4700002670288086</v>
          </cell>
          <cell r="S2239">
            <v>4.309999942779541</v>
          </cell>
          <cell r="T2239">
            <v>3.3199999332427979</v>
          </cell>
          <cell r="U2239">
            <v>0</v>
          </cell>
          <cell r="V2239">
            <v>25.459999084472656</v>
          </cell>
          <cell r="W2239" t="str">
            <v>CISCO_DAILY_BILL_DTL20030905.TXT</v>
          </cell>
          <cell r="X2239">
            <v>37872</v>
          </cell>
          <cell r="Z2239" t="str">
            <v>Print Summary</v>
          </cell>
        </row>
        <row r="2240">
          <cell r="E2240">
            <v>37899</v>
          </cell>
          <cell r="F2240">
            <v>31</v>
          </cell>
          <cell r="G2240">
            <v>225</v>
          </cell>
          <cell r="K2240" t="str">
            <v>DRLI</v>
          </cell>
          <cell r="L2240">
            <v>37868</v>
          </cell>
          <cell r="N2240">
            <v>195</v>
          </cell>
          <cell r="P2240">
            <v>28</v>
          </cell>
          <cell r="Q2240">
            <v>2</v>
          </cell>
          <cell r="R2240">
            <v>8.5500001907348633</v>
          </cell>
          <cell r="S2240">
            <v>4.309999942779541</v>
          </cell>
          <cell r="T2240">
            <v>0.94999998807907104</v>
          </cell>
          <cell r="U2240">
            <v>0</v>
          </cell>
          <cell r="V2240">
            <v>24.209999084472656</v>
          </cell>
          <cell r="W2240" t="str">
            <v>CISCO_DAILY_BILL_DTL20031009.TXT</v>
          </cell>
          <cell r="X2240">
            <v>37904</v>
          </cell>
          <cell r="Z2240" t="str">
            <v>Print Summary</v>
          </cell>
        </row>
        <row r="2241">
          <cell r="E2241">
            <v>37928</v>
          </cell>
          <cell r="F2241">
            <v>29</v>
          </cell>
          <cell r="G2241">
            <v>191</v>
          </cell>
          <cell r="K2241" t="str">
            <v>DRLI</v>
          </cell>
          <cell r="L2241">
            <v>37899</v>
          </cell>
          <cell r="N2241">
            <v>157</v>
          </cell>
          <cell r="P2241">
            <v>31</v>
          </cell>
          <cell r="Q2241">
            <v>3</v>
          </cell>
          <cell r="R2241">
            <v>6.880000114440918</v>
          </cell>
          <cell r="S2241">
            <v>4.7699999809265137</v>
          </cell>
          <cell r="T2241">
            <v>1.4199999570846558</v>
          </cell>
          <cell r="U2241">
            <v>0</v>
          </cell>
          <cell r="V2241">
            <v>21.450000762939453</v>
          </cell>
          <cell r="W2241" t="str">
            <v>CISCO_DAILY_BILL_DTL20031105.TXT</v>
          </cell>
          <cell r="X2241">
            <v>37931</v>
          </cell>
          <cell r="Z2241" t="str">
            <v>Print Summary</v>
          </cell>
        </row>
        <row r="2242">
          <cell r="E2242">
            <v>37809</v>
          </cell>
          <cell r="F2242">
            <v>7</v>
          </cell>
          <cell r="G2242">
            <v>65</v>
          </cell>
          <cell r="K2242" t="str">
            <v>DR</v>
          </cell>
          <cell r="L2242">
            <v>37802</v>
          </cell>
          <cell r="N2242">
            <v>58</v>
          </cell>
          <cell r="P2242">
            <v>7</v>
          </cell>
          <cell r="Q2242">
            <v>0</v>
          </cell>
          <cell r="R2242">
            <v>0.2800000011920929</v>
          </cell>
          <cell r="S2242">
            <v>1.2100000381469727</v>
          </cell>
          <cell r="T2242">
            <v>0</v>
          </cell>
          <cell r="U2242">
            <v>0.33000001311302185</v>
          </cell>
          <cell r="V2242">
            <v>6.5300002098083496</v>
          </cell>
          <cell r="W2242" t="str">
            <v>CISCO_DAILY_BILL_DTL20030708.TXT</v>
          </cell>
          <cell r="X2242">
            <v>37812</v>
          </cell>
          <cell r="Z2242" t="str">
            <v>Print Summary</v>
          </cell>
        </row>
        <row r="2243">
          <cell r="E2243">
            <v>37838</v>
          </cell>
          <cell r="F2243">
            <v>29</v>
          </cell>
          <cell r="G2243">
            <v>312</v>
          </cell>
          <cell r="K2243" t="str">
            <v>DR</v>
          </cell>
          <cell r="L2243">
            <v>37809</v>
          </cell>
          <cell r="N2243">
            <v>262</v>
          </cell>
          <cell r="P2243">
            <v>40</v>
          </cell>
          <cell r="Q2243">
            <v>10</v>
          </cell>
          <cell r="R2243">
            <v>1.2799999713897705</v>
          </cell>
          <cell r="S2243">
            <v>6.8899998664855957</v>
          </cell>
          <cell r="T2243">
            <v>6.6500000953674316</v>
          </cell>
          <cell r="U2243">
            <v>1.6000000238418579</v>
          </cell>
          <cell r="V2243">
            <v>39.029998779296875</v>
          </cell>
          <cell r="W2243" t="str">
            <v>CISCO_DAILY_BILL_DTL20030807.TXT</v>
          </cell>
          <cell r="X2243">
            <v>37841</v>
          </cell>
          <cell r="Z2243" t="str">
            <v>Print Summary</v>
          </cell>
        </row>
        <row r="2244">
          <cell r="E2244">
            <v>37868</v>
          </cell>
          <cell r="F2244">
            <v>30</v>
          </cell>
          <cell r="G2244">
            <v>414</v>
          </cell>
          <cell r="K2244" t="str">
            <v>DR</v>
          </cell>
          <cell r="L2244">
            <v>37838</v>
          </cell>
          <cell r="N2244">
            <v>365</v>
          </cell>
          <cell r="P2244">
            <v>40</v>
          </cell>
          <cell r="Q2244">
            <v>9</v>
          </cell>
          <cell r="R2244">
            <v>1.809999942779541</v>
          </cell>
          <cell r="S2244">
            <v>6.8899998664855957</v>
          </cell>
          <cell r="T2244">
            <v>5.9800000190734863</v>
          </cell>
          <cell r="U2244">
            <v>2.0899999141693115</v>
          </cell>
          <cell r="V2244">
            <v>48.540000915527344</v>
          </cell>
          <cell r="W2244" t="str">
            <v>CISCO_DAILY_BILL_DTL20030908.TXT</v>
          </cell>
          <cell r="X2244">
            <v>37873</v>
          </cell>
          <cell r="Z2244" t="str">
            <v>Print Summary</v>
          </cell>
        </row>
        <row r="2245">
          <cell r="E2245">
            <v>37899</v>
          </cell>
          <cell r="F2245">
            <v>31</v>
          </cell>
          <cell r="G2245">
            <v>322</v>
          </cell>
          <cell r="K2245" t="str">
            <v>DR</v>
          </cell>
          <cell r="L2245">
            <v>37868</v>
          </cell>
          <cell r="N2245">
            <v>282</v>
          </cell>
          <cell r="P2245">
            <v>37</v>
          </cell>
          <cell r="Q2245">
            <v>3</v>
          </cell>
          <cell r="R2245">
            <v>1.5700000524520874</v>
          </cell>
          <cell r="S2245">
            <v>6.3899998664855957</v>
          </cell>
          <cell r="T2245">
            <v>2</v>
          </cell>
          <cell r="U2245">
            <v>1.4299999475479126</v>
          </cell>
          <cell r="V2245">
            <v>34.810001373291016</v>
          </cell>
          <cell r="W2245" t="str">
            <v>CISCO_DAILY_BILL_DTL20031006.TXT</v>
          </cell>
          <cell r="X2245">
            <v>37901</v>
          </cell>
          <cell r="Z2245" t="str">
            <v>Print Summary</v>
          </cell>
        </row>
        <row r="2246">
          <cell r="E2246">
            <v>37928</v>
          </cell>
          <cell r="F2246">
            <v>29</v>
          </cell>
          <cell r="G2246">
            <v>256</v>
          </cell>
          <cell r="K2246" t="str">
            <v>DR</v>
          </cell>
          <cell r="L2246">
            <v>37899</v>
          </cell>
          <cell r="N2246">
            <v>223</v>
          </cell>
          <cell r="P2246">
            <v>29</v>
          </cell>
          <cell r="Q2246">
            <v>4</v>
          </cell>
          <cell r="R2246">
            <v>2.380000114440918</v>
          </cell>
          <cell r="S2246">
            <v>5.190000057220459</v>
          </cell>
          <cell r="T2246">
            <v>2.6600000858306885</v>
          </cell>
          <cell r="U2246">
            <v>1.1399999856948853</v>
          </cell>
          <cell r="V2246">
            <v>30.420000076293945</v>
          </cell>
          <cell r="W2246" t="str">
            <v>CISCO_DAILY_BILL_DTL20031104.TXT</v>
          </cell>
          <cell r="X2246">
            <v>37930</v>
          </cell>
          <cell r="Z2246" t="str">
            <v>Print Summary</v>
          </cell>
        </row>
        <row r="2247">
          <cell r="E2247">
            <v>37959</v>
          </cell>
          <cell r="F2247">
            <v>31</v>
          </cell>
          <cell r="G2247">
            <v>387</v>
          </cell>
          <cell r="K2247" t="str">
            <v>DR</v>
          </cell>
          <cell r="L2247">
            <v>37928</v>
          </cell>
          <cell r="N2247">
            <v>353</v>
          </cell>
          <cell r="P2247">
            <v>34</v>
          </cell>
          <cell r="Q2247">
            <v>0</v>
          </cell>
          <cell r="R2247">
            <v>12.010000228881836</v>
          </cell>
          <cell r="S2247">
            <v>8.9799995422363281</v>
          </cell>
          <cell r="T2247">
            <v>0</v>
          </cell>
          <cell r="U2247">
            <v>1.7200000286102295</v>
          </cell>
          <cell r="V2247">
            <v>51.509998321533203</v>
          </cell>
          <cell r="W2247" t="str">
            <v>CISCO_DAILY_BILL_DTL20031205.TXT</v>
          </cell>
          <cell r="X2247">
            <v>37963</v>
          </cell>
          <cell r="Z2247" t="str">
            <v>Print Summary</v>
          </cell>
        </row>
        <row r="2248">
          <cell r="E2248">
            <v>37992</v>
          </cell>
          <cell r="F2248">
            <v>33</v>
          </cell>
          <cell r="G2248">
            <v>660</v>
          </cell>
          <cell r="K2248" t="str">
            <v>DR</v>
          </cell>
          <cell r="L2248">
            <v>37959</v>
          </cell>
          <cell r="N2248">
            <v>597</v>
          </cell>
          <cell r="P2248">
            <v>61</v>
          </cell>
          <cell r="Q2248">
            <v>2</v>
          </cell>
          <cell r="R2248">
            <v>20.309999465942383</v>
          </cell>
          <cell r="S2248">
            <v>16.100000381469727</v>
          </cell>
          <cell r="T2248">
            <v>0.97000002861022949</v>
          </cell>
          <cell r="U2248">
            <v>2.9300000667572021</v>
          </cell>
          <cell r="V2248">
            <v>89.720001220703125</v>
          </cell>
          <cell r="W2248" t="str">
            <v>CISCO_DAILY_BILL_DTL20040112.TXT</v>
          </cell>
          <cell r="X2248">
            <v>37999</v>
          </cell>
          <cell r="Z2248" t="str">
            <v>Print Summary</v>
          </cell>
        </row>
        <row r="2249">
          <cell r="E2249">
            <v>38021</v>
          </cell>
          <cell r="F2249">
            <v>29</v>
          </cell>
          <cell r="G2249">
            <v>445</v>
          </cell>
          <cell r="K2249" t="str">
            <v>DR</v>
          </cell>
          <cell r="L2249">
            <v>37992</v>
          </cell>
          <cell r="N2249">
            <v>399</v>
          </cell>
          <cell r="P2249">
            <v>39</v>
          </cell>
          <cell r="Q2249">
            <v>7</v>
          </cell>
          <cell r="R2249">
            <v>13.479999542236328</v>
          </cell>
          <cell r="S2249">
            <v>10.289999961853027</v>
          </cell>
          <cell r="T2249">
            <v>3.380000114440918</v>
          </cell>
          <cell r="U2249">
            <v>2.0799999237060547</v>
          </cell>
          <cell r="V2249">
            <v>61.560001373291016</v>
          </cell>
          <cell r="W2249" t="str">
            <v>CISCO_DAILY_BILL_DTL20040205.TXT</v>
          </cell>
          <cell r="X2249">
            <v>38023</v>
          </cell>
          <cell r="Z2249" t="str">
            <v>Print Summary</v>
          </cell>
        </row>
        <row r="2250">
          <cell r="E2250">
            <v>38053</v>
          </cell>
          <cell r="F2250">
            <v>32</v>
          </cell>
          <cell r="G2250">
            <v>568</v>
          </cell>
          <cell r="K2250" t="str">
            <v>DR</v>
          </cell>
          <cell r="L2250">
            <v>38021</v>
          </cell>
          <cell r="N2250">
            <v>518</v>
          </cell>
          <cell r="P2250">
            <v>50</v>
          </cell>
          <cell r="Q2250">
            <v>0</v>
          </cell>
          <cell r="R2250">
            <v>17.370000839233398</v>
          </cell>
          <cell r="S2250">
            <v>13.170000076293945</v>
          </cell>
          <cell r="T2250">
            <v>0</v>
          </cell>
          <cell r="U2250">
            <v>2.7999999523162842</v>
          </cell>
          <cell r="V2250">
            <v>74.779998779296875</v>
          </cell>
          <cell r="W2250" t="str">
            <v>CISCO_DAILY_BILL_DTL20040308.TXT</v>
          </cell>
          <cell r="X2250">
            <v>38055</v>
          </cell>
          <cell r="Z2250" t="str">
            <v>Print Summary</v>
          </cell>
        </row>
        <row r="2251">
          <cell r="E2251">
            <v>38082</v>
          </cell>
          <cell r="F2251">
            <v>29</v>
          </cell>
          <cell r="G2251">
            <v>411</v>
          </cell>
          <cell r="K2251" t="str">
            <v>DR</v>
          </cell>
          <cell r="L2251">
            <v>38053</v>
          </cell>
          <cell r="N2251">
            <v>364</v>
          </cell>
          <cell r="P2251">
            <v>47</v>
          </cell>
          <cell r="Q2251">
            <v>0</v>
          </cell>
          <cell r="R2251">
            <v>12.199999809265137</v>
          </cell>
          <cell r="S2251">
            <v>12.390000343322754</v>
          </cell>
          <cell r="T2251">
            <v>0</v>
          </cell>
          <cell r="U2251">
            <v>2.0299999713897705</v>
          </cell>
          <cell r="V2251">
            <v>57.130001068115234</v>
          </cell>
          <cell r="W2251" t="str">
            <v>CISCO_DAILY_BILL_DTL20040408.TXT</v>
          </cell>
          <cell r="X2251">
            <v>38086</v>
          </cell>
          <cell r="Z2251" t="str">
            <v>Print Summary</v>
          </cell>
        </row>
        <row r="2252">
          <cell r="E2252">
            <v>37959</v>
          </cell>
          <cell r="F2252">
            <v>30</v>
          </cell>
          <cell r="G2252">
            <v>869</v>
          </cell>
          <cell r="K2252" t="str">
            <v>DR</v>
          </cell>
          <cell r="L2252">
            <v>37929</v>
          </cell>
          <cell r="N2252">
            <v>781</v>
          </cell>
          <cell r="P2252">
            <v>88</v>
          </cell>
          <cell r="Q2252">
            <v>0</v>
          </cell>
          <cell r="R2252">
            <v>26.569999694824219</v>
          </cell>
          <cell r="S2252">
            <v>23.229999542236328</v>
          </cell>
          <cell r="T2252">
            <v>0</v>
          </cell>
          <cell r="U2252">
            <v>3.8499999046325684</v>
          </cell>
          <cell r="V2252">
            <v>132.89999389648438</v>
          </cell>
          <cell r="W2252" t="str">
            <v>CISCO_DAILY_BILL_DTL20031205.TXT</v>
          </cell>
          <cell r="X2252">
            <v>37963</v>
          </cell>
          <cell r="Z2252" t="str">
            <v>Print Summary</v>
          </cell>
        </row>
        <row r="2253">
          <cell r="E2253">
            <v>37992</v>
          </cell>
          <cell r="F2253">
            <v>33</v>
          </cell>
          <cell r="G2253">
            <v>980</v>
          </cell>
          <cell r="K2253" t="str">
            <v>DR</v>
          </cell>
          <cell r="L2253">
            <v>37959</v>
          </cell>
          <cell r="N2253">
            <v>886</v>
          </cell>
          <cell r="P2253">
            <v>91</v>
          </cell>
          <cell r="Q2253">
            <v>3</v>
          </cell>
          <cell r="R2253">
            <v>30.139999389648438</v>
          </cell>
          <cell r="S2253">
            <v>24.030000686645508</v>
          </cell>
          <cell r="T2253">
            <v>1.4500000476837158</v>
          </cell>
          <cell r="U2253">
            <v>4.3499999046325684</v>
          </cell>
          <cell r="V2253">
            <v>149.44999694824219</v>
          </cell>
          <cell r="W2253" t="str">
            <v>CISCO_DAILY_BILL_DTL20040107.TXT</v>
          </cell>
          <cell r="X2253">
            <v>37994</v>
          </cell>
          <cell r="Z2253" t="str">
            <v>Print Summary</v>
          </cell>
        </row>
        <row r="2254">
          <cell r="E2254">
            <v>37992</v>
          </cell>
          <cell r="F2254">
            <v>33</v>
          </cell>
          <cell r="G2254">
            <v>980</v>
          </cell>
          <cell r="K2254" t="str">
            <v>DR</v>
          </cell>
          <cell r="L2254">
            <v>37959</v>
          </cell>
          <cell r="N2254">
            <v>886</v>
          </cell>
          <cell r="P2254">
            <v>91</v>
          </cell>
          <cell r="Q2254">
            <v>3</v>
          </cell>
          <cell r="R2254">
            <v>30.139999389648438</v>
          </cell>
          <cell r="S2254">
            <v>24.030000686645508</v>
          </cell>
          <cell r="T2254">
            <v>1.4500000476837158</v>
          </cell>
          <cell r="U2254">
            <v>4.3499999046325684</v>
          </cell>
          <cell r="V2254">
            <v>149.44999694824219</v>
          </cell>
          <cell r="W2254" t="str">
            <v>CISCO_DAILY_BILL_DTL20040107.TXT</v>
          </cell>
          <cell r="X2254">
            <v>37994</v>
          </cell>
          <cell r="Z2254" t="str">
            <v>Print Summary</v>
          </cell>
        </row>
        <row r="2255">
          <cell r="E2255">
            <v>38021</v>
          </cell>
          <cell r="F2255">
            <v>29</v>
          </cell>
          <cell r="G2255">
            <v>768</v>
          </cell>
          <cell r="K2255" t="str">
            <v>DR</v>
          </cell>
          <cell r="L2255">
            <v>37992</v>
          </cell>
          <cell r="N2255">
            <v>686</v>
          </cell>
          <cell r="P2255">
            <v>73</v>
          </cell>
          <cell r="Q2255">
            <v>9</v>
          </cell>
          <cell r="R2255">
            <v>23.170000076293945</v>
          </cell>
          <cell r="S2255">
            <v>19.260000228881836</v>
          </cell>
          <cell r="T2255">
            <v>4.3499999046325684</v>
          </cell>
          <cell r="U2255">
            <v>3.5899999141693115</v>
          </cell>
          <cell r="V2255">
            <v>117.73000335693359</v>
          </cell>
          <cell r="W2255" t="str">
            <v>CISCO_DAILY_BILL_DTL20040205.TXT</v>
          </cell>
          <cell r="X2255">
            <v>38023</v>
          </cell>
          <cell r="Z2255" t="str">
            <v>Print Summary</v>
          </cell>
        </row>
        <row r="2256">
          <cell r="E2256">
            <v>38053</v>
          </cell>
          <cell r="F2256">
            <v>32</v>
          </cell>
          <cell r="G2256">
            <v>855</v>
          </cell>
          <cell r="K2256" t="str">
            <v>DR</v>
          </cell>
          <cell r="L2256">
            <v>38021</v>
          </cell>
          <cell r="N2256">
            <v>777</v>
          </cell>
          <cell r="P2256">
            <v>78</v>
          </cell>
          <cell r="Q2256">
            <v>0</v>
          </cell>
          <cell r="R2256">
            <v>26.059999465942383</v>
          </cell>
          <cell r="S2256">
            <v>20.549999237060547</v>
          </cell>
          <cell r="T2256">
            <v>0</v>
          </cell>
          <cell r="U2256">
            <v>4.2100000381469727</v>
          </cell>
          <cell r="V2256">
            <v>126.25</v>
          </cell>
          <cell r="W2256" t="str">
            <v>CISCO_DAILY_BILL_DTL20040308.TXT</v>
          </cell>
          <cell r="X2256">
            <v>38055</v>
          </cell>
          <cell r="Z2256" t="str">
            <v>Print Summary</v>
          </cell>
        </row>
        <row r="2257">
          <cell r="E2257">
            <v>38082</v>
          </cell>
          <cell r="F2257">
            <v>29</v>
          </cell>
          <cell r="G2257">
            <v>741</v>
          </cell>
          <cell r="K2257" t="str">
            <v>DR</v>
          </cell>
          <cell r="L2257">
            <v>38053</v>
          </cell>
          <cell r="N2257">
            <v>665</v>
          </cell>
          <cell r="P2257">
            <v>76</v>
          </cell>
          <cell r="Q2257">
            <v>0</v>
          </cell>
          <cell r="R2257">
            <v>22.299999237060547</v>
          </cell>
          <cell r="S2257">
            <v>20.030000686645508</v>
          </cell>
          <cell r="T2257">
            <v>0</v>
          </cell>
          <cell r="U2257">
            <v>3.6500000953674316</v>
          </cell>
          <cell r="V2257">
            <v>111.58000183105469</v>
          </cell>
          <cell r="W2257" t="str">
            <v>CISCO_DAILY_BILL_DTL20040406.TXT</v>
          </cell>
          <cell r="X2257">
            <v>38084</v>
          </cell>
          <cell r="Z2257" t="str">
            <v>Print Summary</v>
          </cell>
        </row>
        <row r="2258">
          <cell r="E2258">
            <v>38112</v>
          </cell>
          <cell r="F2258">
            <v>30</v>
          </cell>
          <cell r="G2258">
            <v>917</v>
          </cell>
          <cell r="K2258" t="str">
            <v>DR</v>
          </cell>
          <cell r="L2258">
            <v>38082</v>
          </cell>
          <cell r="N2258">
            <v>729</v>
          </cell>
          <cell r="P2258">
            <v>188</v>
          </cell>
          <cell r="Q2258">
            <v>0</v>
          </cell>
          <cell r="R2258">
            <v>9.2899999618530273</v>
          </cell>
          <cell r="S2258">
            <v>42.130001068115234</v>
          </cell>
          <cell r="T2258">
            <v>0</v>
          </cell>
          <cell r="U2258">
            <v>4.5199999809265137</v>
          </cell>
          <cell r="V2258">
            <v>151.66999816894531</v>
          </cell>
          <cell r="W2258" t="str">
            <v>CISCO_DAILY_BILL_DTL20040506.TXT</v>
          </cell>
          <cell r="X2258">
            <v>38114</v>
          </cell>
          <cell r="Z2258" t="str">
            <v>Print Summary</v>
          </cell>
        </row>
        <row r="2259">
          <cell r="E2259">
            <v>38144</v>
          </cell>
          <cell r="F2259">
            <v>32</v>
          </cell>
          <cell r="G2259">
            <v>854</v>
          </cell>
          <cell r="K2259" t="str">
            <v>DR</v>
          </cell>
          <cell r="L2259">
            <v>38112</v>
          </cell>
          <cell r="N2259">
            <v>775</v>
          </cell>
          <cell r="P2259">
            <v>79</v>
          </cell>
          <cell r="Q2259">
            <v>0</v>
          </cell>
          <cell r="R2259">
            <v>-9.119999885559082</v>
          </cell>
          <cell r="S2259">
            <v>12.289999961853027</v>
          </cell>
          <cell r="T2259">
            <v>0</v>
          </cell>
          <cell r="U2259">
            <v>4.2100000381469727</v>
          </cell>
          <cell r="V2259">
            <v>95.80999755859375</v>
          </cell>
          <cell r="W2259" t="str">
            <v>CISCO_DAILY_BILL_DTL20040607.TXT</v>
          </cell>
          <cell r="X2259">
            <v>38146</v>
          </cell>
          <cell r="Z2259" t="str">
            <v>Print Summary</v>
          </cell>
        </row>
        <row r="2260">
          <cell r="E2260">
            <v>38174</v>
          </cell>
          <cell r="F2260">
            <v>30</v>
          </cell>
          <cell r="G2260">
            <v>867</v>
          </cell>
          <cell r="K2260" t="str">
            <v>DR</v>
          </cell>
          <cell r="L2260">
            <v>38144</v>
          </cell>
          <cell r="N2260">
            <v>787</v>
          </cell>
          <cell r="P2260">
            <v>80</v>
          </cell>
          <cell r="Q2260">
            <v>0</v>
          </cell>
          <cell r="R2260">
            <v>-9.2600002288818359</v>
          </cell>
          <cell r="S2260">
            <v>12.439999580383301</v>
          </cell>
          <cell r="T2260">
            <v>0</v>
          </cell>
          <cell r="U2260">
            <v>4.2800002098083496</v>
          </cell>
          <cell r="V2260">
            <v>99.349998474121094</v>
          </cell>
          <cell r="W2260" t="str">
            <v>CISCO_DAILY_BILL_DTL20040707.TXT</v>
          </cell>
          <cell r="X2260">
            <v>38176</v>
          </cell>
          <cell r="Z2260" t="str">
            <v>Print Summary</v>
          </cell>
        </row>
        <row r="2261">
          <cell r="E2261">
            <v>38203</v>
          </cell>
          <cell r="F2261">
            <v>29</v>
          </cell>
          <cell r="G2261">
            <v>1441</v>
          </cell>
          <cell r="K2261" t="str">
            <v>DR</v>
          </cell>
          <cell r="L2261">
            <v>38174</v>
          </cell>
          <cell r="N2261">
            <v>1166</v>
          </cell>
          <cell r="P2261">
            <v>239</v>
          </cell>
          <cell r="Q2261">
            <v>36</v>
          </cell>
          <cell r="R2261">
            <v>-13.720000267028809</v>
          </cell>
          <cell r="S2261">
            <v>37.169998168945313</v>
          </cell>
          <cell r="T2261">
            <v>23.340000152587891</v>
          </cell>
          <cell r="U2261">
            <v>7.1100001335144043</v>
          </cell>
          <cell r="V2261">
            <v>230.69999694824219</v>
          </cell>
          <cell r="W2261" t="str">
            <v>CISCO_DAILY_BILL_DTL20040805.TXT</v>
          </cell>
          <cell r="X2261">
            <v>38205</v>
          </cell>
          <cell r="Z2261" t="str">
            <v>Print Summary</v>
          </cell>
        </row>
        <row r="2262">
          <cell r="E2262">
            <v>38236</v>
          </cell>
          <cell r="F2262">
            <v>33</v>
          </cell>
          <cell r="G2262">
            <v>1232</v>
          </cell>
          <cell r="K2262" t="str">
            <v>DR</v>
          </cell>
          <cell r="L2262">
            <v>38203</v>
          </cell>
          <cell r="N2262">
            <v>1041</v>
          </cell>
          <cell r="P2262">
            <v>136</v>
          </cell>
          <cell r="Q2262">
            <v>55</v>
          </cell>
          <cell r="R2262">
            <v>-14.069999694824219</v>
          </cell>
          <cell r="S2262">
            <v>20.969999313354492</v>
          </cell>
          <cell r="T2262">
            <v>35.569999694824219</v>
          </cell>
          <cell r="U2262">
            <v>6.070000171661377</v>
          </cell>
          <cell r="V2262">
            <v>189.3699951171875</v>
          </cell>
          <cell r="W2262" t="str">
            <v>CISCO_DAILY_BILL_DTL20040907.TXT</v>
          </cell>
          <cell r="X2262">
            <v>38238</v>
          </cell>
          <cell r="Z2262" t="str">
            <v>Print Summary</v>
          </cell>
        </row>
        <row r="2263">
          <cell r="E2263">
            <v>38173</v>
          </cell>
          <cell r="F2263">
            <v>31</v>
          </cell>
          <cell r="G2263">
            <v>595</v>
          </cell>
          <cell r="K2263" t="str">
            <v>DR</v>
          </cell>
          <cell r="L2263">
            <v>38142</v>
          </cell>
          <cell r="N2263">
            <v>511</v>
          </cell>
          <cell r="P2263">
            <v>84</v>
          </cell>
          <cell r="Q2263">
            <v>0</v>
          </cell>
          <cell r="R2263">
            <v>13.909999847412109</v>
          </cell>
          <cell r="S2263">
            <v>11.529999732971191</v>
          </cell>
          <cell r="T2263">
            <v>0</v>
          </cell>
          <cell r="U2263">
            <v>2.9300000667572021</v>
          </cell>
          <cell r="V2263">
            <v>83.889999389648438</v>
          </cell>
          <cell r="W2263" t="str">
            <v>CISCO_DAILY_BILL_DTL20040706.TXT</v>
          </cell>
          <cell r="X2263">
            <v>38175</v>
          </cell>
          <cell r="Z2263" t="str">
            <v>Print Summary</v>
          </cell>
        </row>
        <row r="2264">
          <cell r="E2264">
            <v>38202</v>
          </cell>
          <cell r="F2264">
            <v>29</v>
          </cell>
          <cell r="G2264">
            <v>796</v>
          </cell>
          <cell r="K2264" t="str">
            <v>DR</v>
          </cell>
          <cell r="L2264">
            <v>38173</v>
          </cell>
          <cell r="N2264">
            <v>690</v>
          </cell>
          <cell r="P2264">
            <v>86</v>
          </cell>
          <cell r="Q2264">
            <v>20</v>
          </cell>
          <cell r="R2264">
            <v>18.790000915527344</v>
          </cell>
          <cell r="S2264">
            <v>11.800000190734863</v>
          </cell>
          <cell r="T2264">
            <v>9.1400003433227539</v>
          </cell>
          <cell r="U2264">
            <v>3.9300000667572021</v>
          </cell>
          <cell r="V2264">
            <v>126.77999877929688</v>
          </cell>
          <cell r="W2264" t="str">
            <v>CISCO_DAILY_BILL_DTL20040804.TXT</v>
          </cell>
          <cell r="X2264">
            <v>38204</v>
          </cell>
          <cell r="Z2264" t="str">
            <v>Print Summary</v>
          </cell>
        </row>
        <row r="2265">
          <cell r="E2265">
            <v>38231</v>
          </cell>
          <cell r="F2265">
            <v>29</v>
          </cell>
          <cell r="G2265">
            <v>765</v>
          </cell>
          <cell r="K2265" t="str">
            <v>DR</v>
          </cell>
          <cell r="L2265">
            <v>38202</v>
          </cell>
          <cell r="N2265">
            <v>660</v>
          </cell>
          <cell r="P2265">
            <v>91</v>
          </cell>
          <cell r="Q2265">
            <v>14</v>
          </cell>
          <cell r="R2265">
            <v>17.600000381469727</v>
          </cell>
          <cell r="S2265">
            <v>12.470000267028809</v>
          </cell>
          <cell r="T2265">
            <v>6.369999885559082</v>
          </cell>
          <cell r="U2265">
            <v>3.7599999904632568</v>
          </cell>
          <cell r="V2265">
            <v>119.26999664306641</v>
          </cell>
          <cell r="W2265" t="str">
            <v>CISCO_DAILY_BILL_DTL20040903.TXT</v>
          </cell>
          <cell r="X2265">
            <v>38237</v>
          </cell>
          <cell r="Z2265" t="str">
            <v>Print Summary</v>
          </cell>
        </row>
        <row r="2266">
          <cell r="E2266">
            <v>38175</v>
          </cell>
          <cell r="F2266">
            <v>29</v>
          </cell>
          <cell r="G2266">
            <v>164</v>
          </cell>
          <cell r="K2266" t="str">
            <v>DR</v>
          </cell>
          <cell r="L2266">
            <v>38146</v>
          </cell>
          <cell r="N2266">
            <v>142</v>
          </cell>
          <cell r="P2266">
            <v>22</v>
          </cell>
          <cell r="Q2266">
            <v>0</v>
          </cell>
          <cell r="R2266">
            <v>-1.6699999570846558</v>
          </cell>
          <cell r="S2266">
            <v>3.4200000762939453</v>
          </cell>
          <cell r="T2266">
            <v>0</v>
          </cell>
          <cell r="U2266">
            <v>0.81000000238418579</v>
          </cell>
          <cell r="V2266">
            <v>15.760000228881836</v>
          </cell>
          <cell r="W2266" t="str">
            <v>CISCO_DAILY_BILL_DTL20040709.TXT</v>
          </cell>
          <cell r="X2266">
            <v>38180</v>
          </cell>
          <cell r="Z2266" t="str">
            <v>Print Summary</v>
          </cell>
        </row>
        <row r="2267">
          <cell r="E2267">
            <v>38204</v>
          </cell>
          <cell r="F2267">
            <v>29</v>
          </cell>
          <cell r="G2267">
            <v>418</v>
          </cell>
          <cell r="K2267" t="str">
            <v>DR</v>
          </cell>
          <cell r="L2267">
            <v>38175</v>
          </cell>
          <cell r="N2267">
            <v>377</v>
          </cell>
          <cell r="P2267">
            <v>38</v>
          </cell>
          <cell r="Q2267">
            <v>3</v>
          </cell>
          <cell r="R2267">
            <v>-4.440000057220459</v>
          </cell>
          <cell r="S2267">
            <v>5.9099998474121094</v>
          </cell>
          <cell r="T2267">
            <v>1.940000057220459</v>
          </cell>
          <cell r="U2267">
            <v>2.059999942779541</v>
          </cell>
          <cell r="V2267">
            <v>40.650001525878906</v>
          </cell>
          <cell r="W2267" t="str">
            <v>CISCO_DAILY_BILL_DTL20040806.TXT</v>
          </cell>
          <cell r="X2267">
            <v>38208</v>
          </cell>
          <cell r="Z2267" t="str">
            <v>Print Summary</v>
          </cell>
        </row>
        <row r="2268">
          <cell r="E2268">
            <v>38231</v>
          </cell>
          <cell r="F2268">
            <v>27</v>
          </cell>
          <cell r="G2268">
            <v>338</v>
          </cell>
          <cell r="K2268" t="str">
            <v>DR</v>
          </cell>
          <cell r="L2268">
            <v>38204</v>
          </cell>
          <cell r="N2268">
            <v>287</v>
          </cell>
          <cell r="P2268">
            <v>46</v>
          </cell>
          <cell r="Q2268">
            <v>5</v>
          </cell>
          <cell r="R2268">
            <v>-3.4600000381469727</v>
          </cell>
          <cell r="S2268">
            <v>7.1100001335144043</v>
          </cell>
          <cell r="T2268">
            <v>3.2400000095367432</v>
          </cell>
          <cell r="U2268">
            <v>1.6599999666213989</v>
          </cell>
          <cell r="V2268">
            <v>36.259998321533203</v>
          </cell>
          <cell r="W2268" t="str">
            <v>CISCO_DAILY_BILL_DTL20040909.TXT</v>
          </cell>
          <cell r="X2268">
            <v>38240</v>
          </cell>
          <cell r="Z2268" t="str">
            <v>Print Summary</v>
          </cell>
          <cell r="AA2268" t="str">
            <v>CPP Notification Failure. Move 12 kWh from super peak to on peak.</v>
          </cell>
        </row>
        <row r="2269">
          <cell r="E2269">
            <v>37839</v>
          </cell>
          <cell r="F2269">
            <v>29</v>
          </cell>
          <cell r="G2269">
            <v>1278</v>
          </cell>
          <cell r="K2269" t="str">
            <v>DR</v>
          </cell>
          <cell r="L2269">
            <v>37810</v>
          </cell>
          <cell r="N2269">
            <v>1168</v>
          </cell>
          <cell r="P2269">
            <v>103</v>
          </cell>
          <cell r="Q2269">
            <v>7</v>
          </cell>
          <cell r="R2269">
            <v>5.690000057220459</v>
          </cell>
          <cell r="S2269">
            <v>17.729999542236328</v>
          </cell>
          <cell r="T2269">
            <v>4.6500000953674316</v>
          </cell>
          <cell r="U2269">
            <v>6.5500001907348633</v>
          </cell>
          <cell r="V2269">
            <v>168.14999389648438</v>
          </cell>
          <cell r="W2269" t="str">
            <v>CISCO_DAILY_BILL_DTL20030818.TXT</v>
          </cell>
          <cell r="X2269">
            <v>37852</v>
          </cell>
          <cell r="Z2269" t="str">
            <v>Print Summary</v>
          </cell>
          <cell r="AA2269" t="str">
            <v>CPP Notification Failure. Move 2 kWh from super peak to on peak.</v>
          </cell>
        </row>
        <row r="2270">
          <cell r="E2270">
            <v>37871</v>
          </cell>
          <cell r="F2270">
            <v>32</v>
          </cell>
          <cell r="G2270">
            <v>1713</v>
          </cell>
          <cell r="K2270" t="str">
            <v>DR</v>
          </cell>
          <cell r="L2270">
            <v>37839</v>
          </cell>
          <cell r="N2270">
            <v>1551</v>
          </cell>
          <cell r="P2270">
            <v>141</v>
          </cell>
          <cell r="Q2270">
            <v>21</v>
          </cell>
          <cell r="R2270">
            <v>7.820000171661377</v>
          </cell>
          <cell r="S2270">
            <v>24.290000915527344</v>
          </cell>
          <cell r="T2270">
            <v>13.970000267028809</v>
          </cell>
          <cell r="U2270">
            <v>8.5200004577636719</v>
          </cell>
          <cell r="V2270">
            <v>241.8800048828125</v>
          </cell>
          <cell r="W2270" t="str">
            <v>CISCO_DAILY_BILL_DTL20030908.TXT</v>
          </cell>
          <cell r="X2270">
            <v>37873</v>
          </cell>
          <cell r="Z2270" t="str">
            <v>Print Summary</v>
          </cell>
        </row>
        <row r="2271">
          <cell r="E2271">
            <v>37900</v>
          </cell>
          <cell r="F2271">
            <v>29</v>
          </cell>
          <cell r="G2271">
            <v>1075</v>
          </cell>
          <cell r="K2271" t="str">
            <v>DR</v>
          </cell>
          <cell r="L2271">
            <v>37871</v>
          </cell>
          <cell r="N2271">
            <v>997</v>
          </cell>
          <cell r="P2271">
            <v>71</v>
          </cell>
          <cell r="Q2271">
            <v>7</v>
          </cell>
          <cell r="R2271">
            <v>5.5399999618530273</v>
          </cell>
          <cell r="S2271">
            <v>12.270000457763672</v>
          </cell>
          <cell r="T2271">
            <v>4.6599998474121094</v>
          </cell>
          <cell r="U2271">
            <v>4.7699999809265137</v>
          </cell>
          <cell r="V2271">
            <v>134.3800048828125</v>
          </cell>
          <cell r="W2271" t="str">
            <v>CISCO_DAILY_BILL_DTL20031007.TXT</v>
          </cell>
          <cell r="X2271">
            <v>37902</v>
          </cell>
          <cell r="Z2271" t="str">
            <v>Print Summary</v>
          </cell>
        </row>
        <row r="2272">
          <cell r="E2272">
            <v>37929</v>
          </cell>
          <cell r="F2272">
            <v>29</v>
          </cell>
          <cell r="G2272">
            <v>1135</v>
          </cell>
          <cell r="K2272" t="str">
            <v>DR</v>
          </cell>
          <cell r="L2272">
            <v>37900</v>
          </cell>
          <cell r="N2272">
            <v>1037</v>
          </cell>
          <cell r="P2272">
            <v>92</v>
          </cell>
          <cell r="Q2272">
            <v>6</v>
          </cell>
          <cell r="R2272">
            <v>10.460000038146973</v>
          </cell>
          <cell r="S2272">
            <v>16.629999160766602</v>
          </cell>
          <cell r="T2272">
            <v>3.9900000095367432</v>
          </cell>
          <cell r="U2272">
            <v>5.0399999618530273</v>
          </cell>
          <cell r="V2272">
            <v>152.08999633789063</v>
          </cell>
          <cell r="W2272" t="str">
            <v>CISCO_DAILY_BILL_DTL20031113.TXT</v>
          </cell>
          <cell r="X2272">
            <v>37939</v>
          </cell>
          <cell r="Z2272" t="str">
            <v>Print Summary</v>
          </cell>
        </row>
        <row r="2273">
          <cell r="E2273">
            <v>37962</v>
          </cell>
          <cell r="F2273">
            <v>33</v>
          </cell>
          <cell r="G2273">
            <v>1282</v>
          </cell>
          <cell r="K2273" t="str">
            <v>DR</v>
          </cell>
          <cell r="L2273">
            <v>37929</v>
          </cell>
          <cell r="N2273">
            <v>1196</v>
          </cell>
          <cell r="P2273">
            <v>86</v>
          </cell>
          <cell r="Q2273">
            <v>0</v>
          </cell>
          <cell r="R2273">
            <v>40.689998626708984</v>
          </cell>
          <cell r="S2273">
            <v>22.709999084472656</v>
          </cell>
          <cell r="T2273">
            <v>0</v>
          </cell>
          <cell r="U2273">
            <v>5.690000057220459</v>
          </cell>
          <cell r="V2273">
            <v>194.6300048828125</v>
          </cell>
          <cell r="W2273" t="str">
            <v>CISCO_DAILY_BILL_DTL20031208.TXT</v>
          </cell>
          <cell r="X2273">
            <v>37964</v>
          </cell>
          <cell r="Z2273" t="str">
            <v>Print Summary</v>
          </cell>
        </row>
        <row r="2274">
          <cell r="E2274">
            <v>37993</v>
          </cell>
          <cell r="F2274">
            <v>31</v>
          </cell>
          <cell r="G2274">
            <v>1162</v>
          </cell>
          <cell r="K2274" t="str">
            <v>DR</v>
          </cell>
          <cell r="L2274">
            <v>37962</v>
          </cell>
          <cell r="N2274">
            <v>1062</v>
          </cell>
          <cell r="P2274">
            <v>95</v>
          </cell>
          <cell r="Q2274">
            <v>5</v>
          </cell>
          <cell r="R2274">
            <v>36.130001068115234</v>
          </cell>
          <cell r="S2274">
            <v>25.090000152587891</v>
          </cell>
          <cell r="T2274">
            <v>2.4200000762939453</v>
          </cell>
          <cell r="U2274">
            <v>5.1599998474121094</v>
          </cell>
          <cell r="V2274">
            <v>180.83000183105469</v>
          </cell>
          <cell r="W2274" t="str">
            <v>CISCO_DAILY_BILL_DTL20040108.TXT</v>
          </cell>
          <cell r="X2274">
            <v>37995</v>
          </cell>
          <cell r="Z2274" t="str">
            <v>Print Summary</v>
          </cell>
        </row>
        <row r="2275">
          <cell r="E2275">
            <v>38022</v>
          </cell>
          <cell r="F2275">
            <v>29</v>
          </cell>
          <cell r="G2275">
            <v>1122</v>
          </cell>
          <cell r="K2275" t="str">
            <v>DR</v>
          </cell>
          <cell r="L2275">
            <v>37993</v>
          </cell>
          <cell r="N2275">
            <v>1028</v>
          </cell>
          <cell r="P2275">
            <v>86</v>
          </cell>
          <cell r="Q2275">
            <v>8</v>
          </cell>
          <cell r="R2275">
            <v>34.709999084472656</v>
          </cell>
          <cell r="S2275">
            <v>22.680000305175781</v>
          </cell>
          <cell r="T2275">
            <v>3.869999885559082</v>
          </cell>
          <cell r="U2275">
            <v>5.2699999809265137</v>
          </cell>
          <cell r="V2275">
            <v>174.33000183105469</v>
          </cell>
          <cell r="W2275" t="str">
            <v>CISCO_DAILY_BILL_DTL20040206.TXT</v>
          </cell>
          <cell r="X2275">
            <v>38026</v>
          </cell>
          <cell r="Z2275" t="str">
            <v>Print Summary</v>
          </cell>
        </row>
        <row r="2276">
          <cell r="E2276">
            <v>38054</v>
          </cell>
          <cell r="F2276">
            <v>32</v>
          </cell>
          <cell r="G2276">
            <v>1295</v>
          </cell>
          <cell r="K2276" t="str">
            <v>DR</v>
          </cell>
          <cell r="L2276">
            <v>38022</v>
          </cell>
          <cell r="N2276">
            <v>1214</v>
          </cell>
          <cell r="P2276">
            <v>81</v>
          </cell>
          <cell r="Q2276">
            <v>0</v>
          </cell>
          <cell r="R2276">
            <v>40.709999084472656</v>
          </cell>
          <cell r="S2276">
            <v>21.340000152587891</v>
          </cell>
          <cell r="T2276">
            <v>0</v>
          </cell>
          <cell r="U2276">
            <v>6.380000114440918</v>
          </cell>
          <cell r="V2276">
            <v>195.1199951171875</v>
          </cell>
          <cell r="W2276" t="str">
            <v>CISCO_DAILY_BILL_DTL20040309.TXT</v>
          </cell>
          <cell r="X2276">
            <v>38056</v>
          </cell>
          <cell r="Z2276" t="str">
            <v>Print Summary</v>
          </cell>
        </row>
        <row r="2277">
          <cell r="E2277">
            <v>38083</v>
          </cell>
          <cell r="F2277">
            <v>29</v>
          </cell>
          <cell r="G2277">
            <v>1066</v>
          </cell>
          <cell r="K2277" t="str">
            <v>DR</v>
          </cell>
          <cell r="L2277">
            <v>38054</v>
          </cell>
          <cell r="N2277">
            <v>992</v>
          </cell>
          <cell r="P2277">
            <v>74</v>
          </cell>
          <cell r="Q2277">
            <v>0</v>
          </cell>
          <cell r="R2277">
            <v>33.259998321533203</v>
          </cell>
          <cell r="S2277">
            <v>19.5</v>
          </cell>
          <cell r="T2277">
            <v>0</v>
          </cell>
          <cell r="U2277">
            <v>5.2600002288818359</v>
          </cell>
          <cell r="V2277">
            <v>160.44000244140625</v>
          </cell>
          <cell r="W2277" t="str">
            <v>CISCO_DAILY_BILL_DTL20040407.TXT</v>
          </cell>
          <cell r="X2277">
            <v>38085</v>
          </cell>
          <cell r="Z2277" t="str">
            <v>Print Summary</v>
          </cell>
        </row>
        <row r="2278">
          <cell r="E2278">
            <v>38113</v>
          </cell>
          <cell r="F2278">
            <v>30</v>
          </cell>
          <cell r="G2278">
            <v>1307</v>
          </cell>
          <cell r="K2278" t="str">
            <v>DR</v>
          </cell>
          <cell r="L2278">
            <v>38083</v>
          </cell>
          <cell r="N2278">
            <v>1186</v>
          </cell>
          <cell r="P2278">
            <v>121</v>
          </cell>
          <cell r="Q2278">
            <v>0</v>
          </cell>
          <cell r="R2278">
            <v>15.460000038146973</v>
          </cell>
          <cell r="S2278">
            <v>28.379999160766602</v>
          </cell>
          <cell r="T2278">
            <v>0</v>
          </cell>
          <cell r="U2278">
            <v>6.429999828338623</v>
          </cell>
          <cell r="V2278">
            <v>198.91999816894531</v>
          </cell>
          <cell r="W2278" t="str">
            <v>CISCO_DAILY_BILL_DTL20040507.TXT</v>
          </cell>
          <cell r="X2278">
            <v>38117</v>
          </cell>
          <cell r="Z2278" t="str">
            <v>Print Summary</v>
          </cell>
        </row>
        <row r="2279">
          <cell r="E2279">
            <v>38145</v>
          </cell>
          <cell r="F2279">
            <v>32</v>
          </cell>
          <cell r="G2279">
            <v>1229</v>
          </cell>
          <cell r="K2279" t="str">
            <v>DR</v>
          </cell>
          <cell r="L2279">
            <v>38113</v>
          </cell>
          <cell r="N2279">
            <v>1136</v>
          </cell>
          <cell r="P2279">
            <v>93</v>
          </cell>
          <cell r="Q2279">
            <v>0</v>
          </cell>
          <cell r="R2279">
            <v>-13.369999885559082</v>
          </cell>
          <cell r="S2279">
            <v>14.460000038146973</v>
          </cell>
          <cell r="T2279">
            <v>0</v>
          </cell>
          <cell r="U2279">
            <v>6.059999942779541</v>
          </cell>
          <cell r="V2279">
            <v>147.72999572753906</v>
          </cell>
          <cell r="W2279" t="str">
            <v>CISCO_DAILY_BILL_DTL20040608.TXT</v>
          </cell>
          <cell r="X2279">
            <v>38147</v>
          </cell>
          <cell r="Z2279" t="str">
            <v>Print Summary</v>
          </cell>
        </row>
        <row r="2280">
          <cell r="E2280">
            <v>38175</v>
          </cell>
          <cell r="F2280">
            <v>30</v>
          </cell>
          <cell r="G2280">
            <v>1203</v>
          </cell>
          <cell r="K2280" t="str">
            <v>DR</v>
          </cell>
          <cell r="L2280">
            <v>38145</v>
          </cell>
          <cell r="N2280">
            <v>1099</v>
          </cell>
          <cell r="P2280">
            <v>104</v>
          </cell>
          <cell r="Q2280">
            <v>0</v>
          </cell>
          <cell r="R2280">
            <v>-12.939999580383301</v>
          </cell>
          <cell r="S2280">
            <v>16.180000305175781</v>
          </cell>
          <cell r="T2280">
            <v>0</v>
          </cell>
          <cell r="U2280">
            <v>5.929999828338623</v>
          </cell>
          <cell r="V2280">
            <v>148.66000366210938</v>
          </cell>
          <cell r="W2280" t="str">
            <v>CISCO_DAILY_BILL_DTL20040708.TXT</v>
          </cell>
          <cell r="X2280">
            <v>38177</v>
          </cell>
          <cell r="Z2280" t="str">
            <v>Print Summary</v>
          </cell>
        </row>
        <row r="2281">
          <cell r="E2281">
            <v>38204</v>
          </cell>
          <cell r="F2281">
            <v>29</v>
          </cell>
          <cell r="G2281">
            <v>1567</v>
          </cell>
          <cell r="K2281" t="str">
            <v>DR</v>
          </cell>
          <cell r="L2281">
            <v>38175</v>
          </cell>
          <cell r="N2281">
            <v>1373</v>
          </cell>
          <cell r="P2281">
            <v>170</v>
          </cell>
          <cell r="Q2281">
            <v>24</v>
          </cell>
          <cell r="R2281">
            <v>-16.159999847412109</v>
          </cell>
          <cell r="S2281">
            <v>26.440000534057617</v>
          </cell>
          <cell r="T2281">
            <v>15.560000419616699</v>
          </cell>
          <cell r="U2281">
            <v>7.7300000190734863</v>
          </cell>
          <cell r="V2281">
            <v>229.38999938964844</v>
          </cell>
          <cell r="W2281" t="str">
            <v>CISCO_DAILY_BILL_DTL20040809.TXT</v>
          </cell>
          <cell r="X2281">
            <v>38209</v>
          </cell>
          <cell r="Z2281" t="str">
            <v>Print Summary</v>
          </cell>
        </row>
        <row r="2282">
          <cell r="E2282">
            <v>38237</v>
          </cell>
          <cell r="F2282">
            <v>33</v>
          </cell>
          <cell r="G2282">
            <v>1436</v>
          </cell>
          <cell r="K2282" t="str">
            <v>DR</v>
          </cell>
          <cell r="L2282">
            <v>38204</v>
          </cell>
          <cell r="N2282">
            <v>1323</v>
          </cell>
          <cell r="P2282">
            <v>91</v>
          </cell>
          <cell r="Q2282">
            <v>22</v>
          </cell>
          <cell r="R2282">
            <v>-18.309999465942383</v>
          </cell>
          <cell r="S2282">
            <v>14</v>
          </cell>
          <cell r="T2282">
            <v>14.220000267028809</v>
          </cell>
          <cell r="U2282">
            <v>7.070000171661377</v>
          </cell>
          <cell r="V2282">
            <v>189.47000122070313</v>
          </cell>
          <cell r="W2282" t="str">
            <v>CISCO_DAILY_BILL_DTL20040910.TXT</v>
          </cell>
          <cell r="X2282">
            <v>38243</v>
          </cell>
          <cell r="Z2282" t="str">
            <v>Print Summary</v>
          </cell>
        </row>
        <row r="2283">
          <cell r="E2283">
            <v>37839</v>
          </cell>
          <cell r="F2283">
            <v>37</v>
          </cell>
          <cell r="G2283">
            <v>871</v>
          </cell>
          <cell r="K2283" t="str">
            <v>DRLI</v>
          </cell>
          <cell r="L2283">
            <v>37802</v>
          </cell>
          <cell r="N2283">
            <v>706</v>
          </cell>
          <cell r="P2283">
            <v>151</v>
          </cell>
          <cell r="Q2283">
            <v>14</v>
          </cell>
          <cell r="R2283">
            <v>3.440000057220459</v>
          </cell>
          <cell r="S2283">
            <v>26</v>
          </cell>
          <cell r="T2283">
            <v>9.3100004196166992</v>
          </cell>
          <cell r="U2283">
            <v>0</v>
          </cell>
          <cell r="V2283">
            <v>87.879997253417969</v>
          </cell>
          <cell r="W2283" t="str">
            <v>CISCO_DAILY_BILL_DTL20030808.TXT</v>
          </cell>
          <cell r="X2283">
            <v>37844</v>
          </cell>
          <cell r="Z2283" t="str">
            <v>Print Summary</v>
          </cell>
        </row>
        <row r="2284">
          <cell r="E2284">
            <v>37839</v>
          </cell>
          <cell r="F2284">
            <v>29</v>
          </cell>
          <cell r="G2284">
            <v>871</v>
          </cell>
          <cell r="K2284" t="str">
            <v>DRLI</v>
          </cell>
          <cell r="L2284">
            <v>37810</v>
          </cell>
          <cell r="N2284">
            <v>706</v>
          </cell>
          <cell r="P2284">
            <v>151</v>
          </cell>
          <cell r="Q2284">
            <v>14</v>
          </cell>
          <cell r="R2284">
            <v>3.440000057220459</v>
          </cell>
          <cell r="S2284">
            <v>26</v>
          </cell>
          <cell r="T2284">
            <v>9.3100004196166992</v>
          </cell>
          <cell r="U2284">
            <v>0</v>
          </cell>
          <cell r="V2284">
            <v>89.80999755859375</v>
          </cell>
          <cell r="W2284" t="str">
            <v>CISCO_DAILY_BILL_DTL20030811.TXT</v>
          </cell>
          <cell r="X2284">
            <v>37845</v>
          </cell>
          <cell r="Z2284" t="str">
            <v>Print Summary</v>
          </cell>
        </row>
        <row r="2285">
          <cell r="E2285">
            <v>37871</v>
          </cell>
          <cell r="F2285">
            <v>32</v>
          </cell>
          <cell r="G2285">
            <v>1027</v>
          </cell>
          <cell r="K2285" t="str">
            <v>DRLI</v>
          </cell>
          <cell r="L2285">
            <v>37839</v>
          </cell>
          <cell r="N2285">
            <v>852</v>
          </cell>
          <cell r="P2285">
            <v>153</v>
          </cell>
          <cell r="Q2285">
            <v>22</v>
          </cell>
          <cell r="R2285">
            <v>4.1500000953674316</v>
          </cell>
          <cell r="S2285">
            <v>26.340000152587891</v>
          </cell>
          <cell r="T2285">
            <v>14.630000114440918</v>
          </cell>
          <cell r="U2285">
            <v>0</v>
          </cell>
          <cell r="V2285">
            <v>105.95999908447266</v>
          </cell>
          <cell r="W2285" t="str">
            <v>CISCO_DAILY_BILL_DTL20030915.TXT</v>
          </cell>
          <cell r="X2285">
            <v>37880</v>
          </cell>
          <cell r="Z2285" t="str">
            <v>Print Summary</v>
          </cell>
        </row>
        <row r="2286">
          <cell r="E2286">
            <v>37900</v>
          </cell>
          <cell r="F2286">
            <v>29</v>
          </cell>
          <cell r="G2286">
            <v>691</v>
          </cell>
          <cell r="K2286" t="str">
            <v>DRLI</v>
          </cell>
          <cell r="L2286">
            <v>37871</v>
          </cell>
          <cell r="N2286">
            <v>545</v>
          </cell>
          <cell r="P2286">
            <v>134</v>
          </cell>
          <cell r="Q2286">
            <v>12</v>
          </cell>
          <cell r="R2286">
            <v>2.6600000858306885</v>
          </cell>
          <cell r="S2286">
            <v>23.069999694824219</v>
          </cell>
          <cell r="T2286">
            <v>7.9800000190734863</v>
          </cell>
          <cell r="U2286">
            <v>0</v>
          </cell>
          <cell r="V2286">
            <v>74.889999389648438</v>
          </cell>
          <cell r="W2286" t="str">
            <v>CISCO_DAILY_BILL_DTL20031009.TXT</v>
          </cell>
          <cell r="X2286">
            <v>37904</v>
          </cell>
          <cell r="Z2286" t="str">
            <v>Print Summary</v>
          </cell>
        </row>
        <row r="2287">
          <cell r="E2287">
            <v>37929</v>
          </cell>
          <cell r="F2287">
            <v>29</v>
          </cell>
          <cell r="G2287">
            <v>675</v>
          </cell>
          <cell r="K2287" t="str">
            <v>DRLI</v>
          </cell>
          <cell r="L2287">
            <v>37900</v>
          </cell>
          <cell r="N2287">
            <v>533</v>
          </cell>
          <cell r="P2287">
            <v>131</v>
          </cell>
          <cell r="Q2287">
            <v>11</v>
          </cell>
          <cell r="R2287">
            <v>4.4499998092651367</v>
          </cell>
          <cell r="S2287">
            <v>23.649999618530273</v>
          </cell>
          <cell r="T2287">
            <v>7.309999942779541</v>
          </cell>
          <cell r="U2287">
            <v>0</v>
          </cell>
          <cell r="V2287">
            <v>75.150001525878906</v>
          </cell>
          <cell r="W2287" t="str">
            <v>CISCO_DAILY_BILL_DTL20031106.TXT</v>
          </cell>
          <cell r="X2287">
            <v>37932</v>
          </cell>
          <cell r="Z2287" t="str">
            <v>Print Summary</v>
          </cell>
        </row>
        <row r="2288">
          <cell r="E2288">
            <v>37962</v>
          </cell>
          <cell r="F2288">
            <v>33</v>
          </cell>
          <cell r="G2288">
            <v>659</v>
          </cell>
          <cell r="K2288" t="str">
            <v>DRLI</v>
          </cell>
          <cell r="L2288">
            <v>37929</v>
          </cell>
          <cell r="N2288">
            <v>538</v>
          </cell>
          <cell r="P2288">
            <v>121</v>
          </cell>
          <cell r="Q2288">
            <v>0</v>
          </cell>
          <cell r="R2288">
            <v>17.930000305175781</v>
          </cell>
          <cell r="S2288">
            <v>31.860000610351563</v>
          </cell>
          <cell r="T2288">
            <v>0</v>
          </cell>
          <cell r="U2288">
            <v>0</v>
          </cell>
          <cell r="V2288">
            <v>81.180000305175781</v>
          </cell>
          <cell r="W2288" t="str">
            <v>CISCO_DAILY_BILL_DTL20031209.TXT</v>
          </cell>
          <cell r="X2288">
            <v>37965</v>
          </cell>
          <cell r="Z2288" t="str">
            <v>Print Summary</v>
          </cell>
        </row>
        <row r="2289">
          <cell r="E2289">
            <v>37993</v>
          </cell>
          <cell r="F2289">
            <v>31</v>
          </cell>
          <cell r="G2289">
            <v>616</v>
          </cell>
          <cell r="K2289" t="str">
            <v>DRLI</v>
          </cell>
          <cell r="L2289">
            <v>37962</v>
          </cell>
          <cell r="N2289">
            <v>497</v>
          </cell>
          <cell r="P2289">
            <v>114</v>
          </cell>
          <cell r="Q2289">
            <v>5</v>
          </cell>
          <cell r="R2289">
            <v>16.559999465942383</v>
          </cell>
          <cell r="S2289">
            <v>30.020000457763672</v>
          </cell>
          <cell r="T2289">
            <v>2.4200000762939453</v>
          </cell>
          <cell r="U2289">
            <v>0</v>
          </cell>
          <cell r="V2289">
            <v>81.400001525878906</v>
          </cell>
          <cell r="W2289" t="str">
            <v>CISCO_DAILY_BILL_DTL20040108.TXT</v>
          </cell>
          <cell r="X2289">
            <v>37995</v>
          </cell>
          <cell r="Z2289" t="str">
            <v>Print Summary</v>
          </cell>
        </row>
        <row r="2290">
          <cell r="E2290">
            <v>38022</v>
          </cell>
          <cell r="F2290">
            <v>29</v>
          </cell>
          <cell r="G2290">
            <v>506</v>
          </cell>
          <cell r="K2290" t="str">
            <v>DRLI</v>
          </cell>
          <cell r="L2290">
            <v>37993</v>
          </cell>
          <cell r="N2290">
            <v>393</v>
          </cell>
          <cell r="P2290">
            <v>103</v>
          </cell>
          <cell r="Q2290">
            <v>10</v>
          </cell>
          <cell r="R2290">
            <v>13.140000343322754</v>
          </cell>
          <cell r="S2290">
            <v>27.129999160766602</v>
          </cell>
          <cell r="T2290">
            <v>4.8400001525878906</v>
          </cell>
          <cell r="U2290">
            <v>0</v>
          </cell>
          <cell r="V2290">
            <v>72.05999755859375</v>
          </cell>
          <cell r="W2290" t="str">
            <v>CISCO_DAILY_BILL_DTL20040206.TXT</v>
          </cell>
          <cell r="X2290">
            <v>38026</v>
          </cell>
          <cell r="Z2290" t="str">
            <v>Print Summary</v>
          </cell>
        </row>
        <row r="2291">
          <cell r="E2291">
            <v>38054</v>
          </cell>
          <cell r="F2291">
            <v>32</v>
          </cell>
          <cell r="G2291">
            <v>575</v>
          </cell>
          <cell r="K2291" t="str">
            <v>DRLI</v>
          </cell>
          <cell r="L2291">
            <v>38022</v>
          </cell>
          <cell r="N2291">
            <v>468</v>
          </cell>
          <cell r="P2291">
            <v>107</v>
          </cell>
          <cell r="Q2291">
            <v>0</v>
          </cell>
          <cell r="R2291">
            <v>15.689999580383301</v>
          </cell>
          <cell r="S2291">
            <v>28.190000534057617</v>
          </cell>
          <cell r="T2291">
            <v>0</v>
          </cell>
          <cell r="U2291">
            <v>0</v>
          </cell>
          <cell r="V2291">
            <v>74.919998168945313</v>
          </cell>
          <cell r="W2291" t="str">
            <v>CISCO_DAILY_BILL_DTL20040309.TXT</v>
          </cell>
          <cell r="X2291">
            <v>38056</v>
          </cell>
          <cell r="Z2291" t="str">
            <v>Print Summary</v>
          </cell>
        </row>
        <row r="2292">
          <cell r="E2292">
            <v>38083</v>
          </cell>
          <cell r="F2292">
            <v>29</v>
          </cell>
          <cell r="G2292">
            <v>610</v>
          </cell>
          <cell r="K2292" t="str">
            <v>DRLI</v>
          </cell>
          <cell r="L2292">
            <v>38054</v>
          </cell>
          <cell r="N2292">
            <v>475</v>
          </cell>
          <cell r="P2292">
            <v>135</v>
          </cell>
          <cell r="Q2292">
            <v>0</v>
          </cell>
          <cell r="R2292">
            <v>15.930000305175781</v>
          </cell>
          <cell r="S2292">
            <v>35.580001831054688</v>
          </cell>
          <cell r="T2292">
            <v>0</v>
          </cell>
          <cell r="U2292">
            <v>0</v>
          </cell>
          <cell r="V2292">
            <v>80.55999755859375</v>
          </cell>
          <cell r="W2292" t="str">
            <v>CISCO_DAILY_BILL_DTL20040407.TXT</v>
          </cell>
          <cell r="X2292">
            <v>38085</v>
          </cell>
          <cell r="Z2292" t="str">
            <v>Print Summary</v>
          </cell>
        </row>
        <row r="2293">
          <cell r="E2293">
            <v>38113</v>
          </cell>
          <cell r="F2293">
            <v>30</v>
          </cell>
          <cell r="G2293">
            <v>650</v>
          </cell>
          <cell r="K2293" t="str">
            <v>DRLI</v>
          </cell>
          <cell r="L2293">
            <v>38083</v>
          </cell>
          <cell r="N2293">
            <v>519</v>
          </cell>
          <cell r="P2293">
            <v>131</v>
          </cell>
          <cell r="Q2293">
            <v>0</v>
          </cell>
          <cell r="R2293">
            <v>6.1500000953674316</v>
          </cell>
          <cell r="S2293">
            <v>30.229999542236328</v>
          </cell>
          <cell r="T2293">
            <v>0</v>
          </cell>
          <cell r="U2293">
            <v>0</v>
          </cell>
          <cell r="V2293">
            <v>74.519996643066406</v>
          </cell>
          <cell r="W2293" t="str">
            <v>CISCO_DAILY_BILL_DTL20040507.TXT</v>
          </cell>
          <cell r="X2293">
            <v>38117</v>
          </cell>
          <cell r="Z2293" t="str">
            <v>Print Summary</v>
          </cell>
        </row>
        <row r="2294">
          <cell r="E2294">
            <v>38145</v>
          </cell>
          <cell r="F2294">
            <v>32</v>
          </cell>
          <cell r="G2294">
            <v>786</v>
          </cell>
          <cell r="K2294" t="str">
            <v>DRLI</v>
          </cell>
          <cell r="L2294">
            <v>38113</v>
          </cell>
          <cell r="N2294">
            <v>643</v>
          </cell>
          <cell r="P2294">
            <v>143</v>
          </cell>
          <cell r="Q2294">
            <v>0</v>
          </cell>
          <cell r="R2294">
            <v>-7.570000171661377</v>
          </cell>
          <cell r="S2294">
            <v>22.239999771118164</v>
          </cell>
          <cell r="T2294">
            <v>0</v>
          </cell>
          <cell r="U2294">
            <v>0</v>
          </cell>
          <cell r="V2294">
            <v>69.69000244140625</v>
          </cell>
          <cell r="W2294" t="str">
            <v>CISCO_DAILY_BILL_DTL20040608.TXT</v>
          </cell>
          <cell r="X2294">
            <v>38147</v>
          </cell>
          <cell r="Z2294" t="str">
            <v>Print Summary</v>
          </cell>
        </row>
        <row r="2295">
          <cell r="E2295">
            <v>38175</v>
          </cell>
          <cell r="F2295">
            <v>30</v>
          </cell>
          <cell r="G2295">
            <v>778</v>
          </cell>
          <cell r="K2295" t="str">
            <v>DRLI</v>
          </cell>
          <cell r="L2295">
            <v>38145</v>
          </cell>
          <cell r="N2295">
            <v>629</v>
          </cell>
          <cell r="P2295">
            <v>149</v>
          </cell>
          <cell r="Q2295">
            <v>0</v>
          </cell>
          <cell r="R2295">
            <v>-7.4000000953674316</v>
          </cell>
          <cell r="S2295">
            <v>23.170000076293945</v>
          </cell>
          <cell r="T2295">
            <v>0</v>
          </cell>
          <cell r="U2295">
            <v>0</v>
          </cell>
          <cell r="V2295">
            <v>70.389999389648438</v>
          </cell>
          <cell r="W2295" t="str">
            <v>CISCO_DAILY_BILL_DTL20040708.TXT</v>
          </cell>
          <cell r="X2295">
            <v>38177</v>
          </cell>
          <cell r="Z2295" t="str">
            <v>Print Summary</v>
          </cell>
        </row>
        <row r="2296">
          <cell r="E2296">
            <v>38204</v>
          </cell>
          <cell r="F2296">
            <v>29</v>
          </cell>
          <cell r="G2296">
            <v>873</v>
          </cell>
          <cell r="K2296" t="str">
            <v>DRLI</v>
          </cell>
          <cell r="L2296">
            <v>38175</v>
          </cell>
          <cell r="N2296">
            <v>705</v>
          </cell>
          <cell r="P2296">
            <v>145</v>
          </cell>
          <cell r="Q2296">
            <v>23</v>
          </cell>
          <cell r="R2296">
            <v>-8.3000001907348633</v>
          </cell>
          <cell r="S2296">
            <v>22.549999237060547</v>
          </cell>
          <cell r="T2296">
            <v>14.909999847412109</v>
          </cell>
          <cell r="U2296">
            <v>0</v>
          </cell>
          <cell r="V2296">
            <v>89.290000915527344</v>
          </cell>
          <cell r="W2296" t="str">
            <v>CISCO_DAILY_BILL_DTL20040806.TXT</v>
          </cell>
          <cell r="X2296">
            <v>38208</v>
          </cell>
          <cell r="Z2296" t="str">
            <v>Print Summary</v>
          </cell>
        </row>
        <row r="2297">
          <cell r="E2297">
            <v>38237</v>
          </cell>
          <cell r="F2297">
            <v>33</v>
          </cell>
          <cell r="G2297">
            <v>955</v>
          </cell>
          <cell r="K2297" t="str">
            <v>DRLI</v>
          </cell>
          <cell r="L2297">
            <v>38204</v>
          </cell>
          <cell r="N2297">
            <v>784</v>
          </cell>
          <cell r="P2297">
            <v>141</v>
          </cell>
          <cell r="Q2297">
            <v>30</v>
          </cell>
          <cell r="R2297">
            <v>-10.739999771118164</v>
          </cell>
          <cell r="S2297">
            <v>21.680000305175781</v>
          </cell>
          <cell r="T2297">
            <v>19.389999389648438</v>
          </cell>
          <cell r="U2297">
            <v>0</v>
          </cell>
          <cell r="V2297">
            <v>96.120002746582031</v>
          </cell>
          <cell r="W2297" t="str">
            <v>CISCO_DAILY_BILL_DTL20040908.TXT</v>
          </cell>
          <cell r="X2297">
            <v>38239</v>
          </cell>
          <cell r="Z2297" t="str">
            <v>Print Summary</v>
          </cell>
        </row>
        <row r="2298">
          <cell r="E2298">
            <v>37810</v>
          </cell>
          <cell r="F2298">
            <v>8</v>
          </cell>
          <cell r="G2298">
            <v>164</v>
          </cell>
          <cell r="K2298" t="str">
            <v>DR</v>
          </cell>
          <cell r="L2298">
            <v>37802</v>
          </cell>
          <cell r="N2298">
            <v>136</v>
          </cell>
          <cell r="P2298">
            <v>28</v>
          </cell>
          <cell r="Q2298">
            <v>0</v>
          </cell>
          <cell r="R2298">
            <v>0.6600000262260437</v>
          </cell>
          <cell r="S2298">
            <v>4.820000171661377</v>
          </cell>
          <cell r="T2298">
            <v>0</v>
          </cell>
          <cell r="U2298">
            <v>0.85000002384185791</v>
          </cell>
          <cell r="V2298">
            <v>20.389999389648438</v>
          </cell>
          <cell r="W2298" t="str">
            <v>CISCO_DAILY_BILL_DTL20030805.TXT</v>
          </cell>
          <cell r="X2298">
            <v>37839</v>
          </cell>
          <cell r="Z2298" t="str">
            <v>Print Summary</v>
          </cell>
        </row>
        <row r="2299">
          <cell r="E2299">
            <v>37839</v>
          </cell>
          <cell r="F2299">
            <v>29</v>
          </cell>
          <cell r="G2299">
            <v>623</v>
          </cell>
          <cell r="K2299" t="str">
            <v>DR</v>
          </cell>
          <cell r="L2299">
            <v>37810</v>
          </cell>
          <cell r="N2299">
            <v>525</v>
          </cell>
          <cell r="P2299">
            <v>94</v>
          </cell>
          <cell r="Q2299">
            <v>4</v>
          </cell>
          <cell r="R2299">
            <v>2.559999942779541</v>
          </cell>
          <cell r="S2299">
            <v>16.180000305175781</v>
          </cell>
          <cell r="T2299">
            <v>2.6600000858306885</v>
          </cell>
          <cell r="U2299">
            <v>3.190000057220459</v>
          </cell>
          <cell r="V2299">
            <v>78.540000915527344</v>
          </cell>
          <cell r="W2299" t="str">
            <v>CISCO_DAILY_BILL_DTL20030807.TXT</v>
          </cell>
          <cell r="X2299">
            <v>37841</v>
          </cell>
          <cell r="Z2299" t="str">
            <v>Print Summary</v>
          </cell>
        </row>
        <row r="2300">
          <cell r="E2300">
            <v>37871</v>
          </cell>
          <cell r="F2300">
            <v>32</v>
          </cell>
          <cell r="G2300">
            <v>790</v>
          </cell>
          <cell r="K2300" t="str">
            <v>DR</v>
          </cell>
          <cell r="L2300">
            <v>37839</v>
          </cell>
          <cell r="N2300">
            <v>691</v>
          </cell>
          <cell r="P2300">
            <v>89</v>
          </cell>
          <cell r="Q2300">
            <v>10</v>
          </cell>
          <cell r="R2300">
            <v>3.4900000095367432</v>
          </cell>
          <cell r="S2300">
            <v>15.340000152587891</v>
          </cell>
          <cell r="T2300">
            <v>6.6500000953674316</v>
          </cell>
          <cell r="U2300">
            <v>3.9200000762939453</v>
          </cell>
          <cell r="V2300">
            <v>100.22000122070313</v>
          </cell>
          <cell r="W2300" t="str">
            <v>CISCO_DAILY_BILL_DTL20030908.TXT</v>
          </cell>
          <cell r="X2300">
            <v>37873</v>
          </cell>
          <cell r="Z2300" t="str">
            <v>Print Summary</v>
          </cell>
        </row>
        <row r="2301">
          <cell r="E2301">
            <v>37900</v>
          </cell>
          <cell r="F2301">
            <v>29</v>
          </cell>
          <cell r="G2301">
            <v>580</v>
          </cell>
          <cell r="K2301" t="str">
            <v>DR</v>
          </cell>
          <cell r="L2301">
            <v>37871</v>
          </cell>
          <cell r="N2301">
            <v>505</v>
          </cell>
          <cell r="P2301">
            <v>69</v>
          </cell>
          <cell r="Q2301">
            <v>6</v>
          </cell>
          <cell r="R2301">
            <v>2.809999942779541</v>
          </cell>
          <cell r="S2301">
            <v>11.920000076293945</v>
          </cell>
          <cell r="T2301">
            <v>3.9900000095367432</v>
          </cell>
          <cell r="U2301">
            <v>2.5699999332427979</v>
          </cell>
          <cell r="V2301">
            <v>70.910003662109375</v>
          </cell>
          <cell r="W2301" t="str">
            <v>CISCO_DAILY_BILL_DTL20031007.TXT</v>
          </cell>
          <cell r="X2301">
            <v>37902</v>
          </cell>
          <cell r="Z2301" t="str">
            <v>Print Summary</v>
          </cell>
        </row>
        <row r="2302">
          <cell r="E2302">
            <v>37929</v>
          </cell>
          <cell r="F2302">
            <v>29</v>
          </cell>
          <cell r="G2302">
            <v>617</v>
          </cell>
          <cell r="K2302" t="str">
            <v>DR</v>
          </cell>
          <cell r="L2302">
            <v>37900</v>
          </cell>
          <cell r="N2302">
            <v>542</v>
          </cell>
          <cell r="P2302">
            <v>70</v>
          </cell>
          <cell r="Q2302">
            <v>5</v>
          </cell>
          <cell r="R2302">
            <v>5</v>
          </cell>
          <cell r="S2302">
            <v>12.560000419616699</v>
          </cell>
          <cell r="T2302">
            <v>3.3299999237060547</v>
          </cell>
          <cell r="U2302">
            <v>2.7400000095367432</v>
          </cell>
          <cell r="V2302">
            <v>77.930000305175781</v>
          </cell>
          <cell r="W2302" t="str">
            <v>CISCO_DAILY_BILL_DTL20031106.TXT</v>
          </cell>
          <cell r="X2302">
            <v>37932</v>
          </cell>
          <cell r="Z2302" t="str">
            <v>Print Summary</v>
          </cell>
        </row>
        <row r="2303">
          <cell r="E2303">
            <v>37962</v>
          </cell>
          <cell r="F2303">
            <v>33</v>
          </cell>
          <cell r="G2303">
            <v>818</v>
          </cell>
          <cell r="K2303" t="str">
            <v>DR</v>
          </cell>
          <cell r="L2303">
            <v>37929</v>
          </cell>
          <cell r="N2303">
            <v>721</v>
          </cell>
          <cell r="P2303">
            <v>97</v>
          </cell>
          <cell r="Q2303">
            <v>0</v>
          </cell>
          <cell r="R2303">
            <v>24.530000686645508</v>
          </cell>
          <cell r="S2303">
            <v>25.610000610351563</v>
          </cell>
          <cell r="T2303">
            <v>0</v>
          </cell>
          <cell r="U2303">
            <v>3.630000114440918</v>
          </cell>
          <cell r="V2303">
            <v>125.79000091552734</v>
          </cell>
          <cell r="W2303" t="str">
            <v>CISCO_DAILY_BILL_DTL20031208.TXT</v>
          </cell>
          <cell r="X2303">
            <v>37964</v>
          </cell>
          <cell r="Z2303" t="str">
            <v>Print Summary</v>
          </cell>
        </row>
        <row r="2304">
          <cell r="E2304">
            <v>37993</v>
          </cell>
          <cell r="F2304">
            <v>31</v>
          </cell>
          <cell r="G2304">
            <v>956</v>
          </cell>
          <cell r="K2304" t="str">
            <v>DR</v>
          </cell>
          <cell r="L2304">
            <v>37962</v>
          </cell>
          <cell r="N2304">
            <v>831</v>
          </cell>
          <cell r="P2304">
            <v>120</v>
          </cell>
          <cell r="Q2304">
            <v>5</v>
          </cell>
          <cell r="R2304">
            <v>28.270000457763672</v>
          </cell>
          <cell r="S2304">
            <v>31.680000305175781</v>
          </cell>
          <cell r="T2304">
            <v>2.4200000762939453</v>
          </cell>
          <cell r="U2304">
            <v>4.25</v>
          </cell>
          <cell r="V2304">
            <v>154.6300048828125</v>
          </cell>
          <cell r="W2304" t="str">
            <v>CISCO_DAILY_BILL_DTL20040112.TXT</v>
          </cell>
          <cell r="X2304">
            <v>37999</v>
          </cell>
          <cell r="Z2304" t="str">
            <v>Print Summary</v>
          </cell>
        </row>
        <row r="2305">
          <cell r="E2305">
            <v>38022</v>
          </cell>
          <cell r="F2305">
            <v>29</v>
          </cell>
          <cell r="G2305">
            <v>709</v>
          </cell>
          <cell r="K2305" t="str">
            <v>DR</v>
          </cell>
          <cell r="L2305">
            <v>37993</v>
          </cell>
          <cell r="N2305">
            <v>623</v>
          </cell>
          <cell r="P2305">
            <v>79</v>
          </cell>
          <cell r="Q2305">
            <v>7</v>
          </cell>
          <cell r="R2305">
            <v>21.040000915527344</v>
          </cell>
          <cell r="S2305">
            <v>20.829999923706055</v>
          </cell>
          <cell r="T2305">
            <v>3.380000114440918</v>
          </cell>
          <cell r="U2305">
            <v>3.3299999237060547</v>
          </cell>
          <cell r="V2305">
            <v>109.55999755859375</v>
          </cell>
          <cell r="W2305" t="str">
            <v>CISCO_DAILY_BILL_DTL20040209.TXT</v>
          </cell>
          <cell r="X2305">
            <v>38027</v>
          </cell>
          <cell r="Z2305" t="str">
            <v>Print Summary</v>
          </cell>
        </row>
        <row r="2306">
          <cell r="E2306">
            <v>38054</v>
          </cell>
          <cell r="F2306">
            <v>32</v>
          </cell>
          <cell r="G2306">
            <v>686</v>
          </cell>
          <cell r="K2306" t="str">
            <v>DR</v>
          </cell>
          <cell r="L2306">
            <v>38022</v>
          </cell>
          <cell r="N2306">
            <v>564</v>
          </cell>
          <cell r="P2306">
            <v>122</v>
          </cell>
          <cell r="Q2306">
            <v>0</v>
          </cell>
          <cell r="R2306">
            <v>18.909999847412109</v>
          </cell>
          <cell r="S2306">
            <v>32.150001525878906</v>
          </cell>
          <cell r="T2306">
            <v>0</v>
          </cell>
          <cell r="U2306">
            <v>3.380000114440918</v>
          </cell>
          <cell r="V2306">
            <v>112.06999969482422</v>
          </cell>
          <cell r="W2306" t="str">
            <v>CISCO_DAILY_BILL_DTL20040309.TXT</v>
          </cell>
          <cell r="X2306">
            <v>38056</v>
          </cell>
          <cell r="Z2306" t="str">
            <v>Print Summary</v>
          </cell>
        </row>
        <row r="2307">
          <cell r="E2307">
            <v>38083</v>
          </cell>
          <cell r="F2307">
            <v>29</v>
          </cell>
          <cell r="G2307">
            <v>585</v>
          </cell>
          <cell r="K2307" t="str">
            <v>DR</v>
          </cell>
          <cell r="L2307">
            <v>38054</v>
          </cell>
          <cell r="N2307">
            <v>505</v>
          </cell>
          <cell r="P2307">
            <v>80</v>
          </cell>
          <cell r="Q2307">
            <v>0</v>
          </cell>
          <cell r="R2307">
            <v>16.930000305175781</v>
          </cell>
          <cell r="S2307">
            <v>21.079999923706055</v>
          </cell>
          <cell r="T2307">
            <v>0</v>
          </cell>
          <cell r="U2307">
            <v>2.880000114440918</v>
          </cell>
          <cell r="V2307">
            <v>90.129997253417969</v>
          </cell>
          <cell r="W2307" t="str">
            <v>CISCO_DAILY_BILL_DTL20040408.TXT</v>
          </cell>
          <cell r="X2307">
            <v>38086</v>
          </cell>
          <cell r="Z2307" t="str">
            <v>Print Summary</v>
          </cell>
        </row>
        <row r="2308">
          <cell r="E2308">
            <v>38113</v>
          </cell>
          <cell r="F2308">
            <v>30</v>
          </cell>
          <cell r="G2308">
            <v>623</v>
          </cell>
          <cell r="K2308" t="str">
            <v>DR</v>
          </cell>
          <cell r="L2308">
            <v>38083</v>
          </cell>
          <cell r="N2308">
            <v>515</v>
          </cell>
          <cell r="P2308">
            <v>108</v>
          </cell>
          <cell r="Q2308">
            <v>0</v>
          </cell>
          <cell r="R2308">
            <v>5.9600000381469727</v>
          </cell>
          <cell r="S2308">
            <v>25.409999847412109</v>
          </cell>
          <cell r="T2308">
            <v>0</v>
          </cell>
          <cell r="U2308">
            <v>3.0699999332427979</v>
          </cell>
          <cell r="V2308">
            <v>92.849998474121094</v>
          </cell>
          <cell r="W2308" t="str">
            <v>CISCO_DAILY_BILL_DTL20040507.TXT</v>
          </cell>
          <cell r="X2308">
            <v>38117</v>
          </cell>
          <cell r="Z2308" t="str">
            <v>Print Summary</v>
          </cell>
        </row>
        <row r="2309">
          <cell r="E2309">
            <v>38145</v>
          </cell>
          <cell r="F2309">
            <v>32</v>
          </cell>
          <cell r="G2309">
            <v>496</v>
          </cell>
          <cell r="K2309" t="str">
            <v>DR</v>
          </cell>
          <cell r="L2309">
            <v>38113</v>
          </cell>
          <cell r="N2309">
            <v>443</v>
          </cell>
          <cell r="P2309">
            <v>53</v>
          </cell>
          <cell r="Q2309">
            <v>0</v>
          </cell>
          <cell r="R2309">
            <v>-5.2100000381469727</v>
          </cell>
          <cell r="S2309">
            <v>8.2399997711181641</v>
          </cell>
          <cell r="T2309">
            <v>0</v>
          </cell>
          <cell r="U2309">
            <v>2.440000057220459</v>
          </cell>
          <cell r="V2309">
            <v>47.909999847412109</v>
          </cell>
          <cell r="W2309" t="str">
            <v>CISCO_DAILY_BILL_DTL20040609.TXT</v>
          </cell>
          <cell r="X2309">
            <v>38148</v>
          </cell>
          <cell r="Z2309" t="str">
            <v>Print Summary</v>
          </cell>
        </row>
        <row r="2310">
          <cell r="E2310">
            <v>38175</v>
          </cell>
          <cell r="F2310">
            <v>30</v>
          </cell>
          <cell r="G2310">
            <v>571</v>
          </cell>
          <cell r="K2310" t="str">
            <v>DR</v>
          </cell>
          <cell r="L2310">
            <v>38145</v>
          </cell>
          <cell r="N2310">
            <v>497</v>
          </cell>
          <cell r="P2310">
            <v>74</v>
          </cell>
          <cell r="Q2310">
            <v>0</v>
          </cell>
          <cell r="R2310">
            <v>-5.8499999046325684</v>
          </cell>
          <cell r="S2310">
            <v>11.510000228881836</v>
          </cell>
          <cell r="T2310">
            <v>0</v>
          </cell>
          <cell r="U2310">
            <v>2.8199999332427979</v>
          </cell>
          <cell r="V2310">
            <v>61.639999389648438</v>
          </cell>
          <cell r="W2310" t="str">
            <v>CISCO_DAILY_BILL_DTL20040708.TXT</v>
          </cell>
          <cell r="X2310">
            <v>38177</v>
          </cell>
          <cell r="Z2310" t="str">
            <v>Print Summary</v>
          </cell>
        </row>
        <row r="2311">
          <cell r="E2311">
            <v>38204</v>
          </cell>
          <cell r="F2311">
            <v>29</v>
          </cell>
          <cell r="G2311">
            <v>718</v>
          </cell>
          <cell r="K2311" t="str">
            <v>DR</v>
          </cell>
          <cell r="L2311">
            <v>38175</v>
          </cell>
          <cell r="N2311">
            <v>590</v>
          </cell>
          <cell r="P2311">
            <v>122</v>
          </cell>
          <cell r="Q2311">
            <v>6</v>
          </cell>
          <cell r="R2311">
            <v>-6.940000057220459</v>
          </cell>
          <cell r="S2311">
            <v>18.969999313354492</v>
          </cell>
          <cell r="T2311">
            <v>3.8900001049041748</v>
          </cell>
          <cell r="U2311">
            <v>3.5499999523162842</v>
          </cell>
          <cell r="V2311">
            <v>92.05999755859375</v>
          </cell>
          <cell r="W2311" t="str">
            <v>CISCO_DAILY_BILL_DTL20040809.TXT</v>
          </cell>
          <cell r="X2311">
            <v>38209</v>
          </cell>
          <cell r="Z2311" t="str">
            <v>Print Summary</v>
          </cell>
        </row>
        <row r="2312">
          <cell r="E2312">
            <v>38237</v>
          </cell>
          <cell r="F2312">
            <v>33</v>
          </cell>
          <cell r="G2312">
            <v>729</v>
          </cell>
          <cell r="K2312" t="str">
            <v>DR</v>
          </cell>
          <cell r="L2312">
            <v>38204</v>
          </cell>
          <cell r="N2312">
            <v>640</v>
          </cell>
          <cell r="P2312">
            <v>80</v>
          </cell>
          <cell r="Q2312">
            <v>9</v>
          </cell>
          <cell r="R2312">
            <v>-8.9700002670288086</v>
          </cell>
          <cell r="S2312">
            <v>12.189999580383301</v>
          </cell>
          <cell r="T2312">
            <v>5.809999942779541</v>
          </cell>
          <cell r="U2312">
            <v>3.5899999141693115</v>
          </cell>
          <cell r="V2312">
            <v>84.910003662109375</v>
          </cell>
          <cell r="W2312" t="str">
            <v>CISCO_DAILY_BILL_DTL20040908.TXT</v>
          </cell>
          <cell r="X2312">
            <v>38239</v>
          </cell>
          <cell r="Z2312" t="str">
            <v>Print Summary</v>
          </cell>
        </row>
        <row r="2313">
          <cell r="E2313">
            <v>37811</v>
          </cell>
          <cell r="F2313">
            <v>9</v>
          </cell>
          <cell r="G2313">
            <v>171</v>
          </cell>
          <cell r="K2313" t="str">
            <v>DR</v>
          </cell>
          <cell r="L2313">
            <v>37802</v>
          </cell>
          <cell r="N2313">
            <v>152</v>
          </cell>
          <cell r="P2313">
            <v>19</v>
          </cell>
          <cell r="Q2313">
            <v>0</v>
          </cell>
          <cell r="R2313">
            <v>0.74000000953674316</v>
          </cell>
          <cell r="S2313">
            <v>3.2699999809265137</v>
          </cell>
          <cell r="T2313">
            <v>0</v>
          </cell>
          <cell r="U2313">
            <v>0.87000000476837158</v>
          </cell>
          <cell r="V2313">
            <v>19.309999465942383</v>
          </cell>
          <cell r="W2313" t="str">
            <v>CISCO_DAILY_BILL_DTL20030710.TXT</v>
          </cell>
          <cell r="X2313">
            <v>37813</v>
          </cell>
          <cell r="Z2313" t="str">
            <v>Print Summary</v>
          </cell>
        </row>
        <row r="2314">
          <cell r="E2314">
            <v>37840</v>
          </cell>
          <cell r="F2314">
            <v>29</v>
          </cell>
          <cell r="G2314">
            <v>585</v>
          </cell>
          <cell r="K2314" t="str">
            <v>DR</v>
          </cell>
          <cell r="L2314">
            <v>37811</v>
          </cell>
          <cell r="N2314">
            <v>473</v>
          </cell>
          <cell r="P2314">
            <v>108</v>
          </cell>
          <cell r="Q2314">
            <v>4</v>
          </cell>
          <cell r="R2314">
            <v>2.2999999523162842</v>
          </cell>
          <cell r="S2314">
            <v>18.590000152587891</v>
          </cell>
          <cell r="T2314">
            <v>2.6600000858306885</v>
          </cell>
          <cell r="U2314">
            <v>3</v>
          </cell>
          <cell r="V2314">
            <v>76.650001525878906</v>
          </cell>
          <cell r="W2314" t="str">
            <v>CISCO_DAILY_BILL_DTL20030808.TXT</v>
          </cell>
          <cell r="X2314">
            <v>37844</v>
          </cell>
          <cell r="Z2314" t="str">
            <v>Print Summary</v>
          </cell>
        </row>
        <row r="2315">
          <cell r="E2315">
            <v>37872</v>
          </cell>
          <cell r="F2315">
            <v>32</v>
          </cell>
          <cell r="G2315">
            <v>1015</v>
          </cell>
          <cell r="K2315" t="str">
            <v>DR</v>
          </cell>
          <cell r="L2315">
            <v>37840</v>
          </cell>
          <cell r="N2315">
            <v>795</v>
          </cell>
          <cell r="P2315">
            <v>215</v>
          </cell>
          <cell r="Q2315">
            <v>5</v>
          </cell>
          <cell r="R2315">
            <v>4</v>
          </cell>
          <cell r="S2315">
            <v>37.049999237060547</v>
          </cell>
          <cell r="T2315">
            <v>3.3199999332427979</v>
          </cell>
          <cell r="U2315">
            <v>5.0500001907348633</v>
          </cell>
          <cell r="V2315">
            <v>146.77000427246094</v>
          </cell>
          <cell r="W2315" t="str">
            <v>CISCO_DAILY_BILL_DTL20030910.TXT</v>
          </cell>
          <cell r="X2315">
            <v>37875</v>
          </cell>
          <cell r="Z2315" t="str">
            <v>Print Summary</v>
          </cell>
        </row>
        <row r="2316">
          <cell r="E2316">
            <v>37901</v>
          </cell>
          <cell r="F2316">
            <v>29</v>
          </cell>
          <cell r="G2316">
            <v>459</v>
          </cell>
          <cell r="K2316" t="str">
            <v>DR</v>
          </cell>
          <cell r="L2316">
            <v>37872</v>
          </cell>
          <cell r="N2316">
            <v>386</v>
          </cell>
          <cell r="P2316">
            <v>69</v>
          </cell>
          <cell r="Q2316">
            <v>4</v>
          </cell>
          <cell r="R2316">
            <v>2.1500000953674316</v>
          </cell>
          <cell r="S2316">
            <v>11.930000305175781</v>
          </cell>
          <cell r="T2316">
            <v>2.6600000858306885</v>
          </cell>
          <cell r="U2316">
            <v>2.0299999713897705</v>
          </cell>
          <cell r="V2316">
            <v>55.560001373291016</v>
          </cell>
          <cell r="W2316" t="str">
            <v>CISCO_DAILY_BILL_DTL20031009.TXT</v>
          </cell>
          <cell r="X2316">
            <v>37904</v>
          </cell>
          <cell r="Z2316" t="str">
            <v>Print Summary</v>
          </cell>
        </row>
        <row r="2317">
          <cell r="E2317">
            <v>37930</v>
          </cell>
          <cell r="F2317">
            <v>29</v>
          </cell>
          <cell r="G2317">
            <v>462</v>
          </cell>
          <cell r="K2317" t="str">
            <v>DR</v>
          </cell>
          <cell r="L2317">
            <v>37901</v>
          </cell>
          <cell r="N2317">
            <v>383</v>
          </cell>
          <cell r="P2317">
            <v>75</v>
          </cell>
          <cell r="Q2317">
            <v>4</v>
          </cell>
          <cell r="R2317">
            <v>4.4899997711181641</v>
          </cell>
          <cell r="S2317">
            <v>14.149999618530273</v>
          </cell>
          <cell r="T2317">
            <v>2.6600000858306885</v>
          </cell>
          <cell r="U2317">
            <v>2.0499999523162842</v>
          </cell>
          <cell r="V2317">
            <v>60.020000457763672</v>
          </cell>
          <cell r="W2317" t="str">
            <v>CISCO_DAILY_BILL_DTL20031106.TXT</v>
          </cell>
          <cell r="X2317">
            <v>37932</v>
          </cell>
          <cell r="Z2317" t="str">
            <v>Print Summary</v>
          </cell>
        </row>
        <row r="2318">
          <cell r="E2318">
            <v>37963</v>
          </cell>
          <cell r="F2318">
            <v>33</v>
          </cell>
          <cell r="G2318">
            <v>692</v>
          </cell>
          <cell r="K2318" t="str">
            <v>DR</v>
          </cell>
          <cell r="L2318">
            <v>37930</v>
          </cell>
          <cell r="N2318">
            <v>611</v>
          </cell>
          <cell r="P2318">
            <v>81</v>
          </cell>
          <cell r="Q2318">
            <v>0</v>
          </cell>
          <cell r="R2318">
            <v>20.790000915527344</v>
          </cell>
          <cell r="S2318">
            <v>21.389999389648438</v>
          </cell>
          <cell r="T2318">
            <v>0</v>
          </cell>
          <cell r="U2318">
            <v>3.0699999332427979</v>
          </cell>
          <cell r="V2318">
            <v>97.849998474121094</v>
          </cell>
          <cell r="W2318" t="str">
            <v>CISCO_DAILY_BILL_DTL20031209.TXT</v>
          </cell>
          <cell r="X2318">
            <v>37965</v>
          </cell>
          <cell r="Z2318" t="str">
            <v>Print Summary</v>
          </cell>
        </row>
        <row r="2319">
          <cell r="E2319">
            <v>37994</v>
          </cell>
          <cell r="F2319">
            <v>31</v>
          </cell>
          <cell r="G2319">
            <v>890</v>
          </cell>
          <cell r="K2319" t="str">
            <v>DR</v>
          </cell>
          <cell r="L2319">
            <v>37963</v>
          </cell>
          <cell r="N2319">
            <v>790</v>
          </cell>
          <cell r="P2319">
            <v>97</v>
          </cell>
          <cell r="Q2319">
            <v>3</v>
          </cell>
          <cell r="R2319">
            <v>26.879999160766602</v>
          </cell>
          <cell r="S2319">
            <v>25.610000610351563</v>
          </cell>
          <cell r="T2319">
            <v>1.4500000476837158</v>
          </cell>
          <cell r="U2319">
            <v>3.9600000381469727</v>
          </cell>
          <cell r="V2319">
            <v>130.11000061035156</v>
          </cell>
          <cell r="W2319" t="str">
            <v>CISCO_DAILY_BILL_DTL20040112.TXT</v>
          </cell>
          <cell r="X2319">
            <v>37999</v>
          </cell>
          <cell r="Z2319" t="str">
            <v>Print Summary</v>
          </cell>
        </row>
        <row r="2320">
          <cell r="E2320">
            <v>38025</v>
          </cell>
          <cell r="F2320">
            <v>31</v>
          </cell>
          <cell r="G2320">
            <v>1213</v>
          </cell>
          <cell r="K2320" t="str">
            <v>DR</v>
          </cell>
          <cell r="L2320">
            <v>37994</v>
          </cell>
          <cell r="N2320">
            <v>1097</v>
          </cell>
          <cell r="P2320">
            <v>104</v>
          </cell>
          <cell r="Q2320">
            <v>12</v>
          </cell>
          <cell r="R2320">
            <v>36.970001220703125</v>
          </cell>
          <cell r="S2320">
            <v>27.430000305175781</v>
          </cell>
          <cell r="T2320">
            <v>5.8000001907348633</v>
          </cell>
          <cell r="U2320">
            <v>5.7600002288818359</v>
          </cell>
          <cell r="V2320">
            <v>179.89999389648438</v>
          </cell>
          <cell r="W2320" t="str">
            <v>CISCO_DAILY_BILL_DTL20040210.TXT</v>
          </cell>
          <cell r="X2320">
            <v>38028</v>
          </cell>
          <cell r="Z2320" t="str">
            <v>Print Summary</v>
          </cell>
        </row>
        <row r="2321">
          <cell r="E2321">
            <v>38055</v>
          </cell>
          <cell r="F2321">
            <v>30</v>
          </cell>
          <cell r="G2321">
            <v>1093</v>
          </cell>
          <cell r="K2321" t="str">
            <v>DR</v>
          </cell>
          <cell r="L2321">
            <v>38025</v>
          </cell>
          <cell r="N2321">
            <v>973</v>
          </cell>
          <cell r="P2321">
            <v>120</v>
          </cell>
          <cell r="Q2321">
            <v>0</v>
          </cell>
          <cell r="R2321">
            <v>32.619998931884766</v>
          </cell>
          <cell r="S2321">
            <v>31.620000839233398</v>
          </cell>
          <cell r="T2321">
            <v>0</v>
          </cell>
          <cell r="U2321">
            <v>5.380000114440918</v>
          </cell>
          <cell r="V2321">
            <v>161.91000366210938</v>
          </cell>
          <cell r="W2321" t="str">
            <v>CISCO_DAILY_BILL_DTL20040310.TXT</v>
          </cell>
          <cell r="X2321">
            <v>38057</v>
          </cell>
          <cell r="Z2321" t="str">
            <v>Print Summary</v>
          </cell>
        </row>
        <row r="2322">
          <cell r="E2322">
            <v>38084</v>
          </cell>
          <cell r="F2322">
            <v>29</v>
          </cell>
          <cell r="G2322">
            <v>777</v>
          </cell>
          <cell r="K2322" t="str">
            <v>DR</v>
          </cell>
          <cell r="L2322">
            <v>38055</v>
          </cell>
          <cell r="N2322">
            <v>668</v>
          </cell>
          <cell r="P2322">
            <v>109</v>
          </cell>
          <cell r="Q2322">
            <v>0</v>
          </cell>
          <cell r="R2322">
            <v>22.399999618530273</v>
          </cell>
          <cell r="S2322">
            <v>28.719999313354492</v>
          </cell>
          <cell r="T2322">
            <v>0</v>
          </cell>
          <cell r="U2322">
            <v>3.8299999237060547</v>
          </cell>
          <cell r="V2322">
            <v>117.11000061035156</v>
          </cell>
          <cell r="W2322" t="str">
            <v>CISCO_DAILY_BILL_DTL20040408.TXT</v>
          </cell>
          <cell r="X2322">
            <v>38086</v>
          </cell>
          <cell r="Z2322" t="str">
            <v>Print Summary</v>
          </cell>
        </row>
        <row r="2323">
          <cell r="E2323">
            <v>38116</v>
          </cell>
          <cell r="F2323">
            <v>32</v>
          </cell>
          <cell r="G2323">
            <v>806</v>
          </cell>
          <cell r="K2323" t="str">
            <v>DR</v>
          </cell>
          <cell r="L2323">
            <v>38084</v>
          </cell>
          <cell r="N2323">
            <v>709</v>
          </cell>
          <cell r="P2323">
            <v>97</v>
          </cell>
          <cell r="Q2323">
            <v>0</v>
          </cell>
          <cell r="R2323">
            <v>7.5900001525878906</v>
          </cell>
          <cell r="S2323">
            <v>22.290000915527344</v>
          </cell>
          <cell r="T2323">
            <v>0</v>
          </cell>
          <cell r="U2323">
            <v>3.9600000381469727</v>
          </cell>
          <cell r="V2323">
            <v>105.73000335693359</v>
          </cell>
          <cell r="W2323" t="str">
            <v>CISCO_DAILY_BILL_DTL20040510.TXT</v>
          </cell>
          <cell r="X2323">
            <v>38118</v>
          </cell>
          <cell r="Z2323" t="str">
            <v>Print Summary</v>
          </cell>
        </row>
        <row r="2324">
          <cell r="E2324">
            <v>38146</v>
          </cell>
          <cell r="F2324">
            <v>30</v>
          </cell>
          <cell r="G2324">
            <v>450</v>
          </cell>
          <cell r="K2324" t="str">
            <v>DR</v>
          </cell>
          <cell r="L2324">
            <v>38116</v>
          </cell>
          <cell r="N2324">
            <v>401</v>
          </cell>
          <cell r="P2324">
            <v>49</v>
          </cell>
          <cell r="Q2324">
            <v>0</v>
          </cell>
          <cell r="R2324">
            <v>-4.7199997901916504</v>
          </cell>
          <cell r="S2324">
            <v>7.619999885559082</v>
          </cell>
          <cell r="T2324">
            <v>0</v>
          </cell>
          <cell r="U2324">
            <v>2.2200000286102295</v>
          </cell>
          <cell r="V2324">
            <v>43.400001525878906</v>
          </cell>
          <cell r="W2324" t="str">
            <v>CISCO_DAILY_BILL_DTL20040609.TXT</v>
          </cell>
          <cell r="X2324">
            <v>38148</v>
          </cell>
          <cell r="Z2324" t="str">
            <v>Print Summary</v>
          </cell>
        </row>
        <row r="2325">
          <cell r="E2325">
            <v>38176</v>
          </cell>
          <cell r="F2325">
            <v>30</v>
          </cell>
          <cell r="G2325">
            <v>460</v>
          </cell>
          <cell r="K2325" t="str">
            <v>DR</v>
          </cell>
          <cell r="L2325">
            <v>38146</v>
          </cell>
          <cell r="N2325">
            <v>409</v>
          </cell>
          <cell r="P2325">
            <v>51</v>
          </cell>
          <cell r="Q2325">
            <v>0</v>
          </cell>
          <cell r="R2325">
            <v>-4.809999942779541</v>
          </cell>
          <cell r="S2325">
            <v>7.929999828338623</v>
          </cell>
          <cell r="T2325">
            <v>0</v>
          </cell>
          <cell r="U2325">
            <v>2.2699999809265137</v>
          </cell>
          <cell r="V2325">
            <v>44.880001068115234</v>
          </cell>
          <cell r="W2325" t="str">
            <v>CISCO_DAILY_BILL_DTL20040709.TXT</v>
          </cell>
          <cell r="X2325">
            <v>38180</v>
          </cell>
          <cell r="Z2325" t="str">
            <v>Print Summary</v>
          </cell>
        </row>
        <row r="2326">
          <cell r="E2326">
            <v>38207</v>
          </cell>
          <cell r="F2326">
            <v>31</v>
          </cell>
          <cell r="G2326">
            <v>715</v>
          </cell>
          <cell r="K2326" t="str">
            <v>DR</v>
          </cell>
          <cell r="L2326">
            <v>38176</v>
          </cell>
          <cell r="N2326">
            <v>547</v>
          </cell>
          <cell r="P2326">
            <v>163</v>
          </cell>
          <cell r="Q2326">
            <v>5</v>
          </cell>
          <cell r="R2326">
            <v>-6.440000057220459</v>
          </cell>
          <cell r="S2326">
            <v>25.350000381469727</v>
          </cell>
          <cell r="T2326">
            <v>3.2400000095367432</v>
          </cell>
          <cell r="U2326">
            <v>3.5199999809265137</v>
          </cell>
          <cell r="V2326">
            <v>96.639999389648438</v>
          </cell>
          <cell r="W2326" t="str">
            <v>CISCO_DAILY_BILL_DTL20040809.TXT</v>
          </cell>
          <cell r="X2326">
            <v>38209</v>
          </cell>
          <cell r="Z2326" t="str">
            <v>Print Summary</v>
          </cell>
        </row>
        <row r="2327">
          <cell r="E2327">
            <v>38238</v>
          </cell>
          <cell r="F2327">
            <v>31</v>
          </cell>
          <cell r="G2327">
            <v>587</v>
          </cell>
          <cell r="K2327" t="str">
            <v>DR</v>
          </cell>
          <cell r="L2327">
            <v>38207</v>
          </cell>
          <cell r="N2327">
            <v>510</v>
          </cell>
          <cell r="P2327">
            <v>67</v>
          </cell>
          <cell r="Q2327">
            <v>10</v>
          </cell>
          <cell r="R2327">
            <v>-7.119999885559082</v>
          </cell>
          <cell r="S2327">
            <v>10.319999694824219</v>
          </cell>
          <cell r="T2327">
            <v>6.4499998092651367</v>
          </cell>
          <cell r="U2327">
            <v>2.8900001049041748</v>
          </cell>
          <cell r="V2327">
            <v>67.639999389648438</v>
          </cell>
          <cell r="W2327" t="str">
            <v>CISCO_DAILY_BILL_DTL20040909.TXT</v>
          </cell>
          <cell r="X2327">
            <v>38240</v>
          </cell>
          <cell r="Z2327" t="str">
            <v>Print Summary</v>
          </cell>
        </row>
        <row r="2328">
          <cell r="E2328">
            <v>37811</v>
          </cell>
          <cell r="F2328">
            <v>9</v>
          </cell>
          <cell r="G2328">
            <v>249</v>
          </cell>
          <cell r="K2328" t="str">
            <v>DR</v>
          </cell>
          <cell r="L2328">
            <v>37802</v>
          </cell>
          <cell r="N2328">
            <v>221</v>
          </cell>
          <cell r="P2328">
            <v>28</v>
          </cell>
          <cell r="Q2328">
            <v>0</v>
          </cell>
          <cell r="R2328">
            <v>9.6999998092651367</v>
          </cell>
          <cell r="S2328">
            <v>4.309999942779541</v>
          </cell>
          <cell r="T2328">
            <v>0</v>
          </cell>
          <cell r="U2328">
            <v>1.2799999713897705</v>
          </cell>
          <cell r="V2328">
            <v>38.330001831054688</v>
          </cell>
          <cell r="W2328" t="str">
            <v>CISCO_DAILY_BILL_DTL20030717.TXT</v>
          </cell>
          <cell r="X2328">
            <v>37820</v>
          </cell>
          <cell r="Z2328" t="str">
            <v>Print Summary</v>
          </cell>
        </row>
        <row r="2329">
          <cell r="E2329">
            <v>37840</v>
          </cell>
          <cell r="F2329">
            <v>29</v>
          </cell>
          <cell r="G2329">
            <v>1014</v>
          </cell>
          <cell r="K2329" t="str">
            <v>DR</v>
          </cell>
          <cell r="L2329">
            <v>37811</v>
          </cell>
          <cell r="N2329">
            <v>844</v>
          </cell>
          <cell r="P2329">
            <v>158</v>
          </cell>
          <cell r="Q2329">
            <v>12</v>
          </cell>
          <cell r="R2329">
            <v>37.029998779296875</v>
          </cell>
          <cell r="S2329">
            <v>24.309999465942383</v>
          </cell>
          <cell r="T2329">
            <v>5.690000057220459</v>
          </cell>
          <cell r="U2329">
            <v>5.1999998092651367</v>
          </cell>
          <cell r="V2329">
            <v>171.08000183105469</v>
          </cell>
          <cell r="W2329" t="str">
            <v>CISCO_DAILY_BILL_DTL20030811.TXT</v>
          </cell>
          <cell r="X2329">
            <v>37845</v>
          </cell>
          <cell r="Z2329" t="str">
            <v>Print Summary</v>
          </cell>
        </row>
        <row r="2330">
          <cell r="E2330">
            <v>37872</v>
          </cell>
          <cell r="F2330">
            <v>32</v>
          </cell>
          <cell r="G2330">
            <v>1032</v>
          </cell>
          <cell r="K2330" t="str">
            <v>DR</v>
          </cell>
          <cell r="L2330">
            <v>37840</v>
          </cell>
          <cell r="N2330">
            <v>927</v>
          </cell>
          <cell r="P2330">
            <v>95</v>
          </cell>
          <cell r="Q2330">
            <v>10</v>
          </cell>
          <cell r="R2330">
            <v>40.799999237060547</v>
          </cell>
          <cell r="S2330">
            <v>14.630000114440918</v>
          </cell>
          <cell r="T2330">
            <v>4.7399997711181641</v>
          </cell>
          <cell r="U2330">
            <v>5.1500000953674316</v>
          </cell>
          <cell r="V2330">
            <v>164.32000732421875</v>
          </cell>
          <cell r="W2330" t="str">
            <v>CISCO_DAILY_BILL_DTL20030909.TXT</v>
          </cell>
          <cell r="X2330">
            <v>37874</v>
          </cell>
          <cell r="Z2330" t="str">
            <v>Print Summary</v>
          </cell>
        </row>
        <row r="2331">
          <cell r="E2331">
            <v>37901</v>
          </cell>
          <cell r="F2331">
            <v>29</v>
          </cell>
          <cell r="G2331">
            <v>609</v>
          </cell>
          <cell r="K2331" t="str">
            <v>DR</v>
          </cell>
          <cell r="L2331">
            <v>37872</v>
          </cell>
          <cell r="N2331">
            <v>527</v>
          </cell>
          <cell r="P2331">
            <v>72</v>
          </cell>
          <cell r="Q2331">
            <v>10</v>
          </cell>
          <cell r="R2331">
            <v>23.479999542236328</v>
          </cell>
          <cell r="S2331">
            <v>11.130000114440918</v>
          </cell>
          <cell r="T2331">
            <v>4.75</v>
          </cell>
          <cell r="U2331">
            <v>2.7100000381469727</v>
          </cell>
          <cell r="V2331">
            <v>94.720001220703125</v>
          </cell>
          <cell r="W2331" t="str">
            <v>CISCO_DAILY_BILL_DTL20031014.TXT</v>
          </cell>
          <cell r="X2331">
            <v>37909</v>
          </cell>
          <cell r="Z2331" t="str">
            <v>Print Summary</v>
          </cell>
        </row>
        <row r="2332">
          <cell r="E2332">
            <v>37930</v>
          </cell>
          <cell r="F2332">
            <v>29</v>
          </cell>
          <cell r="G2332">
            <v>638</v>
          </cell>
          <cell r="K2332" t="str">
            <v>DR</v>
          </cell>
          <cell r="L2332">
            <v>37901</v>
          </cell>
          <cell r="N2332">
            <v>538</v>
          </cell>
          <cell r="P2332">
            <v>93</v>
          </cell>
          <cell r="Q2332">
            <v>7</v>
          </cell>
          <cell r="R2332">
            <v>23.879999160766602</v>
          </cell>
          <cell r="S2332">
            <v>13.199999809265137</v>
          </cell>
          <cell r="T2332">
            <v>3.3199999332427979</v>
          </cell>
          <cell r="U2332">
            <v>2.8299999237060547</v>
          </cell>
          <cell r="V2332">
            <v>99.889999389648438</v>
          </cell>
          <cell r="W2332" t="str">
            <v>CISCO_DAILY_BILL_DTL20031106.TXT</v>
          </cell>
          <cell r="X2332">
            <v>37932</v>
          </cell>
          <cell r="Z2332" t="str">
            <v>Print Summary</v>
          </cell>
        </row>
        <row r="2333">
          <cell r="E2333">
            <v>37963</v>
          </cell>
          <cell r="F2333">
            <v>33</v>
          </cell>
          <cell r="G2333">
            <v>623</v>
          </cell>
          <cell r="K2333" t="str">
            <v>DR</v>
          </cell>
          <cell r="L2333">
            <v>37930</v>
          </cell>
          <cell r="N2333">
            <v>520</v>
          </cell>
          <cell r="P2333">
            <v>103</v>
          </cell>
          <cell r="Q2333">
            <v>0</v>
          </cell>
          <cell r="R2333">
            <v>22.530000686645508</v>
          </cell>
          <cell r="S2333">
            <v>4.9800000190734863</v>
          </cell>
          <cell r="T2333">
            <v>0</v>
          </cell>
          <cell r="U2333">
            <v>2.7599999904632568</v>
          </cell>
          <cell r="V2333">
            <v>82.080001831054688</v>
          </cell>
          <cell r="W2333" t="str">
            <v>CISCO_DAILY_BILL_DTL20031209.TXT</v>
          </cell>
          <cell r="X2333">
            <v>37965</v>
          </cell>
          <cell r="Z2333" t="str">
            <v>Print Summary</v>
          </cell>
        </row>
        <row r="2334">
          <cell r="E2334">
            <v>37994</v>
          </cell>
          <cell r="F2334">
            <v>31</v>
          </cell>
          <cell r="G2334">
            <v>536</v>
          </cell>
          <cell r="K2334" t="str">
            <v>DR</v>
          </cell>
          <cell r="L2334">
            <v>37963</v>
          </cell>
          <cell r="N2334">
            <v>437</v>
          </cell>
          <cell r="P2334">
            <v>94</v>
          </cell>
          <cell r="Q2334">
            <v>5</v>
          </cell>
          <cell r="R2334">
            <v>18.930000305175781</v>
          </cell>
          <cell r="S2334">
            <v>4.5399999618530273</v>
          </cell>
          <cell r="T2334">
            <v>3.2899999618530273</v>
          </cell>
          <cell r="U2334">
            <v>2.380000114440918</v>
          </cell>
          <cell r="V2334">
            <v>72.55999755859375</v>
          </cell>
          <cell r="W2334" t="str">
            <v>CISCO_DAILY_BILL_DTL20040109.TXT</v>
          </cell>
          <cell r="X2334">
            <v>37998</v>
          </cell>
          <cell r="Z2334" t="str">
            <v>Print Summary</v>
          </cell>
        </row>
        <row r="2335">
          <cell r="E2335">
            <v>38025</v>
          </cell>
          <cell r="F2335">
            <v>31</v>
          </cell>
          <cell r="G2335">
            <v>565</v>
          </cell>
          <cell r="K2335" t="str">
            <v>DR</v>
          </cell>
          <cell r="L2335">
            <v>37994</v>
          </cell>
          <cell r="N2335">
            <v>469</v>
          </cell>
          <cell r="P2335">
            <v>88</v>
          </cell>
          <cell r="Q2335">
            <v>8</v>
          </cell>
          <cell r="R2335">
            <v>20.200000762939453</v>
          </cell>
          <cell r="S2335">
            <v>4.2300000190734863</v>
          </cell>
          <cell r="T2335">
            <v>5.2600002288818359</v>
          </cell>
          <cell r="U2335">
            <v>2.6700000762939453</v>
          </cell>
          <cell r="V2335">
            <v>78.019996643066406</v>
          </cell>
          <cell r="W2335" t="str">
            <v>CISCO_DAILY_BILL_DTL20040209.TXT</v>
          </cell>
          <cell r="X2335">
            <v>38027</v>
          </cell>
          <cell r="Z2335" t="str">
            <v>Print Summary</v>
          </cell>
        </row>
        <row r="2336">
          <cell r="E2336">
            <v>38055</v>
          </cell>
          <cell r="F2336">
            <v>30</v>
          </cell>
          <cell r="G2336">
            <v>527</v>
          </cell>
          <cell r="K2336" t="str">
            <v>DR</v>
          </cell>
          <cell r="L2336">
            <v>38025</v>
          </cell>
          <cell r="N2336">
            <v>448</v>
          </cell>
          <cell r="P2336">
            <v>79</v>
          </cell>
          <cell r="Q2336">
            <v>0</v>
          </cell>
          <cell r="R2336">
            <v>19.190000534057617</v>
          </cell>
          <cell r="S2336">
            <v>3.7799999713897705</v>
          </cell>
          <cell r="T2336">
            <v>0</v>
          </cell>
          <cell r="U2336">
            <v>2.5999999046325684</v>
          </cell>
          <cell r="V2336">
            <v>68.019996643066406</v>
          </cell>
          <cell r="W2336" t="str">
            <v>CISCO_DAILY_BILL_DTL20040310.TXT</v>
          </cell>
          <cell r="X2336">
            <v>38057</v>
          </cell>
          <cell r="Z2336" t="str">
            <v>Print Summary</v>
          </cell>
        </row>
        <row r="2337">
          <cell r="E2337">
            <v>38084</v>
          </cell>
          <cell r="F2337">
            <v>29</v>
          </cell>
          <cell r="G2337">
            <v>534</v>
          </cell>
          <cell r="K2337" t="str">
            <v>DR</v>
          </cell>
          <cell r="L2337">
            <v>38055</v>
          </cell>
          <cell r="N2337">
            <v>462</v>
          </cell>
          <cell r="P2337">
            <v>72</v>
          </cell>
          <cell r="Q2337">
            <v>0</v>
          </cell>
          <cell r="R2337">
            <v>19.790000915527344</v>
          </cell>
          <cell r="S2337">
            <v>3.440000057220459</v>
          </cell>
          <cell r="T2337">
            <v>0</v>
          </cell>
          <cell r="U2337">
            <v>2.630000114440918</v>
          </cell>
          <cell r="V2337">
            <v>69.949996948242188</v>
          </cell>
          <cell r="W2337" t="str">
            <v>CISCO_DAILY_BILL_DTL20040408.TXT</v>
          </cell>
          <cell r="X2337">
            <v>38086</v>
          </cell>
          <cell r="Z2337" t="str">
            <v>Print Summary</v>
          </cell>
        </row>
        <row r="2338">
          <cell r="E2338">
            <v>38116</v>
          </cell>
          <cell r="F2338">
            <v>32</v>
          </cell>
          <cell r="G2338">
            <v>768</v>
          </cell>
          <cell r="K2338" t="str">
            <v>DR</v>
          </cell>
          <cell r="L2338">
            <v>38084</v>
          </cell>
          <cell r="N2338">
            <v>650</v>
          </cell>
          <cell r="P2338">
            <v>118</v>
          </cell>
          <cell r="Q2338">
            <v>0</v>
          </cell>
          <cell r="R2338">
            <v>18.090000152587891</v>
          </cell>
          <cell r="S2338">
            <v>7.059999942779541</v>
          </cell>
          <cell r="T2338">
            <v>0</v>
          </cell>
          <cell r="U2338">
            <v>3.7699999809265137</v>
          </cell>
          <cell r="V2338">
            <v>104.51000213623047</v>
          </cell>
          <cell r="W2338" t="str">
            <v>CISCO_DAILY_BILL_DTL20040510.TXT</v>
          </cell>
          <cell r="X2338">
            <v>38118</v>
          </cell>
          <cell r="Z2338" t="str">
            <v>Print Summary</v>
          </cell>
        </row>
        <row r="2339">
          <cell r="E2339">
            <v>38146</v>
          </cell>
          <cell r="F2339">
            <v>30</v>
          </cell>
          <cell r="G2339">
            <v>621</v>
          </cell>
          <cell r="K2339" t="str">
            <v>DR</v>
          </cell>
          <cell r="L2339">
            <v>38116</v>
          </cell>
          <cell r="N2339">
            <v>523</v>
          </cell>
          <cell r="P2339">
            <v>98</v>
          </cell>
          <cell r="Q2339">
            <v>0</v>
          </cell>
          <cell r="R2339">
            <v>14.239999771118164</v>
          </cell>
          <cell r="S2339">
            <v>13.449999809265137</v>
          </cell>
          <cell r="T2339">
            <v>0</v>
          </cell>
          <cell r="U2339">
            <v>3.059999942779541</v>
          </cell>
          <cell r="V2339">
            <v>90.209999084472656</v>
          </cell>
          <cell r="W2339" t="str">
            <v>CISCO_DAILY_BILL_DTL20040609.TXT</v>
          </cell>
          <cell r="X2339">
            <v>38148</v>
          </cell>
          <cell r="Z2339" t="str">
            <v>Print Summary</v>
          </cell>
        </row>
        <row r="2340">
          <cell r="E2340">
            <v>38176</v>
          </cell>
          <cell r="F2340">
            <v>30</v>
          </cell>
          <cell r="G2340">
            <v>670</v>
          </cell>
          <cell r="K2340" t="str">
            <v>DR</v>
          </cell>
          <cell r="L2340">
            <v>38146</v>
          </cell>
          <cell r="N2340">
            <v>562</v>
          </cell>
          <cell r="P2340">
            <v>108</v>
          </cell>
          <cell r="Q2340">
            <v>0</v>
          </cell>
          <cell r="R2340">
            <v>15.300000190734863</v>
          </cell>
          <cell r="S2340">
            <v>14.819999694824219</v>
          </cell>
          <cell r="T2340">
            <v>0</v>
          </cell>
          <cell r="U2340">
            <v>3.309999942779541</v>
          </cell>
          <cell r="V2340">
            <v>99.05999755859375</v>
          </cell>
          <cell r="W2340" t="str">
            <v>CISCO_DAILY_BILL_DTL20040709.TXT</v>
          </cell>
          <cell r="X2340">
            <v>38180</v>
          </cell>
          <cell r="Z2340" t="str">
            <v>Print Summary</v>
          </cell>
        </row>
        <row r="2341">
          <cell r="E2341">
            <v>38207</v>
          </cell>
          <cell r="F2341">
            <v>31</v>
          </cell>
          <cell r="G2341">
            <v>878</v>
          </cell>
          <cell r="K2341" t="str">
            <v>DR</v>
          </cell>
          <cell r="L2341">
            <v>38176</v>
          </cell>
          <cell r="N2341">
            <v>760</v>
          </cell>
          <cell r="P2341">
            <v>105</v>
          </cell>
          <cell r="Q2341">
            <v>13</v>
          </cell>
          <cell r="R2341">
            <v>20.690000534057617</v>
          </cell>
          <cell r="S2341">
            <v>14.409999847412109</v>
          </cell>
          <cell r="T2341">
            <v>5.940000057220459</v>
          </cell>
          <cell r="U2341">
            <v>4.320000171661377</v>
          </cell>
          <cell r="V2341">
            <v>137.86000061035156</v>
          </cell>
          <cell r="W2341" t="str">
            <v>CISCO_DAILY_BILL_DTL20040809.TXT</v>
          </cell>
          <cell r="X2341">
            <v>38209</v>
          </cell>
          <cell r="Z2341" t="str">
            <v>Print Summary</v>
          </cell>
        </row>
        <row r="2342">
          <cell r="E2342">
            <v>38238</v>
          </cell>
          <cell r="F2342">
            <v>31</v>
          </cell>
          <cell r="G2342">
            <v>1008</v>
          </cell>
          <cell r="K2342" t="str">
            <v>DR</v>
          </cell>
          <cell r="L2342">
            <v>38207</v>
          </cell>
          <cell r="N2342">
            <v>871</v>
          </cell>
          <cell r="P2342">
            <v>107</v>
          </cell>
          <cell r="Q2342">
            <v>30</v>
          </cell>
          <cell r="R2342">
            <v>21.629999160766602</v>
          </cell>
          <cell r="S2342">
            <v>14.489999771118164</v>
          </cell>
          <cell r="T2342">
            <v>13.590000152587891</v>
          </cell>
          <cell r="U2342">
            <v>4.9699997901916504</v>
          </cell>
          <cell r="V2342">
            <v>166.08999633789063</v>
          </cell>
          <cell r="W2342" t="str">
            <v>CISCO_DAILY_BILL_DTL20040909.TXT</v>
          </cell>
          <cell r="X2342">
            <v>38240</v>
          </cell>
          <cell r="Z2342" t="str">
            <v>Print Summary</v>
          </cell>
        </row>
        <row r="2343">
          <cell r="E2343">
            <v>37840</v>
          </cell>
          <cell r="F2343">
            <v>28</v>
          </cell>
          <cell r="G2343">
            <v>2532</v>
          </cell>
          <cell r="K2343" t="str">
            <v>DR</v>
          </cell>
          <cell r="L2343">
            <v>37812</v>
          </cell>
          <cell r="N2343">
            <v>1933</v>
          </cell>
          <cell r="P2343">
            <v>599</v>
          </cell>
          <cell r="Q2343">
            <v>0</v>
          </cell>
          <cell r="R2343">
            <v>84.800003051757813</v>
          </cell>
          <cell r="S2343">
            <v>92.169998168945313</v>
          </cell>
          <cell r="T2343">
            <v>0</v>
          </cell>
          <cell r="U2343">
            <v>12.989999771118164</v>
          </cell>
          <cell r="V2343">
            <v>494.89999389648438</v>
          </cell>
          <cell r="W2343" t="str">
            <v>CISCO_DAILY_BILL_DTL20030825.TXT</v>
          </cell>
          <cell r="X2343">
            <v>37859</v>
          </cell>
          <cell r="Z2343" t="str">
            <v>Print Summary</v>
          </cell>
          <cell r="AA2343" t="str">
            <v>CPP Notification Failure. Move 43 kWh from super peak to on peak.</v>
          </cell>
        </row>
        <row r="2344">
          <cell r="E2344">
            <v>37872</v>
          </cell>
          <cell r="F2344">
            <v>32</v>
          </cell>
          <cell r="G2344">
            <v>3430</v>
          </cell>
          <cell r="K2344" t="str">
            <v>DR</v>
          </cell>
          <cell r="L2344">
            <v>37840</v>
          </cell>
          <cell r="N2344">
            <v>2671</v>
          </cell>
          <cell r="P2344">
            <v>708</v>
          </cell>
          <cell r="Q2344">
            <v>51</v>
          </cell>
          <cell r="R2344">
            <v>117.62999725341797</v>
          </cell>
          <cell r="S2344">
            <v>109.01999664306641</v>
          </cell>
          <cell r="T2344">
            <v>24.180000305175781</v>
          </cell>
          <cell r="U2344">
            <v>17.049999237060547</v>
          </cell>
          <cell r="V2344">
            <v>687.20001220703125</v>
          </cell>
          <cell r="W2344" t="str">
            <v>CISCO_DAILY_BILL_DTL20030910.TXT</v>
          </cell>
          <cell r="X2344">
            <v>37875</v>
          </cell>
          <cell r="Z2344" t="str">
            <v>Print Summary</v>
          </cell>
          <cell r="AA2344" t="str">
            <v>CPP Notification Failure. Move 50 kWh from super peak to on peak.</v>
          </cell>
        </row>
        <row r="2345">
          <cell r="E2345">
            <v>37901</v>
          </cell>
          <cell r="F2345">
            <v>29</v>
          </cell>
          <cell r="G2345">
            <v>2106</v>
          </cell>
          <cell r="K2345" t="str">
            <v>DR</v>
          </cell>
          <cell r="L2345">
            <v>37872</v>
          </cell>
          <cell r="N2345">
            <v>1695</v>
          </cell>
          <cell r="P2345">
            <v>378</v>
          </cell>
          <cell r="Q2345">
            <v>33</v>
          </cell>
          <cell r="R2345">
            <v>75.519996643066406</v>
          </cell>
          <cell r="S2345">
            <v>58.419998168945313</v>
          </cell>
          <cell r="T2345">
            <v>15.659999847412109</v>
          </cell>
          <cell r="U2345">
            <v>9.3599996566772461</v>
          </cell>
          <cell r="V2345">
            <v>407.6300048828125</v>
          </cell>
          <cell r="W2345" t="str">
            <v>CISCO_DAILY_BILL_DTL20031009.TXT</v>
          </cell>
          <cell r="X2345">
            <v>37904</v>
          </cell>
          <cell r="Z2345" t="str">
            <v>Print Summary</v>
          </cell>
        </row>
        <row r="2346">
          <cell r="E2346">
            <v>37930</v>
          </cell>
          <cell r="F2346">
            <v>29</v>
          </cell>
          <cell r="G2346">
            <v>2219</v>
          </cell>
          <cell r="K2346" t="str">
            <v>DR</v>
          </cell>
          <cell r="L2346">
            <v>37901</v>
          </cell>
          <cell r="N2346">
            <v>1860</v>
          </cell>
          <cell r="P2346">
            <v>343</v>
          </cell>
          <cell r="Q2346">
            <v>16</v>
          </cell>
          <cell r="R2346">
            <v>82.569999694824219</v>
          </cell>
          <cell r="S2346">
            <v>48.020000457763672</v>
          </cell>
          <cell r="T2346">
            <v>7.5900001525878906</v>
          </cell>
          <cell r="U2346">
            <v>9.8599996566772461</v>
          </cell>
          <cell r="V2346">
            <v>412.83999633789063</v>
          </cell>
          <cell r="W2346" t="str">
            <v>CISCO_DAILY_BILL_DTL20031106.TXT</v>
          </cell>
          <cell r="X2346">
            <v>37932</v>
          </cell>
          <cell r="Z2346" t="str">
            <v>Print Summary</v>
          </cell>
        </row>
        <row r="2347">
          <cell r="E2347">
            <v>37963</v>
          </cell>
          <cell r="F2347">
            <v>33</v>
          </cell>
          <cell r="G2347">
            <v>2120</v>
          </cell>
          <cell r="K2347" t="str">
            <v>DR</v>
          </cell>
          <cell r="L2347">
            <v>37930</v>
          </cell>
          <cell r="N2347">
            <v>1818</v>
          </cell>
          <cell r="P2347">
            <v>302</v>
          </cell>
          <cell r="Q2347">
            <v>0</v>
          </cell>
          <cell r="R2347">
            <v>78.769996643066406</v>
          </cell>
          <cell r="S2347">
            <v>14.600000381469727</v>
          </cell>
          <cell r="T2347">
            <v>0</v>
          </cell>
          <cell r="U2347">
            <v>9.4200000762939453</v>
          </cell>
          <cell r="V2347">
            <v>337.92001342773438</v>
          </cell>
          <cell r="W2347" t="str">
            <v>CISCO_DAILY_BILL_DTL20031209.TXT</v>
          </cell>
          <cell r="X2347">
            <v>37965</v>
          </cell>
          <cell r="Z2347" t="str">
            <v>Print Summary</v>
          </cell>
        </row>
        <row r="2348">
          <cell r="E2348">
            <v>37994</v>
          </cell>
          <cell r="F2348">
            <v>31</v>
          </cell>
          <cell r="G2348">
            <v>2307</v>
          </cell>
          <cell r="K2348" t="str">
            <v>DR</v>
          </cell>
          <cell r="L2348">
            <v>37963</v>
          </cell>
          <cell r="N2348">
            <v>1969</v>
          </cell>
          <cell r="P2348">
            <v>320</v>
          </cell>
          <cell r="Q2348">
            <v>18</v>
          </cell>
          <cell r="R2348">
            <v>85.319999694824219</v>
          </cell>
          <cell r="S2348">
            <v>15.470000267028809</v>
          </cell>
          <cell r="T2348">
            <v>11.850000381469727</v>
          </cell>
          <cell r="U2348">
            <v>10.25</v>
          </cell>
          <cell r="V2348">
            <v>383.16000366210938</v>
          </cell>
          <cell r="W2348" t="str">
            <v>CISCO_DAILY_BILL_DTL20040109.TXT</v>
          </cell>
          <cell r="X2348">
            <v>37998</v>
          </cell>
          <cell r="Z2348" t="str">
            <v>Print Summary</v>
          </cell>
        </row>
        <row r="2349">
          <cell r="E2349">
            <v>38025</v>
          </cell>
          <cell r="F2349">
            <v>31</v>
          </cell>
          <cell r="G2349">
            <v>2162</v>
          </cell>
          <cell r="K2349" t="str">
            <v>DR</v>
          </cell>
          <cell r="L2349">
            <v>37994</v>
          </cell>
          <cell r="N2349">
            <v>1820</v>
          </cell>
          <cell r="P2349">
            <v>312</v>
          </cell>
          <cell r="Q2349">
            <v>30</v>
          </cell>
          <cell r="R2349">
            <v>78.349998474121094</v>
          </cell>
          <cell r="S2349">
            <v>15</v>
          </cell>
          <cell r="T2349">
            <v>19.739999771118164</v>
          </cell>
          <cell r="U2349">
            <v>10.189999580383301</v>
          </cell>
          <cell r="V2349">
            <v>362.32000732421875</v>
          </cell>
          <cell r="W2349" t="str">
            <v>CISCO_DAILY_BILL_DTL20040209.TXT</v>
          </cell>
          <cell r="X2349">
            <v>38027</v>
          </cell>
          <cell r="Z2349" t="str">
            <v>Print Summary</v>
          </cell>
        </row>
        <row r="2350">
          <cell r="E2350">
            <v>38055</v>
          </cell>
          <cell r="F2350">
            <v>30</v>
          </cell>
          <cell r="G2350">
            <v>1893</v>
          </cell>
          <cell r="K2350" t="str">
            <v>DR</v>
          </cell>
          <cell r="L2350">
            <v>38025</v>
          </cell>
          <cell r="N2350">
            <v>1615</v>
          </cell>
          <cell r="P2350">
            <v>278</v>
          </cell>
          <cell r="Q2350">
            <v>0</v>
          </cell>
          <cell r="R2350">
            <v>69.19000244140625</v>
          </cell>
          <cell r="S2350">
            <v>13.300000190734863</v>
          </cell>
          <cell r="T2350">
            <v>0</v>
          </cell>
          <cell r="U2350">
            <v>9.3299999237060547</v>
          </cell>
          <cell r="V2350">
            <v>298.83999633789063</v>
          </cell>
          <cell r="W2350" t="str">
            <v>CISCO_DAILY_BILL_DTL20040310.TXT</v>
          </cell>
          <cell r="X2350">
            <v>38057</v>
          </cell>
          <cell r="Z2350" t="str">
            <v>Print Summary</v>
          </cell>
        </row>
        <row r="2351">
          <cell r="E2351">
            <v>38084</v>
          </cell>
          <cell r="F2351">
            <v>29</v>
          </cell>
          <cell r="G2351">
            <v>1631</v>
          </cell>
          <cell r="K2351" t="str">
            <v>DR</v>
          </cell>
          <cell r="L2351">
            <v>38055</v>
          </cell>
          <cell r="N2351">
            <v>1425</v>
          </cell>
          <cell r="P2351">
            <v>206</v>
          </cell>
          <cell r="Q2351">
            <v>0</v>
          </cell>
          <cell r="R2351">
            <v>61.049999237060547</v>
          </cell>
          <cell r="S2351">
            <v>9.8599996566772461</v>
          </cell>
          <cell r="T2351">
            <v>0</v>
          </cell>
          <cell r="U2351">
            <v>8.0399999618530273</v>
          </cell>
          <cell r="V2351">
            <v>255.69000244140625</v>
          </cell>
          <cell r="W2351" t="str">
            <v>CISCO_DAILY_BILL_DTL20040408.TXT</v>
          </cell>
          <cell r="X2351">
            <v>38086</v>
          </cell>
          <cell r="Z2351" t="str">
            <v>Print Summary</v>
          </cell>
        </row>
        <row r="2352">
          <cell r="E2352">
            <v>38116</v>
          </cell>
          <cell r="F2352">
            <v>32</v>
          </cell>
          <cell r="G2352">
            <v>2081</v>
          </cell>
          <cell r="K2352" t="str">
            <v>DR</v>
          </cell>
          <cell r="L2352">
            <v>38084</v>
          </cell>
          <cell r="N2352">
            <v>1747</v>
          </cell>
          <cell r="P2352">
            <v>334</v>
          </cell>
          <cell r="Q2352">
            <v>0</v>
          </cell>
          <cell r="R2352">
            <v>48.979999542236328</v>
          </cell>
          <cell r="S2352">
            <v>22.340000152587891</v>
          </cell>
          <cell r="T2352">
            <v>0</v>
          </cell>
          <cell r="U2352">
            <v>10.260000228881836</v>
          </cell>
          <cell r="V2352">
            <v>344.70001220703125</v>
          </cell>
          <cell r="W2352" t="str">
            <v>CISCO_DAILY_BILL_DTL20040510.TXT</v>
          </cell>
          <cell r="X2352">
            <v>38118</v>
          </cell>
          <cell r="Z2352" t="str">
            <v>Print Summary</v>
          </cell>
        </row>
        <row r="2353">
          <cell r="E2353">
            <v>38146</v>
          </cell>
          <cell r="F2353">
            <v>30</v>
          </cell>
          <cell r="G2353">
            <v>1736</v>
          </cell>
          <cell r="K2353" t="str">
            <v>DR</v>
          </cell>
          <cell r="L2353">
            <v>38116</v>
          </cell>
          <cell r="N2353">
            <v>1501</v>
          </cell>
          <cell r="P2353">
            <v>235</v>
          </cell>
          <cell r="Q2353">
            <v>0</v>
          </cell>
          <cell r="R2353">
            <v>40.869998931884766</v>
          </cell>
          <cell r="S2353">
            <v>32.25</v>
          </cell>
          <cell r="T2353">
            <v>0</v>
          </cell>
          <cell r="U2353">
            <v>8.5600004196166992</v>
          </cell>
          <cell r="V2353">
            <v>307.26998901367188</v>
          </cell>
          <cell r="W2353" t="str">
            <v>CISCO_DAILY_BILL_DTL20040610.TXT</v>
          </cell>
          <cell r="X2353">
            <v>38149</v>
          </cell>
          <cell r="Z2353" t="str">
            <v>Print Summary</v>
          </cell>
        </row>
        <row r="2354">
          <cell r="E2354">
            <v>38176</v>
          </cell>
          <cell r="F2354">
            <v>30</v>
          </cell>
          <cell r="G2354">
            <v>1850</v>
          </cell>
          <cell r="K2354" t="str">
            <v>DR</v>
          </cell>
          <cell r="L2354">
            <v>38146</v>
          </cell>
          <cell r="N2354">
            <v>1600</v>
          </cell>
          <cell r="P2354">
            <v>250</v>
          </cell>
          <cell r="Q2354">
            <v>0</v>
          </cell>
          <cell r="R2354">
            <v>43.569999694824219</v>
          </cell>
          <cell r="S2354">
            <v>34.310001373291016</v>
          </cell>
          <cell r="T2354">
            <v>0</v>
          </cell>
          <cell r="U2354">
            <v>9.119999885559082</v>
          </cell>
          <cell r="V2354">
            <v>329.79998779296875</v>
          </cell>
          <cell r="W2354" t="str">
            <v>CISCO_DAILY_BILL_DTL20040709.TXT</v>
          </cell>
          <cell r="X2354">
            <v>38180</v>
          </cell>
          <cell r="Z2354" t="str">
            <v>Print Summary</v>
          </cell>
        </row>
        <row r="2355">
          <cell r="E2355">
            <v>38207</v>
          </cell>
          <cell r="F2355">
            <v>31</v>
          </cell>
          <cell r="G2355">
            <v>2691</v>
          </cell>
          <cell r="K2355" t="str">
            <v>DR</v>
          </cell>
          <cell r="L2355">
            <v>38176</v>
          </cell>
          <cell r="N2355">
            <v>2192</v>
          </cell>
          <cell r="P2355">
            <v>429</v>
          </cell>
          <cell r="Q2355">
            <v>70</v>
          </cell>
          <cell r="R2355">
            <v>59.689998626708984</v>
          </cell>
          <cell r="S2355">
            <v>58.869998931884766</v>
          </cell>
          <cell r="T2355">
            <v>32.009998321533203</v>
          </cell>
          <cell r="U2355">
            <v>13.270000457763672</v>
          </cell>
          <cell r="V2355">
            <v>532.3499755859375</v>
          </cell>
          <cell r="W2355" t="str">
            <v>CISCO_DAILY_BILL_DTL20040809.TXT</v>
          </cell>
          <cell r="X2355">
            <v>38209</v>
          </cell>
          <cell r="Z2355" t="str">
            <v>Print Summary</v>
          </cell>
        </row>
        <row r="2356">
          <cell r="E2356">
            <v>38238</v>
          </cell>
          <cell r="F2356">
            <v>31</v>
          </cell>
          <cell r="G2356">
            <v>2448</v>
          </cell>
          <cell r="K2356" t="str">
            <v>DR</v>
          </cell>
          <cell r="L2356">
            <v>38207</v>
          </cell>
          <cell r="N2356">
            <v>1962</v>
          </cell>
          <cell r="P2356">
            <v>363</v>
          </cell>
          <cell r="Q2356">
            <v>123</v>
          </cell>
          <cell r="R2356">
            <v>48.200000762939453</v>
          </cell>
          <cell r="S2356">
            <v>48.720001220703125</v>
          </cell>
          <cell r="T2356">
            <v>55.75</v>
          </cell>
          <cell r="U2356">
            <v>12.060000419616699</v>
          </cell>
          <cell r="V2356">
            <v>502.45999145507813</v>
          </cell>
          <cell r="W2356" t="str">
            <v>CISCO_DAILY_BILL_DTL20040909.TXT</v>
          </cell>
          <cell r="X2356">
            <v>38240</v>
          </cell>
          <cell r="Z2356" t="str">
            <v>Print Summary</v>
          </cell>
        </row>
        <row r="2357">
          <cell r="E2357">
            <v>37810</v>
          </cell>
          <cell r="F2357">
            <v>8</v>
          </cell>
          <cell r="G2357">
            <v>194</v>
          </cell>
          <cell r="K2357" t="str">
            <v>DR</v>
          </cell>
          <cell r="L2357">
            <v>37802</v>
          </cell>
          <cell r="N2357">
            <v>172</v>
          </cell>
          <cell r="P2357">
            <v>22</v>
          </cell>
          <cell r="Q2357">
            <v>0</v>
          </cell>
          <cell r="R2357">
            <v>0.8399999737739563</v>
          </cell>
          <cell r="S2357">
            <v>3.7899999618530273</v>
          </cell>
          <cell r="T2357">
            <v>0</v>
          </cell>
          <cell r="U2357">
            <v>1</v>
          </cell>
          <cell r="V2357">
            <v>22.950000762939453</v>
          </cell>
          <cell r="W2357" t="str">
            <v>CISCO_DAILY_BILL_DTL20030710.TXT</v>
          </cell>
          <cell r="X2357">
            <v>37813</v>
          </cell>
          <cell r="Z2357" t="str">
            <v>Print Summary</v>
          </cell>
        </row>
        <row r="2358">
          <cell r="E2358">
            <v>37839</v>
          </cell>
          <cell r="F2358">
            <v>29</v>
          </cell>
          <cell r="G2358">
            <v>692</v>
          </cell>
          <cell r="K2358" t="str">
            <v>DR</v>
          </cell>
          <cell r="L2358">
            <v>37810</v>
          </cell>
          <cell r="N2358">
            <v>592</v>
          </cell>
          <cell r="P2358">
            <v>93</v>
          </cell>
          <cell r="Q2358">
            <v>7</v>
          </cell>
          <cell r="R2358">
            <v>2.880000114440918</v>
          </cell>
          <cell r="S2358">
            <v>16.010000228881836</v>
          </cell>
          <cell r="T2358">
            <v>4.6500000953674316</v>
          </cell>
          <cell r="U2358">
            <v>3.5499999523162842</v>
          </cell>
          <cell r="V2358">
            <v>88.510002136230469</v>
          </cell>
          <cell r="W2358" t="str">
            <v>CISCO_DAILY_BILL_DTL20030807.TXT</v>
          </cell>
          <cell r="X2358">
            <v>37841</v>
          </cell>
          <cell r="Z2358" t="str">
            <v>Print Summary</v>
          </cell>
        </row>
        <row r="2359">
          <cell r="E2359">
            <v>37871</v>
          </cell>
          <cell r="F2359">
            <v>32</v>
          </cell>
          <cell r="G2359">
            <v>755</v>
          </cell>
          <cell r="K2359" t="str">
            <v>DR</v>
          </cell>
          <cell r="L2359">
            <v>37839</v>
          </cell>
          <cell r="N2359">
            <v>639</v>
          </cell>
          <cell r="P2359">
            <v>104</v>
          </cell>
          <cell r="Q2359">
            <v>12</v>
          </cell>
          <cell r="R2359">
            <v>3.2200000286102295</v>
          </cell>
          <cell r="S2359">
            <v>17.920000076293945</v>
          </cell>
          <cell r="T2359">
            <v>7.9800000190734863</v>
          </cell>
          <cell r="U2359">
            <v>3.7599999904632568</v>
          </cell>
          <cell r="V2359">
            <v>99.660003662109375</v>
          </cell>
          <cell r="W2359" t="str">
            <v>CISCO_DAILY_BILL_DTL20030908.TXT</v>
          </cell>
          <cell r="X2359">
            <v>37873</v>
          </cell>
          <cell r="Z2359" t="str">
            <v>Print Summary</v>
          </cell>
        </row>
        <row r="2360">
          <cell r="E2360">
            <v>37900</v>
          </cell>
          <cell r="F2360">
            <v>29</v>
          </cell>
          <cell r="G2360">
            <v>570</v>
          </cell>
          <cell r="K2360" t="str">
            <v>DR</v>
          </cell>
          <cell r="L2360">
            <v>37871</v>
          </cell>
          <cell r="N2360">
            <v>505</v>
          </cell>
          <cell r="P2360">
            <v>58</v>
          </cell>
          <cell r="Q2360">
            <v>7</v>
          </cell>
          <cell r="R2360">
            <v>2.809999942779541</v>
          </cell>
          <cell r="S2360">
            <v>10.029999732971191</v>
          </cell>
          <cell r="T2360">
            <v>4.6599998474121094</v>
          </cell>
          <cell r="U2360">
            <v>2.5299999713897705</v>
          </cell>
          <cell r="V2360">
            <v>68.519996643066406</v>
          </cell>
          <cell r="W2360" t="str">
            <v>CISCO_DAILY_BILL_DTL20031007.TXT</v>
          </cell>
          <cell r="X2360">
            <v>37902</v>
          </cell>
          <cell r="Z2360" t="str">
            <v>Print Summary</v>
          </cell>
        </row>
        <row r="2361">
          <cell r="E2361">
            <v>37929</v>
          </cell>
          <cell r="F2361">
            <v>29</v>
          </cell>
          <cell r="G2361">
            <v>531</v>
          </cell>
          <cell r="K2361" t="str">
            <v>DR</v>
          </cell>
          <cell r="L2361">
            <v>37900</v>
          </cell>
          <cell r="N2361">
            <v>448</v>
          </cell>
          <cell r="P2361">
            <v>79</v>
          </cell>
          <cell r="Q2361">
            <v>4</v>
          </cell>
          <cell r="R2361">
            <v>4.2800002098083496</v>
          </cell>
          <cell r="S2361">
            <v>14.649999618530273</v>
          </cell>
          <cell r="T2361">
            <v>2.6600000858306885</v>
          </cell>
          <cell r="U2361">
            <v>2.3499999046325684</v>
          </cell>
          <cell r="V2361">
            <v>68.870002746582031</v>
          </cell>
          <cell r="W2361" t="str">
            <v>CISCO_DAILY_BILL_DTL20031105.TXT</v>
          </cell>
          <cell r="X2361">
            <v>37931</v>
          </cell>
          <cell r="Z2361" t="str">
            <v>Print Summary</v>
          </cell>
        </row>
        <row r="2362">
          <cell r="E2362">
            <v>37962</v>
          </cell>
          <cell r="F2362">
            <v>33</v>
          </cell>
          <cell r="G2362">
            <v>784</v>
          </cell>
          <cell r="K2362" t="str">
            <v>DR</v>
          </cell>
          <cell r="L2362">
            <v>37929</v>
          </cell>
          <cell r="N2362">
            <v>647</v>
          </cell>
          <cell r="P2362">
            <v>137</v>
          </cell>
          <cell r="Q2362">
            <v>0</v>
          </cell>
          <cell r="R2362">
            <v>22.010000228881836</v>
          </cell>
          <cell r="S2362">
            <v>36.169998168945313</v>
          </cell>
          <cell r="T2362">
            <v>0</v>
          </cell>
          <cell r="U2362">
            <v>3.4800000190734863</v>
          </cell>
          <cell r="V2362">
            <v>129.94999694824219</v>
          </cell>
          <cell r="W2362" t="str">
            <v>CISCO_DAILY_BILL_DTL20031208.TXT</v>
          </cell>
          <cell r="X2362">
            <v>37964</v>
          </cell>
          <cell r="Z2362" t="str">
            <v>Print Summary</v>
          </cell>
        </row>
        <row r="2363">
          <cell r="E2363">
            <v>37993</v>
          </cell>
          <cell r="F2363">
            <v>31</v>
          </cell>
          <cell r="G2363">
            <v>639</v>
          </cell>
          <cell r="K2363" t="str">
            <v>DR</v>
          </cell>
          <cell r="L2363">
            <v>37962</v>
          </cell>
          <cell r="N2363">
            <v>508</v>
          </cell>
          <cell r="P2363">
            <v>126</v>
          </cell>
          <cell r="Q2363">
            <v>5</v>
          </cell>
          <cell r="R2363">
            <v>17.280000686645508</v>
          </cell>
          <cell r="S2363">
            <v>33.259998321533203</v>
          </cell>
          <cell r="T2363">
            <v>2.4200000762939453</v>
          </cell>
          <cell r="U2363">
            <v>2.8399999141693115</v>
          </cell>
          <cell r="V2363">
            <v>109.66000366210938</v>
          </cell>
          <cell r="W2363" t="str">
            <v>CISCO_DAILY_BILL_DTL20040108.TXT</v>
          </cell>
          <cell r="X2363">
            <v>37995</v>
          </cell>
          <cell r="Z2363" t="str">
            <v>Print Summary</v>
          </cell>
        </row>
        <row r="2364">
          <cell r="E2364">
            <v>38022</v>
          </cell>
          <cell r="F2364">
            <v>29</v>
          </cell>
          <cell r="G2364">
            <v>817</v>
          </cell>
          <cell r="K2364" t="str">
            <v>DR</v>
          </cell>
          <cell r="L2364">
            <v>37993</v>
          </cell>
          <cell r="N2364">
            <v>654</v>
          </cell>
          <cell r="P2364">
            <v>151</v>
          </cell>
          <cell r="Q2364">
            <v>12</v>
          </cell>
          <cell r="R2364">
            <v>22.090000152587891</v>
          </cell>
          <cell r="S2364">
            <v>39.830001831054688</v>
          </cell>
          <cell r="T2364">
            <v>5.8000001907348633</v>
          </cell>
          <cell r="U2364">
            <v>3.8199999332427979</v>
          </cell>
          <cell r="V2364">
            <v>144.21000671386719</v>
          </cell>
          <cell r="W2364" t="str">
            <v>CISCO_DAILY_BILL_DTL20040209.TXT</v>
          </cell>
          <cell r="X2364">
            <v>38027</v>
          </cell>
          <cell r="Z2364" t="str">
            <v>Print Summary</v>
          </cell>
        </row>
        <row r="2365">
          <cell r="E2365">
            <v>38054</v>
          </cell>
          <cell r="F2365">
            <v>32</v>
          </cell>
          <cell r="G2365">
            <v>641</v>
          </cell>
          <cell r="K2365" t="str">
            <v>DR</v>
          </cell>
          <cell r="L2365">
            <v>38022</v>
          </cell>
          <cell r="N2365">
            <v>518</v>
          </cell>
          <cell r="P2365">
            <v>123</v>
          </cell>
          <cell r="Q2365">
            <v>0</v>
          </cell>
          <cell r="R2365">
            <v>17.370000839233398</v>
          </cell>
          <cell r="S2365">
            <v>32.419998168945313</v>
          </cell>
          <cell r="T2365">
            <v>0</v>
          </cell>
          <cell r="U2365">
            <v>3.1600000858306885</v>
          </cell>
          <cell r="V2365">
            <v>106.04000091552734</v>
          </cell>
          <cell r="W2365" t="str">
            <v>CISCO_DAILY_BILL_DTL20040309.TXT</v>
          </cell>
          <cell r="X2365">
            <v>38056</v>
          </cell>
          <cell r="Z2365" t="str">
            <v>Print Summary</v>
          </cell>
        </row>
        <row r="2366">
          <cell r="E2366">
            <v>38083</v>
          </cell>
          <cell r="F2366">
            <v>29</v>
          </cell>
          <cell r="G2366">
            <v>547</v>
          </cell>
          <cell r="K2366" t="str">
            <v>DR</v>
          </cell>
          <cell r="L2366">
            <v>38054</v>
          </cell>
          <cell r="N2366">
            <v>428</v>
          </cell>
          <cell r="P2366">
            <v>119</v>
          </cell>
          <cell r="Q2366">
            <v>0</v>
          </cell>
          <cell r="R2366">
            <v>14.350000381469727</v>
          </cell>
          <cell r="S2366">
            <v>31.360000610351563</v>
          </cell>
          <cell r="T2366">
            <v>0</v>
          </cell>
          <cell r="U2366">
            <v>2.7000000476837158</v>
          </cell>
          <cell r="V2366">
            <v>93.80999755859375</v>
          </cell>
          <cell r="W2366" t="str">
            <v>CISCO_DAILY_BILL_DTL20040407.TXT</v>
          </cell>
          <cell r="X2366">
            <v>38085</v>
          </cell>
          <cell r="Z2366" t="str">
            <v>Print Summary</v>
          </cell>
        </row>
        <row r="2367">
          <cell r="E2367">
            <v>38113</v>
          </cell>
          <cell r="F2367">
            <v>30</v>
          </cell>
          <cell r="G2367">
            <v>541</v>
          </cell>
          <cell r="K2367" t="str">
            <v>DR</v>
          </cell>
          <cell r="L2367">
            <v>38083</v>
          </cell>
          <cell r="N2367">
            <v>480</v>
          </cell>
          <cell r="P2367">
            <v>61</v>
          </cell>
          <cell r="Q2367">
            <v>0</v>
          </cell>
          <cell r="R2367">
            <v>5.9699997901916504</v>
          </cell>
          <cell r="S2367">
            <v>14.109999656677246</v>
          </cell>
          <cell r="T2367">
            <v>0</v>
          </cell>
          <cell r="U2367">
            <v>2.6600000858306885</v>
          </cell>
          <cell r="V2367">
            <v>71.400001525878906</v>
          </cell>
          <cell r="W2367" t="str">
            <v>CISCO_DAILY_BILL_DTL20040507.TXT</v>
          </cell>
          <cell r="X2367">
            <v>38117</v>
          </cell>
          <cell r="Z2367" t="str">
            <v>Print Summary</v>
          </cell>
        </row>
        <row r="2368">
          <cell r="E2368">
            <v>38145</v>
          </cell>
          <cell r="F2368">
            <v>32</v>
          </cell>
          <cell r="G2368">
            <v>683</v>
          </cell>
          <cell r="K2368" t="str">
            <v>DR</v>
          </cell>
          <cell r="L2368">
            <v>38113</v>
          </cell>
          <cell r="N2368">
            <v>561</v>
          </cell>
          <cell r="P2368">
            <v>122</v>
          </cell>
          <cell r="Q2368">
            <v>0</v>
          </cell>
          <cell r="R2368">
            <v>-6.5999999046325684</v>
          </cell>
          <cell r="S2368">
            <v>18.969999313354492</v>
          </cell>
          <cell r="T2368">
            <v>0</v>
          </cell>
          <cell r="U2368">
            <v>3.369999885559082</v>
          </cell>
          <cell r="V2368">
            <v>81.730003356933594</v>
          </cell>
          <cell r="W2368" t="str">
            <v>CISCO_DAILY_BILL_DTL20040608.TXT</v>
          </cell>
          <cell r="X2368">
            <v>38147</v>
          </cell>
          <cell r="Z2368" t="str">
            <v>Print Summary</v>
          </cell>
        </row>
        <row r="2369">
          <cell r="E2369">
            <v>38175</v>
          </cell>
          <cell r="F2369">
            <v>30</v>
          </cell>
          <cell r="G2369">
            <v>592</v>
          </cell>
          <cell r="K2369" t="str">
            <v>DR</v>
          </cell>
          <cell r="L2369">
            <v>38145</v>
          </cell>
          <cell r="N2369">
            <v>516</v>
          </cell>
          <cell r="P2369">
            <v>76</v>
          </cell>
          <cell r="Q2369">
            <v>0</v>
          </cell>
          <cell r="R2369">
            <v>-6.070000171661377</v>
          </cell>
          <cell r="S2369">
            <v>11.819999694824219</v>
          </cell>
          <cell r="T2369">
            <v>0</v>
          </cell>
          <cell r="U2369">
            <v>2.9200000762939453</v>
          </cell>
          <cell r="V2369">
            <v>64.470001220703125</v>
          </cell>
          <cell r="W2369" t="str">
            <v>CISCO_DAILY_BILL_DTL20040708.TXT</v>
          </cell>
          <cell r="X2369">
            <v>38177</v>
          </cell>
          <cell r="Z2369" t="str">
            <v>Print Summary</v>
          </cell>
        </row>
        <row r="2370">
          <cell r="E2370">
            <v>38204</v>
          </cell>
          <cell r="F2370">
            <v>29</v>
          </cell>
          <cell r="G2370">
            <v>595</v>
          </cell>
          <cell r="K2370" t="str">
            <v>DR</v>
          </cell>
          <cell r="L2370">
            <v>38175</v>
          </cell>
          <cell r="N2370">
            <v>517</v>
          </cell>
          <cell r="P2370">
            <v>69</v>
          </cell>
          <cell r="Q2370">
            <v>9</v>
          </cell>
          <cell r="R2370">
            <v>-6.0900001525878906</v>
          </cell>
          <cell r="S2370">
            <v>10.729999542236328</v>
          </cell>
          <cell r="T2370">
            <v>5.8299999237060547</v>
          </cell>
          <cell r="U2370">
            <v>2.940000057220459</v>
          </cell>
          <cell r="V2370">
            <v>70.199996948242188</v>
          </cell>
          <cell r="W2370" t="str">
            <v>CISCO_DAILY_BILL_DTL20040809.TXT</v>
          </cell>
          <cell r="X2370">
            <v>38209</v>
          </cell>
          <cell r="Z2370" t="str">
            <v>Print Summary</v>
          </cell>
        </row>
        <row r="2371">
          <cell r="E2371">
            <v>38237</v>
          </cell>
          <cell r="F2371">
            <v>33</v>
          </cell>
          <cell r="G2371">
            <v>631</v>
          </cell>
          <cell r="K2371" t="str">
            <v>DR</v>
          </cell>
          <cell r="L2371">
            <v>38204</v>
          </cell>
          <cell r="N2371">
            <v>561</v>
          </cell>
          <cell r="P2371">
            <v>55</v>
          </cell>
          <cell r="Q2371">
            <v>15</v>
          </cell>
          <cell r="R2371">
            <v>-7.679999828338623</v>
          </cell>
          <cell r="S2371">
            <v>8.4399995803833008</v>
          </cell>
          <cell r="T2371">
            <v>9.6999998092651367</v>
          </cell>
          <cell r="U2371">
            <v>3.1099998950958252</v>
          </cell>
          <cell r="V2371">
            <v>72.709999084472656</v>
          </cell>
          <cell r="W2371" t="str">
            <v>CISCO_DAILY_BILL_DTL20040908.TXT</v>
          </cell>
          <cell r="X2371">
            <v>38239</v>
          </cell>
          <cell r="Z2371" t="str">
            <v>Print Summary</v>
          </cell>
        </row>
        <row r="2372">
          <cell r="E2372">
            <v>37931</v>
          </cell>
          <cell r="F2372">
            <v>28</v>
          </cell>
          <cell r="G2372">
            <v>174</v>
          </cell>
          <cell r="K2372" t="str">
            <v>DRLI</v>
          </cell>
          <cell r="L2372">
            <v>37903</v>
          </cell>
          <cell r="N2372">
            <v>142</v>
          </cell>
          <cell r="P2372">
            <v>29</v>
          </cell>
          <cell r="Q2372">
            <v>3</v>
          </cell>
          <cell r="R2372">
            <v>6.1999998092651367</v>
          </cell>
          <cell r="S2372">
            <v>3.6099998950958252</v>
          </cell>
          <cell r="T2372">
            <v>1.4199999570846558</v>
          </cell>
          <cell r="U2372">
            <v>0</v>
          </cell>
          <cell r="V2372">
            <v>19.510000228881836</v>
          </cell>
          <cell r="W2372" t="str">
            <v>CISCO_DAILY_BILL_DTL20031107.TXT</v>
          </cell>
          <cell r="X2372">
            <v>37935</v>
          </cell>
          <cell r="Z2372" t="str">
            <v>Print Summary</v>
          </cell>
        </row>
        <row r="2373">
          <cell r="E2373">
            <v>37964</v>
          </cell>
          <cell r="F2373">
            <v>33</v>
          </cell>
          <cell r="G2373">
            <v>230</v>
          </cell>
          <cell r="K2373" t="str">
            <v>DRLI</v>
          </cell>
          <cell r="L2373">
            <v>37931</v>
          </cell>
          <cell r="N2373">
            <v>187</v>
          </cell>
          <cell r="P2373">
            <v>43</v>
          </cell>
          <cell r="Q2373">
            <v>0</v>
          </cell>
          <cell r="R2373">
            <v>7.9699997901916504</v>
          </cell>
          <cell r="S2373">
            <v>2.0499999523162842</v>
          </cell>
          <cell r="T2373">
            <v>0</v>
          </cell>
          <cell r="U2373">
            <v>0</v>
          </cell>
          <cell r="V2373">
            <v>21.059999465942383</v>
          </cell>
          <cell r="W2373" t="str">
            <v>CISCO_DAILY_BILL_DTL20031210.TXT</v>
          </cell>
          <cell r="X2373">
            <v>37966</v>
          </cell>
          <cell r="Z2373" t="str">
            <v>Print Summary</v>
          </cell>
        </row>
        <row r="2374">
          <cell r="E2374">
            <v>37997</v>
          </cell>
          <cell r="F2374">
            <v>33</v>
          </cell>
          <cell r="G2374">
            <v>276</v>
          </cell>
          <cell r="K2374" t="str">
            <v>DRLI</v>
          </cell>
          <cell r="L2374">
            <v>37964</v>
          </cell>
          <cell r="N2374">
            <v>231</v>
          </cell>
          <cell r="P2374">
            <v>43</v>
          </cell>
          <cell r="Q2374">
            <v>2</v>
          </cell>
          <cell r="R2374">
            <v>9.8500003814697266</v>
          </cell>
          <cell r="S2374">
            <v>2.0499999523162842</v>
          </cell>
          <cell r="T2374">
            <v>1.3200000524520874</v>
          </cell>
          <cell r="U2374">
            <v>0</v>
          </cell>
          <cell r="V2374">
            <v>27.670000076293945</v>
          </cell>
          <cell r="W2374" t="str">
            <v>CISCO_DAILY_BILL_DTL20040112.TXT</v>
          </cell>
          <cell r="X2374">
            <v>37999</v>
          </cell>
          <cell r="Z2374" t="str">
            <v>Print Summary</v>
          </cell>
        </row>
        <row r="2375">
          <cell r="E2375">
            <v>38026</v>
          </cell>
          <cell r="F2375">
            <v>29</v>
          </cell>
          <cell r="G2375">
            <v>200</v>
          </cell>
          <cell r="K2375" t="str">
            <v>DRLI</v>
          </cell>
          <cell r="L2375">
            <v>37997</v>
          </cell>
          <cell r="N2375">
            <v>169</v>
          </cell>
          <cell r="P2375">
            <v>28</v>
          </cell>
          <cell r="Q2375">
            <v>3</v>
          </cell>
          <cell r="R2375">
            <v>7.2300000190734863</v>
          </cell>
          <cell r="S2375">
            <v>1.3300000429153442</v>
          </cell>
          <cell r="T2375">
            <v>1.9700000286102295</v>
          </cell>
          <cell r="U2375">
            <v>0</v>
          </cell>
          <cell r="V2375">
            <v>21.059999465942383</v>
          </cell>
          <cell r="W2375" t="str">
            <v>CISCO_DAILY_BILL_DTL20040210.TXT</v>
          </cell>
          <cell r="X2375">
            <v>38028</v>
          </cell>
          <cell r="Z2375" t="str">
            <v>Print Summary</v>
          </cell>
        </row>
        <row r="2376">
          <cell r="E2376">
            <v>38056</v>
          </cell>
          <cell r="F2376">
            <v>30</v>
          </cell>
          <cell r="G2376">
            <v>229</v>
          </cell>
          <cell r="K2376" t="str">
            <v>DRLI</v>
          </cell>
          <cell r="L2376">
            <v>38026</v>
          </cell>
          <cell r="N2376">
            <v>194</v>
          </cell>
          <cell r="P2376">
            <v>35</v>
          </cell>
          <cell r="Q2376">
            <v>0</v>
          </cell>
          <cell r="R2376">
            <v>8.3100004196166992</v>
          </cell>
          <cell r="S2376">
            <v>1.6699999570846558</v>
          </cell>
          <cell r="T2376">
            <v>0</v>
          </cell>
          <cell r="U2376">
            <v>0</v>
          </cell>
          <cell r="V2376">
            <v>22.209999084472656</v>
          </cell>
          <cell r="W2376" t="str">
            <v>CISCO_DAILY_BILL_DTL20040311.TXT</v>
          </cell>
          <cell r="X2376">
            <v>38058</v>
          </cell>
          <cell r="Z2376" t="str">
            <v>Print Summary</v>
          </cell>
        </row>
        <row r="2377">
          <cell r="E2377">
            <v>38085</v>
          </cell>
          <cell r="F2377">
            <v>29</v>
          </cell>
          <cell r="G2377">
            <v>217</v>
          </cell>
          <cell r="K2377" t="str">
            <v>DRLI</v>
          </cell>
          <cell r="L2377">
            <v>38056</v>
          </cell>
          <cell r="N2377">
            <v>185</v>
          </cell>
          <cell r="P2377">
            <v>32</v>
          </cell>
          <cell r="Q2377">
            <v>0</v>
          </cell>
          <cell r="R2377">
            <v>7.929999828338623</v>
          </cell>
          <cell r="S2377">
            <v>1.5299999713897705</v>
          </cell>
          <cell r="T2377">
            <v>0</v>
          </cell>
          <cell r="U2377">
            <v>0</v>
          </cell>
          <cell r="V2377">
            <v>20.170000076293945</v>
          </cell>
          <cell r="W2377" t="str">
            <v>CISCO_DAILY_BILL_DTL20040409.TXT</v>
          </cell>
          <cell r="X2377">
            <v>38089</v>
          </cell>
          <cell r="Z2377" t="str">
            <v>Print Summary</v>
          </cell>
        </row>
        <row r="2378">
          <cell r="E2378">
            <v>38117</v>
          </cell>
          <cell r="F2378">
            <v>32</v>
          </cell>
          <cell r="G2378">
            <v>253</v>
          </cell>
          <cell r="K2378" t="str">
            <v>DRLI</v>
          </cell>
          <cell r="L2378">
            <v>38085</v>
          </cell>
          <cell r="N2378">
            <v>222</v>
          </cell>
          <cell r="P2378">
            <v>31</v>
          </cell>
          <cell r="Q2378">
            <v>0</v>
          </cell>
          <cell r="R2378">
            <v>6.0799999237060547</v>
          </cell>
          <cell r="S2378">
            <v>1.7200000286102295</v>
          </cell>
          <cell r="T2378">
            <v>0</v>
          </cell>
          <cell r="U2378">
            <v>0</v>
          </cell>
          <cell r="V2378">
            <v>22.129999160766602</v>
          </cell>
          <cell r="W2378" t="str">
            <v>CISCO_DAILY_BILL_DTL20040511.TXT</v>
          </cell>
          <cell r="X2378">
            <v>38119</v>
          </cell>
          <cell r="Z2378" t="str">
            <v>Print Summary</v>
          </cell>
        </row>
        <row r="2379">
          <cell r="E2379">
            <v>38147</v>
          </cell>
          <cell r="F2379">
            <v>30</v>
          </cell>
          <cell r="G2379">
            <v>165</v>
          </cell>
          <cell r="K2379" t="str">
            <v>DRLI</v>
          </cell>
          <cell r="L2379">
            <v>38117</v>
          </cell>
          <cell r="N2379">
            <v>144</v>
          </cell>
          <cell r="P2379">
            <v>21</v>
          </cell>
          <cell r="Q2379">
            <v>0</v>
          </cell>
          <cell r="R2379">
            <v>3.9200000762939453</v>
          </cell>
          <cell r="S2379">
            <v>2.880000114440918</v>
          </cell>
          <cell r="T2379">
            <v>0</v>
          </cell>
          <cell r="U2379">
            <v>0</v>
          </cell>
          <cell r="V2379">
            <v>15.840000152587891</v>
          </cell>
          <cell r="W2379" t="str">
            <v>CISCO_DAILY_BILL_DTL20040610.TXT</v>
          </cell>
          <cell r="X2379">
            <v>38149</v>
          </cell>
          <cell r="Z2379" t="str">
            <v>Print Summary</v>
          </cell>
        </row>
        <row r="2380">
          <cell r="E2380">
            <v>38179</v>
          </cell>
          <cell r="F2380">
            <v>32</v>
          </cell>
          <cell r="G2380">
            <v>181</v>
          </cell>
          <cell r="K2380" t="str">
            <v>DRLI</v>
          </cell>
          <cell r="L2380">
            <v>38147</v>
          </cell>
          <cell r="N2380">
            <v>158</v>
          </cell>
          <cell r="P2380">
            <v>23</v>
          </cell>
          <cell r="Q2380">
            <v>0</v>
          </cell>
          <cell r="R2380">
            <v>4.3000001907348633</v>
          </cell>
          <cell r="S2380">
            <v>3.1600000858306885</v>
          </cell>
          <cell r="T2380">
            <v>0</v>
          </cell>
          <cell r="U2380">
            <v>0</v>
          </cell>
          <cell r="V2380">
            <v>17.379999160766602</v>
          </cell>
          <cell r="W2380" t="str">
            <v>CISCO_DAILY_BILL_DTL20040712.TXT</v>
          </cell>
          <cell r="X2380">
            <v>38181</v>
          </cell>
          <cell r="Z2380" t="str">
            <v>Print Summary</v>
          </cell>
        </row>
        <row r="2381">
          <cell r="E2381">
            <v>38208</v>
          </cell>
          <cell r="F2381">
            <v>29</v>
          </cell>
          <cell r="G2381">
            <v>215</v>
          </cell>
          <cell r="K2381" t="str">
            <v>DRLI</v>
          </cell>
          <cell r="L2381">
            <v>38179</v>
          </cell>
          <cell r="N2381">
            <v>179</v>
          </cell>
          <cell r="P2381">
            <v>24</v>
          </cell>
          <cell r="Q2381">
            <v>12</v>
          </cell>
          <cell r="R2381">
            <v>4.869999885559082</v>
          </cell>
          <cell r="S2381">
            <v>3.2899999618530273</v>
          </cell>
          <cell r="T2381">
            <v>5.4899997711181641</v>
          </cell>
          <cell r="U2381">
            <v>0</v>
          </cell>
          <cell r="V2381">
            <v>24.479999542236328</v>
          </cell>
          <cell r="W2381" t="str">
            <v>CISCO_DAILY_BILL_DTL20040810.TXT</v>
          </cell>
          <cell r="X2381">
            <v>38210</v>
          </cell>
          <cell r="Z2381" t="str">
            <v>Print Summary</v>
          </cell>
        </row>
        <row r="2382">
          <cell r="E2382">
            <v>38239</v>
          </cell>
          <cell r="F2382">
            <v>31</v>
          </cell>
          <cell r="G2382">
            <v>217</v>
          </cell>
          <cell r="K2382" t="str">
            <v>DRLI</v>
          </cell>
          <cell r="L2382">
            <v>38208</v>
          </cell>
          <cell r="N2382">
            <v>194</v>
          </cell>
          <cell r="P2382">
            <v>16</v>
          </cell>
          <cell r="Q2382">
            <v>7</v>
          </cell>
          <cell r="R2382">
            <v>4.6999998092651367</v>
          </cell>
          <cell r="S2382">
            <v>2.1700000762939453</v>
          </cell>
          <cell r="T2382">
            <v>3.1800000667572021</v>
          </cell>
          <cell r="U2382">
            <v>0</v>
          </cell>
          <cell r="V2382">
            <v>21.729999542236328</v>
          </cell>
          <cell r="W2382" t="str">
            <v>CISCO_DAILY_BILL_DTL20040910.TXT</v>
          </cell>
          <cell r="X2382">
            <v>38243</v>
          </cell>
          <cell r="Z2382" t="str">
            <v>Print Summary</v>
          </cell>
        </row>
        <row r="2383">
          <cell r="E2383">
            <v>38180</v>
          </cell>
          <cell r="F2383">
            <v>31</v>
          </cell>
          <cell r="G2383">
            <v>934</v>
          </cell>
          <cell r="K2383" t="str">
            <v>DR</v>
          </cell>
          <cell r="L2383">
            <v>38149</v>
          </cell>
          <cell r="N2383">
            <v>780</v>
          </cell>
          <cell r="P2383">
            <v>154</v>
          </cell>
          <cell r="Q2383">
            <v>0</v>
          </cell>
          <cell r="R2383">
            <v>-9.1800003051757813</v>
          </cell>
          <cell r="S2383">
            <v>23.950000762939453</v>
          </cell>
          <cell r="T2383">
            <v>0</v>
          </cell>
          <cell r="U2383">
            <v>4.5999999046325684</v>
          </cell>
          <cell r="V2383">
            <v>119.41999816894531</v>
          </cell>
          <cell r="W2383" t="str">
            <v>CISCO_DAILY_BILL_DTL20040720.TXT</v>
          </cell>
          <cell r="X2383">
            <v>38189</v>
          </cell>
          <cell r="Z2383" t="str">
            <v>Print Summary</v>
          </cell>
        </row>
        <row r="2384">
          <cell r="E2384">
            <v>38209</v>
          </cell>
          <cell r="F2384">
            <v>29</v>
          </cell>
          <cell r="G2384">
            <v>1618</v>
          </cell>
          <cell r="K2384" t="str">
            <v>DR</v>
          </cell>
          <cell r="L2384">
            <v>38180</v>
          </cell>
          <cell r="N2384">
            <v>1261</v>
          </cell>
          <cell r="P2384">
            <v>246</v>
          </cell>
          <cell r="Q2384">
            <v>111</v>
          </cell>
          <cell r="R2384">
            <v>-14.840000152587891</v>
          </cell>
          <cell r="S2384">
            <v>38.259998321533203</v>
          </cell>
          <cell r="T2384">
            <v>71.949996948242188</v>
          </cell>
          <cell r="U2384">
            <v>7.9800000190734863</v>
          </cell>
          <cell r="V2384">
            <v>306.8599853515625</v>
          </cell>
          <cell r="W2384" t="str">
            <v>CISCO_DAILY_BILL_DTL20040812.TXT</v>
          </cell>
          <cell r="X2384">
            <v>38212</v>
          </cell>
          <cell r="Z2384" t="str">
            <v>Print Summary</v>
          </cell>
        </row>
        <row r="2385">
          <cell r="E2385">
            <v>38242</v>
          </cell>
          <cell r="F2385">
            <v>33</v>
          </cell>
          <cell r="G2385">
            <v>1800</v>
          </cell>
          <cell r="K2385" t="str">
            <v>DR</v>
          </cell>
          <cell r="L2385">
            <v>38209</v>
          </cell>
          <cell r="N2385">
            <v>1497</v>
          </cell>
          <cell r="P2385">
            <v>186</v>
          </cell>
          <cell r="Q2385">
            <v>117</v>
          </cell>
          <cell r="R2385">
            <v>-22.870000839233398</v>
          </cell>
          <cell r="S2385">
            <v>28.420000076293945</v>
          </cell>
          <cell r="T2385">
            <v>75.169998168945313</v>
          </cell>
          <cell r="U2385">
            <v>8.869999885559082</v>
          </cell>
          <cell r="V2385">
            <v>319.91000366210938</v>
          </cell>
          <cell r="W2385" t="str">
            <v>CISCO_DAILY_BILL_DTL20040916.TXT</v>
          </cell>
          <cell r="X2385">
            <v>38247</v>
          </cell>
          <cell r="Z2385" t="str">
            <v>Print Summary</v>
          </cell>
          <cell r="AA2385" t="str">
            <v>CPP Notification Failure. Move 21 kWh from super peak to on peak.</v>
          </cell>
        </row>
        <row r="2386">
          <cell r="E2386">
            <v>38180</v>
          </cell>
          <cell r="F2386">
            <v>31</v>
          </cell>
          <cell r="G2386">
            <v>530</v>
          </cell>
          <cell r="K2386" t="str">
            <v>DR</v>
          </cell>
          <cell r="L2386">
            <v>38149</v>
          </cell>
          <cell r="N2386">
            <v>449</v>
          </cell>
          <cell r="P2386">
            <v>81</v>
          </cell>
          <cell r="Q2386">
            <v>0</v>
          </cell>
          <cell r="R2386">
            <v>-5.2800002098083496</v>
          </cell>
          <cell r="S2386">
            <v>12.600000381469727</v>
          </cell>
          <cell r="T2386">
            <v>0</v>
          </cell>
          <cell r="U2386">
            <v>2.6099998950958252</v>
          </cell>
          <cell r="V2386">
            <v>57.259998321533203</v>
          </cell>
          <cell r="W2386" t="str">
            <v>CISCO_DAILY_BILL_DTL20040713.TXT</v>
          </cell>
          <cell r="X2386">
            <v>38182</v>
          </cell>
          <cell r="Z2386" t="str">
            <v>Print Summary</v>
          </cell>
        </row>
        <row r="2387">
          <cell r="E2387">
            <v>38209</v>
          </cell>
          <cell r="F2387">
            <v>29</v>
          </cell>
          <cell r="G2387">
            <v>608</v>
          </cell>
          <cell r="K2387" t="str">
            <v>DR</v>
          </cell>
          <cell r="L2387">
            <v>38180</v>
          </cell>
          <cell r="N2387">
            <v>519</v>
          </cell>
          <cell r="P2387">
            <v>69</v>
          </cell>
          <cell r="Q2387">
            <v>20</v>
          </cell>
          <cell r="R2387">
            <v>-6.1100001335144043</v>
          </cell>
          <cell r="S2387">
            <v>10.729999542236328</v>
          </cell>
          <cell r="T2387">
            <v>12.960000038146973</v>
          </cell>
          <cell r="U2387">
            <v>3</v>
          </cell>
          <cell r="V2387">
            <v>79.010002136230469</v>
          </cell>
          <cell r="W2387" t="str">
            <v>CISCO_DAILY_BILL_DTL20040812.TXT</v>
          </cell>
          <cell r="X2387">
            <v>38212</v>
          </cell>
          <cell r="Z2387" t="str">
            <v>Print Summary</v>
          </cell>
          <cell r="AA2387" t="str">
            <v>CPP Notification Failure. Move 3 kWh from super peak to on peak.</v>
          </cell>
        </row>
        <row r="2388">
          <cell r="E2388">
            <v>38209</v>
          </cell>
          <cell r="F2388">
            <v>29</v>
          </cell>
          <cell r="G2388">
            <v>608</v>
          </cell>
          <cell r="K2388" t="str">
            <v>DR</v>
          </cell>
          <cell r="L2388">
            <v>38180</v>
          </cell>
          <cell r="N2388">
            <v>519</v>
          </cell>
          <cell r="P2388">
            <v>72</v>
          </cell>
          <cell r="Q2388">
            <v>17</v>
          </cell>
          <cell r="R2388">
            <v>-6.1100001335144043</v>
          </cell>
          <cell r="S2388">
            <v>11.199999809265137</v>
          </cell>
          <cell r="T2388">
            <v>11.020000457763672</v>
          </cell>
          <cell r="U2388">
            <v>3</v>
          </cell>
          <cell r="V2388">
            <v>77.540000915527344</v>
          </cell>
          <cell r="W2388" t="str">
            <v>CISCO_DAILY_BILL_DTL20040816.TXT</v>
          </cell>
          <cell r="X2388">
            <v>38216</v>
          </cell>
          <cell r="Z2388" t="str">
            <v>Print Summary</v>
          </cell>
          <cell r="AA2388" t="str">
            <v>CPP Notification Failure. Move 3 kWh from super peak to on peak.</v>
          </cell>
        </row>
        <row r="2389">
          <cell r="E2389">
            <v>38242</v>
          </cell>
          <cell r="F2389">
            <v>33</v>
          </cell>
          <cell r="G2389">
            <v>852</v>
          </cell>
          <cell r="K2389" t="str">
            <v>DR</v>
          </cell>
          <cell r="L2389">
            <v>38209</v>
          </cell>
          <cell r="N2389">
            <v>737</v>
          </cell>
          <cell r="P2389">
            <v>91</v>
          </cell>
          <cell r="Q2389">
            <v>24</v>
          </cell>
          <cell r="R2389">
            <v>-11.539999961853027</v>
          </cell>
          <cell r="S2389">
            <v>13.909999847412109</v>
          </cell>
          <cell r="T2389">
            <v>15.430000305175781</v>
          </cell>
          <cell r="U2389">
            <v>4.190000057220459</v>
          </cell>
          <cell r="V2389">
            <v>111.47000122070313</v>
          </cell>
          <cell r="W2389" t="str">
            <v>CISCO_DAILY_BILL_DTL20040914.TXT</v>
          </cell>
          <cell r="X2389">
            <v>38245</v>
          </cell>
          <cell r="Z2389" t="str">
            <v>Print Summary</v>
          </cell>
          <cell r="AA2389" t="str">
            <v>CPP Notification Failure. Move 5 kWh from super peak to on peak.</v>
          </cell>
        </row>
        <row r="2390">
          <cell r="E2390">
            <v>37815</v>
          </cell>
          <cell r="F2390">
            <v>13</v>
          </cell>
          <cell r="G2390">
            <v>174</v>
          </cell>
          <cell r="K2390" t="str">
            <v>DR</v>
          </cell>
          <cell r="L2390">
            <v>37802</v>
          </cell>
          <cell r="N2390">
            <v>138</v>
          </cell>
          <cell r="P2390">
            <v>35</v>
          </cell>
          <cell r="Q2390">
            <v>1</v>
          </cell>
          <cell r="R2390">
            <v>0.67000001668930054</v>
          </cell>
          <cell r="S2390">
            <v>6.0300002098083496</v>
          </cell>
          <cell r="T2390">
            <v>0.6600000262260437</v>
          </cell>
          <cell r="U2390">
            <v>0.88999998569488525</v>
          </cell>
          <cell r="V2390">
            <v>21.399999618530273</v>
          </cell>
          <cell r="W2390" t="str">
            <v>CISCO_DAILY_BILL_DTL20030714.TXT</v>
          </cell>
          <cell r="X2390">
            <v>37818</v>
          </cell>
          <cell r="Z2390" t="str">
            <v>Print Summary</v>
          </cell>
        </row>
        <row r="2391">
          <cell r="E2391">
            <v>37844</v>
          </cell>
          <cell r="F2391">
            <v>29</v>
          </cell>
          <cell r="G2391">
            <v>424</v>
          </cell>
          <cell r="K2391" t="str">
            <v>DR</v>
          </cell>
          <cell r="L2391">
            <v>37815</v>
          </cell>
          <cell r="N2391">
            <v>326</v>
          </cell>
          <cell r="P2391">
            <v>92</v>
          </cell>
          <cell r="Q2391">
            <v>6</v>
          </cell>
          <cell r="R2391">
            <v>1.5900000333786011</v>
          </cell>
          <cell r="S2391">
            <v>15.840000152587891</v>
          </cell>
          <cell r="T2391">
            <v>3.9900000095367432</v>
          </cell>
          <cell r="U2391">
            <v>2.1800000667572021</v>
          </cell>
          <cell r="V2391">
            <v>56.409999847412109</v>
          </cell>
          <cell r="W2391" t="str">
            <v>CISCO_DAILY_BILL_DTL20030812.TXT</v>
          </cell>
          <cell r="X2391">
            <v>37846</v>
          </cell>
          <cell r="Z2391" t="str">
            <v>Print Summary</v>
          </cell>
        </row>
        <row r="2392">
          <cell r="E2392">
            <v>37874</v>
          </cell>
          <cell r="F2392">
            <v>30</v>
          </cell>
          <cell r="G2392">
            <v>549</v>
          </cell>
          <cell r="K2392" t="str">
            <v>DR</v>
          </cell>
          <cell r="L2392">
            <v>37844</v>
          </cell>
          <cell r="N2392">
            <v>404</v>
          </cell>
          <cell r="P2392">
            <v>137</v>
          </cell>
          <cell r="Q2392">
            <v>8</v>
          </cell>
          <cell r="R2392">
            <v>2.0699999332427979</v>
          </cell>
          <cell r="S2392">
            <v>23.610000610351563</v>
          </cell>
          <cell r="T2392">
            <v>5.320000171661377</v>
          </cell>
          <cell r="U2392">
            <v>2.690000057220459</v>
          </cell>
          <cell r="V2392">
            <v>79.260002136230469</v>
          </cell>
          <cell r="W2392" t="str">
            <v>CISCO_DAILY_BILL_DTL20030915.TXT</v>
          </cell>
          <cell r="X2392">
            <v>37880</v>
          </cell>
          <cell r="Z2392" t="str">
            <v>Print Summary</v>
          </cell>
        </row>
        <row r="2393">
          <cell r="E2393">
            <v>37903</v>
          </cell>
          <cell r="F2393">
            <v>29</v>
          </cell>
          <cell r="G2393">
            <v>400</v>
          </cell>
          <cell r="K2393" t="str">
            <v>DR</v>
          </cell>
          <cell r="L2393">
            <v>37874</v>
          </cell>
          <cell r="N2393">
            <v>314</v>
          </cell>
          <cell r="P2393">
            <v>78</v>
          </cell>
          <cell r="Q2393">
            <v>8</v>
          </cell>
          <cell r="R2393">
            <v>1.7400000095367432</v>
          </cell>
          <cell r="S2393">
            <v>13.479999542236328</v>
          </cell>
          <cell r="T2393">
            <v>5.3299999237060547</v>
          </cell>
          <cell r="U2393">
            <v>1.7799999713897705</v>
          </cell>
          <cell r="V2393">
            <v>53</v>
          </cell>
          <cell r="W2393" t="str">
            <v>CISCO_DAILY_BILL_DTL20031010.TXT</v>
          </cell>
          <cell r="X2393">
            <v>37907</v>
          </cell>
          <cell r="Z2393" t="str">
            <v>Print Summary</v>
          </cell>
        </row>
        <row r="2394">
          <cell r="E2394">
            <v>37935</v>
          </cell>
          <cell r="F2394">
            <v>32</v>
          </cell>
          <cell r="G2394">
            <v>426</v>
          </cell>
          <cell r="K2394" t="str">
            <v>DR</v>
          </cell>
          <cell r="L2394">
            <v>37903</v>
          </cell>
          <cell r="N2394">
            <v>321</v>
          </cell>
          <cell r="P2394">
            <v>99</v>
          </cell>
          <cell r="Q2394">
            <v>6</v>
          </cell>
          <cell r="R2394">
            <v>4.570000171661377</v>
          </cell>
          <cell r="S2394">
            <v>19.209999084472656</v>
          </cell>
          <cell r="T2394">
            <v>3.9900000095367432</v>
          </cell>
          <cell r="U2394">
            <v>1.8899999856948853</v>
          </cell>
          <cell r="V2394">
            <v>62.610000610351563</v>
          </cell>
          <cell r="W2394" t="str">
            <v>CISCO_DAILY_BILL_DTL20031111.TXT</v>
          </cell>
          <cell r="X2394">
            <v>37937</v>
          </cell>
          <cell r="Z2394" t="str">
            <v>Print Summary</v>
          </cell>
        </row>
        <row r="2395">
          <cell r="E2395">
            <v>37965</v>
          </cell>
          <cell r="F2395">
            <v>30</v>
          </cell>
          <cell r="G2395">
            <v>387</v>
          </cell>
          <cell r="K2395" t="str">
            <v>DR</v>
          </cell>
          <cell r="L2395">
            <v>37935</v>
          </cell>
          <cell r="N2395">
            <v>308</v>
          </cell>
          <cell r="P2395">
            <v>79</v>
          </cell>
          <cell r="Q2395">
            <v>0</v>
          </cell>
          <cell r="R2395">
            <v>10.479999542236328</v>
          </cell>
          <cell r="S2395">
            <v>20.860000610351563</v>
          </cell>
          <cell r="T2395">
            <v>0</v>
          </cell>
          <cell r="U2395">
            <v>1.7200000286102295</v>
          </cell>
          <cell r="V2395">
            <v>62.599998474121094</v>
          </cell>
          <cell r="W2395" t="str">
            <v>CISCO_DAILY_BILL_DTL20031211.TXT</v>
          </cell>
          <cell r="X2395">
            <v>37967</v>
          </cell>
          <cell r="Z2395" t="str">
            <v>Print Summary</v>
          </cell>
        </row>
        <row r="2396">
          <cell r="E2396">
            <v>37998</v>
          </cell>
          <cell r="F2396">
            <v>33</v>
          </cell>
          <cell r="G2396">
            <v>464</v>
          </cell>
          <cell r="K2396" t="str">
            <v>DR</v>
          </cell>
          <cell r="L2396">
            <v>37965</v>
          </cell>
          <cell r="N2396">
            <v>377</v>
          </cell>
          <cell r="P2396">
            <v>83</v>
          </cell>
          <cell r="Q2396">
            <v>4</v>
          </cell>
          <cell r="R2396">
            <v>12.819999694824219</v>
          </cell>
          <cell r="S2396">
            <v>21.909999847412109</v>
          </cell>
          <cell r="T2396">
            <v>1.940000057220459</v>
          </cell>
          <cell r="U2396">
            <v>2.059999942779541</v>
          </cell>
          <cell r="V2396">
            <v>74.470001220703125</v>
          </cell>
          <cell r="W2396" t="str">
            <v>CISCO_DAILY_BILL_DTL20040113.TXT</v>
          </cell>
          <cell r="X2396">
            <v>38000</v>
          </cell>
          <cell r="Z2396" t="str">
            <v>Print Summary</v>
          </cell>
        </row>
        <row r="2397">
          <cell r="E2397">
            <v>38027</v>
          </cell>
          <cell r="F2397">
            <v>29</v>
          </cell>
          <cell r="G2397">
            <v>424</v>
          </cell>
          <cell r="K2397" t="str">
            <v>DR</v>
          </cell>
          <cell r="L2397">
            <v>37998</v>
          </cell>
          <cell r="N2397">
            <v>344</v>
          </cell>
          <cell r="P2397">
            <v>72</v>
          </cell>
          <cell r="Q2397">
            <v>8</v>
          </cell>
          <cell r="R2397">
            <v>11.590000152587891</v>
          </cell>
          <cell r="S2397">
            <v>18.989999771118164</v>
          </cell>
          <cell r="T2397">
            <v>3.869999885559082</v>
          </cell>
          <cell r="U2397">
            <v>2.0199999809265137</v>
          </cell>
          <cell r="V2397">
            <v>69.029998779296875</v>
          </cell>
          <cell r="W2397" t="str">
            <v>CISCO_DAILY_BILL_DTL20040212.TXT</v>
          </cell>
          <cell r="X2397">
            <v>38030</v>
          </cell>
          <cell r="Z2397" t="str">
            <v>Print Summary</v>
          </cell>
        </row>
        <row r="2398">
          <cell r="E2398">
            <v>38057</v>
          </cell>
          <cell r="F2398">
            <v>30</v>
          </cell>
          <cell r="G2398">
            <v>409</v>
          </cell>
          <cell r="K2398" t="str">
            <v>DR</v>
          </cell>
          <cell r="L2398">
            <v>38027</v>
          </cell>
          <cell r="N2398">
            <v>330</v>
          </cell>
          <cell r="P2398">
            <v>79</v>
          </cell>
          <cell r="Q2398">
            <v>0</v>
          </cell>
          <cell r="R2398">
            <v>11.069999694824219</v>
          </cell>
          <cell r="S2398">
            <v>20.809999465942383</v>
          </cell>
          <cell r="T2398">
            <v>0</v>
          </cell>
          <cell r="U2398">
            <v>2.0199999809265137</v>
          </cell>
          <cell r="V2398">
            <v>64.989997863769531</v>
          </cell>
          <cell r="W2398" t="str">
            <v>CISCO_DAILY_BILL_DTL20040312.TXT</v>
          </cell>
          <cell r="X2398">
            <v>38061</v>
          </cell>
          <cell r="Z2398" t="str">
            <v>Print Summary</v>
          </cell>
        </row>
        <row r="2399">
          <cell r="E2399">
            <v>38088</v>
          </cell>
          <cell r="F2399">
            <v>31</v>
          </cell>
          <cell r="G2399">
            <v>411</v>
          </cell>
          <cell r="K2399" t="str">
            <v>DR</v>
          </cell>
          <cell r="L2399">
            <v>38057</v>
          </cell>
          <cell r="N2399">
            <v>321</v>
          </cell>
          <cell r="P2399">
            <v>90</v>
          </cell>
          <cell r="Q2399">
            <v>0</v>
          </cell>
          <cell r="R2399">
            <v>10.449999809265137</v>
          </cell>
          <cell r="S2399">
            <v>23.719999313354492</v>
          </cell>
          <cell r="T2399">
            <v>0</v>
          </cell>
          <cell r="U2399">
            <v>2.0199999809265137</v>
          </cell>
          <cell r="V2399">
            <v>67.860000610351563</v>
          </cell>
          <cell r="W2399" t="str">
            <v>CISCO_DAILY_BILL_DTL20040413.TXT</v>
          </cell>
          <cell r="X2399">
            <v>38091</v>
          </cell>
          <cell r="Z2399" t="str">
            <v>Print Summary</v>
          </cell>
        </row>
        <row r="2400">
          <cell r="E2400">
            <v>38118</v>
          </cell>
          <cell r="F2400">
            <v>30</v>
          </cell>
          <cell r="G2400">
            <v>403</v>
          </cell>
          <cell r="K2400" t="str">
            <v>DR</v>
          </cell>
          <cell r="L2400">
            <v>38088</v>
          </cell>
          <cell r="N2400">
            <v>303</v>
          </cell>
          <cell r="P2400">
            <v>100</v>
          </cell>
          <cell r="Q2400">
            <v>0</v>
          </cell>
          <cell r="R2400">
            <v>1.5299999713897705</v>
          </cell>
          <cell r="S2400">
            <v>21.120000839233398</v>
          </cell>
          <cell r="T2400">
            <v>0</v>
          </cell>
          <cell r="U2400">
            <v>1.9800000190734863</v>
          </cell>
          <cell r="V2400">
            <v>58.169998168945313</v>
          </cell>
          <cell r="W2400" t="str">
            <v>CISCO_DAILY_BILL_DTL20040512.TXT</v>
          </cell>
          <cell r="X2400">
            <v>38120</v>
          </cell>
          <cell r="Z2400" t="str">
            <v>Print Summary</v>
          </cell>
        </row>
        <row r="2401">
          <cell r="E2401">
            <v>38148</v>
          </cell>
          <cell r="F2401">
            <v>30</v>
          </cell>
          <cell r="G2401">
            <v>397</v>
          </cell>
          <cell r="K2401" t="str">
            <v>DR</v>
          </cell>
          <cell r="L2401">
            <v>38118</v>
          </cell>
          <cell r="N2401">
            <v>307</v>
          </cell>
          <cell r="P2401">
            <v>90</v>
          </cell>
          <cell r="Q2401">
            <v>0</v>
          </cell>
          <cell r="R2401">
            <v>-3.6099998950958252</v>
          </cell>
          <cell r="S2401">
            <v>14</v>
          </cell>
          <cell r="T2401">
            <v>0</v>
          </cell>
          <cell r="U2401">
            <v>1.9600000381469727</v>
          </cell>
          <cell r="V2401">
            <v>45.180000305175781</v>
          </cell>
          <cell r="W2401" t="str">
            <v>CISCO_DAILY_BILL_DTL20040611.TXT</v>
          </cell>
          <cell r="X2401">
            <v>38152</v>
          </cell>
          <cell r="Z2401" t="str">
            <v>Print Summary</v>
          </cell>
        </row>
        <row r="2402">
          <cell r="E2402">
            <v>38180</v>
          </cell>
          <cell r="F2402">
            <v>32</v>
          </cell>
          <cell r="G2402">
            <v>412</v>
          </cell>
          <cell r="K2402" t="str">
            <v>DR</v>
          </cell>
          <cell r="L2402">
            <v>38148</v>
          </cell>
          <cell r="N2402">
            <v>331</v>
          </cell>
          <cell r="P2402">
            <v>81</v>
          </cell>
          <cell r="Q2402">
            <v>0</v>
          </cell>
          <cell r="R2402">
            <v>-3.9000000953674316</v>
          </cell>
          <cell r="S2402">
            <v>12.600000381469727</v>
          </cell>
          <cell r="T2402">
            <v>0</v>
          </cell>
          <cell r="U2402">
            <v>2.0299999713897705</v>
          </cell>
          <cell r="V2402">
            <v>44.580001831054688</v>
          </cell>
          <cell r="W2402" t="str">
            <v>CISCO_DAILY_BILL_DTL20040713.TXT</v>
          </cell>
          <cell r="X2402">
            <v>38182</v>
          </cell>
          <cell r="Z2402" t="str">
            <v>Print Summary</v>
          </cell>
        </row>
        <row r="2403">
          <cell r="E2403">
            <v>38209</v>
          </cell>
          <cell r="F2403">
            <v>29</v>
          </cell>
          <cell r="G2403">
            <v>498</v>
          </cell>
          <cell r="K2403" t="str">
            <v>DR</v>
          </cell>
          <cell r="L2403">
            <v>38180</v>
          </cell>
          <cell r="N2403">
            <v>365</v>
          </cell>
          <cell r="P2403">
            <v>115</v>
          </cell>
          <cell r="Q2403">
            <v>18</v>
          </cell>
          <cell r="R2403">
            <v>-4.3000001907348633</v>
          </cell>
          <cell r="S2403">
            <v>17.889999389648438</v>
          </cell>
          <cell r="T2403">
            <v>11.670000076293945</v>
          </cell>
          <cell r="U2403">
            <v>2.4600000381469727</v>
          </cell>
          <cell r="V2403">
            <v>72.290000915527344</v>
          </cell>
          <cell r="W2403" t="str">
            <v>CISCO_DAILY_BILL_DTL20040812.TXT</v>
          </cell>
          <cell r="X2403">
            <v>38212</v>
          </cell>
          <cell r="Z2403" t="str">
            <v>Print Summary</v>
          </cell>
        </row>
        <row r="2404">
          <cell r="E2404">
            <v>38242</v>
          </cell>
          <cell r="F2404">
            <v>33</v>
          </cell>
          <cell r="G2404">
            <v>524</v>
          </cell>
          <cell r="K2404" t="str">
            <v>DR</v>
          </cell>
          <cell r="L2404">
            <v>38209</v>
          </cell>
          <cell r="N2404">
            <v>411</v>
          </cell>
          <cell r="P2404">
            <v>97</v>
          </cell>
          <cell r="Q2404">
            <v>16</v>
          </cell>
          <cell r="R2404">
            <v>-6.4600000381469727</v>
          </cell>
          <cell r="S2404">
            <v>14.800000190734863</v>
          </cell>
          <cell r="T2404">
            <v>10.279999732971191</v>
          </cell>
          <cell r="U2404">
            <v>2.5799999237060547</v>
          </cell>
          <cell r="V2404">
            <v>68.160003662109375</v>
          </cell>
          <cell r="W2404" t="str">
            <v>CISCO_DAILY_BILL_DTL20040913.TXT</v>
          </cell>
          <cell r="X2404">
            <v>38244</v>
          </cell>
          <cell r="Z2404" t="str">
            <v>Print Summary</v>
          </cell>
        </row>
        <row r="2405">
          <cell r="E2405">
            <v>37815</v>
          </cell>
          <cell r="F2405">
            <v>13</v>
          </cell>
          <cell r="G2405">
            <v>881</v>
          </cell>
          <cell r="K2405" t="str">
            <v>DR</v>
          </cell>
          <cell r="L2405">
            <v>37802</v>
          </cell>
          <cell r="N2405">
            <v>717</v>
          </cell>
          <cell r="P2405">
            <v>164</v>
          </cell>
          <cell r="Q2405">
            <v>0</v>
          </cell>
          <cell r="R2405">
            <v>3.4900000095367432</v>
          </cell>
          <cell r="S2405">
            <v>28.239999771118164</v>
          </cell>
          <cell r="T2405">
            <v>0</v>
          </cell>
          <cell r="U2405">
            <v>4.5199999809265137</v>
          </cell>
          <cell r="V2405">
            <v>136.83000183105469</v>
          </cell>
          <cell r="W2405" t="str">
            <v>CISCO_DAILY_BILL_DTL20030721.TXT</v>
          </cell>
          <cell r="X2405">
            <v>37824</v>
          </cell>
          <cell r="Z2405" t="str">
            <v>Print Summary</v>
          </cell>
          <cell r="AA2405" t="str">
            <v xml:space="preserve"> CPP Notification Failure. The customer was billed for CPP events for which they were not notified.</v>
          </cell>
        </row>
        <row r="2406">
          <cell r="E2406">
            <v>37844</v>
          </cell>
          <cell r="F2406">
            <v>29</v>
          </cell>
          <cell r="G2406">
            <v>2255</v>
          </cell>
          <cell r="K2406" t="str">
            <v>DR</v>
          </cell>
          <cell r="L2406">
            <v>37815</v>
          </cell>
          <cell r="N2406">
            <v>1642</v>
          </cell>
          <cell r="P2406">
            <v>579</v>
          </cell>
          <cell r="Q2406">
            <v>34</v>
          </cell>
          <cell r="R2406">
            <v>8</v>
          </cell>
          <cell r="S2406">
            <v>99.69000244140625</v>
          </cell>
          <cell r="T2406">
            <v>22.610000610351563</v>
          </cell>
          <cell r="U2406">
            <v>11.569999694824219</v>
          </cell>
          <cell r="V2406">
            <v>404.44000244140625</v>
          </cell>
          <cell r="W2406" t="str">
            <v>CISCO_DAILY_BILL_DTL20030813.TXT</v>
          </cell>
          <cell r="X2406">
            <v>37847</v>
          </cell>
          <cell r="Z2406" t="str">
            <v>Print Summary</v>
          </cell>
          <cell r="AA2406" t="str">
            <v>CPP Notification Failure. Move 11 kWh from super peak to on peak.</v>
          </cell>
        </row>
        <row r="2407">
          <cell r="E2407">
            <v>37874</v>
          </cell>
          <cell r="F2407">
            <v>30</v>
          </cell>
          <cell r="G2407">
            <v>2589</v>
          </cell>
          <cell r="K2407" t="str">
            <v>DR</v>
          </cell>
          <cell r="L2407">
            <v>37844</v>
          </cell>
          <cell r="N2407">
            <v>1979</v>
          </cell>
          <cell r="P2407">
            <v>547</v>
          </cell>
          <cell r="Q2407">
            <v>63</v>
          </cell>
          <cell r="R2407">
            <v>10.060000419616699</v>
          </cell>
          <cell r="S2407">
            <v>94.279998779296875</v>
          </cell>
          <cell r="T2407">
            <v>41.909999847412109</v>
          </cell>
          <cell r="U2407">
            <v>12.729999542236328</v>
          </cell>
          <cell r="V2407">
            <v>464.42999267578125</v>
          </cell>
          <cell r="W2407" t="str">
            <v>CISCO_DAILY_BILL_DTL20030912.TXT</v>
          </cell>
          <cell r="X2407">
            <v>37879</v>
          </cell>
          <cell r="Z2407" t="str">
            <v>Print Summary</v>
          </cell>
        </row>
        <row r="2408">
          <cell r="E2408">
            <v>37903</v>
          </cell>
          <cell r="F2408">
            <v>29</v>
          </cell>
          <cell r="G2408">
            <v>1588</v>
          </cell>
          <cell r="K2408" t="str">
            <v>DR</v>
          </cell>
          <cell r="L2408">
            <v>37874</v>
          </cell>
          <cell r="N2408">
            <v>1163</v>
          </cell>
          <cell r="P2408">
            <v>404</v>
          </cell>
          <cell r="Q2408">
            <v>21</v>
          </cell>
          <cell r="R2408">
            <v>6.4699997901916504</v>
          </cell>
          <cell r="S2408">
            <v>69.839996337890625</v>
          </cell>
          <cell r="T2408">
            <v>13.970000267028809</v>
          </cell>
          <cell r="U2408">
            <v>7.0500001907348633</v>
          </cell>
          <cell r="V2408">
            <v>272.6300048828125</v>
          </cell>
          <cell r="W2408" t="str">
            <v>CISCO_DAILY_BILL_DTL20031013.TXT</v>
          </cell>
          <cell r="X2408">
            <v>37908</v>
          </cell>
          <cell r="Z2408" t="str">
            <v>Print Summary</v>
          </cell>
        </row>
        <row r="2409">
          <cell r="E2409">
            <v>37935</v>
          </cell>
          <cell r="F2409">
            <v>32</v>
          </cell>
          <cell r="G2409">
            <v>1653</v>
          </cell>
          <cell r="K2409" t="str">
            <v>DR</v>
          </cell>
          <cell r="L2409">
            <v>37903</v>
          </cell>
          <cell r="N2409">
            <v>1271</v>
          </cell>
          <cell r="P2409">
            <v>348</v>
          </cell>
          <cell r="Q2409">
            <v>34</v>
          </cell>
          <cell r="R2409">
            <v>15.319999694824219</v>
          </cell>
          <cell r="S2409">
            <v>63.990001678466797</v>
          </cell>
          <cell r="T2409">
            <v>22.629999160766602</v>
          </cell>
          <cell r="U2409">
            <v>7.3400001525878906</v>
          </cell>
          <cell r="V2409">
            <v>290.57998657226563</v>
          </cell>
          <cell r="W2409" t="str">
            <v>CISCO_DAILY_BILL_DTL20031111.TXT</v>
          </cell>
          <cell r="X2409">
            <v>37937</v>
          </cell>
          <cell r="Z2409" t="str">
            <v>Print Summary</v>
          </cell>
        </row>
        <row r="2410">
          <cell r="E2410">
            <v>37965</v>
          </cell>
          <cell r="F2410">
            <v>30</v>
          </cell>
          <cell r="G2410">
            <v>942</v>
          </cell>
          <cell r="K2410" t="str">
            <v>DR</v>
          </cell>
          <cell r="L2410">
            <v>37935</v>
          </cell>
          <cell r="N2410">
            <v>783</v>
          </cell>
          <cell r="P2410">
            <v>159</v>
          </cell>
          <cell r="Q2410">
            <v>0</v>
          </cell>
          <cell r="R2410">
            <v>26.639999389648438</v>
          </cell>
          <cell r="S2410">
            <v>41.979999542236328</v>
          </cell>
          <cell r="T2410">
            <v>0</v>
          </cell>
          <cell r="U2410">
            <v>4.179999828338623</v>
          </cell>
          <cell r="V2410">
            <v>160.07000732421875</v>
          </cell>
          <cell r="W2410" t="str">
            <v>CISCO_DAILY_BILL_DTL20031211.TXT</v>
          </cell>
          <cell r="X2410">
            <v>37967</v>
          </cell>
          <cell r="Z2410" t="str">
            <v>Print Summary</v>
          </cell>
        </row>
        <row r="2411">
          <cell r="E2411">
            <v>37998</v>
          </cell>
          <cell r="F2411">
            <v>33</v>
          </cell>
          <cell r="G2411">
            <v>1117</v>
          </cell>
          <cell r="K2411" t="str">
            <v>DR</v>
          </cell>
          <cell r="L2411">
            <v>37965</v>
          </cell>
          <cell r="N2411">
            <v>949</v>
          </cell>
          <cell r="P2411">
            <v>161</v>
          </cell>
          <cell r="Q2411">
            <v>7</v>
          </cell>
          <cell r="R2411">
            <v>32.290000915527344</v>
          </cell>
          <cell r="S2411">
            <v>42.509998321533203</v>
          </cell>
          <cell r="T2411">
            <v>3.3900001049041748</v>
          </cell>
          <cell r="U2411">
            <v>4.9600000381469727</v>
          </cell>
          <cell r="V2411">
            <v>188.25999450683594</v>
          </cell>
          <cell r="W2411" t="str">
            <v>CISCO_DAILY_BILL_DTL20040114.TXT</v>
          </cell>
          <cell r="X2411">
            <v>38001</v>
          </cell>
          <cell r="Z2411" t="str">
            <v>Print Summary</v>
          </cell>
        </row>
        <row r="2412">
          <cell r="E2412">
            <v>38027</v>
          </cell>
          <cell r="F2412">
            <v>29</v>
          </cell>
          <cell r="G2412">
            <v>964</v>
          </cell>
          <cell r="K2412" t="str">
            <v>DR</v>
          </cell>
          <cell r="L2412">
            <v>37998</v>
          </cell>
          <cell r="N2412">
            <v>787</v>
          </cell>
          <cell r="P2412">
            <v>164</v>
          </cell>
          <cell r="Q2412">
            <v>13</v>
          </cell>
          <cell r="R2412">
            <v>26.5</v>
          </cell>
          <cell r="S2412">
            <v>43.240001678466797</v>
          </cell>
          <cell r="T2412">
            <v>6.2899999618530273</v>
          </cell>
          <cell r="U2412">
            <v>4.6100001335144043</v>
          </cell>
          <cell r="V2412">
            <v>169.19999694824219</v>
          </cell>
          <cell r="W2412" t="str">
            <v>CISCO_DAILY_BILL_DTL20040211.TXT</v>
          </cell>
          <cell r="X2412">
            <v>38029</v>
          </cell>
          <cell r="Z2412" t="str">
            <v>Print Summary</v>
          </cell>
        </row>
        <row r="2413">
          <cell r="E2413">
            <v>38057</v>
          </cell>
          <cell r="F2413">
            <v>30</v>
          </cell>
          <cell r="G2413">
            <v>1136</v>
          </cell>
          <cell r="K2413" t="str">
            <v>DR</v>
          </cell>
          <cell r="L2413">
            <v>38027</v>
          </cell>
          <cell r="N2413">
            <v>940</v>
          </cell>
          <cell r="P2413">
            <v>196</v>
          </cell>
          <cell r="Q2413">
            <v>0</v>
          </cell>
          <cell r="R2413">
            <v>31.520000457763672</v>
          </cell>
          <cell r="S2413">
            <v>51.650001525878906</v>
          </cell>
          <cell r="T2413">
            <v>0</v>
          </cell>
          <cell r="U2413">
            <v>5.5999999046325684</v>
          </cell>
          <cell r="V2413">
            <v>197.78999328613281</v>
          </cell>
          <cell r="W2413" t="str">
            <v>CISCO_DAILY_BILL_DTL20040312.TXT</v>
          </cell>
          <cell r="X2413">
            <v>38061</v>
          </cell>
          <cell r="Z2413" t="str">
            <v>Print Summary</v>
          </cell>
        </row>
        <row r="2414">
          <cell r="E2414">
            <v>38088</v>
          </cell>
          <cell r="F2414">
            <v>31</v>
          </cell>
          <cell r="G2414">
            <v>1175</v>
          </cell>
          <cell r="K2414" t="str">
            <v>DR</v>
          </cell>
          <cell r="L2414">
            <v>38057</v>
          </cell>
          <cell r="N2414">
            <v>935</v>
          </cell>
          <cell r="P2414">
            <v>240</v>
          </cell>
          <cell r="Q2414">
            <v>0</v>
          </cell>
          <cell r="R2414">
            <v>30.610000610351563</v>
          </cell>
          <cell r="S2414">
            <v>63.25</v>
          </cell>
          <cell r="T2414">
            <v>0</v>
          </cell>
          <cell r="U2414">
            <v>5.7899999618530273</v>
          </cell>
          <cell r="V2414">
            <v>214.25999450683594</v>
          </cell>
          <cell r="W2414" t="str">
            <v>CISCO_DAILY_BILL_DTL20040412.TXT</v>
          </cell>
          <cell r="X2414">
            <v>38090</v>
          </cell>
          <cell r="Z2414" t="str">
            <v>Print Summary</v>
          </cell>
        </row>
        <row r="2415">
          <cell r="E2415">
            <v>38118</v>
          </cell>
          <cell r="F2415">
            <v>30</v>
          </cell>
          <cell r="G2415">
            <v>1126</v>
          </cell>
          <cell r="K2415" t="str">
            <v>DR</v>
          </cell>
          <cell r="L2415">
            <v>38088</v>
          </cell>
          <cell r="N2415">
            <v>803</v>
          </cell>
          <cell r="P2415">
            <v>323</v>
          </cell>
          <cell r="Q2415">
            <v>0</v>
          </cell>
          <cell r="R2415">
            <v>2.9600000381469727</v>
          </cell>
          <cell r="S2415">
            <v>68.279998779296875</v>
          </cell>
          <cell r="T2415">
            <v>0</v>
          </cell>
          <cell r="U2415">
            <v>5.5500001907348633</v>
          </cell>
          <cell r="V2415">
            <v>202.66999816894531</v>
          </cell>
          <cell r="W2415" t="str">
            <v>CISCO_DAILY_BILL_DTL20040513.TXT</v>
          </cell>
          <cell r="X2415">
            <v>38121</v>
          </cell>
          <cell r="Z2415" t="str">
            <v>Print Summary</v>
          </cell>
        </row>
        <row r="2416">
          <cell r="E2416">
            <v>38148</v>
          </cell>
          <cell r="F2416">
            <v>30</v>
          </cell>
          <cell r="G2416">
            <v>1103</v>
          </cell>
          <cell r="K2416" t="str">
            <v>DR</v>
          </cell>
          <cell r="L2416">
            <v>38118</v>
          </cell>
          <cell r="N2416">
            <v>828</v>
          </cell>
          <cell r="P2416">
            <v>275</v>
          </cell>
          <cell r="Q2416">
            <v>0</v>
          </cell>
          <cell r="R2416">
            <v>-9.75</v>
          </cell>
          <cell r="S2416">
            <v>42.770000457763672</v>
          </cell>
          <cell r="T2416">
            <v>0</v>
          </cell>
          <cell r="U2416">
            <v>5.440000057220459</v>
          </cell>
          <cell r="V2416">
            <v>162.86000061035156</v>
          </cell>
          <cell r="W2416" t="str">
            <v>CISCO_DAILY_BILL_DTL20040614.TXT</v>
          </cell>
          <cell r="X2416">
            <v>38153</v>
          </cell>
          <cell r="Z2416" t="str">
            <v>Print Summary</v>
          </cell>
        </row>
        <row r="2417">
          <cell r="E2417">
            <v>38174</v>
          </cell>
          <cell r="F2417">
            <v>26</v>
          </cell>
          <cell r="G2417">
            <v>1157</v>
          </cell>
          <cell r="K2417" t="str">
            <v>DR</v>
          </cell>
          <cell r="L2417">
            <v>38148</v>
          </cell>
          <cell r="N2417">
            <v>902</v>
          </cell>
          <cell r="P2417">
            <v>255</v>
          </cell>
          <cell r="Q2417">
            <v>0</v>
          </cell>
          <cell r="R2417">
            <v>-10.619999885559082</v>
          </cell>
          <cell r="S2417">
            <v>39.659999847412109</v>
          </cell>
          <cell r="T2417">
            <v>0</v>
          </cell>
          <cell r="U2417">
            <v>5.6999998092651367</v>
          </cell>
          <cell r="V2417">
            <v>172.86000061035156</v>
          </cell>
          <cell r="W2417" t="str">
            <v>CISCO_DAILY_BILL_DTL20040713.TXT</v>
          </cell>
          <cell r="X2417">
            <v>38182</v>
          </cell>
          <cell r="Z2417" t="str">
            <v>Print Summary</v>
          </cell>
        </row>
        <row r="2418">
          <cell r="E2418">
            <v>38180</v>
          </cell>
          <cell r="F2418">
            <v>31</v>
          </cell>
          <cell r="G2418">
            <v>1981</v>
          </cell>
          <cell r="K2418" t="str">
            <v>DR</v>
          </cell>
          <cell r="L2418">
            <v>38149</v>
          </cell>
          <cell r="N2418">
            <v>1698</v>
          </cell>
          <cell r="P2418">
            <v>283</v>
          </cell>
          <cell r="Q2418">
            <v>0</v>
          </cell>
          <cell r="R2418">
            <v>-19.989999771118164</v>
          </cell>
          <cell r="S2418">
            <v>44.009998321533203</v>
          </cell>
          <cell r="T2418">
            <v>0</v>
          </cell>
          <cell r="U2418">
            <v>9.7700004577636719</v>
          </cell>
          <cell r="V2418">
            <v>295.17999267578125</v>
          </cell>
          <cell r="W2418" t="str">
            <v>CISCO_DAILY_BILL_DTL20040713.TXT</v>
          </cell>
          <cell r="X2418">
            <v>38182</v>
          </cell>
          <cell r="Z2418" t="str">
            <v>Print Summary</v>
          </cell>
        </row>
        <row r="2419">
          <cell r="E2419">
            <v>38209</v>
          </cell>
          <cell r="F2419">
            <v>29</v>
          </cell>
          <cell r="G2419">
            <v>2257</v>
          </cell>
          <cell r="K2419" t="str">
            <v>DR</v>
          </cell>
          <cell r="L2419">
            <v>38180</v>
          </cell>
          <cell r="N2419">
            <v>1806</v>
          </cell>
          <cell r="P2419">
            <v>362</v>
          </cell>
          <cell r="Q2419">
            <v>89</v>
          </cell>
          <cell r="R2419">
            <v>-21.260000228881836</v>
          </cell>
          <cell r="S2419">
            <v>56.299999237060547</v>
          </cell>
          <cell r="T2419">
            <v>57.689998626708984</v>
          </cell>
          <cell r="U2419">
            <v>11.130000114440918</v>
          </cell>
          <cell r="V2419">
            <v>409.260009765625</v>
          </cell>
          <cell r="W2419" t="str">
            <v>CISCO_DAILY_BILL_DTL20040811.TXT</v>
          </cell>
          <cell r="X2419">
            <v>38211</v>
          </cell>
          <cell r="Z2419" t="str">
            <v>Print Summary</v>
          </cell>
        </row>
        <row r="2420">
          <cell r="E2420">
            <v>38242</v>
          </cell>
          <cell r="F2420">
            <v>33</v>
          </cell>
          <cell r="G2420">
            <v>2847</v>
          </cell>
          <cell r="K2420" t="str">
            <v>DR</v>
          </cell>
          <cell r="L2420">
            <v>38209</v>
          </cell>
          <cell r="N2420">
            <v>2290</v>
          </cell>
          <cell r="P2420">
            <v>450</v>
          </cell>
          <cell r="Q2420">
            <v>107</v>
          </cell>
          <cell r="R2420">
            <v>-34.740001678466797</v>
          </cell>
          <cell r="S2420">
            <v>68.949996948242188</v>
          </cell>
          <cell r="T2420">
            <v>68.669998168945313</v>
          </cell>
          <cell r="U2420">
            <v>14.050000190734863</v>
          </cell>
          <cell r="V2420">
            <v>514.67999267578125</v>
          </cell>
          <cell r="W2420" t="str">
            <v>CISCO_DAILY_BILL_DTL20040913.TXT</v>
          </cell>
          <cell r="X2420">
            <v>38244</v>
          </cell>
          <cell r="Z2420" t="str">
            <v>Print Summary</v>
          </cell>
        </row>
        <row r="2421">
          <cell r="E2421">
            <v>37903</v>
          </cell>
          <cell r="F2421">
            <v>28</v>
          </cell>
          <cell r="G2421">
            <v>249</v>
          </cell>
          <cell r="K2421" t="str">
            <v>DRLI</v>
          </cell>
          <cell r="L2421">
            <v>37875</v>
          </cell>
          <cell r="N2421">
            <v>182</v>
          </cell>
          <cell r="P2421">
            <v>60</v>
          </cell>
          <cell r="Q2421">
            <v>7</v>
          </cell>
          <cell r="R2421">
            <v>0.88999998569488525</v>
          </cell>
          <cell r="S2421">
            <v>10.329999923706055</v>
          </cell>
          <cell r="T2421">
            <v>4.6500000953674316</v>
          </cell>
          <cell r="U2421">
            <v>0</v>
          </cell>
          <cell r="V2421">
            <v>28.239999771118164</v>
          </cell>
          <cell r="W2421" t="str">
            <v>CISCO_DAILY_BILL_DTL20031010.TXT</v>
          </cell>
          <cell r="X2421">
            <v>37907</v>
          </cell>
          <cell r="Z2421" t="str">
            <v>Print Summary</v>
          </cell>
        </row>
        <row r="2422">
          <cell r="E2422">
            <v>37935</v>
          </cell>
          <cell r="F2422">
            <v>32</v>
          </cell>
          <cell r="G2422">
            <v>296</v>
          </cell>
          <cell r="K2422" t="str">
            <v>DRLI</v>
          </cell>
          <cell r="L2422">
            <v>37903</v>
          </cell>
          <cell r="N2422">
            <v>230</v>
          </cell>
          <cell r="P2422">
            <v>62</v>
          </cell>
          <cell r="Q2422">
            <v>4</v>
          </cell>
          <cell r="R2422">
            <v>3.2799999713897705</v>
          </cell>
          <cell r="S2422">
            <v>12.590000152587891</v>
          </cell>
          <cell r="T2422">
            <v>2.6600000858306885</v>
          </cell>
          <cell r="U2422">
            <v>0</v>
          </cell>
          <cell r="V2422">
            <v>33.779998779296875</v>
          </cell>
          <cell r="W2422" t="str">
            <v>CISCO_DAILY_BILL_DTL20031111.TXT</v>
          </cell>
          <cell r="X2422">
            <v>37937</v>
          </cell>
          <cell r="Z2422" t="str">
            <v>Print Summary</v>
          </cell>
        </row>
        <row r="2423">
          <cell r="E2423">
            <v>37965</v>
          </cell>
          <cell r="F2423">
            <v>30</v>
          </cell>
          <cell r="G2423">
            <v>286</v>
          </cell>
          <cell r="K2423" t="str">
            <v>DRLI</v>
          </cell>
          <cell r="L2423">
            <v>37935</v>
          </cell>
          <cell r="N2423">
            <v>213</v>
          </cell>
          <cell r="P2423">
            <v>73</v>
          </cell>
          <cell r="Q2423">
            <v>0</v>
          </cell>
          <cell r="R2423">
            <v>7.0999999046325684</v>
          </cell>
          <cell r="S2423">
            <v>19.219999313354492</v>
          </cell>
          <cell r="T2423">
            <v>0</v>
          </cell>
          <cell r="U2423">
            <v>0</v>
          </cell>
          <cell r="V2423">
            <v>37.270000457763672</v>
          </cell>
          <cell r="W2423" t="str">
            <v>CISCO_DAILY_BILL_DTL20031211.TXT</v>
          </cell>
          <cell r="X2423">
            <v>37967</v>
          </cell>
          <cell r="Z2423" t="str">
            <v>Print Summary</v>
          </cell>
        </row>
        <row r="2424">
          <cell r="E2424">
            <v>37998</v>
          </cell>
          <cell r="F2424">
            <v>33</v>
          </cell>
          <cell r="G2424">
            <v>338</v>
          </cell>
          <cell r="K2424" t="str">
            <v>DRLI</v>
          </cell>
          <cell r="L2424">
            <v>37965</v>
          </cell>
          <cell r="N2424">
            <v>250</v>
          </cell>
          <cell r="P2424">
            <v>82</v>
          </cell>
          <cell r="Q2424">
            <v>6</v>
          </cell>
          <cell r="R2424">
            <v>8.3299999237060547</v>
          </cell>
          <cell r="S2424">
            <v>21.600000381469727</v>
          </cell>
          <cell r="T2424">
            <v>2.9000000953674316</v>
          </cell>
          <cell r="U2424">
            <v>0</v>
          </cell>
          <cell r="V2424">
            <v>48.229999542236328</v>
          </cell>
          <cell r="W2424" t="str">
            <v>CISCO_DAILY_BILL_DTL20040113.TXT</v>
          </cell>
          <cell r="X2424">
            <v>38000</v>
          </cell>
          <cell r="Z2424" t="str">
            <v>Print Summary</v>
          </cell>
        </row>
        <row r="2425">
          <cell r="E2425">
            <v>38027</v>
          </cell>
          <cell r="F2425">
            <v>29</v>
          </cell>
          <cell r="G2425">
            <v>270</v>
          </cell>
          <cell r="K2425" t="str">
            <v>DRLI</v>
          </cell>
          <cell r="L2425">
            <v>37998</v>
          </cell>
          <cell r="N2425">
            <v>194</v>
          </cell>
          <cell r="P2425">
            <v>70</v>
          </cell>
          <cell r="Q2425">
            <v>6</v>
          </cell>
          <cell r="R2425">
            <v>6.5</v>
          </cell>
          <cell r="S2425">
            <v>18.440000534057617</v>
          </cell>
          <cell r="T2425">
            <v>2.9000000953674316</v>
          </cell>
          <cell r="U2425">
            <v>0</v>
          </cell>
          <cell r="V2425">
            <v>39.810001373291016</v>
          </cell>
          <cell r="W2425" t="str">
            <v>CISCO_DAILY_BILL_DTL20040211.TXT</v>
          </cell>
          <cell r="X2425">
            <v>38029</v>
          </cell>
          <cell r="Z2425" t="str">
            <v>Print Summary</v>
          </cell>
        </row>
        <row r="2426">
          <cell r="E2426">
            <v>38057</v>
          </cell>
          <cell r="F2426">
            <v>30</v>
          </cell>
          <cell r="G2426">
            <v>253</v>
          </cell>
          <cell r="K2426" t="str">
            <v>DRLI</v>
          </cell>
          <cell r="L2426">
            <v>38027</v>
          </cell>
          <cell r="N2426">
            <v>189</v>
          </cell>
          <cell r="P2426">
            <v>64</v>
          </cell>
          <cell r="Q2426">
            <v>0</v>
          </cell>
          <cell r="R2426">
            <v>6.3400001525878906</v>
          </cell>
          <cell r="S2426">
            <v>16.860000610351563</v>
          </cell>
          <cell r="T2426">
            <v>0</v>
          </cell>
          <cell r="U2426">
            <v>0</v>
          </cell>
          <cell r="V2426">
            <v>35.380001068115234</v>
          </cell>
          <cell r="W2426" t="str">
            <v>CISCO_DAILY_BILL_DTL20040312.TXT</v>
          </cell>
          <cell r="X2426">
            <v>38061</v>
          </cell>
          <cell r="Z2426" t="str">
            <v>Print Summary</v>
          </cell>
        </row>
        <row r="2427">
          <cell r="E2427">
            <v>38088</v>
          </cell>
          <cell r="F2427">
            <v>31</v>
          </cell>
          <cell r="G2427">
            <v>274</v>
          </cell>
          <cell r="K2427" t="str">
            <v>DRLI</v>
          </cell>
          <cell r="L2427">
            <v>38057</v>
          </cell>
          <cell r="N2427">
            <v>197</v>
          </cell>
          <cell r="P2427">
            <v>77</v>
          </cell>
          <cell r="Q2427">
            <v>0</v>
          </cell>
          <cell r="R2427">
            <v>6.4699997901916504</v>
          </cell>
          <cell r="S2427">
            <v>20.290000915527344</v>
          </cell>
          <cell r="T2427">
            <v>0</v>
          </cell>
          <cell r="U2427">
            <v>0</v>
          </cell>
          <cell r="V2427">
            <v>37.349998474121094</v>
          </cell>
          <cell r="W2427" t="str">
            <v>CISCO_DAILY_BILL_DTL20040412.TXT</v>
          </cell>
          <cell r="X2427">
            <v>38090</v>
          </cell>
          <cell r="Z2427" t="str">
            <v>Print Summary</v>
          </cell>
        </row>
        <row r="2428">
          <cell r="E2428">
            <v>38118</v>
          </cell>
          <cell r="F2428">
            <v>30</v>
          </cell>
          <cell r="G2428">
            <v>257</v>
          </cell>
          <cell r="K2428" t="str">
            <v>DRLI</v>
          </cell>
          <cell r="L2428">
            <v>38088</v>
          </cell>
          <cell r="N2428">
            <v>178</v>
          </cell>
          <cell r="P2428">
            <v>79</v>
          </cell>
          <cell r="Q2428">
            <v>0</v>
          </cell>
          <cell r="R2428">
            <v>1.0099999904632568</v>
          </cell>
          <cell r="S2428">
            <v>17.110000610351563</v>
          </cell>
          <cell r="T2428">
            <v>0</v>
          </cell>
          <cell r="U2428">
            <v>0</v>
          </cell>
          <cell r="V2428">
            <v>30.700000762939453</v>
          </cell>
          <cell r="W2428" t="str">
            <v>CISCO_DAILY_BILL_DTL20040512.TXT</v>
          </cell>
          <cell r="X2428">
            <v>38120</v>
          </cell>
          <cell r="Z2428" t="str">
            <v>Print Summary</v>
          </cell>
        </row>
        <row r="2429">
          <cell r="E2429">
            <v>38148</v>
          </cell>
          <cell r="F2429">
            <v>30</v>
          </cell>
          <cell r="G2429">
            <v>290</v>
          </cell>
          <cell r="K2429" t="str">
            <v>DRLI</v>
          </cell>
          <cell r="L2429">
            <v>38118</v>
          </cell>
          <cell r="N2429">
            <v>214</v>
          </cell>
          <cell r="P2429">
            <v>76</v>
          </cell>
          <cell r="Q2429">
            <v>0</v>
          </cell>
          <cell r="R2429">
            <v>-2.5199999809265137</v>
          </cell>
          <cell r="S2429">
            <v>11.819999694824219</v>
          </cell>
          <cell r="T2429">
            <v>0</v>
          </cell>
          <cell r="U2429">
            <v>0</v>
          </cell>
          <cell r="V2429">
            <v>25.739999771118164</v>
          </cell>
          <cell r="W2429" t="str">
            <v>CISCO_DAILY_BILL_DTL20040611.TXT</v>
          </cell>
          <cell r="X2429">
            <v>38152</v>
          </cell>
          <cell r="Z2429" t="str">
            <v>Print Summary</v>
          </cell>
        </row>
        <row r="2430">
          <cell r="E2430">
            <v>38180</v>
          </cell>
          <cell r="F2430">
            <v>32</v>
          </cell>
          <cell r="G2430">
            <v>323</v>
          </cell>
          <cell r="K2430" t="str">
            <v>DRLI</v>
          </cell>
          <cell r="L2430">
            <v>38148</v>
          </cell>
          <cell r="N2430">
            <v>253</v>
          </cell>
          <cell r="P2430">
            <v>70</v>
          </cell>
          <cell r="Q2430">
            <v>0</v>
          </cell>
          <cell r="R2430">
            <v>-2.9800000190734863</v>
          </cell>
          <cell r="S2430">
            <v>10.890000343322754</v>
          </cell>
          <cell r="T2430">
            <v>0</v>
          </cell>
          <cell r="U2430">
            <v>0</v>
          </cell>
          <cell r="V2430">
            <v>26.700000762939453</v>
          </cell>
          <cell r="W2430" t="str">
            <v>CISCO_DAILY_BILL_DTL20040713.TXT</v>
          </cell>
          <cell r="X2430">
            <v>38182</v>
          </cell>
          <cell r="Z2430" t="str">
            <v>Print Summary</v>
          </cell>
        </row>
        <row r="2431">
          <cell r="E2431">
            <v>38209</v>
          </cell>
          <cell r="F2431">
            <v>29</v>
          </cell>
          <cell r="G2431">
            <v>315</v>
          </cell>
          <cell r="K2431" t="str">
            <v>DRLI</v>
          </cell>
          <cell r="L2431">
            <v>38180</v>
          </cell>
          <cell r="N2431">
            <v>239</v>
          </cell>
          <cell r="P2431">
            <v>54</v>
          </cell>
          <cell r="Q2431">
            <v>22</v>
          </cell>
          <cell r="R2431">
            <v>-2.809999942779541</v>
          </cell>
          <cell r="S2431">
            <v>8.3999996185302734</v>
          </cell>
          <cell r="T2431">
            <v>14.260000228881836</v>
          </cell>
          <cell r="U2431">
            <v>0</v>
          </cell>
          <cell r="V2431">
            <v>36.139999389648438</v>
          </cell>
          <cell r="W2431" t="str">
            <v>CISCO_DAILY_BILL_DTL20040811.TXT</v>
          </cell>
          <cell r="X2431">
            <v>38211</v>
          </cell>
          <cell r="Z2431" t="str">
            <v>Print Summary</v>
          </cell>
        </row>
        <row r="2432">
          <cell r="E2432">
            <v>38242</v>
          </cell>
          <cell r="F2432">
            <v>33</v>
          </cell>
          <cell r="G2432">
            <v>310</v>
          </cell>
          <cell r="K2432" t="str">
            <v>DRLI</v>
          </cell>
          <cell r="L2432">
            <v>38209</v>
          </cell>
          <cell r="N2432">
            <v>242</v>
          </cell>
          <cell r="P2432">
            <v>45</v>
          </cell>
          <cell r="Q2432">
            <v>23</v>
          </cell>
          <cell r="R2432">
            <v>-3.5399999618530273</v>
          </cell>
          <cell r="S2432">
            <v>6.9200000762939453</v>
          </cell>
          <cell r="T2432">
            <v>14.789999961853027</v>
          </cell>
          <cell r="U2432">
            <v>0</v>
          </cell>
          <cell r="V2432">
            <v>34.080001831054688</v>
          </cell>
          <cell r="W2432" t="str">
            <v>CISCO_DAILY_BILL_DTL20040913.TXT</v>
          </cell>
          <cell r="X2432">
            <v>38244</v>
          </cell>
          <cell r="Z2432" t="str">
            <v>Print Summary</v>
          </cell>
          <cell r="AA2432" t="str">
            <v>CPP Notification Failure. Move 3 kWh from super peak to on peak.</v>
          </cell>
        </row>
        <row r="2433">
          <cell r="E2433">
            <v>37812</v>
          </cell>
          <cell r="F2433">
            <v>10</v>
          </cell>
          <cell r="G2433">
            <v>529</v>
          </cell>
          <cell r="K2433" t="str">
            <v>DR</v>
          </cell>
          <cell r="L2433">
            <v>37802</v>
          </cell>
          <cell r="N2433">
            <v>446</v>
          </cell>
          <cell r="P2433">
            <v>77</v>
          </cell>
          <cell r="Q2433">
            <v>6</v>
          </cell>
          <cell r="R2433">
            <v>2.1700000762939453</v>
          </cell>
          <cell r="S2433">
            <v>13.260000228881836</v>
          </cell>
          <cell r="T2433">
            <v>3.9900000095367432</v>
          </cell>
          <cell r="U2433">
            <v>2.7100000381469727</v>
          </cell>
          <cell r="V2433">
            <v>79.839996337890625</v>
          </cell>
          <cell r="W2433" t="str">
            <v>CISCO_DAILY_BILL_DTL20030711.TXT</v>
          </cell>
          <cell r="X2433">
            <v>37818</v>
          </cell>
          <cell r="Z2433" t="str">
            <v>Print Summary</v>
          </cell>
        </row>
        <row r="2434">
          <cell r="E2434">
            <v>37812</v>
          </cell>
          <cell r="F2434">
            <v>10</v>
          </cell>
          <cell r="G2434">
            <v>529</v>
          </cell>
          <cell r="K2434" t="str">
            <v>DR</v>
          </cell>
          <cell r="L2434">
            <v>37802</v>
          </cell>
          <cell r="N2434">
            <v>446</v>
          </cell>
          <cell r="P2434">
            <v>79</v>
          </cell>
          <cell r="Q2434">
            <v>4</v>
          </cell>
          <cell r="R2434">
            <v>2.1700000762939453</v>
          </cell>
          <cell r="S2434">
            <v>13.600000381469727</v>
          </cell>
          <cell r="T2434">
            <v>2.6600000858306885</v>
          </cell>
          <cell r="U2434">
            <v>2.7100000381469727</v>
          </cell>
          <cell r="V2434">
            <v>78.849998474121094</v>
          </cell>
          <cell r="W2434" t="str">
            <v>CISCO_DAILY_BILL_DTL20030813.TXT</v>
          </cell>
          <cell r="X2434">
            <v>37847</v>
          </cell>
          <cell r="Z2434" t="str">
            <v>Print Summary</v>
          </cell>
        </row>
        <row r="2435">
          <cell r="E2435">
            <v>37843</v>
          </cell>
          <cell r="F2435">
            <v>31</v>
          </cell>
          <cell r="G2435">
            <v>1883</v>
          </cell>
          <cell r="K2435" t="str">
            <v>DR</v>
          </cell>
          <cell r="L2435">
            <v>37812</v>
          </cell>
          <cell r="N2435">
            <v>1481</v>
          </cell>
          <cell r="P2435">
            <v>382</v>
          </cell>
          <cell r="Q2435">
            <v>20</v>
          </cell>
          <cell r="R2435">
            <v>7.2100000381469727</v>
          </cell>
          <cell r="S2435">
            <v>65.769996643066406</v>
          </cell>
          <cell r="T2435">
            <v>13.300000190734863</v>
          </cell>
          <cell r="U2435">
            <v>9.6599998474121094</v>
          </cell>
          <cell r="V2435">
            <v>306.91000366210938</v>
          </cell>
          <cell r="W2435" t="str">
            <v>CISCO_DAILY_BILL_DTL20030815A.TXT</v>
          </cell>
          <cell r="X2435">
            <v>37851</v>
          </cell>
          <cell r="Z2435" t="str">
            <v>Print Summary</v>
          </cell>
        </row>
        <row r="2436">
          <cell r="E2436">
            <v>37873</v>
          </cell>
          <cell r="F2436">
            <v>30</v>
          </cell>
          <cell r="G2436">
            <v>1941</v>
          </cell>
          <cell r="K2436" t="str">
            <v>DR</v>
          </cell>
          <cell r="L2436">
            <v>37843</v>
          </cell>
          <cell r="N2436">
            <v>1526</v>
          </cell>
          <cell r="P2436">
            <v>379</v>
          </cell>
          <cell r="Q2436">
            <v>36</v>
          </cell>
          <cell r="R2436">
            <v>7.7600002288818359</v>
          </cell>
          <cell r="S2436">
            <v>65.30999755859375</v>
          </cell>
          <cell r="T2436">
            <v>23.940000534057617</v>
          </cell>
          <cell r="U2436">
            <v>9.5600004196166992</v>
          </cell>
          <cell r="V2436">
            <v>326.41000366210938</v>
          </cell>
          <cell r="W2436" t="str">
            <v>CISCO_DAILY_BILL_DTL20030910.TXT</v>
          </cell>
          <cell r="X2436">
            <v>37875</v>
          </cell>
          <cell r="Z2436" t="str">
            <v>Print Summary</v>
          </cell>
        </row>
        <row r="2437">
          <cell r="E2437">
            <v>37902</v>
          </cell>
          <cell r="F2437">
            <v>29</v>
          </cell>
          <cell r="G2437">
            <v>1065</v>
          </cell>
          <cell r="K2437" t="str">
            <v>DR</v>
          </cell>
          <cell r="L2437">
            <v>37873</v>
          </cell>
          <cell r="N2437">
            <v>912</v>
          </cell>
          <cell r="P2437">
            <v>133</v>
          </cell>
          <cell r="Q2437">
            <v>20</v>
          </cell>
          <cell r="R2437">
            <v>5.070000171661377</v>
          </cell>
          <cell r="S2437">
            <v>22.989999771118164</v>
          </cell>
          <cell r="T2437">
            <v>13.310000419616699</v>
          </cell>
          <cell r="U2437">
            <v>4.7300000190734863</v>
          </cell>
          <cell r="V2437">
            <v>152.58000183105469</v>
          </cell>
          <cell r="W2437" t="str">
            <v>CISCO_DAILY_BILL_DTL20031010.TXT</v>
          </cell>
          <cell r="X2437">
            <v>37907</v>
          </cell>
          <cell r="Z2437" t="str">
            <v>Print Summary</v>
          </cell>
        </row>
        <row r="2438">
          <cell r="E2438">
            <v>37817</v>
          </cell>
          <cell r="F2438">
            <v>15</v>
          </cell>
          <cell r="G2438">
            <v>141</v>
          </cell>
          <cell r="K2438" t="str">
            <v>DRLI</v>
          </cell>
          <cell r="L2438">
            <v>37802</v>
          </cell>
          <cell r="N2438">
            <v>130</v>
          </cell>
          <cell r="P2438">
            <v>10</v>
          </cell>
          <cell r="Q2438">
            <v>1</v>
          </cell>
          <cell r="R2438">
            <v>5.6999998092651367</v>
          </cell>
          <cell r="S2438">
            <v>1.5399999618530273</v>
          </cell>
          <cell r="T2438">
            <v>0.4699999988079071</v>
          </cell>
          <cell r="U2438">
            <v>0</v>
          </cell>
          <cell r="V2438">
            <v>10.840000152587891</v>
          </cell>
          <cell r="W2438" t="str">
            <v>ENTERED_MANUALLY_07_18_03</v>
          </cell>
          <cell r="X2438">
            <v>37820</v>
          </cell>
          <cell r="Z2438" t="str">
            <v>Print Summary</v>
          </cell>
        </row>
        <row r="2439">
          <cell r="E2439">
            <v>37845</v>
          </cell>
          <cell r="F2439">
            <v>29</v>
          </cell>
          <cell r="G2439">
            <v>325</v>
          </cell>
          <cell r="K2439" t="str">
            <v>DRLI</v>
          </cell>
          <cell r="L2439">
            <v>37816</v>
          </cell>
          <cell r="N2439">
            <v>289</v>
          </cell>
          <cell r="P2439">
            <v>34</v>
          </cell>
          <cell r="Q2439">
            <v>2</v>
          </cell>
          <cell r="R2439">
            <v>12.680000305175781</v>
          </cell>
          <cell r="S2439">
            <v>5.2300000190734863</v>
          </cell>
          <cell r="T2439">
            <v>0.94999998807907104</v>
          </cell>
          <cell r="U2439">
            <v>0</v>
          </cell>
          <cell r="V2439">
            <v>26.149999618530273</v>
          </cell>
          <cell r="W2439" t="str">
            <v>CISCO_DAILY_BILL_DTL20030814.TXT</v>
          </cell>
          <cell r="X2439">
            <v>37848</v>
          </cell>
          <cell r="Z2439" t="str">
            <v>Print Summary</v>
          </cell>
          <cell r="AA2439" t="str">
            <v>CPP Notification Failure. Move 2 kWh from super peak to on peak.</v>
          </cell>
        </row>
        <row r="2440">
          <cell r="E2440">
            <v>37875</v>
          </cell>
          <cell r="F2440">
            <v>30</v>
          </cell>
          <cell r="G2440">
            <v>350</v>
          </cell>
          <cell r="K2440" t="str">
            <v>DRLI</v>
          </cell>
          <cell r="L2440">
            <v>37845</v>
          </cell>
          <cell r="N2440">
            <v>315</v>
          </cell>
          <cell r="P2440">
            <v>30</v>
          </cell>
          <cell r="Q2440">
            <v>5</v>
          </cell>
          <cell r="R2440">
            <v>13.819999694824219</v>
          </cell>
          <cell r="S2440">
            <v>4.619999885559082</v>
          </cell>
          <cell r="T2440">
            <v>2.369999885559082</v>
          </cell>
          <cell r="U2440">
            <v>0</v>
          </cell>
          <cell r="V2440">
            <v>36.860000610351563</v>
          </cell>
          <cell r="W2440" t="str">
            <v>CISCO_DAILY_BILL_DTL20030922.TXT</v>
          </cell>
          <cell r="X2440">
            <v>37887</v>
          </cell>
          <cell r="Z2440" t="str">
            <v>Print Summary</v>
          </cell>
        </row>
        <row r="2441">
          <cell r="E2441">
            <v>37906</v>
          </cell>
          <cell r="F2441">
            <v>31</v>
          </cell>
          <cell r="G2441">
            <v>358</v>
          </cell>
          <cell r="K2441" t="str">
            <v>DRLI</v>
          </cell>
          <cell r="L2441">
            <v>37875</v>
          </cell>
          <cell r="N2441">
            <v>316</v>
          </cell>
          <cell r="P2441">
            <v>36</v>
          </cell>
          <cell r="Q2441">
            <v>6</v>
          </cell>
          <cell r="R2441">
            <v>13.859999656677246</v>
          </cell>
          <cell r="S2441">
            <v>5.5399999618530273</v>
          </cell>
          <cell r="T2441">
            <v>2.8399999141693115</v>
          </cell>
          <cell r="U2441">
            <v>0</v>
          </cell>
          <cell r="V2441">
            <v>41.319999694824219</v>
          </cell>
          <cell r="W2441" t="str">
            <v>CISCO_DAILY_BILL_DTL20031013.TXT</v>
          </cell>
          <cell r="X2441">
            <v>37908</v>
          </cell>
          <cell r="Z2441" t="str">
            <v>Print Summary</v>
          </cell>
        </row>
        <row r="2442">
          <cell r="E2442">
            <v>37936</v>
          </cell>
          <cell r="F2442">
            <v>30</v>
          </cell>
          <cell r="G2442">
            <v>325</v>
          </cell>
          <cell r="K2442" t="str">
            <v>DRLI</v>
          </cell>
          <cell r="L2442">
            <v>37906</v>
          </cell>
          <cell r="N2442">
            <v>276</v>
          </cell>
          <cell r="P2442">
            <v>45</v>
          </cell>
          <cell r="Q2442">
            <v>4</v>
          </cell>
          <cell r="R2442">
            <v>12</v>
          </cell>
          <cell r="S2442">
            <v>5.5399999618530273</v>
          </cell>
          <cell r="T2442">
            <v>1.8999999761581421</v>
          </cell>
          <cell r="U2442">
            <v>0</v>
          </cell>
          <cell r="V2442">
            <v>36.189998626708984</v>
          </cell>
          <cell r="W2442" t="str">
            <v>CISCO_DAILY_BILL_DTL20031112.TXT</v>
          </cell>
          <cell r="X2442">
            <v>37938</v>
          </cell>
          <cell r="Z2442" t="str">
            <v>Print Summary</v>
          </cell>
        </row>
        <row r="2443">
          <cell r="E2443">
            <v>37966</v>
          </cell>
          <cell r="F2443">
            <v>30</v>
          </cell>
          <cell r="G2443">
            <v>271</v>
          </cell>
          <cell r="K2443" t="str">
            <v>DRLI</v>
          </cell>
          <cell r="L2443">
            <v>37936</v>
          </cell>
          <cell r="N2443">
            <v>230</v>
          </cell>
          <cell r="P2443">
            <v>41</v>
          </cell>
          <cell r="Q2443">
            <v>0</v>
          </cell>
          <cell r="R2443">
            <v>9.8100004196166992</v>
          </cell>
          <cell r="S2443">
            <v>1.9500000476837158</v>
          </cell>
          <cell r="T2443">
            <v>0</v>
          </cell>
          <cell r="U2443">
            <v>0</v>
          </cell>
          <cell r="V2443">
            <v>24.780000686645508</v>
          </cell>
          <cell r="W2443" t="str">
            <v>CISCO_DAILY_BILL_DTL20031212.TXT</v>
          </cell>
          <cell r="X2443">
            <v>37970</v>
          </cell>
          <cell r="Z2443" t="str">
            <v>Print Summary</v>
          </cell>
        </row>
        <row r="2444">
          <cell r="E2444">
            <v>37999</v>
          </cell>
          <cell r="F2444">
            <v>33</v>
          </cell>
          <cell r="G2444">
            <v>270</v>
          </cell>
          <cell r="K2444" t="str">
            <v>DRLI</v>
          </cell>
          <cell r="L2444">
            <v>37966</v>
          </cell>
          <cell r="N2444">
            <v>231</v>
          </cell>
          <cell r="P2444">
            <v>37</v>
          </cell>
          <cell r="Q2444">
            <v>2</v>
          </cell>
          <cell r="R2444">
            <v>9.8500003814697266</v>
          </cell>
          <cell r="S2444">
            <v>1.7699999809265137</v>
          </cell>
          <cell r="T2444">
            <v>1.3200000524520874</v>
          </cell>
          <cell r="U2444">
            <v>0</v>
          </cell>
          <cell r="V2444">
            <v>27.530000686645508</v>
          </cell>
          <cell r="W2444" t="str">
            <v>CISCO_DAILY_BILL_DTL20040115.TXT</v>
          </cell>
          <cell r="X2444">
            <v>38002</v>
          </cell>
          <cell r="Z2444" t="str">
            <v>Print Summary</v>
          </cell>
        </row>
        <row r="2445">
          <cell r="E2445">
            <v>38028</v>
          </cell>
          <cell r="F2445">
            <v>29</v>
          </cell>
          <cell r="G2445">
            <v>221</v>
          </cell>
          <cell r="K2445" t="str">
            <v>DRLI</v>
          </cell>
          <cell r="L2445">
            <v>37999</v>
          </cell>
          <cell r="N2445">
            <v>183</v>
          </cell>
          <cell r="P2445">
            <v>36</v>
          </cell>
          <cell r="Q2445">
            <v>2</v>
          </cell>
          <cell r="R2445">
            <v>7.8299999237060547</v>
          </cell>
          <cell r="S2445">
            <v>1.7200000286102295</v>
          </cell>
          <cell r="T2445">
            <v>1.3200000524520874</v>
          </cell>
          <cell r="U2445">
            <v>0</v>
          </cell>
          <cell r="V2445">
            <v>22.299999237060547</v>
          </cell>
          <cell r="W2445" t="str">
            <v>CISCO_DAILY_BILL_DTL20040212.TXT</v>
          </cell>
          <cell r="X2445">
            <v>38030</v>
          </cell>
          <cell r="Z2445" t="str">
            <v>Print Summary</v>
          </cell>
        </row>
        <row r="2446">
          <cell r="E2446">
            <v>38060</v>
          </cell>
          <cell r="F2446">
            <v>32</v>
          </cell>
          <cell r="G2446">
            <v>258</v>
          </cell>
          <cell r="K2446" t="str">
            <v>DRLI</v>
          </cell>
          <cell r="L2446">
            <v>38028</v>
          </cell>
          <cell r="N2446">
            <v>225</v>
          </cell>
          <cell r="P2446">
            <v>33</v>
          </cell>
          <cell r="Q2446">
            <v>0</v>
          </cell>
          <cell r="R2446">
            <v>9.630000114440918</v>
          </cell>
          <cell r="S2446">
            <v>1.5800000429153442</v>
          </cell>
          <cell r="T2446">
            <v>0</v>
          </cell>
          <cell r="U2446">
            <v>0</v>
          </cell>
          <cell r="V2446">
            <v>25.159999847412109</v>
          </cell>
          <cell r="W2446" t="str">
            <v>CISCO_DAILY_BILL_DTL20040315.TXT</v>
          </cell>
          <cell r="X2446">
            <v>38062</v>
          </cell>
          <cell r="Z2446" t="str">
            <v>Print Summary</v>
          </cell>
        </row>
        <row r="2447">
          <cell r="E2447">
            <v>38089</v>
          </cell>
          <cell r="F2447">
            <v>29</v>
          </cell>
          <cell r="G2447">
            <v>229</v>
          </cell>
          <cell r="K2447" t="str">
            <v>DRLI</v>
          </cell>
          <cell r="L2447">
            <v>38060</v>
          </cell>
          <cell r="N2447">
            <v>200</v>
          </cell>
          <cell r="P2447">
            <v>29</v>
          </cell>
          <cell r="Q2447">
            <v>0</v>
          </cell>
          <cell r="R2447">
            <v>8.2799997329711914</v>
          </cell>
          <cell r="S2447">
            <v>1.3500000238418579</v>
          </cell>
          <cell r="T2447">
            <v>0</v>
          </cell>
          <cell r="U2447">
            <v>0</v>
          </cell>
          <cell r="V2447">
            <v>21.100000381469727</v>
          </cell>
          <cell r="W2447" t="str">
            <v>CISCO_DAILY_BILL_DTL20040413.TXT</v>
          </cell>
          <cell r="X2447">
            <v>38091</v>
          </cell>
          <cell r="Z2447" t="str">
            <v>Print Summary</v>
          </cell>
        </row>
        <row r="2448">
          <cell r="E2448">
            <v>38119</v>
          </cell>
          <cell r="F2448">
            <v>30</v>
          </cell>
          <cell r="G2448">
            <v>264</v>
          </cell>
          <cell r="K2448" t="str">
            <v>DRLI</v>
          </cell>
          <cell r="L2448">
            <v>38089</v>
          </cell>
          <cell r="N2448">
            <v>231</v>
          </cell>
          <cell r="P2448">
            <v>33</v>
          </cell>
          <cell r="Q2448">
            <v>0</v>
          </cell>
          <cell r="R2448">
            <v>6.130000114440918</v>
          </cell>
          <cell r="S2448">
            <v>2.2999999523162842</v>
          </cell>
          <cell r="T2448">
            <v>0</v>
          </cell>
          <cell r="U2448">
            <v>0</v>
          </cell>
          <cell r="V2448">
            <v>23.399999618530273</v>
          </cell>
          <cell r="W2448" t="str">
            <v>CISCO_DAILY_BILL_DTL20040513.TXT</v>
          </cell>
          <cell r="X2448">
            <v>38121</v>
          </cell>
          <cell r="Z2448" t="str">
            <v>Print Summary</v>
          </cell>
        </row>
        <row r="2449">
          <cell r="E2449">
            <v>38151</v>
          </cell>
          <cell r="F2449">
            <v>32</v>
          </cell>
          <cell r="G2449">
            <v>262</v>
          </cell>
          <cell r="K2449" t="str">
            <v>DRLI</v>
          </cell>
          <cell r="L2449">
            <v>38119</v>
          </cell>
          <cell r="N2449">
            <v>229</v>
          </cell>
          <cell r="P2449">
            <v>33</v>
          </cell>
          <cell r="Q2449">
            <v>0</v>
          </cell>
          <cell r="R2449">
            <v>6.2399997711181641</v>
          </cell>
          <cell r="S2449">
            <v>4.5300002098083496</v>
          </cell>
          <cell r="T2449">
            <v>0</v>
          </cell>
          <cell r="U2449">
            <v>0</v>
          </cell>
          <cell r="V2449">
            <v>25.139999389648438</v>
          </cell>
          <cell r="W2449" t="str">
            <v>CISCO_DAILY_BILL_DTL20040614.TXT</v>
          </cell>
          <cell r="X2449">
            <v>38153</v>
          </cell>
          <cell r="Z2449" t="str">
            <v>Print Summary</v>
          </cell>
        </row>
        <row r="2450">
          <cell r="E2450">
            <v>38181</v>
          </cell>
          <cell r="F2450">
            <v>30</v>
          </cell>
          <cell r="G2450">
            <v>376</v>
          </cell>
          <cell r="K2450" t="str">
            <v>DRLI</v>
          </cell>
          <cell r="L2450">
            <v>38151</v>
          </cell>
          <cell r="N2450">
            <v>328</v>
          </cell>
          <cell r="P2450">
            <v>48</v>
          </cell>
          <cell r="Q2450">
            <v>0</v>
          </cell>
          <cell r="R2450">
            <v>8.9300003051757813</v>
          </cell>
          <cell r="S2450">
            <v>6.5900001525878906</v>
          </cell>
          <cell r="T2450">
            <v>0</v>
          </cell>
          <cell r="U2450">
            <v>0</v>
          </cell>
          <cell r="V2450">
            <v>37.560001373291016</v>
          </cell>
          <cell r="W2450" t="str">
            <v>CISCO_DAILY_BILL_DTL20040714.TXT</v>
          </cell>
          <cell r="X2450">
            <v>38183</v>
          </cell>
          <cell r="Z2450" t="str">
            <v>Print Summary</v>
          </cell>
        </row>
        <row r="2451">
          <cell r="E2451">
            <v>38210</v>
          </cell>
          <cell r="F2451">
            <v>29</v>
          </cell>
          <cell r="G2451">
            <v>383</v>
          </cell>
          <cell r="K2451" t="str">
            <v>DRLI</v>
          </cell>
          <cell r="L2451">
            <v>38181</v>
          </cell>
          <cell r="N2451">
            <v>329</v>
          </cell>
          <cell r="P2451">
            <v>34</v>
          </cell>
          <cell r="Q2451">
            <v>20</v>
          </cell>
          <cell r="R2451">
            <v>8.9600000381469727</v>
          </cell>
          <cell r="S2451">
            <v>4.6700000762939453</v>
          </cell>
          <cell r="T2451">
            <v>9.1400003433227539</v>
          </cell>
          <cell r="U2451">
            <v>0</v>
          </cell>
          <cell r="V2451">
            <v>44.159999847412109</v>
          </cell>
          <cell r="W2451" t="str">
            <v>CISCO_DAILY_BILL_DTL20040812.TXT</v>
          </cell>
          <cell r="X2451">
            <v>38212</v>
          </cell>
          <cell r="Z2451" t="str">
            <v>Print Summary</v>
          </cell>
        </row>
        <row r="2452">
          <cell r="E2452">
            <v>38243</v>
          </cell>
          <cell r="F2452">
            <v>33</v>
          </cell>
          <cell r="G2452">
            <v>429</v>
          </cell>
          <cell r="K2452" t="str">
            <v>DRLI</v>
          </cell>
          <cell r="L2452">
            <v>38210</v>
          </cell>
          <cell r="N2452">
            <v>375</v>
          </cell>
          <cell r="P2452">
            <v>41</v>
          </cell>
          <cell r="Q2452">
            <v>13</v>
          </cell>
          <cell r="R2452">
            <v>9</v>
          </cell>
          <cell r="S2452">
            <v>5.5300002098083496</v>
          </cell>
          <cell r="T2452">
            <v>5.8600001335144043</v>
          </cell>
          <cell r="U2452">
            <v>0</v>
          </cell>
          <cell r="V2452">
            <v>45.25</v>
          </cell>
          <cell r="W2452" t="str">
            <v>CISCO_DAILY_BILL_DTL20040914.TXT</v>
          </cell>
          <cell r="X2452">
            <v>38245</v>
          </cell>
          <cell r="Z2452" t="str">
            <v>Print Summary</v>
          </cell>
          <cell r="AA2452" t="str">
            <v>CPP Notification Failure. Move 3 kWh from super peak to on peak.</v>
          </cell>
        </row>
        <row r="2453">
          <cell r="E2453">
            <v>38181</v>
          </cell>
          <cell r="F2453">
            <v>29</v>
          </cell>
          <cell r="G2453">
            <v>492</v>
          </cell>
          <cell r="K2453" t="str">
            <v>DR</v>
          </cell>
          <cell r="L2453">
            <v>38152</v>
          </cell>
          <cell r="N2453">
            <v>382</v>
          </cell>
          <cell r="P2453">
            <v>110</v>
          </cell>
          <cell r="Q2453">
            <v>0</v>
          </cell>
          <cell r="R2453">
            <v>-4.5</v>
          </cell>
          <cell r="S2453">
            <v>17.110000610351563</v>
          </cell>
          <cell r="T2453">
            <v>0</v>
          </cell>
          <cell r="U2453">
            <v>2.4300000667572021</v>
          </cell>
          <cell r="V2453">
            <v>58.860000610351563</v>
          </cell>
          <cell r="W2453" t="str">
            <v>CISCO_DAILY_BILL_DTL20040714.TXT</v>
          </cell>
          <cell r="X2453">
            <v>38183</v>
          </cell>
          <cell r="Z2453" t="str">
            <v>Print Summary</v>
          </cell>
        </row>
        <row r="2454">
          <cell r="E2454">
            <v>38210</v>
          </cell>
          <cell r="F2454">
            <v>29</v>
          </cell>
          <cell r="G2454">
            <v>477</v>
          </cell>
          <cell r="K2454" t="str">
            <v>DR</v>
          </cell>
          <cell r="L2454">
            <v>38181</v>
          </cell>
          <cell r="N2454">
            <v>375</v>
          </cell>
          <cell r="P2454">
            <v>63</v>
          </cell>
          <cell r="Q2454">
            <v>39</v>
          </cell>
          <cell r="R2454">
            <v>-4.4099998474121094</v>
          </cell>
          <cell r="S2454">
            <v>9.8000001907348633</v>
          </cell>
          <cell r="T2454">
            <v>25.280000686645508</v>
          </cell>
          <cell r="U2454">
            <v>2.3599998950958252</v>
          </cell>
          <cell r="V2454">
            <v>74.949996948242188</v>
          </cell>
          <cell r="W2454" t="str">
            <v>CISCO_DAILY_BILL_DTL20040812.TXT</v>
          </cell>
          <cell r="X2454">
            <v>38212</v>
          </cell>
          <cell r="Z2454" t="str">
            <v>Print Summary</v>
          </cell>
        </row>
        <row r="2455">
          <cell r="E2455">
            <v>38243</v>
          </cell>
          <cell r="F2455">
            <v>33</v>
          </cell>
          <cell r="G2455">
            <v>497</v>
          </cell>
          <cell r="K2455" t="str">
            <v>DR</v>
          </cell>
          <cell r="L2455">
            <v>38210</v>
          </cell>
          <cell r="N2455">
            <v>403</v>
          </cell>
          <cell r="P2455">
            <v>72</v>
          </cell>
          <cell r="Q2455">
            <v>22</v>
          </cell>
          <cell r="R2455">
            <v>-6.25</v>
          </cell>
          <cell r="S2455">
            <v>10.979999542236328</v>
          </cell>
          <cell r="T2455">
            <v>14.109999656677246</v>
          </cell>
          <cell r="U2455">
            <v>2.440000057220459</v>
          </cell>
          <cell r="V2455">
            <v>64.480003356933594</v>
          </cell>
          <cell r="W2455" t="str">
            <v>CISCO_DAILY_BILL_DTL20040915.TXT</v>
          </cell>
          <cell r="X2455">
            <v>38246</v>
          </cell>
          <cell r="Z2455" t="str">
            <v>Print Summary</v>
          </cell>
          <cell r="AA2455" t="str">
            <v>CPP Notification Failure. Move 4 kWh from super peak to on peak.</v>
          </cell>
        </row>
        <row r="2456">
          <cell r="E2456">
            <v>38181</v>
          </cell>
          <cell r="F2456">
            <v>29</v>
          </cell>
          <cell r="G2456">
            <v>1044</v>
          </cell>
          <cell r="K2456" t="str">
            <v>DR</v>
          </cell>
          <cell r="L2456">
            <v>38152</v>
          </cell>
          <cell r="N2456">
            <v>863</v>
          </cell>
          <cell r="P2456">
            <v>181</v>
          </cell>
          <cell r="Q2456">
            <v>0</v>
          </cell>
          <cell r="R2456">
            <v>-10.159999847412109</v>
          </cell>
          <cell r="S2456">
            <v>28.149999618530273</v>
          </cell>
          <cell r="T2456">
            <v>0</v>
          </cell>
          <cell r="U2456">
            <v>5.1500000953674316</v>
          </cell>
          <cell r="V2456">
            <v>145.52000427246094</v>
          </cell>
          <cell r="W2456" t="str">
            <v>CISCO_DAILY_BILL_DTL20040714.TXT</v>
          </cell>
          <cell r="X2456">
            <v>38183</v>
          </cell>
          <cell r="Z2456" t="str">
            <v>Print Summary</v>
          </cell>
        </row>
        <row r="2457">
          <cell r="E2457">
            <v>38210</v>
          </cell>
          <cell r="F2457">
            <v>29</v>
          </cell>
          <cell r="G2457">
            <v>1076</v>
          </cell>
          <cell r="K2457" t="str">
            <v>DR</v>
          </cell>
          <cell r="L2457">
            <v>38181</v>
          </cell>
          <cell r="N2457">
            <v>874</v>
          </cell>
          <cell r="P2457">
            <v>160</v>
          </cell>
          <cell r="Q2457">
            <v>42</v>
          </cell>
          <cell r="R2457">
            <v>-10.289999961853027</v>
          </cell>
          <cell r="S2457">
            <v>24.879999160766602</v>
          </cell>
          <cell r="T2457">
            <v>27.229999542236328</v>
          </cell>
          <cell r="U2457">
            <v>5.309999942779541</v>
          </cell>
          <cell r="V2457">
            <v>174.33999633789063</v>
          </cell>
          <cell r="W2457" t="str">
            <v>CISCO_DAILY_BILL_DTL20040813.TXT</v>
          </cell>
          <cell r="X2457">
            <v>38215</v>
          </cell>
          <cell r="Z2457" t="str">
            <v>Print Summary</v>
          </cell>
        </row>
        <row r="2458">
          <cell r="E2458">
            <v>38243</v>
          </cell>
          <cell r="F2458">
            <v>33</v>
          </cell>
          <cell r="G2458">
            <v>1382</v>
          </cell>
          <cell r="K2458" t="str">
            <v>DR</v>
          </cell>
          <cell r="L2458">
            <v>38210</v>
          </cell>
          <cell r="N2458">
            <v>1144</v>
          </cell>
          <cell r="P2458">
            <v>205</v>
          </cell>
          <cell r="Q2458">
            <v>33</v>
          </cell>
          <cell r="R2458">
            <v>-17.379999160766602</v>
          </cell>
          <cell r="S2458">
            <v>31.430000305175781</v>
          </cell>
          <cell r="T2458">
            <v>21.159999847412109</v>
          </cell>
          <cell r="U2458">
            <v>6.809999942779541</v>
          </cell>
          <cell r="V2458">
            <v>213.71000671386719</v>
          </cell>
          <cell r="W2458" t="str">
            <v>CISCO_DAILY_BILL_DTL20040915.TXT</v>
          </cell>
          <cell r="X2458">
            <v>38246</v>
          </cell>
          <cell r="Z2458" t="str">
            <v>Print Summary</v>
          </cell>
        </row>
        <row r="2459">
          <cell r="E2459">
            <v>37817</v>
          </cell>
          <cell r="F2459">
            <v>15</v>
          </cell>
          <cell r="G2459">
            <v>823</v>
          </cell>
          <cell r="K2459" t="str">
            <v>DR</v>
          </cell>
          <cell r="L2459">
            <v>37802</v>
          </cell>
          <cell r="N2459">
            <v>622</v>
          </cell>
          <cell r="P2459">
            <v>201</v>
          </cell>
          <cell r="Q2459">
            <v>0</v>
          </cell>
          <cell r="R2459">
            <v>3.0299999713897705</v>
          </cell>
          <cell r="S2459">
            <v>34.610000610351563</v>
          </cell>
          <cell r="T2459">
            <v>0</v>
          </cell>
          <cell r="U2459">
            <v>4.2199997901916504</v>
          </cell>
          <cell r="V2459">
            <v>132.30999755859375</v>
          </cell>
          <cell r="W2459" t="str">
            <v>CISCO_DAILY_BILL_DTL20030722.TXT</v>
          </cell>
          <cell r="X2459">
            <v>37825</v>
          </cell>
          <cell r="Z2459" t="str">
            <v>Print Summary</v>
          </cell>
          <cell r="AA2459" t="str">
            <v xml:space="preserve"> CPP Notification Failure. The customer was billed for CPP events for which they were not notified.</v>
          </cell>
        </row>
        <row r="2460">
          <cell r="E2460">
            <v>37846</v>
          </cell>
          <cell r="F2460">
            <v>29</v>
          </cell>
          <cell r="G2460">
            <v>1664</v>
          </cell>
          <cell r="K2460" t="str">
            <v>DR</v>
          </cell>
          <cell r="L2460">
            <v>37817</v>
          </cell>
          <cell r="N2460">
            <v>1218</v>
          </cell>
          <cell r="P2460">
            <v>417</v>
          </cell>
          <cell r="Q2460">
            <v>29</v>
          </cell>
          <cell r="R2460">
            <v>5.929999828338623</v>
          </cell>
          <cell r="S2460">
            <v>71.790000915527344</v>
          </cell>
          <cell r="T2460">
            <v>19.280000686645508</v>
          </cell>
          <cell r="U2460">
            <v>8.5299997329711914</v>
          </cell>
          <cell r="V2460">
            <v>290.04000854492188</v>
          </cell>
          <cell r="W2460" t="str">
            <v>CISCO_DAILY_BILL_DTL20030815A.TXT</v>
          </cell>
          <cell r="X2460">
            <v>37851</v>
          </cell>
          <cell r="Z2460" t="str">
            <v>Print Summary</v>
          </cell>
          <cell r="AA2460" t="str">
            <v>CPP Notification Failure. Move 7 kWh from super peak to on peak.</v>
          </cell>
        </row>
        <row r="2461">
          <cell r="E2461">
            <v>37878</v>
          </cell>
          <cell r="F2461">
            <v>32</v>
          </cell>
          <cell r="G2461">
            <v>1741</v>
          </cell>
          <cell r="K2461" t="str">
            <v>DR</v>
          </cell>
          <cell r="L2461">
            <v>37846</v>
          </cell>
          <cell r="N2461">
            <v>1312</v>
          </cell>
          <cell r="P2461">
            <v>357</v>
          </cell>
          <cell r="Q2461">
            <v>72</v>
          </cell>
          <cell r="R2461">
            <v>6.7899999618530273</v>
          </cell>
          <cell r="S2461">
            <v>61.549999237060547</v>
          </cell>
          <cell r="T2461">
            <v>47.900001525878906</v>
          </cell>
          <cell r="U2461">
            <v>8.4099998474121094</v>
          </cell>
          <cell r="V2461">
            <v>315.72000122070313</v>
          </cell>
          <cell r="W2461" t="str">
            <v>CISCO_DAILY_BILL_DTL20030915.TXT</v>
          </cell>
          <cell r="X2461">
            <v>37880</v>
          </cell>
          <cell r="Z2461" t="str">
            <v>Print Summary</v>
          </cell>
        </row>
        <row r="2462">
          <cell r="E2462">
            <v>37907</v>
          </cell>
          <cell r="F2462">
            <v>29</v>
          </cell>
          <cell r="G2462">
            <v>916</v>
          </cell>
          <cell r="K2462" t="str">
            <v>DR</v>
          </cell>
          <cell r="L2462">
            <v>37878</v>
          </cell>
          <cell r="N2462">
            <v>711</v>
          </cell>
          <cell r="P2462">
            <v>198</v>
          </cell>
          <cell r="Q2462">
            <v>7</v>
          </cell>
          <cell r="R2462">
            <v>3.9600000381469727</v>
          </cell>
          <cell r="S2462">
            <v>34.220001220703125</v>
          </cell>
          <cell r="T2462">
            <v>4.6599998474121094</v>
          </cell>
          <cell r="U2462">
            <v>4.070000171661377</v>
          </cell>
          <cell r="V2462">
            <v>135.02000427246094</v>
          </cell>
          <cell r="W2462" t="str">
            <v>CISCO_DAILY_BILL_DTL20031015.TXT</v>
          </cell>
          <cell r="X2462">
            <v>37910</v>
          </cell>
          <cell r="Z2462" t="str">
            <v>Print Summary</v>
          </cell>
        </row>
        <row r="2463">
          <cell r="E2463">
            <v>37937</v>
          </cell>
          <cell r="F2463">
            <v>30</v>
          </cell>
          <cell r="G2463">
            <v>1089</v>
          </cell>
          <cell r="K2463" t="str">
            <v>DR</v>
          </cell>
          <cell r="L2463">
            <v>37907</v>
          </cell>
          <cell r="N2463">
            <v>834</v>
          </cell>
          <cell r="P2463">
            <v>240</v>
          </cell>
          <cell r="Q2463">
            <v>15</v>
          </cell>
          <cell r="R2463">
            <v>11.949999809265137</v>
          </cell>
          <cell r="S2463">
            <v>44.950000762939453</v>
          </cell>
          <cell r="T2463">
            <v>9.9799995422363281</v>
          </cell>
          <cell r="U2463">
            <v>4.8400001525878906</v>
          </cell>
          <cell r="V2463">
            <v>182.19000244140625</v>
          </cell>
          <cell r="W2463" t="str">
            <v>CISCO_DAILY_BILL_DTL20031113.TXT</v>
          </cell>
          <cell r="X2463">
            <v>37939</v>
          </cell>
          <cell r="Z2463" t="str">
            <v>Print Summary</v>
          </cell>
        </row>
        <row r="2464">
          <cell r="E2464">
            <v>37969</v>
          </cell>
          <cell r="F2464">
            <v>32</v>
          </cell>
          <cell r="G2464">
            <v>948</v>
          </cell>
          <cell r="K2464" t="str">
            <v>DR</v>
          </cell>
          <cell r="L2464">
            <v>37937</v>
          </cell>
          <cell r="N2464">
            <v>802</v>
          </cell>
          <cell r="P2464">
            <v>146</v>
          </cell>
          <cell r="Q2464">
            <v>0</v>
          </cell>
          <cell r="R2464">
            <v>27.280000686645508</v>
          </cell>
          <cell r="S2464">
            <v>38.549999237060547</v>
          </cell>
          <cell r="T2464">
            <v>0</v>
          </cell>
          <cell r="U2464">
            <v>4.2100000381469727</v>
          </cell>
          <cell r="V2464">
            <v>156.89999389648438</v>
          </cell>
          <cell r="W2464" t="str">
            <v>CISCO_DAILY_BILL_DTL20031215.TXT</v>
          </cell>
          <cell r="X2464">
            <v>37971</v>
          </cell>
          <cell r="Z2464" t="str">
            <v>Print Summary</v>
          </cell>
        </row>
        <row r="2465">
          <cell r="E2465">
            <v>38000</v>
          </cell>
          <cell r="F2465">
            <v>31</v>
          </cell>
          <cell r="G2465">
            <v>918</v>
          </cell>
          <cell r="K2465" t="str">
            <v>DR</v>
          </cell>
          <cell r="L2465">
            <v>37969</v>
          </cell>
          <cell r="N2465">
            <v>776</v>
          </cell>
          <cell r="P2465">
            <v>136</v>
          </cell>
          <cell r="Q2465">
            <v>6</v>
          </cell>
          <cell r="R2465">
            <v>26.399999618530273</v>
          </cell>
          <cell r="S2465">
            <v>35.900001525878906</v>
          </cell>
          <cell r="T2465">
            <v>2.9000000953674316</v>
          </cell>
          <cell r="U2465">
            <v>4.070000171661377</v>
          </cell>
          <cell r="V2465">
            <v>152.71000671386719</v>
          </cell>
          <cell r="W2465" t="str">
            <v>CISCO_DAILY_BILL_DTL20040115.TXT</v>
          </cell>
          <cell r="X2465">
            <v>38002</v>
          </cell>
          <cell r="Z2465" t="str">
            <v>Print Summary</v>
          </cell>
        </row>
        <row r="2466">
          <cell r="E2466">
            <v>38029</v>
          </cell>
          <cell r="F2466">
            <v>29</v>
          </cell>
          <cell r="G2466">
            <v>820</v>
          </cell>
          <cell r="K2466" t="str">
            <v>DR</v>
          </cell>
          <cell r="L2466">
            <v>38000</v>
          </cell>
          <cell r="N2466">
            <v>689</v>
          </cell>
          <cell r="P2466">
            <v>120</v>
          </cell>
          <cell r="Q2466">
            <v>11</v>
          </cell>
          <cell r="R2466">
            <v>23.170000076293945</v>
          </cell>
          <cell r="S2466">
            <v>31.639999389648438</v>
          </cell>
          <cell r="T2466">
            <v>5.320000171661377</v>
          </cell>
          <cell r="U2466">
            <v>3.9500000476837158</v>
          </cell>
          <cell r="V2466">
            <v>137.05999755859375</v>
          </cell>
          <cell r="W2466" t="str">
            <v>CISCO_DAILY_BILL_DTL20040213.TXT</v>
          </cell>
          <cell r="X2466">
            <v>38034</v>
          </cell>
          <cell r="Z2466" t="str">
            <v>Print Summary</v>
          </cell>
        </row>
        <row r="2467">
          <cell r="E2467">
            <v>38061</v>
          </cell>
          <cell r="F2467">
            <v>32</v>
          </cell>
          <cell r="G2467">
            <v>918</v>
          </cell>
          <cell r="K2467" t="str">
            <v>DR</v>
          </cell>
          <cell r="L2467">
            <v>38029</v>
          </cell>
          <cell r="N2467">
            <v>760</v>
          </cell>
          <cell r="P2467">
            <v>158</v>
          </cell>
          <cell r="Q2467">
            <v>0</v>
          </cell>
          <cell r="R2467">
            <v>25.479999542236328</v>
          </cell>
          <cell r="S2467">
            <v>41.639999389648438</v>
          </cell>
          <cell r="T2467">
            <v>0</v>
          </cell>
          <cell r="U2467">
            <v>4.5300002098083496</v>
          </cell>
          <cell r="V2467">
            <v>154.32000732421875</v>
          </cell>
          <cell r="W2467" t="str">
            <v>CISCO_DAILY_BILL_DTL20040316.TXT</v>
          </cell>
          <cell r="X2467">
            <v>38063</v>
          </cell>
          <cell r="Z2467" t="str">
            <v>Print Summary</v>
          </cell>
        </row>
        <row r="2468">
          <cell r="E2468">
            <v>38090</v>
          </cell>
          <cell r="F2468">
            <v>29</v>
          </cell>
          <cell r="G2468">
            <v>843</v>
          </cell>
          <cell r="K2468" t="str">
            <v>DR</v>
          </cell>
          <cell r="L2468">
            <v>38061</v>
          </cell>
          <cell r="N2468">
            <v>663</v>
          </cell>
          <cell r="P2468">
            <v>180</v>
          </cell>
          <cell r="Q2468">
            <v>0</v>
          </cell>
          <cell r="R2468">
            <v>21.020000457763672</v>
          </cell>
          <cell r="S2468">
            <v>46.970001220703125</v>
          </cell>
          <cell r="T2468">
            <v>0</v>
          </cell>
          <cell r="U2468">
            <v>4.1500000953674316</v>
          </cell>
          <cell r="V2468">
            <v>150.14999389648438</v>
          </cell>
          <cell r="W2468" t="str">
            <v>CISCO_DAILY_BILL_DTL20040414.TXT</v>
          </cell>
          <cell r="X2468">
            <v>38092</v>
          </cell>
          <cell r="Z2468" t="str">
            <v>Print Summary</v>
          </cell>
        </row>
        <row r="2469">
          <cell r="E2469">
            <v>38120</v>
          </cell>
          <cell r="F2469">
            <v>30</v>
          </cell>
          <cell r="G2469">
            <v>1122</v>
          </cell>
          <cell r="K2469" t="str">
            <v>DR</v>
          </cell>
          <cell r="L2469">
            <v>38090</v>
          </cell>
          <cell r="N2469">
            <v>856</v>
          </cell>
          <cell r="P2469">
            <v>266</v>
          </cell>
          <cell r="Q2469">
            <v>0</v>
          </cell>
          <cell r="R2469">
            <v>2.190000057220459</v>
          </cell>
          <cell r="S2469">
            <v>53.770000457763672</v>
          </cell>
          <cell r="T2469">
            <v>0</v>
          </cell>
          <cell r="U2469">
            <v>5.5399999618530273</v>
          </cell>
          <cell r="V2469">
            <v>187.08000183105469</v>
          </cell>
          <cell r="W2469" t="str">
            <v>CISCO_DAILY_BILL_DTL20040514.TXT</v>
          </cell>
          <cell r="X2469">
            <v>38124</v>
          </cell>
          <cell r="Z2469" t="str">
            <v>Print Summary</v>
          </cell>
        </row>
        <row r="2470">
          <cell r="E2470">
            <v>38152</v>
          </cell>
          <cell r="F2470">
            <v>32</v>
          </cell>
          <cell r="G2470">
            <v>1073</v>
          </cell>
          <cell r="K2470" t="str">
            <v>DR</v>
          </cell>
          <cell r="L2470">
            <v>38120</v>
          </cell>
          <cell r="N2470">
            <v>858</v>
          </cell>
          <cell r="P2470">
            <v>215</v>
          </cell>
          <cell r="Q2470">
            <v>0</v>
          </cell>
          <cell r="R2470">
            <v>-10.100000381469727</v>
          </cell>
          <cell r="S2470">
            <v>33.439998626708984</v>
          </cell>
          <cell r="T2470">
            <v>0</v>
          </cell>
          <cell r="U2470">
            <v>5.2899999618530273</v>
          </cell>
          <cell r="V2470">
            <v>146.6300048828125</v>
          </cell>
          <cell r="W2470" t="str">
            <v>CISCO_DAILY_BILL_DTL20040615.TXT</v>
          </cell>
          <cell r="X2470">
            <v>38154</v>
          </cell>
          <cell r="Z2470" t="str">
            <v>Print Summary</v>
          </cell>
        </row>
        <row r="2471">
          <cell r="E2471">
            <v>38182</v>
          </cell>
          <cell r="F2471">
            <v>30</v>
          </cell>
          <cell r="G2471">
            <v>1115</v>
          </cell>
          <cell r="K2471" t="str">
            <v>DR</v>
          </cell>
          <cell r="L2471">
            <v>38152</v>
          </cell>
          <cell r="N2471">
            <v>834</v>
          </cell>
          <cell r="P2471">
            <v>252</v>
          </cell>
          <cell r="Q2471">
            <v>29</v>
          </cell>
          <cell r="R2471">
            <v>-9.8199996948242188</v>
          </cell>
          <cell r="S2471">
            <v>39.189998626708984</v>
          </cell>
          <cell r="T2471">
            <v>18.799999237060547</v>
          </cell>
          <cell r="U2471">
            <v>5.5</v>
          </cell>
          <cell r="V2471">
            <v>179.88999938964844</v>
          </cell>
          <cell r="W2471" t="str">
            <v>CISCO_DAILY_BILL_DTL20040715.TXT</v>
          </cell>
          <cell r="X2471">
            <v>38184</v>
          </cell>
          <cell r="Z2471" t="str">
            <v>Print Summary</v>
          </cell>
        </row>
        <row r="2472">
          <cell r="E2472">
            <v>38211</v>
          </cell>
          <cell r="F2472">
            <v>29</v>
          </cell>
          <cell r="G2472">
            <v>1701</v>
          </cell>
          <cell r="K2472" t="str">
            <v>DR</v>
          </cell>
          <cell r="L2472">
            <v>38182</v>
          </cell>
          <cell r="N2472">
            <v>1258</v>
          </cell>
          <cell r="P2472">
            <v>339</v>
          </cell>
          <cell r="Q2472">
            <v>104</v>
          </cell>
          <cell r="R2472">
            <v>-14.810000419616699</v>
          </cell>
          <cell r="S2472">
            <v>52.720001220703125</v>
          </cell>
          <cell r="T2472">
            <v>67.419998168945313</v>
          </cell>
          <cell r="U2472">
            <v>8.3900003433227539</v>
          </cell>
          <cell r="V2472">
            <v>329.760009765625</v>
          </cell>
          <cell r="W2472" t="str">
            <v>CISCO_DAILY_BILL_DTL20040813.TXT</v>
          </cell>
          <cell r="X2472">
            <v>38215</v>
          </cell>
          <cell r="Z2472" t="str">
            <v>Print Summary</v>
          </cell>
        </row>
        <row r="2473">
          <cell r="E2473">
            <v>38244</v>
          </cell>
          <cell r="F2473">
            <v>33</v>
          </cell>
          <cell r="G2473">
            <v>1758</v>
          </cell>
          <cell r="K2473" t="str">
            <v>DR</v>
          </cell>
          <cell r="L2473">
            <v>38211</v>
          </cell>
          <cell r="N2473">
            <v>1369</v>
          </cell>
          <cell r="P2473">
            <v>300</v>
          </cell>
          <cell r="Q2473">
            <v>89</v>
          </cell>
          <cell r="R2473">
            <v>-22.040000915527344</v>
          </cell>
          <cell r="S2473">
            <v>45.799999237060547</v>
          </cell>
          <cell r="T2473">
            <v>57.080001831054688</v>
          </cell>
          <cell r="U2473">
            <v>8.6700000762939453</v>
          </cell>
          <cell r="V2473">
            <v>314.23001098632813</v>
          </cell>
          <cell r="W2473" t="str">
            <v>CISCO_DAILY_BILL_DTL20040915.TXT</v>
          </cell>
          <cell r="X2473">
            <v>38246</v>
          </cell>
          <cell r="Z2473" t="str">
            <v>Print Summary</v>
          </cell>
        </row>
        <row r="2474">
          <cell r="E2474">
            <v>38182</v>
          </cell>
          <cell r="F2474">
            <v>29</v>
          </cell>
          <cell r="G2474">
            <v>1029</v>
          </cell>
          <cell r="K2474" t="str">
            <v>DRLI</v>
          </cell>
          <cell r="L2474">
            <v>38153</v>
          </cell>
          <cell r="N2474">
            <v>801</v>
          </cell>
          <cell r="P2474">
            <v>216</v>
          </cell>
          <cell r="Q2474">
            <v>12</v>
          </cell>
          <cell r="R2474">
            <v>21.809999465942383</v>
          </cell>
          <cell r="S2474">
            <v>29.639999389648438</v>
          </cell>
          <cell r="T2474">
            <v>5.4899997711181641</v>
          </cell>
          <cell r="U2474">
            <v>0</v>
          </cell>
          <cell r="V2474">
            <v>124.55000305175781</v>
          </cell>
          <cell r="W2474" t="str">
            <v>CISCO_DAILY_BILL_DTL20040716.TXT</v>
          </cell>
          <cell r="X2474">
            <v>38187</v>
          </cell>
          <cell r="Z2474" t="str">
            <v>Print Summary</v>
          </cell>
          <cell r="AA2474" t="str">
            <v>CPP Notification Failure. Move 12 kWh from super peak to on peak.</v>
          </cell>
        </row>
        <row r="2475">
          <cell r="E2475">
            <v>38182</v>
          </cell>
          <cell r="F2475">
            <v>29</v>
          </cell>
          <cell r="G2475">
            <v>1029</v>
          </cell>
          <cell r="K2475" t="str">
            <v>DRLI</v>
          </cell>
          <cell r="L2475">
            <v>38153</v>
          </cell>
          <cell r="N2475">
            <v>801</v>
          </cell>
          <cell r="P2475">
            <v>228</v>
          </cell>
          <cell r="Q2475">
            <v>0</v>
          </cell>
          <cell r="R2475">
            <v>21.809999465942383</v>
          </cell>
          <cell r="S2475">
            <v>31.290000915527344</v>
          </cell>
          <cell r="T2475">
            <v>0</v>
          </cell>
          <cell r="U2475">
            <v>0</v>
          </cell>
          <cell r="V2475">
            <v>121.48000335693359</v>
          </cell>
          <cell r="W2475" t="str">
            <v>CISCO_DAILY_BILL_DTL20040720.TXT</v>
          </cell>
          <cell r="X2475">
            <v>38189</v>
          </cell>
          <cell r="Z2475" t="str">
            <v>Print Summary</v>
          </cell>
          <cell r="AA2475" t="str">
            <v>CPP Notification Failure. Move 12 kWh from super peak to on peak.</v>
          </cell>
        </row>
        <row r="2476">
          <cell r="E2476">
            <v>38211</v>
          </cell>
          <cell r="F2476">
            <v>29</v>
          </cell>
          <cell r="G2476">
            <v>1231</v>
          </cell>
          <cell r="K2476" t="str">
            <v>DRLI</v>
          </cell>
          <cell r="L2476">
            <v>38182</v>
          </cell>
          <cell r="N2476">
            <v>941</v>
          </cell>
          <cell r="P2476">
            <v>290</v>
          </cell>
          <cell r="Q2476">
            <v>0</v>
          </cell>
          <cell r="R2476">
            <v>25.620000839233398</v>
          </cell>
          <cell r="S2476">
            <v>39.799999237060547</v>
          </cell>
          <cell r="T2476">
            <v>0</v>
          </cell>
          <cell r="U2476">
            <v>0</v>
          </cell>
          <cell r="V2476">
            <v>148.22000122070313</v>
          </cell>
          <cell r="W2476" t="str">
            <v>CISCO_DAILY_BILL_DTL20040817.TXT</v>
          </cell>
          <cell r="X2476">
            <v>38217</v>
          </cell>
          <cell r="Z2476" t="str">
            <v>Print Summary</v>
          </cell>
          <cell r="AA2476" t="str">
            <v>CPP Notification Failure. Move 64 kWh from super peak to on peak.</v>
          </cell>
        </row>
        <row r="2477">
          <cell r="E2477">
            <v>38244</v>
          </cell>
          <cell r="F2477">
            <v>33</v>
          </cell>
          <cell r="G2477">
            <v>1448</v>
          </cell>
          <cell r="K2477" t="str">
            <v>DRLI</v>
          </cell>
          <cell r="L2477">
            <v>38211</v>
          </cell>
          <cell r="N2477">
            <v>1158</v>
          </cell>
          <cell r="P2477">
            <v>290</v>
          </cell>
          <cell r="Q2477">
            <v>0</v>
          </cell>
          <cell r="R2477">
            <v>26.459999084472656</v>
          </cell>
          <cell r="S2477">
            <v>38.549999237060547</v>
          </cell>
          <cell r="T2477">
            <v>0</v>
          </cell>
          <cell r="U2477">
            <v>0</v>
          </cell>
          <cell r="V2477">
            <v>165.08000183105469</v>
          </cell>
          <cell r="W2477" t="str">
            <v>CISCO_DAILY_BILL_DTL20040917.TXT</v>
          </cell>
          <cell r="X2477">
            <v>38250</v>
          </cell>
          <cell r="Z2477" t="str">
            <v>Print Summary</v>
          </cell>
          <cell r="AA2477" t="str">
            <v>CPP Notification Failure. Move 65 kWh from super peak to on peak.</v>
          </cell>
        </row>
        <row r="2478">
          <cell r="E2478">
            <v>38182</v>
          </cell>
          <cell r="F2478">
            <v>29</v>
          </cell>
          <cell r="G2478">
            <v>545</v>
          </cell>
          <cell r="K2478" t="str">
            <v>DR</v>
          </cell>
          <cell r="L2478">
            <v>38153</v>
          </cell>
          <cell r="N2478">
            <v>425</v>
          </cell>
          <cell r="P2478">
            <v>102</v>
          </cell>
          <cell r="Q2478">
            <v>18</v>
          </cell>
          <cell r="R2478">
            <v>11.569999694824219</v>
          </cell>
          <cell r="S2478">
            <v>14</v>
          </cell>
          <cell r="T2478">
            <v>8.2299995422363281</v>
          </cell>
          <cell r="U2478">
            <v>2.690000057220459</v>
          </cell>
          <cell r="V2478">
            <v>89.44000244140625</v>
          </cell>
          <cell r="W2478" t="str">
            <v>CISCO_DAILY_BILL_DTL20040715.TXT</v>
          </cell>
          <cell r="X2478">
            <v>38184</v>
          </cell>
          <cell r="Z2478" t="str">
            <v>Print Summary</v>
          </cell>
        </row>
        <row r="2479">
          <cell r="E2479">
            <v>38211</v>
          </cell>
          <cell r="F2479">
            <v>29</v>
          </cell>
          <cell r="G2479">
            <v>748</v>
          </cell>
          <cell r="K2479" t="str">
            <v>DR</v>
          </cell>
          <cell r="L2479">
            <v>38182</v>
          </cell>
          <cell r="N2479">
            <v>619</v>
          </cell>
          <cell r="P2479">
            <v>93</v>
          </cell>
          <cell r="Q2479">
            <v>36</v>
          </cell>
          <cell r="R2479">
            <v>16.860000610351563</v>
          </cell>
          <cell r="S2479">
            <v>12.760000228881836</v>
          </cell>
          <cell r="T2479">
            <v>16.459999084472656</v>
          </cell>
          <cell r="U2479">
            <v>3.690000057220459</v>
          </cell>
          <cell r="V2479">
            <v>129.71000671386719</v>
          </cell>
          <cell r="W2479" t="str">
            <v>CISCO_DAILY_BILL_DTL20040813.TXT</v>
          </cell>
          <cell r="X2479">
            <v>38215</v>
          </cell>
          <cell r="Z2479" t="str">
            <v>Print Summary</v>
          </cell>
        </row>
        <row r="2480">
          <cell r="E2480">
            <v>38244</v>
          </cell>
          <cell r="F2480">
            <v>33</v>
          </cell>
          <cell r="G2480">
            <v>737</v>
          </cell>
          <cell r="K2480" t="str">
            <v>DR</v>
          </cell>
          <cell r="L2480">
            <v>38211</v>
          </cell>
          <cell r="N2480">
            <v>571</v>
          </cell>
          <cell r="P2480">
            <v>113</v>
          </cell>
          <cell r="Q2480">
            <v>53</v>
          </cell>
          <cell r="R2480">
            <v>13.359999656677246</v>
          </cell>
          <cell r="S2480">
            <v>15.149999618530273</v>
          </cell>
          <cell r="T2480">
            <v>23.829999923706055</v>
          </cell>
          <cell r="U2480">
            <v>3.630000114440918</v>
          </cell>
          <cell r="V2480">
            <v>133.07000732421875</v>
          </cell>
          <cell r="W2480" t="str">
            <v>CISCO_DAILY_BILL_DTL20040915.TXT</v>
          </cell>
          <cell r="X2480">
            <v>38246</v>
          </cell>
          <cell r="Z2480" t="str">
            <v>Print Summary</v>
          </cell>
        </row>
        <row r="2481">
          <cell r="E2481">
            <v>37817</v>
          </cell>
          <cell r="F2481">
            <v>15</v>
          </cell>
          <cell r="G2481">
            <v>403</v>
          </cell>
          <cell r="K2481" t="str">
            <v>DR</v>
          </cell>
          <cell r="L2481">
            <v>37802</v>
          </cell>
          <cell r="N2481">
            <v>371</v>
          </cell>
          <cell r="P2481">
            <v>31</v>
          </cell>
          <cell r="Q2481">
            <v>1</v>
          </cell>
          <cell r="R2481">
            <v>1.809999942779541</v>
          </cell>
          <cell r="S2481">
            <v>5.3400001525878906</v>
          </cell>
          <cell r="T2481">
            <v>0.6600000262260437</v>
          </cell>
          <cell r="U2481">
            <v>2.0699999332427979</v>
          </cell>
          <cell r="V2481">
            <v>46.889999389648438</v>
          </cell>
          <cell r="W2481" t="str">
            <v>CISCO_DAILY_BILL_DTL20030716.TXT</v>
          </cell>
          <cell r="X2481">
            <v>37819</v>
          </cell>
          <cell r="Z2481" t="str">
            <v>Print Summary</v>
          </cell>
        </row>
        <row r="2482">
          <cell r="E2482">
            <v>37846</v>
          </cell>
          <cell r="F2482">
            <v>29</v>
          </cell>
          <cell r="G2482">
            <v>705</v>
          </cell>
          <cell r="K2482" t="str">
            <v>DR</v>
          </cell>
          <cell r="L2482">
            <v>37817</v>
          </cell>
          <cell r="N2482">
            <v>632</v>
          </cell>
          <cell r="P2482">
            <v>69</v>
          </cell>
          <cell r="Q2482">
            <v>4</v>
          </cell>
          <cell r="R2482">
            <v>3.0799999237060547</v>
          </cell>
          <cell r="S2482">
            <v>11.880000114440918</v>
          </cell>
          <cell r="T2482">
            <v>2.6600000858306885</v>
          </cell>
          <cell r="U2482">
            <v>3.6099998950958252</v>
          </cell>
          <cell r="V2482">
            <v>84.150001525878906</v>
          </cell>
          <cell r="W2482" t="str">
            <v>CISCO_DAILY_BILL_DTL20030814.TXT</v>
          </cell>
          <cell r="X2482">
            <v>37848</v>
          </cell>
          <cell r="Z2482" t="str">
            <v>Print Summary</v>
          </cell>
        </row>
        <row r="2483">
          <cell r="E2483">
            <v>37878</v>
          </cell>
          <cell r="F2483">
            <v>32</v>
          </cell>
          <cell r="G2483">
            <v>867</v>
          </cell>
          <cell r="K2483" t="str">
            <v>DR</v>
          </cell>
          <cell r="L2483">
            <v>37846</v>
          </cell>
          <cell r="N2483">
            <v>784</v>
          </cell>
          <cell r="P2483">
            <v>70</v>
          </cell>
          <cell r="Q2483">
            <v>13</v>
          </cell>
          <cell r="R2483">
            <v>4.0500001907348633</v>
          </cell>
          <cell r="S2483">
            <v>12.079999923706055</v>
          </cell>
          <cell r="T2483">
            <v>8.6400003433227539</v>
          </cell>
          <cell r="U2483">
            <v>4.179999828338623</v>
          </cell>
          <cell r="V2483">
            <v>108.75</v>
          </cell>
          <cell r="W2483" t="str">
            <v>CISCO_DAILY_BILL_DTL20030915.TXT</v>
          </cell>
          <cell r="X2483">
            <v>37880</v>
          </cell>
          <cell r="Z2483" t="str">
            <v>Print Summary</v>
          </cell>
        </row>
        <row r="2484">
          <cell r="E2484">
            <v>37907</v>
          </cell>
          <cell r="F2484">
            <v>29</v>
          </cell>
          <cell r="G2484">
            <v>721</v>
          </cell>
          <cell r="K2484" t="str">
            <v>DR</v>
          </cell>
          <cell r="L2484">
            <v>37878</v>
          </cell>
          <cell r="N2484">
            <v>640</v>
          </cell>
          <cell r="P2484">
            <v>75</v>
          </cell>
          <cell r="Q2484">
            <v>6</v>
          </cell>
          <cell r="R2484">
            <v>3.5499999523162842</v>
          </cell>
          <cell r="S2484">
            <v>12.960000038146973</v>
          </cell>
          <cell r="T2484">
            <v>4</v>
          </cell>
          <cell r="U2484">
            <v>3.2100000381469727</v>
          </cell>
          <cell r="V2484">
            <v>89.069999694824219</v>
          </cell>
          <cell r="W2484" t="str">
            <v>CISCO_DAILY_BILL_DTL20031014.TXT</v>
          </cell>
          <cell r="X2484">
            <v>37909</v>
          </cell>
          <cell r="Z2484" t="str">
            <v>Print Summary</v>
          </cell>
        </row>
        <row r="2485">
          <cell r="E2485">
            <v>37937</v>
          </cell>
          <cell r="F2485">
            <v>30</v>
          </cell>
          <cell r="G2485">
            <v>755</v>
          </cell>
          <cell r="K2485" t="str">
            <v>DR</v>
          </cell>
          <cell r="L2485">
            <v>37907</v>
          </cell>
          <cell r="N2485">
            <v>653</v>
          </cell>
          <cell r="P2485">
            <v>97</v>
          </cell>
          <cell r="Q2485">
            <v>5</v>
          </cell>
          <cell r="R2485">
            <v>10.659999847412109</v>
          </cell>
          <cell r="S2485">
            <v>19.770000457763672</v>
          </cell>
          <cell r="T2485">
            <v>3.3299999237060547</v>
          </cell>
          <cell r="U2485">
            <v>3.3499999046325684</v>
          </cell>
          <cell r="V2485">
            <v>105.73000335693359</v>
          </cell>
          <cell r="W2485" t="str">
            <v>CISCO_DAILY_BILL_DTL20031113.TXT</v>
          </cell>
          <cell r="X2485">
            <v>37939</v>
          </cell>
          <cell r="Z2485" t="str">
            <v>Print Summary</v>
          </cell>
        </row>
        <row r="2486">
          <cell r="E2486">
            <v>37969</v>
          </cell>
          <cell r="F2486">
            <v>32</v>
          </cell>
          <cell r="G2486">
            <v>723</v>
          </cell>
          <cell r="K2486" t="str">
            <v>DR</v>
          </cell>
          <cell r="L2486">
            <v>37937</v>
          </cell>
          <cell r="N2486">
            <v>629</v>
          </cell>
          <cell r="P2486">
            <v>94</v>
          </cell>
          <cell r="Q2486">
            <v>0</v>
          </cell>
          <cell r="R2486">
            <v>21.399999618530273</v>
          </cell>
          <cell r="S2486">
            <v>24.819999694824219</v>
          </cell>
          <cell r="T2486">
            <v>0</v>
          </cell>
          <cell r="U2486">
            <v>3.2100000381469727</v>
          </cell>
          <cell r="V2486">
            <v>111.69000244140625</v>
          </cell>
          <cell r="W2486" t="str">
            <v>CISCO_DAILY_BILL_DTL20031215.TXT</v>
          </cell>
          <cell r="X2486">
            <v>37971</v>
          </cell>
          <cell r="Z2486" t="str">
            <v>Print Summary</v>
          </cell>
        </row>
        <row r="2487">
          <cell r="E2487">
            <v>38000</v>
          </cell>
          <cell r="F2487">
            <v>31</v>
          </cell>
          <cell r="G2487">
            <v>662</v>
          </cell>
          <cell r="K2487" t="str">
            <v>DR</v>
          </cell>
          <cell r="L2487">
            <v>37969</v>
          </cell>
          <cell r="N2487">
            <v>577</v>
          </cell>
          <cell r="P2487">
            <v>81</v>
          </cell>
          <cell r="Q2487">
            <v>4</v>
          </cell>
          <cell r="R2487">
            <v>19.629999160766602</v>
          </cell>
          <cell r="S2487">
            <v>21.389999389648438</v>
          </cell>
          <cell r="T2487">
            <v>1.940000057220459</v>
          </cell>
          <cell r="U2487">
            <v>2.940000057220459</v>
          </cell>
          <cell r="V2487">
            <v>101.80000305175781</v>
          </cell>
          <cell r="W2487" t="str">
            <v>CISCO_DAILY_BILL_DTL20040115.TXT</v>
          </cell>
          <cell r="X2487">
            <v>38002</v>
          </cell>
          <cell r="Z2487" t="str">
            <v>Print Summary</v>
          </cell>
        </row>
        <row r="2488">
          <cell r="E2488">
            <v>38029</v>
          </cell>
          <cell r="F2488">
            <v>29</v>
          </cell>
          <cell r="G2488">
            <v>669</v>
          </cell>
          <cell r="K2488" t="str">
            <v>DR</v>
          </cell>
          <cell r="L2488">
            <v>38000</v>
          </cell>
          <cell r="N2488">
            <v>586</v>
          </cell>
          <cell r="P2488">
            <v>74</v>
          </cell>
          <cell r="Q2488">
            <v>9</v>
          </cell>
          <cell r="R2488">
            <v>19.719999313354492</v>
          </cell>
          <cell r="S2488">
            <v>19.510000228881836</v>
          </cell>
          <cell r="T2488">
            <v>4.3499999046325684</v>
          </cell>
          <cell r="U2488">
            <v>3.2200000286102295</v>
          </cell>
          <cell r="V2488">
            <v>103.47000122070313</v>
          </cell>
          <cell r="W2488" t="str">
            <v>CISCO_DAILY_BILL_DTL20040213.TXT</v>
          </cell>
          <cell r="X2488">
            <v>38034</v>
          </cell>
          <cell r="Z2488" t="str">
            <v>Print Summary</v>
          </cell>
        </row>
        <row r="2489">
          <cell r="E2489">
            <v>38061</v>
          </cell>
          <cell r="F2489">
            <v>32</v>
          </cell>
          <cell r="G2489">
            <v>750</v>
          </cell>
          <cell r="K2489" t="str">
            <v>DR</v>
          </cell>
          <cell r="L2489">
            <v>38029</v>
          </cell>
          <cell r="N2489">
            <v>663</v>
          </cell>
          <cell r="P2489">
            <v>87</v>
          </cell>
          <cell r="Q2489">
            <v>0</v>
          </cell>
          <cell r="R2489">
            <v>22.229999542236328</v>
          </cell>
          <cell r="S2489">
            <v>22.930000305175781</v>
          </cell>
          <cell r="T2489">
            <v>0</v>
          </cell>
          <cell r="U2489">
            <v>3.7000000476837158</v>
          </cell>
          <cell r="V2489">
            <v>113.18000030517578</v>
          </cell>
          <cell r="W2489" t="str">
            <v>CISCO_DAILY_BILL_DTL20040316.TXT</v>
          </cell>
          <cell r="X2489">
            <v>38063</v>
          </cell>
          <cell r="Z2489" t="str">
            <v>Print Summary</v>
          </cell>
        </row>
        <row r="2490">
          <cell r="E2490">
            <v>38090</v>
          </cell>
          <cell r="F2490">
            <v>29</v>
          </cell>
          <cell r="G2490">
            <v>674</v>
          </cell>
          <cell r="K2490" t="str">
            <v>DR</v>
          </cell>
          <cell r="L2490">
            <v>38061</v>
          </cell>
          <cell r="N2490">
            <v>590</v>
          </cell>
          <cell r="P2490">
            <v>84</v>
          </cell>
          <cell r="Q2490">
            <v>0</v>
          </cell>
          <cell r="R2490">
            <v>19.090000152587891</v>
          </cell>
          <cell r="S2490">
            <v>22.049999237060547</v>
          </cell>
          <cell r="T2490">
            <v>0</v>
          </cell>
          <cell r="U2490">
            <v>3.309999942779541</v>
          </cell>
          <cell r="V2490">
            <v>103.23999786376953</v>
          </cell>
          <cell r="W2490" t="str">
            <v>CISCO_DAILY_BILL_DTL20040415.TXT</v>
          </cell>
          <cell r="X2490">
            <v>38093</v>
          </cell>
          <cell r="Z2490" t="str">
            <v>Print Summary</v>
          </cell>
        </row>
        <row r="2491">
          <cell r="E2491">
            <v>38120</v>
          </cell>
          <cell r="F2491">
            <v>30</v>
          </cell>
          <cell r="G2491">
            <v>644</v>
          </cell>
          <cell r="K2491" t="str">
            <v>DR</v>
          </cell>
          <cell r="L2491">
            <v>38090</v>
          </cell>
          <cell r="N2491">
            <v>560</v>
          </cell>
          <cell r="P2491">
            <v>84</v>
          </cell>
          <cell r="Q2491">
            <v>0</v>
          </cell>
          <cell r="R2491">
            <v>1.7200000286102295</v>
          </cell>
          <cell r="S2491">
            <v>16.889999389648438</v>
          </cell>
          <cell r="T2491">
            <v>0</v>
          </cell>
          <cell r="U2491">
            <v>3.1800000667572021</v>
          </cell>
          <cell r="V2491">
            <v>83.800003051757813</v>
          </cell>
          <cell r="W2491" t="str">
            <v>CISCO_DAILY_BILL_DTL20040514.TXT</v>
          </cell>
          <cell r="X2491">
            <v>38124</v>
          </cell>
          <cell r="Z2491" t="str">
            <v>Print Summary</v>
          </cell>
        </row>
        <row r="2492">
          <cell r="E2492">
            <v>38152</v>
          </cell>
          <cell r="F2492">
            <v>32</v>
          </cell>
          <cell r="G2492">
            <v>724</v>
          </cell>
          <cell r="K2492" t="str">
            <v>DR</v>
          </cell>
          <cell r="L2492">
            <v>38120</v>
          </cell>
          <cell r="N2492">
            <v>645</v>
          </cell>
          <cell r="P2492">
            <v>79</v>
          </cell>
          <cell r="Q2492">
            <v>0</v>
          </cell>
          <cell r="R2492">
            <v>-7.5900001525878906</v>
          </cell>
          <cell r="S2492">
            <v>12.289999961853027</v>
          </cell>
          <cell r="T2492">
            <v>0</v>
          </cell>
          <cell r="U2492">
            <v>3.5699999332427979</v>
          </cell>
          <cell r="V2492">
            <v>79.430000305175781</v>
          </cell>
          <cell r="W2492" t="str">
            <v>CISCO_DAILY_BILL_DTL20040615.TXT</v>
          </cell>
          <cell r="X2492">
            <v>38154</v>
          </cell>
          <cell r="Z2492" t="str">
            <v>Print Summary</v>
          </cell>
        </row>
        <row r="2493">
          <cell r="E2493">
            <v>38182</v>
          </cell>
          <cell r="F2493">
            <v>30</v>
          </cell>
          <cell r="G2493">
            <v>775</v>
          </cell>
          <cell r="K2493" t="str">
            <v>DR</v>
          </cell>
          <cell r="L2493">
            <v>38152</v>
          </cell>
          <cell r="N2493">
            <v>706</v>
          </cell>
          <cell r="P2493">
            <v>65</v>
          </cell>
          <cell r="Q2493">
            <v>4</v>
          </cell>
          <cell r="R2493">
            <v>-8.3100004196166992</v>
          </cell>
          <cell r="S2493">
            <v>10.109999656677246</v>
          </cell>
          <cell r="T2493">
            <v>2.5899999141693115</v>
          </cell>
          <cell r="U2493">
            <v>3.8199999332427979</v>
          </cell>
          <cell r="V2493">
            <v>87.669998168945313</v>
          </cell>
          <cell r="W2493" t="str">
            <v>CISCO_DAILY_BILL_DTL20040715.TXT</v>
          </cell>
          <cell r="X2493">
            <v>38184</v>
          </cell>
          <cell r="Z2493" t="str">
            <v>Print Summary</v>
          </cell>
        </row>
        <row r="2494">
          <cell r="E2494">
            <v>38211</v>
          </cell>
          <cell r="F2494">
            <v>29</v>
          </cell>
          <cell r="G2494">
            <v>793</v>
          </cell>
          <cell r="K2494" t="str">
            <v>DR</v>
          </cell>
          <cell r="L2494">
            <v>38182</v>
          </cell>
          <cell r="N2494">
            <v>710</v>
          </cell>
          <cell r="P2494">
            <v>67</v>
          </cell>
          <cell r="Q2494">
            <v>16</v>
          </cell>
          <cell r="R2494">
            <v>-8.3599996566772461</v>
          </cell>
          <cell r="S2494">
            <v>10.420000076293945</v>
          </cell>
          <cell r="T2494">
            <v>10.369999885559082</v>
          </cell>
          <cell r="U2494">
            <v>3.9200000762939453</v>
          </cell>
          <cell r="V2494">
            <v>99.069999694824219</v>
          </cell>
          <cell r="W2494" t="str">
            <v>CISCO_DAILY_BILL_DTL20040816.TXT</v>
          </cell>
          <cell r="X2494">
            <v>38216</v>
          </cell>
          <cell r="Z2494" t="str">
            <v>Print Summary</v>
          </cell>
        </row>
        <row r="2495">
          <cell r="E2495">
            <v>38244</v>
          </cell>
          <cell r="F2495">
            <v>33</v>
          </cell>
          <cell r="G2495">
            <v>1012</v>
          </cell>
          <cell r="K2495" t="str">
            <v>DR</v>
          </cell>
          <cell r="L2495">
            <v>38211</v>
          </cell>
          <cell r="N2495">
            <v>917</v>
          </cell>
          <cell r="P2495">
            <v>79</v>
          </cell>
          <cell r="Q2495">
            <v>16</v>
          </cell>
          <cell r="R2495">
            <v>-14.289999961853027</v>
          </cell>
          <cell r="S2495">
            <v>12.060000419616699</v>
          </cell>
          <cell r="T2495">
            <v>10.260000228881836</v>
          </cell>
          <cell r="U2495">
            <v>5</v>
          </cell>
          <cell r="V2495">
            <v>124.06999969482422</v>
          </cell>
          <cell r="W2495" t="str">
            <v>CISCO_DAILY_BILL_DTL20040916.TXT</v>
          </cell>
          <cell r="X2495">
            <v>38247</v>
          </cell>
          <cell r="Z2495" t="str">
            <v>Print Summary</v>
          </cell>
        </row>
        <row r="2496">
          <cell r="E2496">
            <v>38182</v>
          </cell>
          <cell r="F2496">
            <v>29</v>
          </cell>
          <cell r="G2496">
            <v>567</v>
          </cell>
          <cell r="K2496" t="str">
            <v>DR</v>
          </cell>
          <cell r="L2496">
            <v>38153</v>
          </cell>
          <cell r="N2496">
            <v>516</v>
          </cell>
          <cell r="P2496">
            <v>49</v>
          </cell>
          <cell r="Q2496">
            <v>2</v>
          </cell>
          <cell r="R2496">
            <v>-6.070000171661377</v>
          </cell>
          <cell r="S2496">
            <v>7.619999885559082</v>
          </cell>
          <cell r="T2496">
            <v>1.2999999523162842</v>
          </cell>
          <cell r="U2496">
            <v>2.7999999523162842</v>
          </cell>
          <cell r="V2496">
            <v>61.369998931884766</v>
          </cell>
          <cell r="W2496" t="str">
            <v>CISCO_DAILY_BILL_DTL20040716.TXT</v>
          </cell>
          <cell r="X2496">
            <v>38187</v>
          </cell>
          <cell r="Z2496" t="str">
            <v>Print Summary</v>
          </cell>
        </row>
        <row r="2497">
          <cell r="E2497">
            <v>38211</v>
          </cell>
          <cell r="F2497">
            <v>29</v>
          </cell>
          <cell r="G2497">
            <v>592</v>
          </cell>
          <cell r="K2497" t="str">
            <v>DR</v>
          </cell>
          <cell r="L2497">
            <v>38182</v>
          </cell>
          <cell r="N2497">
            <v>532</v>
          </cell>
          <cell r="P2497">
            <v>48</v>
          </cell>
          <cell r="Q2497">
            <v>12</v>
          </cell>
          <cell r="R2497">
            <v>-6.2600002288818359</v>
          </cell>
          <cell r="S2497">
            <v>7.4699997901916504</v>
          </cell>
          <cell r="T2497">
            <v>7.7800002098083496</v>
          </cell>
          <cell r="U2497">
            <v>2.9200000762939453</v>
          </cell>
          <cell r="V2497">
            <v>70.779998779296875</v>
          </cell>
          <cell r="W2497" t="str">
            <v>CISCO_DAILY_BILL_DTL20040813.TXT</v>
          </cell>
          <cell r="X2497">
            <v>38215</v>
          </cell>
          <cell r="Z2497" t="str">
            <v>Print Summary</v>
          </cell>
        </row>
        <row r="2498">
          <cell r="E2498">
            <v>38244</v>
          </cell>
          <cell r="F2498">
            <v>33</v>
          </cell>
          <cell r="G2498">
            <v>668</v>
          </cell>
          <cell r="K2498" t="str">
            <v>DR</v>
          </cell>
          <cell r="L2498">
            <v>38211</v>
          </cell>
          <cell r="N2498">
            <v>597</v>
          </cell>
          <cell r="P2498">
            <v>60</v>
          </cell>
          <cell r="Q2498">
            <v>11</v>
          </cell>
          <cell r="R2498">
            <v>-9.1899995803833008</v>
          </cell>
          <cell r="S2498">
            <v>9.1899995803833008</v>
          </cell>
          <cell r="T2498">
            <v>7.059999942779541</v>
          </cell>
          <cell r="U2498">
            <v>3.2999999523162842</v>
          </cell>
          <cell r="V2498">
            <v>77.529998779296875</v>
          </cell>
          <cell r="W2498" t="str">
            <v>CISCO_DAILY_BILL_DTL20040916.TXT</v>
          </cell>
          <cell r="X2498">
            <v>38247</v>
          </cell>
          <cell r="Z2498" t="str">
            <v>Print Summary</v>
          </cell>
        </row>
        <row r="2499">
          <cell r="E2499">
            <v>37818</v>
          </cell>
          <cell r="F2499">
            <v>16</v>
          </cell>
          <cell r="G2499">
            <v>645</v>
          </cell>
          <cell r="K2499" t="str">
            <v>DR</v>
          </cell>
          <cell r="L2499">
            <v>37802</v>
          </cell>
          <cell r="N2499">
            <v>581</v>
          </cell>
          <cell r="P2499">
            <v>62</v>
          </cell>
          <cell r="Q2499">
            <v>2</v>
          </cell>
          <cell r="R2499">
            <v>25.489999771118164</v>
          </cell>
          <cell r="S2499">
            <v>9.5399999618530273</v>
          </cell>
          <cell r="T2499">
            <v>0.94999998807907104</v>
          </cell>
          <cell r="U2499">
            <v>3.309999942779541</v>
          </cell>
          <cell r="V2499">
            <v>97.919998168945313</v>
          </cell>
          <cell r="W2499" t="str">
            <v>CISCO_DAILY_BILL_DTL20030717.TXT</v>
          </cell>
          <cell r="X2499">
            <v>37820</v>
          </cell>
          <cell r="Z2499" t="str">
            <v>Print Summary</v>
          </cell>
        </row>
        <row r="2500">
          <cell r="E2500">
            <v>37847</v>
          </cell>
          <cell r="F2500">
            <v>29</v>
          </cell>
          <cell r="G2500">
            <v>926</v>
          </cell>
          <cell r="K2500" t="str">
            <v>DR</v>
          </cell>
          <cell r="L2500">
            <v>37818</v>
          </cell>
          <cell r="N2500">
            <v>822</v>
          </cell>
          <cell r="P2500">
            <v>97</v>
          </cell>
          <cell r="Q2500">
            <v>7</v>
          </cell>
          <cell r="R2500">
            <v>36.060001373291016</v>
          </cell>
          <cell r="S2500">
            <v>14.930000305175781</v>
          </cell>
          <cell r="T2500">
            <v>3.3199999332427979</v>
          </cell>
          <cell r="U2500">
            <v>4.75</v>
          </cell>
          <cell r="V2500">
            <v>138.30000305175781</v>
          </cell>
          <cell r="W2500" t="str">
            <v>CISCO_DAILY_BILL_DTL20030818.TXT</v>
          </cell>
          <cell r="X2500">
            <v>37852</v>
          </cell>
          <cell r="Z2500" t="str">
            <v>Print Summary</v>
          </cell>
          <cell r="AA2500" t="str">
            <v>CPP Notification Failure. Move 2 kWh from super peak to on peak.</v>
          </cell>
        </row>
        <row r="2501">
          <cell r="E2501">
            <v>37879</v>
          </cell>
          <cell r="F2501">
            <v>32</v>
          </cell>
          <cell r="G2501">
            <v>1186</v>
          </cell>
          <cell r="K2501" t="str">
            <v>DR</v>
          </cell>
          <cell r="L2501">
            <v>37847</v>
          </cell>
          <cell r="N2501">
            <v>1085</v>
          </cell>
          <cell r="P2501">
            <v>81</v>
          </cell>
          <cell r="Q2501">
            <v>20</v>
          </cell>
          <cell r="R2501">
            <v>47.930000305175781</v>
          </cell>
          <cell r="S2501">
            <v>12.489999771118164</v>
          </cell>
          <cell r="T2501">
            <v>9.4799995422363281</v>
          </cell>
          <cell r="U2501">
            <v>5.7199997901916504</v>
          </cell>
          <cell r="V2501">
            <v>180.8699951171875</v>
          </cell>
          <cell r="W2501" t="str">
            <v>CISCO_DAILY_BILL_DTL20030916.TXT</v>
          </cell>
          <cell r="X2501">
            <v>37881</v>
          </cell>
          <cell r="Z2501" t="str">
            <v>Print Summary</v>
          </cell>
        </row>
        <row r="2502">
          <cell r="E2502">
            <v>37908</v>
          </cell>
          <cell r="F2502">
            <v>29</v>
          </cell>
          <cell r="G2502">
            <v>672</v>
          </cell>
          <cell r="K2502" t="str">
            <v>DR</v>
          </cell>
          <cell r="L2502">
            <v>37879</v>
          </cell>
          <cell r="N2502">
            <v>594</v>
          </cell>
          <cell r="P2502">
            <v>70</v>
          </cell>
          <cell r="Q2502">
            <v>8</v>
          </cell>
          <cell r="R2502">
            <v>26.469999313354492</v>
          </cell>
          <cell r="S2502">
            <v>10.819999694824219</v>
          </cell>
          <cell r="T2502">
            <v>3.7899999618530273</v>
          </cell>
          <cell r="U2502">
            <v>2.9900000095367432</v>
          </cell>
          <cell r="V2502">
            <v>98.650001525878906</v>
          </cell>
          <cell r="W2502" t="str">
            <v>CISCO_DAILY_BILL_DTL20031016.TXT</v>
          </cell>
          <cell r="X2502">
            <v>37911</v>
          </cell>
          <cell r="Z2502" t="str">
            <v>Print Summary</v>
          </cell>
        </row>
        <row r="2503">
          <cell r="E2503">
            <v>37938</v>
          </cell>
          <cell r="F2503">
            <v>30</v>
          </cell>
          <cell r="G2503">
            <v>914</v>
          </cell>
          <cell r="K2503" t="str">
            <v>DR</v>
          </cell>
          <cell r="L2503">
            <v>37908</v>
          </cell>
          <cell r="N2503">
            <v>820</v>
          </cell>
          <cell r="P2503">
            <v>92</v>
          </cell>
          <cell r="Q2503">
            <v>2</v>
          </cell>
          <cell r="R2503">
            <v>36.020000457763672</v>
          </cell>
          <cell r="S2503">
            <v>10.069999694824219</v>
          </cell>
          <cell r="T2503">
            <v>0.94999998807907104</v>
          </cell>
          <cell r="U2503">
            <v>4.059999942779541</v>
          </cell>
          <cell r="V2503">
            <v>124.36000061035156</v>
          </cell>
          <cell r="W2503" t="str">
            <v>CISCO_DAILY_BILL_DTL20031114.TXT</v>
          </cell>
          <cell r="X2503">
            <v>37942</v>
          </cell>
          <cell r="Z2503" t="str">
            <v>Print Summary</v>
          </cell>
        </row>
        <row r="2504">
          <cell r="E2504">
            <v>37970</v>
          </cell>
          <cell r="F2504">
            <v>32</v>
          </cell>
          <cell r="G2504">
            <v>1226</v>
          </cell>
          <cell r="K2504" t="str">
            <v>DR</v>
          </cell>
          <cell r="L2504">
            <v>37938</v>
          </cell>
          <cell r="N2504">
            <v>1117</v>
          </cell>
          <cell r="P2504">
            <v>109</v>
          </cell>
          <cell r="Q2504">
            <v>0</v>
          </cell>
          <cell r="R2504">
            <v>48.400001525878906</v>
          </cell>
          <cell r="S2504">
            <v>5.2699999809265137</v>
          </cell>
          <cell r="T2504">
            <v>0</v>
          </cell>
          <cell r="U2504">
            <v>5.440000057220459</v>
          </cell>
          <cell r="V2504">
            <v>155.35000610351563</v>
          </cell>
          <cell r="W2504" t="str">
            <v>CISCO_DAILY_BILL_DTL20031216.TXT</v>
          </cell>
          <cell r="X2504">
            <v>37972</v>
          </cell>
          <cell r="Z2504" t="str">
            <v>Print Summary</v>
          </cell>
        </row>
        <row r="2505">
          <cell r="E2505">
            <v>38001</v>
          </cell>
          <cell r="F2505">
            <v>31</v>
          </cell>
          <cell r="G2505">
            <v>1282</v>
          </cell>
          <cell r="K2505" t="str">
            <v>DR</v>
          </cell>
          <cell r="L2505">
            <v>37970</v>
          </cell>
          <cell r="N2505">
            <v>1126</v>
          </cell>
          <cell r="P2505">
            <v>151</v>
          </cell>
          <cell r="Q2505">
            <v>5</v>
          </cell>
          <cell r="R2505">
            <v>48.790000915527344</v>
          </cell>
          <cell r="S2505">
            <v>7.3000001907348633</v>
          </cell>
          <cell r="T2505">
            <v>3.2899999618530273</v>
          </cell>
          <cell r="U2505">
            <v>5.6999998092651367</v>
          </cell>
          <cell r="V2505">
            <v>166.77999877929688</v>
          </cell>
          <cell r="W2505" t="str">
            <v>CISCO_DAILY_BILL_DTL20040116.TXT</v>
          </cell>
          <cell r="X2505">
            <v>38006</v>
          </cell>
          <cell r="Z2505" t="str">
            <v>Print Summary</v>
          </cell>
        </row>
        <row r="2506">
          <cell r="E2506">
            <v>38033</v>
          </cell>
          <cell r="F2506">
            <v>32</v>
          </cell>
          <cell r="G2506">
            <v>1601</v>
          </cell>
          <cell r="K2506" t="str">
            <v>DR</v>
          </cell>
          <cell r="L2506">
            <v>38001</v>
          </cell>
          <cell r="N2506">
            <v>1433</v>
          </cell>
          <cell r="P2506">
            <v>157</v>
          </cell>
          <cell r="Q2506">
            <v>11</v>
          </cell>
          <cell r="R2506">
            <v>61.509998321533203</v>
          </cell>
          <cell r="S2506">
            <v>7.5300002098083496</v>
          </cell>
          <cell r="T2506">
            <v>7.2399997711181641</v>
          </cell>
          <cell r="U2506">
            <v>7.75</v>
          </cell>
          <cell r="V2506">
            <v>215.36000061035156</v>
          </cell>
          <cell r="W2506" t="str">
            <v>CISCO_DAILY_BILL_DTL20040218.TXT</v>
          </cell>
          <cell r="X2506">
            <v>38036</v>
          </cell>
          <cell r="Z2506" t="str">
            <v>Print Summary</v>
          </cell>
        </row>
        <row r="2507">
          <cell r="E2507">
            <v>38062</v>
          </cell>
          <cell r="F2507">
            <v>29</v>
          </cell>
          <cell r="G2507">
            <v>1179</v>
          </cell>
          <cell r="K2507" t="str">
            <v>DR</v>
          </cell>
          <cell r="L2507">
            <v>38033</v>
          </cell>
          <cell r="N2507">
            <v>1046</v>
          </cell>
          <cell r="P2507">
            <v>133</v>
          </cell>
          <cell r="Q2507">
            <v>0</v>
          </cell>
          <cell r="R2507">
            <v>44.810001373291016</v>
          </cell>
          <cell r="S2507">
            <v>6.369999885559082</v>
          </cell>
          <cell r="T2507">
            <v>0</v>
          </cell>
          <cell r="U2507">
            <v>5.809999942779541</v>
          </cell>
          <cell r="V2507">
            <v>150.19000244140625</v>
          </cell>
          <cell r="W2507" t="str">
            <v>CISCO_DAILY_BILL_DTL20040317.TXT</v>
          </cell>
          <cell r="X2507">
            <v>38064</v>
          </cell>
          <cell r="Z2507" t="str">
            <v>Print Summary</v>
          </cell>
        </row>
        <row r="2508">
          <cell r="E2508">
            <v>38091</v>
          </cell>
          <cell r="F2508">
            <v>29</v>
          </cell>
          <cell r="G2508">
            <v>972</v>
          </cell>
          <cell r="K2508" t="str">
            <v>DR</v>
          </cell>
          <cell r="L2508">
            <v>38062</v>
          </cell>
          <cell r="N2508">
            <v>844</v>
          </cell>
          <cell r="P2508">
            <v>128</v>
          </cell>
          <cell r="Q2508">
            <v>0</v>
          </cell>
          <cell r="R2508">
            <v>34.119998931884766</v>
          </cell>
          <cell r="S2508">
            <v>5.7899999618530273</v>
          </cell>
          <cell r="T2508">
            <v>0</v>
          </cell>
          <cell r="U2508">
            <v>4.7899999618530273</v>
          </cell>
          <cell r="V2508">
            <v>119.86000061035156</v>
          </cell>
          <cell r="W2508" t="str">
            <v>CISCO_DAILY_BILL_DTL20040415.TXT</v>
          </cell>
          <cell r="X2508">
            <v>38093</v>
          </cell>
          <cell r="Z2508" t="str">
            <v>Print Summary</v>
          </cell>
        </row>
        <row r="2509">
          <cell r="E2509">
            <v>38123</v>
          </cell>
          <cell r="F2509">
            <v>32</v>
          </cell>
          <cell r="G2509">
            <v>1104</v>
          </cell>
          <cell r="K2509" t="str">
            <v>DR</v>
          </cell>
          <cell r="L2509">
            <v>38091</v>
          </cell>
          <cell r="N2509">
            <v>937</v>
          </cell>
          <cell r="P2509">
            <v>167</v>
          </cell>
          <cell r="Q2509">
            <v>0</v>
          </cell>
          <cell r="R2509">
            <v>24.979999542236328</v>
          </cell>
          <cell r="S2509">
            <v>15.909999847412109</v>
          </cell>
          <cell r="T2509">
            <v>0</v>
          </cell>
          <cell r="U2509">
            <v>5.440000057220459</v>
          </cell>
          <cell r="V2509">
            <v>147.77999877929688</v>
          </cell>
          <cell r="W2509" t="str">
            <v>CISCO_DAILY_BILL_DTL20040517.TXT</v>
          </cell>
          <cell r="X2509">
            <v>38125</v>
          </cell>
          <cell r="Z2509" t="str">
            <v>Print Summary</v>
          </cell>
        </row>
        <row r="2510">
          <cell r="E2510">
            <v>38153</v>
          </cell>
          <cell r="F2510">
            <v>30</v>
          </cell>
          <cell r="G2510">
            <v>811</v>
          </cell>
          <cell r="K2510" t="str">
            <v>DR</v>
          </cell>
          <cell r="L2510">
            <v>38123</v>
          </cell>
          <cell r="N2510">
            <v>668</v>
          </cell>
          <cell r="P2510">
            <v>143</v>
          </cell>
          <cell r="Q2510">
            <v>0</v>
          </cell>
          <cell r="R2510">
            <v>18.190000534057617</v>
          </cell>
          <cell r="S2510">
            <v>19.620000839233398</v>
          </cell>
          <cell r="T2510">
            <v>0</v>
          </cell>
          <cell r="U2510">
            <v>4</v>
          </cell>
          <cell r="V2510">
            <v>114.68000030517578</v>
          </cell>
          <cell r="W2510" t="str">
            <v>CISCO_DAILY_BILL_DTL20040616.TXT</v>
          </cell>
          <cell r="X2510">
            <v>38155</v>
          </cell>
          <cell r="Z2510" t="str">
            <v>Print Summary</v>
          </cell>
        </row>
        <row r="2511">
          <cell r="E2511">
            <v>38183</v>
          </cell>
          <cell r="F2511">
            <v>30</v>
          </cell>
          <cell r="G2511">
            <v>1072</v>
          </cell>
          <cell r="K2511" t="str">
            <v>DR</v>
          </cell>
          <cell r="L2511">
            <v>38153</v>
          </cell>
          <cell r="N2511">
            <v>918</v>
          </cell>
          <cell r="P2511">
            <v>143</v>
          </cell>
          <cell r="Q2511">
            <v>11</v>
          </cell>
          <cell r="R2511">
            <v>25</v>
          </cell>
          <cell r="S2511">
            <v>19.620000839233398</v>
          </cell>
          <cell r="T2511">
            <v>5.0300002098083496</v>
          </cell>
          <cell r="U2511">
            <v>5.2899999618530273</v>
          </cell>
          <cell r="V2511">
            <v>160.69000244140625</v>
          </cell>
          <cell r="W2511" t="str">
            <v>CISCO_DAILY_BILL_DTL20040716.TXT</v>
          </cell>
          <cell r="X2511">
            <v>38187</v>
          </cell>
          <cell r="Z2511" t="str">
            <v>Print Summary</v>
          </cell>
        </row>
        <row r="2512">
          <cell r="E2512">
            <v>37830</v>
          </cell>
          <cell r="F2512">
            <v>28</v>
          </cell>
          <cell r="G2512">
            <v>273</v>
          </cell>
          <cell r="K2512" t="str">
            <v>DR</v>
          </cell>
          <cell r="L2512">
            <v>37802</v>
          </cell>
          <cell r="N2512">
            <v>234</v>
          </cell>
          <cell r="P2512">
            <v>36</v>
          </cell>
          <cell r="Q2512">
            <v>3</v>
          </cell>
          <cell r="R2512">
            <v>1.1399999856948853</v>
          </cell>
          <cell r="S2512">
            <v>6.1999998092651367</v>
          </cell>
          <cell r="T2512">
            <v>1.9900000095367432</v>
          </cell>
          <cell r="U2512">
            <v>1.3999999761581421</v>
          </cell>
          <cell r="V2512">
            <v>30.510000228881836</v>
          </cell>
          <cell r="W2512" t="str">
            <v>CISCO_DAILY_BILL_DTL20030729.TXT</v>
          </cell>
          <cell r="X2512">
            <v>37832</v>
          </cell>
          <cell r="Z2512" t="str">
            <v>Print Summary</v>
          </cell>
        </row>
        <row r="2513">
          <cell r="E2513">
            <v>37859</v>
          </cell>
          <cell r="F2513">
            <v>29</v>
          </cell>
          <cell r="G2513">
            <v>327</v>
          </cell>
          <cell r="K2513" t="str">
            <v>DR</v>
          </cell>
          <cell r="L2513">
            <v>37830</v>
          </cell>
          <cell r="N2513">
            <v>274</v>
          </cell>
          <cell r="P2513">
            <v>50</v>
          </cell>
          <cell r="Q2513">
            <v>3</v>
          </cell>
          <cell r="R2513">
            <v>1.3300000429153442</v>
          </cell>
          <cell r="S2513">
            <v>8.6099996566772461</v>
          </cell>
          <cell r="T2513">
            <v>1.9900000095367432</v>
          </cell>
          <cell r="U2513">
            <v>1.6799999475479126</v>
          </cell>
          <cell r="V2513">
            <v>37.310001373291016</v>
          </cell>
          <cell r="W2513" t="str">
            <v>CISCO_DAILY_BILL_DTL20030827.TXT</v>
          </cell>
          <cell r="X2513">
            <v>37861</v>
          </cell>
          <cell r="Z2513" t="str">
            <v>Print Summary</v>
          </cell>
        </row>
        <row r="2514">
          <cell r="E2514">
            <v>37889</v>
          </cell>
          <cell r="F2514">
            <v>30</v>
          </cell>
          <cell r="G2514">
            <v>301</v>
          </cell>
          <cell r="K2514" t="str">
            <v>DR</v>
          </cell>
          <cell r="L2514">
            <v>37859</v>
          </cell>
          <cell r="N2514">
            <v>254</v>
          </cell>
          <cell r="P2514">
            <v>43</v>
          </cell>
          <cell r="Q2514">
            <v>4</v>
          </cell>
          <cell r="R2514">
            <v>1.3799999952316284</v>
          </cell>
          <cell r="S2514">
            <v>7.429999828338623</v>
          </cell>
          <cell r="T2514">
            <v>2.6600000858306885</v>
          </cell>
          <cell r="U2514">
            <v>1.3799999952316284</v>
          </cell>
          <cell r="V2514">
            <v>34.659999847412109</v>
          </cell>
          <cell r="W2514" t="str">
            <v>CISCO_DAILY_BILL_DTL20030929.TXT</v>
          </cell>
          <cell r="X2514">
            <v>37894</v>
          </cell>
          <cell r="Z2514" t="str">
            <v>Print Summary</v>
          </cell>
        </row>
        <row r="2515">
          <cell r="E2515">
            <v>37920</v>
          </cell>
          <cell r="F2515">
            <v>31</v>
          </cell>
          <cell r="G2515">
            <v>361</v>
          </cell>
          <cell r="K2515" t="str">
            <v>DR</v>
          </cell>
          <cell r="L2515">
            <v>37889</v>
          </cell>
          <cell r="N2515">
            <v>296</v>
          </cell>
          <cell r="P2515">
            <v>58</v>
          </cell>
          <cell r="Q2515">
            <v>7</v>
          </cell>
          <cell r="R2515">
            <v>1.6499999761581421</v>
          </cell>
          <cell r="S2515">
            <v>10.029999732971191</v>
          </cell>
          <cell r="T2515">
            <v>4.6599998474121094</v>
          </cell>
          <cell r="U2515">
            <v>1.6100000143051147</v>
          </cell>
          <cell r="V2515">
            <v>44.700000762939453</v>
          </cell>
          <cell r="W2515" t="str">
            <v>CISCO_DAILY_BILL_DTL20031031.TXT</v>
          </cell>
          <cell r="X2515">
            <v>37928</v>
          </cell>
          <cell r="Z2515" t="str">
            <v>Print Summary</v>
          </cell>
        </row>
        <row r="2516">
          <cell r="E2516">
            <v>37950</v>
          </cell>
          <cell r="F2516">
            <v>30</v>
          </cell>
          <cell r="G2516">
            <v>370</v>
          </cell>
          <cell r="K2516" t="str">
            <v>DR</v>
          </cell>
          <cell r="L2516">
            <v>37920</v>
          </cell>
          <cell r="N2516">
            <v>283</v>
          </cell>
          <cell r="P2516">
            <v>87</v>
          </cell>
          <cell r="Q2516">
            <v>0</v>
          </cell>
          <cell r="R2516">
            <v>8.4300003051757813</v>
          </cell>
          <cell r="S2516">
            <v>21.059999465942383</v>
          </cell>
          <cell r="T2516">
            <v>0</v>
          </cell>
          <cell r="U2516">
            <v>1.6399999856948853</v>
          </cell>
          <cell r="V2516">
            <v>59.099998474121094</v>
          </cell>
          <cell r="W2516" t="str">
            <v>CISCO_DAILY_BILL_DTL20031126.TXT</v>
          </cell>
          <cell r="X2516">
            <v>37956</v>
          </cell>
          <cell r="Z2516" t="str">
            <v>Print Summary</v>
          </cell>
        </row>
        <row r="2517">
          <cell r="E2517">
            <v>37983</v>
          </cell>
          <cell r="F2517">
            <v>33</v>
          </cell>
          <cell r="G2517">
            <v>480</v>
          </cell>
          <cell r="K2517" t="str">
            <v>DR</v>
          </cell>
          <cell r="L2517">
            <v>37950</v>
          </cell>
          <cell r="N2517">
            <v>379</v>
          </cell>
          <cell r="P2517">
            <v>101</v>
          </cell>
          <cell r="Q2517">
            <v>0</v>
          </cell>
          <cell r="R2517">
            <v>12.890000343322754</v>
          </cell>
          <cell r="S2517">
            <v>26.670000076293945</v>
          </cell>
          <cell r="T2517">
            <v>0</v>
          </cell>
          <cell r="U2517">
            <v>2.130000114440918</v>
          </cell>
          <cell r="V2517">
            <v>79.19000244140625</v>
          </cell>
          <cell r="W2517" t="str">
            <v>CISCO_DAILY_BILL_DTL20031229.TXT</v>
          </cell>
          <cell r="X2517">
            <v>37985</v>
          </cell>
          <cell r="Z2517" t="str">
            <v>Print Summary</v>
          </cell>
        </row>
        <row r="2518">
          <cell r="E2518">
            <v>38013</v>
          </cell>
          <cell r="F2518">
            <v>30</v>
          </cell>
          <cell r="G2518">
            <v>407</v>
          </cell>
          <cell r="K2518" t="str">
            <v>DR</v>
          </cell>
          <cell r="L2518">
            <v>37983</v>
          </cell>
          <cell r="N2518">
            <v>329</v>
          </cell>
          <cell r="P2518">
            <v>72</v>
          </cell>
          <cell r="Q2518">
            <v>6</v>
          </cell>
          <cell r="R2518">
            <v>11.170000076293945</v>
          </cell>
          <cell r="S2518">
            <v>19.010000228881836</v>
          </cell>
          <cell r="T2518">
            <v>2.9000000953674316</v>
          </cell>
          <cell r="U2518">
            <v>1.8400000333786011</v>
          </cell>
          <cell r="V2518">
            <v>65.650001525878906</v>
          </cell>
          <cell r="W2518" t="str">
            <v>CISCO_DAILY_BILL_DTL20040128.TXT</v>
          </cell>
          <cell r="X2518">
            <v>38015</v>
          </cell>
          <cell r="Z2518" t="str">
            <v>Print Summary</v>
          </cell>
        </row>
        <row r="2519">
          <cell r="E2519">
            <v>38043</v>
          </cell>
          <cell r="F2519">
            <v>30</v>
          </cell>
          <cell r="G2519">
            <v>384</v>
          </cell>
          <cell r="K2519" t="str">
            <v>DR</v>
          </cell>
          <cell r="L2519">
            <v>38013</v>
          </cell>
          <cell r="N2519">
            <v>306</v>
          </cell>
          <cell r="P2519">
            <v>71</v>
          </cell>
          <cell r="Q2519">
            <v>7</v>
          </cell>
          <cell r="R2519">
            <v>10.260000228881836</v>
          </cell>
          <cell r="S2519">
            <v>18.709999084472656</v>
          </cell>
          <cell r="T2519">
            <v>3.380000114440918</v>
          </cell>
          <cell r="U2519">
            <v>1.8899999856948853</v>
          </cell>
          <cell r="V2519">
            <v>62.830001831054688</v>
          </cell>
          <cell r="W2519" t="str">
            <v>CISCO_DAILY_BILL_DTL20040227.TXT</v>
          </cell>
          <cell r="X2519">
            <v>38047</v>
          </cell>
          <cell r="Z2519" t="str">
            <v>Print Summary</v>
          </cell>
        </row>
        <row r="2520">
          <cell r="E2520">
            <v>38074</v>
          </cell>
          <cell r="F2520">
            <v>31</v>
          </cell>
          <cell r="G2520">
            <v>376</v>
          </cell>
          <cell r="K2520" t="str">
            <v>DR</v>
          </cell>
          <cell r="L2520">
            <v>38043</v>
          </cell>
          <cell r="N2520">
            <v>308</v>
          </cell>
          <cell r="P2520">
            <v>68</v>
          </cell>
          <cell r="Q2520">
            <v>0</v>
          </cell>
          <cell r="R2520">
            <v>10.329999923706055</v>
          </cell>
          <cell r="S2520">
            <v>17.920000076293945</v>
          </cell>
          <cell r="T2520">
            <v>0</v>
          </cell>
          <cell r="U2520">
            <v>1.8600000143051147</v>
          </cell>
          <cell r="V2520">
            <v>58.290000915527344</v>
          </cell>
          <cell r="W2520" t="str">
            <v>CISCO_DAILY_BILL_DTL20040329.TXT</v>
          </cell>
          <cell r="X2520">
            <v>38076</v>
          </cell>
          <cell r="Z2520" t="str">
            <v>Print Summary</v>
          </cell>
        </row>
        <row r="2521">
          <cell r="E2521">
            <v>38103</v>
          </cell>
          <cell r="F2521">
            <v>29</v>
          </cell>
          <cell r="G2521">
            <v>307</v>
          </cell>
          <cell r="K2521" t="str">
            <v>DR</v>
          </cell>
          <cell r="L2521">
            <v>38074</v>
          </cell>
          <cell r="N2521">
            <v>249</v>
          </cell>
          <cell r="P2521">
            <v>58</v>
          </cell>
          <cell r="Q2521">
            <v>0</v>
          </cell>
          <cell r="R2521">
            <v>6.0500001907348633</v>
          </cell>
          <cell r="S2521">
            <v>14.789999961853027</v>
          </cell>
          <cell r="T2521">
            <v>0</v>
          </cell>
          <cell r="U2521">
            <v>1.5199999809265137</v>
          </cell>
          <cell r="V2521">
            <v>46.189998626708984</v>
          </cell>
          <cell r="W2521" t="str">
            <v>CISCO_DAILY_BILL_DTL20040427.TXT</v>
          </cell>
          <cell r="X2521">
            <v>38105</v>
          </cell>
          <cell r="Z2521" t="str">
            <v>Print Summary</v>
          </cell>
        </row>
        <row r="2522">
          <cell r="E2522">
            <v>38133</v>
          </cell>
          <cell r="F2522">
            <v>30</v>
          </cell>
          <cell r="G2522">
            <v>306</v>
          </cell>
          <cell r="K2522" t="str">
            <v>DR</v>
          </cell>
          <cell r="L2522">
            <v>38103</v>
          </cell>
          <cell r="N2522">
            <v>254</v>
          </cell>
          <cell r="P2522">
            <v>52</v>
          </cell>
          <cell r="Q2522">
            <v>0</v>
          </cell>
          <cell r="R2522">
            <v>-2.0799999237060547</v>
          </cell>
          <cell r="S2522">
            <v>9</v>
          </cell>
          <cell r="T2522">
            <v>0</v>
          </cell>
          <cell r="U2522">
            <v>1.5099999904632568</v>
          </cell>
          <cell r="V2522">
            <v>33.060001373291016</v>
          </cell>
          <cell r="W2522" t="str">
            <v>CISCO_DAILY_BILL_DTL20040527.TXT</v>
          </cell>
          <cell r="X2522">
            <v>38135</v>
          </cell>
          <cell r="Z2522" t="str">
            <v>Print Summary</v>
          </cell>
        </row>
        <row r="2523">
          <cell r="E2523">
            <v>38165</v>
          </cell>
          <cell r="F2523">
            <v>32</v>
          </cell>
          <cell r="G2523">
            <v>335</v>
          </cell>
          <cell r="K2523" t="str">
            <v>DR</v>
          </cell>
          <cell r="L2523">
            <v>38133</v>
          </cell>
          <cell r="N2523">
            <v>283</v>
          </cell>
          <cell r="P2523">
            <v>52</v>
          </cell>
          <cell r="Q2523">
            <v>0</v>
          </cell>
          <cell r="R2523">
            <v>-3.3299999237060547</v>
          </cell>
          <cell r="S2523">
            <v>8.0900001525878906</v>
          </cell>
          <cell r="T2523">
            <v>0</v>
          </cell>
          <cell r="U2523">
            <v>1.6499999761581421</v>
          </cell>
          <cell r="V2523">
            <v>33.380001068115234</v>
          </cell>
          <cell r="W2523" t="str">
            <v>CISCO_DAILY_BILL_DTL20040628.TXT</v>
          </cell>
          <cell r="X2523">
            <v>38167</v>
          </cell>
          <cell r="Z2523" t="str">
            <v>Print Summary</v>
          </cell>
        </row>
        <row r="2524">
          <cell r="E2524">
            <v>38195</v>
          </cell>
          <cell r="F2524">
            <v>30</v>
          </cell>
          <cell r="G2524">
            <v>284</v>
          </cell>
          <cell r="K2524" t="str">
            <v>DR</v>
          </cell>
          <cell r="L2524">
            <v>38165</v>
          </cell>
          <cell r="N2524">
            <v>242</v>
          </cell>
          <cell r="P2524">
            <v>37</v>
          </cell>
          <cell r="Q2524">
            <v>5</v>
          </cell>
          <cell r="R2524">
            <v>-2.8499999046325684</v>
          </cell>
          <cell r="S2524">
            <v>5.75</v>
          </cell>
          <cell r="T2524">
            <v>3.2400000095367432</v>
          </cell>
          <cell r="U2524">
            <v>1.3999999761581421</v>
          </cell>
          <cell r="V2524">
            <v>30.399999618530273</v>
          </cell>
          <cell r="W2524" t="str">
            <v>CISCO_DAILY_BILL_DTL20040728.TXT</v>
          </cell>
          <cell r="X2524">
            <v>38197</v>
          </cell>
          <cell r="Z2524" t="str">
            <v>Print Summary</v>
          </cell>
        </row>
        <row r="2525">
          <cell r="E2525">
            <v>38224</v>
          </cell>
          <cell r="F2525">
            <v>29</v>
          </cell>
          <cell r="G2525">
            <v>280</v>
          </cell>
          <cell r="K2525" t="str">
            <v>DR</v>
          </cell>
          <cell r="L2525">
            <v>38195</v>
          </cell>
          <cell r="N2525">
            <v>238</v>
          </cell>
          <cell r="P2525">
            <v>37</v>
          </cell>
          <cell r="Q2525">
            <v>5</v>
          </cell>
          <cell r="R2525">
            <v>-2.7999999523162842</v>
          </cell>
          <cell r="S2525">
            <v>5.75</v>
          </cell>
          <cell r="T2525">
            <v>3.2400000095367432</v>
          </cell>
          <cell r="U2525">
            <v>1.3799999952316284</v>
          </cell>
          <cell r="V2525">
            <v>30.110000610351563</v>
          </cell>
          <cell r="W2525" t="str">
            <v>CISCO_DAILY_BILL_DTL20040826.TXT</v>
          </cell>
          <cell r="X2525">
            <v>38226</v>
          </cell>
          <cell r="Z2525" t="str">
            <v>Print Summary</v>
          </cell>
        </row>
        <row r="2526">
          <cell r="E2526">
            <v>38257</v>
          </cell>
          <cell r="F2526">
            <v>33</v>
          </cell>
          <cell r="G2526">
            <v>420</v>
          </cell>
          <cell r="K2526" t="str">
            <v>DR</v>
          </cell>
          <cell r="L2526">
            <v>38224</v>
          </cell>
          <cell r="N2526">
            <v>365</v>
          </cell>
          <cell r="P2526">
            <v>44</v>
          </cell>
          <cell r="Q2526">
            <v>11</v>
          </cell>
          <cell r="R2526">
            <v>-6.7399997711181641</v>
          </cell>
          <cell r="S2526">
            <v>6.5500001907348633</v>
          </cell>
          <cell r="T2526">
            <v>7.059999942779541</v>
          </cell>
          <cell r="U2526">
            <v>2.0699999332427979</v>
          </cell>
          <cell r="V2526">
            <v>43.509998321533203</v>
          </cell>
          <cell r="W2526" t="str">
            <v>CISCO_DAILY_BILL_DTL20040928.TXT</v>
          </cell>
          <cell r="X2526">
            <v>38259</v>
          </cell>
          <cell r="Z2526" t="str">
            <v>Print Summary</v>
          </cell>
        </row>
        <row r="2527">
          <cell r="E2527">
            <v>38186</v>
          </cell>
          <cell r="F2527">
            <v>31</v>
          </cell>
          <cell r="G2527">
            <v>910</v>
          </cell>
          <cell r="K2527" t="str">
            <v>DR</v>
          </cell>
          <cell r="L2527">
            <v>38155</v>
          </cell>
          <cell r="N2527">
            <v>762</v>
          </cell>
          <cell r="P2527">
            <v>134</v>
          </cell>
          <cell r="Q2527">
            <v>14</v>
          </cell>
          <cell r="R2527">
            <v>20.75</v>
          </cell>
          <cell r="S2527">
            <v>18.389999389648438</v>
          </cell>
          <cell r="T2527">
            <v>6.4000000953674316</v>
          </cell>
          <cell r="U2527">
            <v>4.4899997711181641</v>
          </cell>
          <cell r="V2527">
            <v>150.41999816894531</v>
          </cell>
          <cell r="W2527" t="str">
            <v>CISCO_DAILY_BILL_DTL20040719.TXT</v>
          </cell>
          <cell r="X2527">
            <v>38188</v>
          </cell>
          <cell r="Z2527" t="str">
            <v>Print Summary</v>
          </cell>
        </row>
        <row r="2528">
          <cell r="E2528">
            <v>38215</v>
          </cell>
          <cell r="F2528">
            <v>29</v>
          </cell>
          <cell r="G2528">
            <v>860</v>
          </cell>
          <cell r="K2528" t="str">
            <v>DR</v>
          </cell>
          <cell r="L2528">
            <v>38186</v>
          </cell>
          <cell r="N2528">
            <v>704</v>
          </cell>
          <cell r="P2528">
            <v>120</v>
          </cell>
          <cell r="Q2528">
            <v>36</v>
          </cell>
          <cell r="R2528">
            <v>19.170000076293945</v>
          </cell>
          <cell r="S2528">
            <v>16.469999313354492</v>
          </cell>
          <cell r="T2528">
            <v>16.459999084472656</v>
          </cell>
          <cell r="U2528">
            <v>4.2399997711181641</v>
          </cell>
          <cell r="V2528">
            <v>151.39999389648438</v>
          </cell>
          <cell r="W2528" t="str">
            <v>CISCO_DAILY_BILL_DTL20040817.TXT</v>
          </cell>
          <cell r="X2528">
            <v>38217</v>
          </cell>
          <cell r="Z2528" t="str">
            <v>Print Summary</v>
          </cell>
        </row>
        <row r="2529">
          <cell r="E2529">
            <v>38246</v>
          </cell>
          <cell r="F2529">
            <v>31</v>
          </cell>
          <cell r="G2529">
            <v>968</v>
          </cell>
          <cell r="K2529" t="str">
            <v>DR</v>
          </cell>
          <cell r="L2529">
            <v>38215</v>
          </cell>
          <cell r="N2529">
            <v>802</v>
          </cell>
          <cell r="P2529">
            <v>128</v>
          </cell>
          <cell r="Q2529">
            <v>38</v>
          </cell>
          <cell r="R2529">
            <v>18.280000686645508</v>
          </cell>
          <cell r="S2529">
            <v>16.930000305175781</v>
          </cell>
          <cell r="T2529">
            <v>17.090000152587891</v>
          </cell>
          <cell r="U2529">
            <v>4.7699999809265137</v>
          </cell>
          <cell r="V2529">
            <v>169.02000427246094</v>
          </cell>
          <cell r="W2529" t="str">
            <v>CISCO_DAILY_BILL_DTL20040917.TXT</v>
          </cell>
          <cell r="X2529">
            <v>38250</v>
          </cell>
          <cell r="Z2529" t="str">
            <v>Print Summary</v>
          </cell>
        </row>
        <row r="2530">
          <cell r="E2530">
            <v>38187</v>
          </cell>
          <cell r="F2530">
            <v>31</v>
          </cell>
          <cell r="G2530">
            <v>823</v>
          </cell>
          <cell r="K2530" t="str">
            <v>DR</v>
          </cell>
          <cell r="L2530">
            <v>38156</v>
          </cell>
          <cell r="N2530">
            <v>714</v>
          </cell>
          <cell r="P2530">
            <v>93</v>
          </cell>
          <cell r="Q2530">
            <v>16</v>
          </cell>
          <cell r="R2530">
            <v>-8.3999996185302734</v>
          </cell>
          <cell r="S2530">
            <v>14.460000038146973</v>
          </cell>
          <cell r="T2530">
            <v>10.369999885559082</v>
          </cell>
          <cell r="U2530">
            <v>4.059999942779541</v>
          </cell>
          <cell r="V2530">
            <v>109.13999938964844</v>
          </cell>
          <cell r="W2530" t="str">
            <v>CISCO_DAILY_BILL_DTL20040721.TXT</v>
          </cell>
          <cell r="X2530">
            <v>38190</v>
          </cell>
          <cell r="Z2530" t="str">
            <v>Print Summary</v>
          </cell>
        </row>
        <row r="2531">
          <cell r="E2531">
            <v>38216</v>
          </cell>
          <cell r="F2531">
            <v>29</v>
          </cell>
          <cell r="G2531">
            <v>1063</v>
          </cell>
          <cell r="K2531" t="str">
            <v>DR</v>
          </cell>
          <cell r="L2531">
            <v>38187</v>
          </cell>
          <cell r="N2531">
            <v>870</v>
          </cell>
          <cell r="P2531">
            <v>148</v>
          </cell>
          <cell r="Q2531">
            <v>45</v>
          </cell>
          <cell r="R2531">
            <v>-10.239999771118164</v>
          </cell>
          <cell r="S2531">
            <v>23.020000457763672</v>
          </cell>
          <cell r="T2531">
            <v>29.170000076293945</v>
          </cell>
          <cell r="U2531">
            <v>5.2399997711181641</v>
          </cell>
          <cell r="V2531">
            <v>172.42999267578125</v>
          </cell>
          <cell r="W2531" t="str">
            <v>CISCO_DAILY_BILL_DTL20040818.TXT</v>
          </cell>
          <cell r="X2531">
            <v>38218</v>
          </cell>
          <cell r="Z2531" t="str">
            <v>Print Summary</v>
          </cell>
        </row>
        <row r="2532">
          <cell r="E2532">
            <v>38249</v>
          </cell>
          <cell r="F2532">
            <v>33</v>
          </cell>
          <cell r="G2532">
            <v>1694</v>
          </cell>
          <cell r="K2532" t="str">
            <v>DR</v>
          </cell>
          <cell r="L2532">
            <v>38216</v>
          </cell>
          <cell r="N2532">
            <v>1454</v>
          </cell>
          <cell r="P2532">
            <v>174</v>
          </cell>
          <cell r="Q2532">
            <v>66</v>
          </cell>
          <cell r="R2532">
            <v>-24.729999542236328</v>
          </cell>
          <cell r="S2532">
            <v>26.030000686645508</v>
          </cell>
          <cell r="T2532">
            <v>42.290000915527344</v>
          </cell>
          <cell r="U2532">
            <v>8.369999885559082</v>
          </cell>
          <cell r="V2532">
            <v>274.66000366210938</v>
          </cell>
          <cell r="W2532" t="str">
            <v>CISCO_DAILY_BILL_DTL20040921.TXT</v>
          </cell>
          <cell r="X2532">
            <v>38252</v>
          </cell>
          <cell r="Z2532" t="str">
            <v>Print Summary</v>
          </cell>
        </row>
        <row r="2533">
          <cell r="E2533">
            <v>37973</v>
          </cell>
          <cell r="F2533">
            <v>29</v>
          </cell>
          <cell r="G2533">
            <v>156</v>
          </cell>
          <cell r="K2533" t="str">
            <v>DR</v>
          </cell>
          <cell r="L2533">
            <v>37944</v>
          </cell>
          <cell r="N2533">
            <v>134</v>
          </cell>
          <cell r="P2533">
            <v>22</v>
          </cell>
          <cell r="Q2533">
            <v>0</v>
          </cell>
          <cell r="R2533">
            <v>4.559999942779541</v>
          </cell>
          <cell r="S2533">
            <v>5.809999942779541</v>
          </cell>
          <cell r="T2533">
            <v>0</v>
          </cell>
          <cell r="U2533">
            <v>0.68999999761581421</v>
          </cell>
          <cell r="V2533">
            <v>22.670000076293945</v>
          </cell>
          <cell r="W2533" t="str">
            <v>CISCO_DAILY_BILL_DTL20031219.TXT</v>
          </cell>
          <cell r="X2533">
            <v>37977</v>
          </cell>
          <cell r="Z2533" t="str">
            <v>Print Summary</v>
          </cell>
        </row>
        <row r="2534">
          <cell r="E2534">
            <v>38006</v>
          </cell>
          <cell r="F2534">
            <v>33</v>
          </cell>
          <cell r="G2534">
            <v>578</v>
          </cell>
          <cell r="K2534" t="str">
            <v>DR</v>
          </cell>
          <cell r="L2534">
            <v>37973</v>
          </cell>
          <cell r="N2534">
            <v>479</v>
          </cell>
          <cell r="P2534">
            <v>98</v>
          </cell>
          <cell r="Q2534">
            <v>1</v>
          </cell>
          <cell r="R2534">
            <v>16.290000915527344</v>
          </cell>
          <cell r="S2534">
            <v>25.879999160766602</v>
          </cell>
          <cell r="T2534">
            <v>0.47999998927116394</v>
          </cell>
          <cell r="U2534">
            <v>2.5699999332427979</v>
          </cell>
          <cell r="V2534">
            <v>95.699996948242188</v>
          </cell>
          <cell r="W2534" t="str">
            <v>CISCO_DAILY_BILL_DTL20040123.TXT</v>
          </cell>
          <cell r="X2534">
            <v>38012</v>
          </cell>
          <cell r="Z2534" t="str">
            <v>Print Summary</v>
          </cell>
        </row>
        <row r="2535">
          <cell r="E2535">
            <v>38036</v>
          </cell>
          <cell r="F2535">
            <v>30</v>
          </cell>
          <cell r="G2535">
            <v>161</v>
          </cell>
          <cell r="K2535" t="str">
            <v>DR</v>
          </cell>
          <cell r="L2535">
            <v>38006</v>
          </cell>
          <cell r="N2535">
            <v>137</v>
          </cell>
          <cell r="P2535">
            <v>22</v>
          </cell>
          <cell r="Q2535">
            <v>2</v>
          </cell>
          <cell r="R2535">
            <v>4.5900001525878906</v>
          </cell>
          <cell r="S2535">
            <v>5.7899999618530273</v>
          </cell>
          <cell r="T2535">
            <v>0.97000002861022949</v>
          </cell>
          <cell r="U2535">
            <v>0.79000002145767212</v>
          </cell>
          <cell r="V2535">
            <v>23.840000152587891</v>
          </cell>
          <cell r="W2535" t="str">
            <v>CISCO_DAILY_BILL_DTL20040220.TXT</v>
          </cell>
          <cell r="X2535">
            <v>38040</v>
          </cell>
          <cell r="Z2535" t="str">
            <v>Print Summary</v>
          </cell>
        </row>
        <row r="2536">
          <cell r="E2536">
            <v>38067</v>
          </cell>
          <cell r="F2536">
            <v>31</v>
          </cell>
          <cell r="G2536">
            <v>359</v>
          </cell>
          <cell r="K2536" t="str">
            <v>DR</v>
          </cell>
          <cell r="L2536">
            <v>38036</v>
          </cell>
          <cell r="N2536">
            <v>325</v>
          </cell>
          <cell r="P2536">
            <v>34</v>
          </cell>
          <cell r="Q2536">
            <v>0</v>
          </cell>
          <cell r="R2536">
            <v>10.899999618530273</v>
          </cell>
          <cell r="S2536">
            <v>8.9600000381469727</v>
          </cell>
          <cell r="T2536">
            <v>0</v>
          </cell>
          <cell r="U2536">
            <v>1.7599999904632568</v>
          </cell>
          <cell r="V2536">
            <v>49.229999542236328</v>
          </cell>
          <cell r="W2536" t="str">
            <v>CISCO_DAILY_BILL_DTL20040322.TXT</v>
          </cell>
          <cell r="X2536">
            <v>38070</v>
          </cell>
          <cell r="Z2536" t="str">
            <v>Print Summary</v>
          </cell>
        </row>
        <row r="2537">
          <cell r="E2537">
            <v>38096</v>
          </cell>
          <cell r="F2537">
            <v>29</v>
          </cell>
          <cell r="G2537">
            <v>175</v>
          </cell>
          <cell r="K2537" t="str">
            <v>DR</v>
          </cell>
          <cell r="L2537">
            <v>38067</v>
          </cell>
          <cell r="N2537">
            <v>153</v>
          </cell>
          <cell r="P2537">
            <v>22</v>
          </cell>
          <cell r="Q2537">
            <v>0</v>
          </cell>
          <cell r="R2537">
            <v>4.4899997711181641</v>
          </cell>
          <cell r="S2537">
            <v>5.6999998092651367</v>
          </cell>
          <cell r="T2537">
            <v>0</v>
          </cell>
          <cell r="U2537">
            <v>0.87000000476837158</v>
          </cell>
          <cell r="V2537">
            <v>24.319999694824219</v>
          </cell>
          <cell r="W2537" t="str">
            <v>CISCO_DAILY_BILL_DTL20040420.TXT</v>
          </cell>
          <cell r="X2537">
            <v>38098</v>
          </cell>
          <cell r="Z2537" t="str">
            <v>Print Summary</v>
          </cell>
        </row>
        <row r="2538">
          <cell r="E2538">
            <v>38126</v>
          </cell>
          <cell r="F2538">
            <v>30</v>
          </cell>
          <cell r="G2538">
            <v>250</v>
          </cell>
          <cell r="K2538" t="str">
            <v>DR</v>
          </cell>
          <cell r="L2538">
            <v>38096</v>
          </cell>
          <cell r="N2538">
            <v>218</v>
          </cell>
          <cell r="P2538">
            <v>32</v>
          </cell>
          <cell r="Q2538">
            <v>0</v>
          </cell>
          <cell r="R2538">
            <v>-1</v>
          </cell>
          <cell r="S2538">
            <v>5.8899998664855957</v>
          </cell>
          <cell r="T2538">
            <v>0</v>
          </cell>
          <cell r="U2538">
            <v>1.2300000190734863</v>
          </cell>
          <cell r="V2538">
            <v>26.239999771118164</v>
          </cell>
          <cell r="W2538" t="str">
            <v>CISCO_DAILY_BILL_DTL20040520.TXT</v>
          </cell>
          <cell r="X2538">
            <v>38128</v>
          </cell>
          <cell r="Z2538" t="str">
            <v>Print Summary</v>
          </cell>
        </row>
        <row r="2539">
          <cell r="E2539">
            <v>38158</v>
          </cell>
          <cell r="F2539">
            <v>32</v>
          </cell>
          <cell r="G2539">
            <v>383</v>
          </cell>
          <cell r="K2539" t="str">
            <v>DR</v>
          </cell>
          <cell r="L2539">
            <v>38126</v>
          </cell>
          <cell r="N2539">
            <v>352</v>
          </cell>
          <cell r="P2539">
            <v>31</v>
          </cell>
          <cell r="Q2539">
            <v>0</v>
          </cell>
          <cell r="R2539">
            <v>-4.1399998664855957</v>
          </cell>
          <cell r="S2539">
            <v>4.820000171661377</v>
          </cell>
          <cell r="T2539">
            <v>0</v>
          </cell>
          <cell r="U2539">
            <v>1.8899999856948853</v>
          </cell>
          <cell r="V2539">
            <v>34.549999237060547</v>
          </cell>
          <cell r="W2539" t="str">
            <v>CISCO_DAILY_BILL_DTL20040621.TXT</v>
          </cell>
          <cell r="X2539">
            <v>38160</v>
          </cell>
          <cell r="Z2539" t="str">
            <v>Print Summary</v>
          </cell>
        </row>
        <row r="2540">
          <cell r="E2540">
            <v>38188</v>
          </cell>
          <cell r="F2540">
            <v>30</v>
          </cell>
          <cell r="G2540">
            <v>434</v>
          </cell>
          <cell r="K2540" t="str">
            <v>DR</v>
          </cell>
          <cell r="L2540">
            <v>38158</v>
          </cell>
          <cell r="N2540">
            <v>386</v>
          </cell>
          <cell r="P2540">
            <v>46</v>
          </cell>
          <cell r="Q2540">
            <v>2</v>
          </cell>
          <cell r="R2540">
            <v>-4.5399999618530273</v>
          </cell>
          <cell r="S2540">
            <v>7.1500000953674316</v>
          </cell>
          <cell r="T2540">
            <v>1.2999999523162842</v>
          </cell>
          <cell r="U2540">
            <v>2.1400001049041748</v>
          </cell>
          <cell r="V2540">
            <v>44.470001220703125</v>
          </cell>
          <cell r="W2540" t="str">
            <v>CISCO_DAILY_BILL_DTL20040722.TXT</v>
          </cell>
          <cell r="X2540">
            <v>38191</v>
          </cell>
          <cell r="Z2540" t="str">
            <v>Print Summary</v>
          </cell>
        </row>
        <row r="2541">
          <cell r="E2541">
            <v>38217</v>
          </cell>
          <cell r="F2541">
            <v>29</v>
          </cell>
          <cell r="G2541">
            <v>569</v>
          </cell>
          <cell r="K2541" t="str">
            <v>DR</v>
          </cell>
          <cell r="L2541">
            <v>38188</v>
          </cell>
          <cell r="N2541">
            <v>502</v>
          </cell>
          <cell r="P2541">
            <v>55</v>
          </cell>
          <cell r="Q2541">
            <v>12</v>
          </cell>
          <cell r="R2541">
            <v>-5.9099998474121094</v>
          </cell>
          <cell r="S2541">
            <v>8.5500001907348633</v>
          </cell>
          <cell r="T2541">
            <v>7.7800002098083496</v>
          </cell>
          <cell r="U2541">
            <v>2.809999942779541</v>
          </cell>
          <cell r="V2541">
            <v>69.199996948242188</v>
          </cell>
          <cell r="W2541" t="str">
            <v>CISCO_DAILY_BILL_DTL20040820.TXT</v>
          </cell>
          <cell r="X2541">
            <v>38222</v>
          </cell>
          <cell r="Z2541" t="str">
            <v>Print Summary</v>
          </cell>
        </row>
        <row r="2542">
          <cell r="E2542">
            <v>38250</v>
          </cell>
          <cell r="F2542">
            <v>33</v>
          </cell>
          <cell r="G2542">
            <v>472</v>
          </cell>
          <cell r="K2542" t="str">
            <v>DR</v>
          </cell>
          <cell r="L2542">
            <v>38217</v>
          </cell>
          <cell r="N2542">
            <v>424</v>
          </cell>
          <cell r="P2542">
            <v>38</v>
          </cell>
          <cell r="Q2542">
            <v>10</v>
          </cell>
          <cell r="R2542">
            <v>-6.2199997901916504</v>
          </cell>
          <cell r="S2542">
            <v>5.7899999618530273</v>
          </cell>
          <cell r="T2542">
            <v>6.4200000762939453</v>
          </cell>
          <cell r="U2542">
            <v>2.3199999332427979</v>
          </cell>
          <cell r="V2542">
            <v>53.369998931884766</v>
          </cell>
          <cell r="W2542" t="str">
            <v>CISCO_DAILY_BILL_DTL20040923.TXT</v>
          </cell>
          <cell r="X2542">
            <v>38254</v>
          </cell>
          <cell r="Z2542" t="str">
            <v>Print Summary</v>
          </cell>
          <cell r="AA2542" t="str">
            <v>CPP Notification Failure. Move 1 kWh from super peak to on peak.</v>
          </cell>
        </row>
        <row r="2543">
          <cell r="E2543">
            <v>38189</v>
          </cell>
          <cell r="F2543">
            <v>29</v>
          </cell>
          <cell r="G2543">
            <v>823</v>
          </cell>
          <cell r="K2543" t="str">
            <v>DR</v>
          </cell>
          <cell r="L2543">
            <v>38160</v>
          </cell>
          <cell r="N2543">
            <v>695</v>
          </cell>
          <cell r="P2543">
            <v>124</v>
          </cell>
          <cell r="Q2543">
            <v>4</v>
          </cell>
          <cell r="R2543">
            <v>-8.1800003051757813</v>
          </cell>
          <cell r="S2543">
            <v>19.290000915527344</v>
          </cell>
          <cell r="T2543">
            <v>2.5899999141693115</v>
          </cell>
          <cell r="U2543">
            <v>4.059999942779541</v>
          </cell>
          <cell r="V2543">
            <v>107.81999969482422</v>
          </cell>
          <cell r="W2543" t="str">
            <v>CISCO_DAILY_BILL_DTL20040722.TXT</v>
          </cell>
          <cell r="X2543">
            <v>38191</v>
          </cell>
          <cell r="Z2543" t="str">
            <v>Print Summary</v>
          </cell>
        </row>
        <row r="2544">
          <cell r="E2544">
            <v>38218</v>
          </cell>
          <cell r="F2544">
            <v>29</v>
          </cell>
          <cell r="G2544">
            <v>719</v>
          </cell>
          <cell r="K2544" t="str">
            <v>DR</v>
          </cell>
          <cell r="L2544">
            <v>38189</v>
          </cell>
          <cell r="N2544">
            <v>619</v>
          </cell>
          <cell r="P2544">
            <v>78</v>
          </cell>
          <cell r="Q2544">
            <v>22</v>
          </cell>
          <cell r="R2544">
            <v>-7.2899999618530273</v>
          </cell>
          <cell r="S2544">
            <v>12.130000114440918</v>
          </cell>
          <cell r="T2544">
            <v>14.260000228881836</v>
          </cell>
          <cell r="U2544">
            <v>3.5499999523162842</v>
          </cell>
          <cell r="V2544">
            <v>98.669998168945313</v>
          </cell>
          <cell r="W2544" t="str">
            <v>CISCO_DAILY_BILL_DTL20040820.TXT</v>
          </cell>
          <cell r="X2544">
            <v>38222</v>
          </cell>
          <cell r="Z2544" t="str">
            <v>Print Summary</v>
          </cell>
        </row>
        <row r="2545">
          <cell r="E2545">
            <v>38251</v>
          </cell>
          <cell r="F2545">
            <v>33</v>
          </cell>
          <cell r="G2545">
            <v>934</v>
          </cell>
          <cell r="K2545" t="str">
            <v>DR</v>
          </cell>
          <cell r="L2545">
            <v>38218</v>
          </cell>
          <cell r="N2545">
            <v>809</v>
          </cell>
          <cell r="P2545">
            <v>98</v>
          </cell>
          <cell r="Q2545">
            <v>27</v>
          </cell>
          <cell r="R2545">
            <v>-13.979999542236328</v>
          </cell>
          <cell r="S2545">
            <v>14.729999542236328</v>
          </cell>
          <cell r="T2545">
            <v>17.309999465942383</v>
          </cell>
          <cell r="U2545">
            <v>4.5999999046325684</v>
          </cell>
          <cell r="V2545">
            <v>127.79000091552734</v>
          </cell>
          <cell r="W2545" t="str">
            <v>CISCO_DAILY_BILL_DTL20040922.TXT</v>
          </cell>
          <cell r="X2545">
            <v>38253</v>
          </cell>
          <cell r="Z2545" t="str">
            <v>Print Summary</v>
          </cell>
        </row>
        <row r="2546">
          <cell r="E2546">
            <v>38190</v>
          </cell>
          <cell r="F2546">
            <v>29</v>
          </cell>
          <cell r="G2546">
            <v>2000</v>
          </cell>
          <cell r="K2546" t="str">
            <v>DR</v>
          </cell>
          <cell r="L2546">
            <v>38161</v>
          </cell>
          <cell r="N2546">
            <v>1719</v>
          </cell>
          <cell r="P2546">
            <v>251</v>
          </cell>
          <cell r="Q2546">
            <v>30</v>
          </cell>
          <cell r="R2546">
            <v>-20.229999542236328</v>
          </cell>
          <cell r="S2546">
            <v>39.040000915527344</v>
          </cell>
          <cell r="T2546">
            <v>19.450000762939453</v>
          </cell>
          <cell r="U2546">
            <v>9.8599996566772461</v>
          </cell>
          <cell r="V2546">
            <v>316.17001342773438</v>
          </cell>
          <cell r="W2546" t="str">
            <v>CISCO_DAILY_BILL_DTL20040726.TXT</v>
          </cell>
          <cell r="X2546">
            <v>38195</v>
          </cell>
          <cell r="Z2546" t="str">
            <v>Print Summary</v>
          </cell>
        </row>
        <row r="2547">
          <cell r="E2547">
            <v>38221</v>
          </cell>
          <cell r="F2547">
            <v>31</v>
          </cell>
          <cell r="G2547">
            <v>2119</v>
          </cell>
          <cell r="K2547" t="str">
            <v>DR</v>
          </cell>
          <cell r="L2547">
            <v>38190</v>
          </cell>
          <cell r="N2547">
            <v>1781</v>
          </cell>
          <cell r="P2547">
            <v>286</v>
          </cell>
          <cell r="Q2547">
            <v>52</v>
          </cell>
          <cell r="R2547">
            <v>-20.959999084472656</v>
          </cell>
          <cell r="S2547">
            <v>44.479999542236328</v>
          </cell>
          <cell r="T2547">
            <v>33.709999084472656</v>
          </cell>
          <cell r="U2547">
            <v>10.449999809265137</v>
          </cell>
          <cell r="V2547">
            <v>351.30999755859375</v>
          </cell>
          <cell r="W2547" t="str">
            <v>CISCO_DAILY_BILL_DTL20040823.TXT</v>
          </cell>
          <cell r="X2547">
            <v>38223</v>
          </cell>
          <cell r="Z2547" t="str">
            <v>Print Summary</v>
          </cell>
        </row>
        <row r="2548">
          <cell r="E2548">
            <v>38252</v>
          </cell>
          <cell r="F2548">
            <v>31</v>
          </cell>
          <cell r="G2548">
            <v>2158</v>
          </cell>
          <cell r="K2548" t="str">
            <v>DR</v>
          </cell>
          <cell r="L2548">
            <v>38221</v>
          </cell>
          <cell r="N2548">
            <v>1781</v>
          </cell>
          <cell r="P2548">
            <v>314</v>
          </cell>
          <cell r="Q2548">
            <v>63</v>
          </cell>
          <cell r="R2548">
            <v>-31.040000915527344</v>
          </cell>
          <cell r="S2548">
            <v>47.159999847412109</v>
          </cell>
          <cell r="T2548">
            <v>40.400001525878906</v>
          </cell>
          <cell r="U2548">
            <v>10.630000114440918</v>
          </cell>
          <cell r="V2548">
            <v>366.70999145507813</v>
          </cell>
          <cell r="W2548" t="str">
            <v>CISCO_DAILY_BILL_DTL20040923.TXT</v>
          </cell>
          <cell r="X2548">
            <v>38254</v>
          </cell>
          <cell r="Z2548" t="str">
            <v>Print Summary</v>
          </cell>
        </row>
        <row r="2549">
          <cell r="E2549">
            <v>37887</v>
          </cell>
          <cell r="F2549">
            <v>29</v>
          </cell>
          <cell r="G2549">
            <v>802</v>
          </cell>
          <cell r="K2549" t="str">
            <v>DR</v>
          </cell>
          <cell r="L2549">
            <v>37858</v>
          </cell>
          <cell r="N2549">
            <v>622</v>
          </cell>
          <cell r="P2549">
            <v>164</v>
          </cell>
          <cell r="Q2549">
            <v>16</v>
          </cell>
          <cell r="R2549">
            <v>3.369999885559082</v>
          </cell>
          <cell r="S2549">
            <v>28.309999465942383</v>
          </cell>
          <cell r="T2549">
            <v>10.649999618530273</v>
          </cell>
          <cell r="U2549">
            <v>3.690000057220459</v>
          </cell>
          <cell r="V2549">
            <v>120.23000335693359</v>
          </cell>
          <cell r="W2549" t="str">
            <v>CISCO_DAILY_BILL_DTL20030924.TXT</v>
          </cell>
          <cell r="X2549">
            <v>37889</v>
          </cell>
          <cell r="Z2549" t="str">
            <v>Print Summary</v>
          </cell>
        </row>
        <row r="2550">
          <cell r="E2550">
            <v>37916</v>
          </cell>
          <cell r="F2550">
            <v>29</v>
          </cell>
          <cell r="G2550">
            <v>594</v>
          </cell>
          <cell r="K2550" t="str">
            <v>DR</v>
          </cell>
          <cell r="L2550">
            <v>37887</v>
          </cell>
          <cell r="N2550">
            <v>462</v>
          </cell>
          <cell r="P2550">
            <v>121</v>
          </cell>
          <cell r="Q2550">
            <v>11</v>
          </cell>
          <cell r="R2550">
            <v>2.5699999332427979</v>
          </cell>
          <cell r="S2550">
            <v>20.909999847412109</v>
          </cell>
          <cell r="T2550">
            <v>7.320000171661377</v>
          </cell>
          <cell r="U2550">
            <v>2.630000114440918</v>
          </cell>
          <cell r="V2550">
            <v>85.150001525878906</v>
          </cell>
          <cell r="W2550" t="str">
            <v>CISCO_DAILY_BILL_DTL20031024.TXT</v>
          </cell>
          <cell r="X2550">
            <v>37922</v>
          </cell>
          <cell r="Z2550" t="str">
            <v>Print Summary</v>
          </cell>
        </row>
        <row r="2551">
          <cell r="E2551">
            <v>37887</v>
          </cell>
          <cell r="F2551">
            <v>29</v>
          </cell>
          <cell r="G2551">
            <v>743</v>
          </cell>
          <cell r="K2551" t="str">
            <v>DR</v>
          </cell>
          <cell r="L2551">
            <v>37858</v>
          </cell>
          <cell r="N2551">
            <v>626</v>
          </cell>
          <cell r="P2551">
            <v>105</v>
          </cell>
          <cell r="Q2551">
            <v>12</v>
          </cell>
          <cell r="R2551">
            <v>27.809999465942383</v>
          </cell>
          <cell r="S2551">
            <v>16.209999084472656</v>
          </cell>
          <cell r="T2551">
            <v>5.6999998092651367</v>
          </cell>
          <cell r="U2551">
            <v>3.4000000953674316</v>
          </cell>
          <cell r="V2551">
            <v>120.48000335693359</v>
          </cell>
          <cell r="W2551" t="str">
            <v>CISCO_DAILY_BILL_DTL20030930.TXT</v>
          </cell>
          <cell r="X2551">
            <v>37895</v>
          </cell>
          <cell r="Z2551" t="str">
            <v>Print Summary</v>
          </cell>
        </row>
        <row r="2552">
          <cell r="E2552">
            <v>37916</v>
          </cell>
          <cell r="F2552">
            <v>29</v>
          </cell>
          <cell r="G2552">
            <v>681</v>
          </cell>
          <cell r="K2552" t="str">
            <v>DR</v>
          </cell>
          <cell r="L2552">
            <v>37887</v>
          </cell>
          <cell r="N2552">
            <v>564</v>
          </cell>
          <cell r="P2552">
            <v>104</v>
          </cell>
          <cell r="Q2552">
            <v>13</v>
          </cell>
          <cell r="R2552">
            <v>25.129999160766602</v>
          </cell>
          <cell r="S2552">
            <v>16.079999923706055</v>
          </cell>
          <cell r="T2552">
            <v>6.1700000762939453</v>
          </cell>
          <cell r="U2552">
            <v>3.0199999809265137</v>
          </cell>
          <cell r="V2552">
            <v>111.58000183105469</v>
          </cell>
          <cell r="W2552" t="str">
            <v>CISCO_DAILY_BILL_DTL20031023.TXT</v>
          </cell>
          <cell r="X2552">
            <v>37918</v>
          </cell>
          <cell r="Z2552" t="str">
            <v>Print Summary</v>
          </cell>
        </row>
        <row r="2553">
          <cell r="E2553">
            <v>37948</v>
          </cell>
          <cell r="F2553">
            <v>32</v>
          </cell>
          <cell r="G2553">
            <v>734</v>
          </cell>
          <cell r="K2553" t="str">
            <v>DR</v>
          </cell>
          <cell r="L2553">
            <v>37916</v>
          </cell>
          <cell r="N2553">
            <v>617</v>
          </cell>
          <cell r="P2553">
            <v>117</v>
          </cell>
          <cell r="Q2553">
            <v>0</v>
          </cell>
          <cell r="R2553">
            <v>26.959999084472656</v>
          </cell>
          <cell r="S2553">
            <v>10.109999656677246</v>
          </cell>
          <cell r="T2553">
            <v>0</v>
          </cell>
          <cell r="U2553">
            <v>3.2599999904632568</v>
          </cell>
          <cell r="V2553">
            <v>104.62000274658203</v>
          </cell>
          <cell r="W2553" t="str">
            <v>CISCO_DAILY_BILL_DTL20031124.TXT</v>
          </cell>
          <cell r="X2553">
            <v>37950</v>
          </cell>
          <cell r="Z2553" t="str">
            <v>Print Summary</v>
          </cell>
        </row>
        <row r="2554">
          <cell r="E2554">
            <v>37978</v>
          </cell>
          <cell r="F2554">
            <v>30</v>
          </cell>
          <cell r="G2554">
            <v>896</v>
          </cell>
          <cell r="K2554" t="str">
            <v>DR</v>
          </cell>
          <cell r="L2554">
            <v>37948</v>
          </cell>
          <cell r="N2554">
            <v>719</v>
          </cell>
          <cell r="P2554">
            <v>177</v>
          </cell>
          <cell r="Q2554">
            <v>0</v>
          </cell>
          <cell r="R2554">
            <v>31.149999618530273</v>
          </cell>
          <cell r="S2554">
            <v>8.5500001907348633</v>
          </cell>
          <cell r="T2554">
            <v>0</v>
          </cell>
          <cell r="U2554">
            <v>3.9700000286102295</v>
          </cell>
          <cell r="V2554">
            <v>125.88999938964844</v>
          </cell>
          <cell r="W2554" t="str">
            <v>CISCO_DAILY_BILL_DTL20031230.TXT</v>
          </cell>
          <cell r="X2554">
            <v>37986</v>
          </cell>
          <cell r="Z2554" t="str">
            <v>Print Summary</v>
          </cell>
        </row>
        <row r="2555">
          <cell r="E2555">
            <v>38011</v>
          </cell>
          <cell r="F2555">
            <v>33</v>
          </cell>
          <cell r="G2555">
            <v>869</v>
          </cell>
          <cell r="K2555" t="str">
            <v>DR</v>
          </cell>
          <cell r="L2555">
            <v>37978</v>
          </cell>
          <cell r="N2555">
            <v>733</v>
          </cell>
          <cell r="P2555">
            <v>131</v>
          </cell>
          <cell r="Q2555">
            <v>5</v>
          </cell>
          <cell r="R2555">
            <v>31.719999313354492</v>
          </cell>
          <cell r="S2555">
            <v>6.320000171661377</v>
          </cell>
          <cell r="T2555">
            <v>3.2899999618530273</v>
          </cell>
          <cell r="U2555">
            <v>3.9000000953674316</v>
          </cell>
          <cell r="V2555">
            <v>122.08999633789063</v>
          </cell>
          <cell r="W2555" t="str">
            <v>CISCO_DAILY_BILL_DTL20040127.TXT</v>
          </cell>
          <cell r="X2555">
            <v>38014</v>
          </cell>
          <cell r="Z2555" t="str">
            <v>Print Summary</v>
          </cell>
        </row>
        <row r="2556">
          <cell r="E2556">
            <v>38041</v>
          </cell>
          <cell r="F2556">
            <v>30</v>
          </cell>
          <cell r="G2556">
            <v>682</v>
          </cell>
          <cell r="K2556" t="str">
            <v>DR</v>
          </cell>
          <cell r="L2556">
            <v>38011</v>
          </cell>
          <cell r="N2556">
            <v>561</v>
          </cell>
          <cell r="P2556">
            <v>109</v>
          </cell>
          <cell r="Q2556">
            <v>12</v>
          </cell>
          <cell r="R2556">
            <v>24.030000686645508</v>
          </cell>
          <cell r="S2556">
            <v>5.2100000381469727</v>
          </cell>
          <cell r="T2556">
            <v>7.8899998664855957</v>
          </cell>
          <cell r="U2556">
            <v>3.3599998950958252</v>
          </cell>
          <cell r="V2556">
            <v>98.110000610351563</v>
          </cell>
          <cell r="W2556" t="str">
            <v>CISCO_DAILY_BILL_DTL20040225.TXT</v>
          </cell>
          <cell r="X2556">
            <v>38043</v>
          </cell>
          <cell r="Z2556" t="str">
            <v>Print Summary</v>
          </cell>
        </row>
        <row r="2557">
          <cell r="E2557">
            <v>38070</v>
          </cell>
          <cell r="F2557">
            <v>29</v>
          </cell>
          <cell r="G2557">
            <v>640</v>
          </cell>
          <cell r="K2557" t="str">
            <v>DR</v>
          </cell>
          <cell r="L2557">
            <v>38041</v>
          </cell>
          <cell r="N2557">
            <v>525</v>
          </cell>
          <cell r="P2557">
            <v>115</v>
          </cell>
          <cell r="Q2557">
            <v>0</v>
          </cell>
          <cell r="R2557">
            <v>22.489999771118164</v>
          </cell>
          <cell r="S2557">
            <v>5.5100002288818359</v>
          </cell>
          <cell r="T2557">
            <v>0</v>
          </cell>
          <cell r="U2557">
            <v>3.1600000858306885</v>
          </cell>
          <cell r="V2557">
            <v>85.769996643066406</v>
          </cell>
          <cell r="W2557" t="str">
            <v>CISCO_DAILY_BILL_DTL20040326.TXT</v>
          </cell>
          <cell r="X2557">
            <v>38075</v>
          </cell>
          <cell r="Z2557" t="str">
            <v>Print Summary</v>
          </cell>
        </row>
        <row r="2558">
          <cell r="E2558">
            <v>38099</v>
          </cell>
          <cell r="F2558">
            <v>29</v>
          </cell>
          <cell r="G2558">
            <v>634</v>
          </cell>
          <cell r="K2558" t="str">
            <v>DR</v>
          </cell>
          <cell r="L2558">
            <v>38070</v>
          </cell>
          <cell r="N2558">
            <v>522</v>
          </cell>
          <cell r="P2558">
            <v>112</v>
          </cell>
          <cell r="Q2558">
            <v>0</v>
          </cell>
          <cell r="R2558">
            <v>18.840000152587891</v>
          </cell>
          <cell r="S2558">
            <v>4.5300002098083496</v>
          </cell>
          <cell r="T2558">
            <v>0</v>
          </cell>
          <cell r="U2558">
            <v>3.130000114440918</v>
          </cell>
          <cell r="V2558">
            <v>83.220001220703125</v>
          </cell>
          <cell r="W2558" t="str">
            <v>CISCO_DAILY_BILL_DTL20040423.TXT</v>
          </cell>
          <cell r="X2558">
            <v>38103</v>
          </cell>
          <cell r="Z2558" t="str">
            <v>Print Summary</v>
          </cell>
        </row>
        <row r="2559">
          <cell r="E2559">
            <v>38131</v>
          </cell>
          <cell r="F2559">
            <v>32</v>
          </cell>
          <cell r="G2559">
            <v>715</v>
          </cell>
          <cell r="K2559" t="str">
            <v>DR</v>
          </cell>
          <cell r="L2559">
            <v>38099</v>
          </cell>
          <cell r="N2559">
            <v>604</v>
          </cell>
          <cell r="P2559">
            <v>111</v>
          </cell>
          <cell r="Q2559">
            <v>0</v>
          </cell>
          <cell r="R2559">
            <v>16.270000457763672</v>
          </cell>
          <cell r="S2559">
            <v>11.720000267028809</v>
          </cell>
          <cell r="T2559">
            <v>0</v>
          </cell>
          <cell r="U2559">
            <v>3.5299999713897705</v>
          </cell>
          <cell r="V2559">
            <v>101.16999816894531</v>
          </cell>
          <cell r="W2559" t="str">
            <v>CISCO_DAILY_BILL_DTL20040525.TXT</v>
          </cell>
          <cell r="X2559">
            <v>38133</v>
          </cell>
          <cell r="Z2559" t="str">
            <v>Print Summary</v>
          </cell>
        </row>
        <row r="2560">
          <cell r="E2560">
            <v>38161</v>
          </cell>
          <cell r="F2560">
            <v>30</v>
          </cell>
          <cell r="G2560">
            <v>725</v>
          </cell>
          <cell r="K2560" t="str">
            <v>DR</v>
          </cell>
          <cell r="L2560">
            <v>38131</v>
          </cell>
          <cell r="N2560">
            <v>614</v>
          </cell>
          <cell r="P2560">
            <v>111</v>
          </cell>
          <cell r="Q2560">
            <v>0</v>
          </cell>
          <cell r="R2560">
            <v>16.719999313354492</v>
          </cell>
          <cell r="S2560">
            <v>15.229999542236328</v>
          </cell>
          <cell r="T2560">
            <v>0</v>
          </cell>
          <cell r="U2560">
            <v>3.5799999237060547</v>
          </cell>
          <cell r="V2560">
            <v>108.23999786376953</v>
          </cell>
          <cell r="W2560" t="str">
            <v>CISCO_DAILY_BILL_DTL20040624.TXT</v>
          </cell>
          <cell r="X2560">
            <v>38163</v>
          </cell>
          <cell r="Z2560" t="str">
            <v>Print Summary</v>
          </cell>
        </row>
        <row r="2561">
          <cell r="E2561">
            <v>38193</v>
          </cell>
          <cell r="F2561">
            <v>32</v>
          </cell>
          <cell r="G2561">
            <v>868</v>
          </cell>
          <cell r="K2561" t="str">
            <v>DR</v>
          </cell>
          <cell r="L2561">
            <v>38161</v>
          </cell>
          <cell r="N2561">
            <v>729</v>
          </cell>
          <cell r="P2561">
            <v>125</v>
          </cell>
          <cell r="Q2561">
            <v>14</v>
          </cell>
          <cell r="R2561">
            <v>19.850000381469727</v>
          </cell>
          <cell r="S2561">
            <v>17.149999618530273</v>
          </cell>
          <cell r="T2561">
            <v>6.4000000953674316</v>
          </cell>
          <cell r="U2561">
            <v>4.2800002098083496</v>
          </cell>
          <cell r="V2561">
            <v>137.99000549316406</v>
          </cell>
          <cell r="W2561" t="str">
            <v>CISCO_DAILY_BILL_DTL20040726.TXT</v>
          </cell>
          <cell r="X2561">
            <v>38195</v>
          </cell>
          <cell r="Z2561" t="str">
            <v>Print Summary</v>
          </cell>
        </row>
        <row r="2562">
          <cell r="E2562">
            <v>38222</v>
          </cell>
          <cell r="F2562">
            <v>29</v>
          </cell>
          <cell r="G2562">
            <v>703</v>
          </cell>
          <cell r="K2562" t="str">
            <v>DR</v>
          </cell>
          <cell r="L2562">
            <v>38193</v>
          </cell>
          <cell r="N2562">
            <v>582</v>
          </cell>
          <cell r="P2562">
            <v>104</v>
          </cell>
          <cell r="Q2562">
            <v>17</v>
          </cell>
          <cell r="R2562">
            <v>15.850000381469727</v>
          </cell>
          <cell r="S2562">
            <v>14.270000457763672</v>
          </cell>
          <cell r="T2562">
            <v>7.7699999809265137</v>
          </cell>
          <cell r="U2562">
            <v>3.4700000286102295</v>
          </cell>
          <cell r="V2562">
            <v>111.93000030517578</v>
          </cell>
          <cell r="W2562" t="str">
            <v>CISCO_DAILY_BILL_DTL20040824.TXT</v>
          </cell>
          <cell r="X2562">
            <v>38224</v>
          </cell>
          <cell r="Z2562" t="str">
            <v>Print Summary</v>
          </cell>
        </row>
        <row r="2563">
          <cell r="E2563">
            <v>38253</v>
          </cell>
          <cell r="F2563">
            <v>31</v>
          </cell>
          <cell r="G2563">
            <v>784</v>
          </cell>
          <cell r="K2563" t="str">
            <v>DR</v>
          </cell>
          <cell r="L2563">
            <v>38222</v>
          </cell>
          <cell r="N2563">
            <v>656</v>
          </cell>
          <cell r="P2563">
            <v>105</v>
          </cell>
          <cell r="Q2563">
            <v>23</v>
          </cell>
          <cell r="R2563">
            <v>13.979999542236328</v>
          </cell>
          <cell r="S2563">
            <v>13.829999923706055</v>
          </cell>
          <cell r="T2563">
            <v>10.350000381469727</v>
          </cell>
          <cell r="U2563">
            <v>3.869999885559082</v>
          </cell>
          <cell r="V2563">
            <v>123.62000274658203</v>
          </cell>
          <cell r="W2563" t="str">
            <v>CISCO_DAILY_BILL_DTL20040924.TXT</v>
          </cell>
          <cell r="X2563">
            <v>38257</v>
          </cell>
          <cell r="Z2563" t="str">
            <v>Print Summary</v>
          </cell>
        </row>
        <row r="2564">
          <cell r="E2564">
            <v>38195</v>
          </cell>
          <cell r="F2564">
            <v>29</v>
          </cell>
          <cell r="G2564">
            <v>863</v>
          </cell>
          <cell r="K2564" t="str">
            <v>DR</v>
          </cell>
          <cell r="L2564">
            <v>38166</v>
          </cell>
          <cell r="N2564">
            <v>717</v>
          </cell>
          <cell r="P2564">
            <v>119</v>
          </cell>
          <cell r="Q2564">
            <v>27</v>
          </cell>
          <cell r="R2564">
            <v>-8.4399995803833008</v>
          </cell>
          <cell r="S2564">
            <v>18.510000228881836</v>
          </cell>
          <cell r="T2564">
            <v>17.5</v>
          </cell>
          <cell r="U2564">
            <v>4.2600002288818359</v>
          </cell>
          <cell r="V2564">
            <v>127.30000305175781</v>
          </cell>
          <cell r="W2564" t="str">
            <v>CISCO_DAILY_BILL_DTL20040729.TXT</v>
          </cell>
          <cell r="X2564">
            <v>38198</v>
          </cell>
          <cell r="Z2564" t="str">
            <v>Print Summary</v>
          </cell>
        </row>
        <row r="2565">
          <cell r="E2565">
            <v>38224</v>
          </cell>
          <cell r="F2565">
            <v>29</v>
          </cell>
          <cell r="G2565">
            <v>986</v>
          </cell>
          <cell r="K2565" t="str">
            <v>DR</v>
          </cell>
          <cell r="L2565">
            <v>38195</v>
          </cell>
          <cell r="N2565">
            <v>796</v>
          </cell>
          <cell r="P2565">
            <v>171</v>
          </cell>
          <cell r="Q2565">
            <v>19</v>
          </cell>
          <cell r="R2565">
            <v>-9.369999885559082</v>
          </cell>
          <cell r="S2565">
            <v>26.600000381469727</v>
          </cell>
          <cell r="T2565">
            <v>12.319999694824219</v>
          </cell>
          <cell r="U2565">
            <v>4.8600001335144043</v>
          </cell>
          <cell r="V2565">
            <v>148.03999328613281</v>
          </cell>
          <cell r="W2565" t="str">
            <v>CISCO_DAILY_BILL_DTL20040827.TXT</v>
          </cell>
          <cell r="X2565">
            <v>38229</v>
          </cell>
          <cell r="Z2565" t="str">
            <v>Print Summary</v>
          </cell>
        </row>
        <row r="2566">
          <cell r="E2566">
            <v>38257</v>
          </cell>
          <cell r="F2566">
            <v>33</v>
          </cell>
          <cell r="G2566">
            <v>782</v>
          </cell>
          <cell r="K2566" t="str">
            <v>DR</v>
          </cell>
          <cell r="L2566">
            <v>38224</v>
          </cell>
          <cell r="N2566">
            <v>632</v>
          </cell>
          <cell r="P2566">
            <v>133</v>
          </cell>
          <cell r="Q2566">
            <v>17</v>
          </cell>
          <cell r="R2566">
            <v>-11.069999694824219</v>
          </cell>
          <cell r="S2566">
            <v>19.860000610351563</v>
          </cell>
          <cell r="T2566">
            <v>10.920000076293945</v>
          </cell>
          <cell r="U2566">
            <v>3.8399999141693115</v>
          </cell>
          <cell r="V2566">
            <v>107.41999816894531</v>
          </cell>
          <cell r="W2566" t="str">
            <v>CISCO_DAILY_BILL_DTL20040928.TXT</v>
          </cell>
          <cell r="X2566">
            <v>38259</v>
          </cell>
          <cell r="Z2566" t="str">
            <v>Print Summary</v>
          </cell>
        </row>
        <row r="2567">
          <cell r="E2567">
            <v>37830</v>
          </cell>
          <cell r="F2567">
            <v>28</v>
          </cell>
          <cell r="G2567">
            <v>1694</v>
          </cell>
          <cell r="K2567" t="str">
            <v>DR</v>
          </cell>
          <cell r="L2567">
            <v>37802</v>
          </cell>
          <cell r="N2567">
            <v>1564</v>
          </cell>
          <cell r="P2567">
            <v>121</v>
          </cell>
          <cell r="Q2567">
            <v>9</v>
          </cell>
          <cell r="R2567">
            <v>68.610000610351563</v>
          </cell>
          <cell r="S2567">
            <v>18.620000839233398</v>
          </cell>
          <cell r="T2567">
            <v>4.2600002288818359</v>
          </cell>
          <cell r="U2567">
            <v>8.6899995803833008</v>
          </cell>
          <cell r="V2567">
            <v>289.91000366210938</v>
          </cell>
          <cell r="W2567" t="str">
            <v>CISCO_DAILY_BILL_DTL20030729.TXT</v>
          </cell>
          <cell r="X2567">
            <v>37832</v>
          </cell>
          <cell r="Z2567" t="str">
            <v>Print Summary</v>
          </cell>
        </row>
        <row r="2568">
          <cell r="E2568">
            <v>37830</v>
          </cell>
          <cell r="F2568">
            <v>28</v>
          </cell>
          <cell r="G2568">
            <v>1694</v>
          </cell>
          <cell r="K2568" t="str">
            <v>DR</v>
          </cell>
          <cell r="L2568">
            <v>37802</v>
          </cell>
          <cell r="N2568">
            <v>1564</v>
          </cell>
          <cell r="P2568">
            <v>123</v>
          </cell>
          <cell r="Q2568">
            <v>7</v>
          </cell>
          <cell r="R2568">
            <v>68.610000610351563</v>
          </cell>
          <cell r="S2568">
            <v>18.930000305175781</v>
          </cell>
          <cell r="T2568">
            <v>3.3199999332427979</v>
          </cell>
          <cell r="U2568">
            <v>8.6899995803833008</v>
          </cell>
          <cell r="V2568">
            <v>289.27999877929688</v>
          </cell>
          <cell r="W2568" t="str">
            <v>CISCO_DAILY_BILL_DTL20030806.TXT</v>
          </cell>
          <cell r="X2568">
            <v>37840</v>
          </cell>
          <cell r="Z2568" t="str">
            <v>Print Summary</v>
          </cell>
        </row>
        <row r="2569">
          <cell r="E2569">
            <v>37830</v>
          </cell>
          <cell r="F2569">
            <v>28</v>
          </cell>
          <cell r="G2569">
            <v>1694</v>
          </cell>
          <cell r="K2569" t="str">
            <v>DR</v>
          </cell>
          <cell r="L2569">
            <v>37802</v>
          </cell>
          <cell r="N2569">
            <v>1564</v>
          </cell>
          <cell r="P2569">
            <v>121</v>
          </cell>
          <cell r="Q2569">
            <v>9</v>
          </cell>
          <cell r="R2569">
            <v>68.610000610351563</v>
          </cell>
          <cell r="S2569">
            <v>18.620000839233398</v>
          </cell>
          <cell r="T2569">
            <v>4.2600002288818359</v>
          </cell>
          <cell r="U2569">
            <v>8.6899995803833008</v>
          </cell>
          <cell r="V2569">
            <v>289.91000366210938</v>
          </cell>
          <cell r="W2569" t="str">
            <v>CISCO_DAILY_BILL_DTL20030808.TXT</v>
          </cell>
          <cell r="X2569">
            <v>37844</v>
          </cell>
          <cell r="Z2569" t="str">
            <v>Print Summary</v>
          </cell>
        </row>
        <row r="2570">
          <cell r="E2570">
            <v>37859</v>
          </cell>
          <cell r="F2570">
            <v>29</v>
          </cell>
          <cell r="G2570">
            <v>2055</v>
          </cell>
          <cell r="K2570" t="str">
            <v>DR</v>
          </cell>
          <cell r="L2570">
            <v>37830</v>
          </cell>
          <cell r="N2570">
            <v>1928</v>
          </cell>
          <cell r="P2570">
            <v>120</v>
          </cell>
          <cell r="Q2570">
            <v>7</v>
          </cell>
          <cell r="R2570">
            <v>84.580001831054688</v>
          </cell>
          <cell r="S2570">
            <v>18.459999084472656</v>
          </cell>
          <cell r="T2570">
            <v>3.3199999332427979</v>
          </cell>
          <cell r="U2570">
            <v>10.539999961853027</v>
          </cell>
          <cell r="V2570">
            <v>353.04998779296875</v>
          </cell>
          <cell r="W2570" t="str">
            <v>CISCO_DAILY_BILL_DTL20030827.TXT</v>
          </cell>
          <cell r="X2570">
            <v>37861</v>
          </cell>
          <cell r="Z2570" t="str">
            <v>Print Summary</v>
          </cell>
        </row>
        <row r="2571">
          <cell r="E2571">
            <v>37889</v>
          </cell>
          <cell r="F2571">
            <v>30</v>
          </cell>
          <cell r="G2571">
            <v>1355</v>
          </cell>
          <cell r="K2571" t="str">
            <v>DR</v>
          </cell>
          <cell r="L2571">
            <v>37859</v>
          </cell>
          <cell r="N2571">
            <v>1265</v>
          </cell>
          <cell r="P2571">
            <v>83</v>
          </cell>
          <cell r="Q2571">
            <v>7</v>
          </cell>
          <cell r="R2571">
            <v>56.240001678466797</v>
          </cell>
          <cell r="S2571">
            <v>12.819999694824219</v>
          </cell>
          <cell r="T2571">
            <v>3.3199999332427979</v>
          </cell>
          <cell r="U2571">
            <v>6.1599998474121094</v>
          </cell>
          <cell r="V2571">
            <v>221</v>
          </cell>
          <cell r="W2571" t="str">
            <v>CISCO_DAILY_BILL_DTL20030929.TXT</v>
          </cell>
          <cell r="X2571">
            <v>37894</v>
          </cell>
          <cell r="Z2571" t="str">
            <v>Print Summary</v>
          </cell>
        </row>
        <row r="2572">
          <cell r="E2572">
            <v>37920</v>
          </cell>
          <cell r="F2572">
            <v>31</v>
          </cell>
          <cell r="G2572">
            <v>1145</v>
          </cell>
          <cell r="K2572" t="str">
            <v>DR</v>
          </cell>
          <cell r="L2572">
            <v>37889</v>
          </cell>
          <cell r="N2572">
            <v>1058</v>
          </cell>
          <cell r="P2572">
            <v>77</v>
          </cell>
          <cell r="Q2572">
            <v>10</v>
          </cell>
          <cell r="R2572">
            <v>47.150001525878906</v>
          </cell>
          <cell r="S2572">
            <v>11.909999847412109</v>
          </cell>
          <cell r="T2572">
            <v>4.75</v>
          </cell>
          <cell r="U2572">
            <v>5.0799999237060547</v>
          </cell>
          <cell r="V2572">
            <v>184.47000122070313</v>
          </cell>
          <cell r="W2572" t="str">
            <v>CISCO_DAILY_BILL_DTL20031031.TXT</v>
          </cell>
          <cell r="X2572">
            <v>37928</v>
          </cell>
          <cell r="Z2572" t="str">
            <v>Print Summary</v>
          </cell>
        </row>
        <row r="2573">
          <cell r="E2573">
            <v>37950</v>
          </cell>
          <cell r="F2573">
            <v>30</v>
          </cell>
          <cell r="G2573">
            <v>882</v>
          </cell>
          <cell r="K2573" t="str">
            <v>DR</v>
          </cell>
          <cell r="L2573">
            <v>37920</v>
          </cell>
          <cell r="N2573">
            <v>767</v>
          </cell>
          <cell r="P2573">
            <v>115</v>
          </cell>
          <cell r="Q2573">
            <v>0</v>
          </cell>
          <cell r="R2573">
            <v>33.369998931884766</v>
          </cell>
          <cell r="S2573">
            <v>7.679999828338623</v>
          </cell>
          <cell r="T2573">
            <v>0</v>
          </cell>
          <cell r="U2573">
            <v>3.9100000858306885</v>
          </cell>
          <cell r="V2573">
            <v>126.11000061035156</v>
          </cell>
          <cell r="W2573" t="str">
            <v>CISCO_DAILY_BILL_DTL20031203.TXT</v>
          </cell>
          <cell r="X2573">
            <v>37959</v>
          </cell>
          <cell r="Z2573" t="str">
            <v>Print Summary</v>
          </cell>
        </row>
        <row r="2574">
          <cell r="E2574">
            <v>37983</v>
          </cell>
          <cell r="F2574">
            <v>33</v>
          </cell>
          <cell r="G2574">
            <v>678</v>
          </cell>
          <cell r="K2574" t="str">
            <v>DR</v>
          </cell>
          <cell r="L2574">
            <v>37950</v>
          </cell>
          <cell r="N2574">
            <v>596</v>
          </cell>
          <cell r="P2574">
            <v>82</v>
          </cell>
          <cell r="Q2574">
            <v>0</v>
          </cell>
          <cell r="R2574">
            <v>25.819999694824219</v>
          </cell>
          <cell r="S2574">
            <v>3.9600000381469727</v>
          </cell>
          <cell r="T2574">
            <v>0</v>
          </cell>
          <cell r="U2574">
            <v>3.0099999904632568</v>
          </cell>
          <cell r="V2574">
            <v>90.169998168945313</v>
          </cell>
          <cell r="W2574" t="str">
            <v>CISCO_DAILY_BILL_DTL20031230.TXT</v>
          </cell>
          <cell r="X2574">
            <v>37986</v>
          </cell>
          <cell r="Z2574" t="str">
            <v>Print Summary</v>
          </cell>
        </row>
        <row r="2575">
          <cell r="E2575">
            <v>38013</v>
          </cell>
          <cell r="F2575">
            <v>30</v>
          </cell>
          <cell r="G2575">
            <v>638</v>
          </cell>
          <cell r="K2575" t="str">
            <v>DR</v>
          </cell>
          <cell r="L2575">
            <v>37983</v>
          </cell>
          <cell r="N2575">
            <v>538</v>
          </cell>
          <cell r="P2575">
            <v>90</v>
          </cell>
          <cell r="Q2575">
            <v>10</v>
          </cell>
          <cell r="R2575">
            <v>23.260000228881836</v>
          </cell>
          <cell r="S2575">
            <v>4.3400001525878906</v>
          </cell>
          <cell r="T2575">
            <v>6.5799999237060547</v>
          </cell>
          <cell r="U2575">
            <v>2.8900001049041748</v>
          </cell>
          <cell r="V2575">
            <v>90.360000610351563</v>
          </cell>
          <cell r="W2575" t="str">
            <v>CISCO_DAILY_BILL_DTL20040128.TXT</v>
          </cell>
          <cell r="X2575">
            <v>38015</v>
          </cell>
          <cell r="Z2575" t="str">
            <v>Print Summary</v>
          </cell>
        </row>
        <row r="2576">
          <cell r="E2576">
            <v>38043</v>
          </cell>
          <cell r="F2576">
            <v>30</v>
          </cell>
          <cell r="G2576">
            <v>889</v>
          </cell>
          <cell r="K2576" t="str">
            <v>DR</v>
          </cell>
          <cell r="L2576">
            <v>38013</v>
          </cell>
          <cell r="N2576">
            <v>791</v>
          </cell>
          <cell r="P2576">
            <v>94</v>
          </cell>
          <cell r="Q2576">
            <v>4</v>
          </cell>
          <cell r="R2576">
            <v>33.889999389648438</v>
          </cell>
          <cell r="S2576">
            <v>4.5</v>
          </cell>
          <cell r="T2576">
            <v>2.630000114440918</v>
          </cell>
          <cell r="U2576">
            <v>4.380000114440918</v>
          </cell>
          <cell r="V2576">
            <v>125.31999969482422</v>
          </cell>
          <cell r="W2576" t="str">
            <v>CISCO_DAILY_BILL_DTL20040301.TXT</v>
          </cell>
          <cell r="X2576">
            <v>38048</v>
          </cell>
          <cell r="Z2576" t="str">
            <v>Print Summary</v>
          </cell>
        </row>
        <row r="2577">
          <cell r="E2577">
            <v>38074</v>
          </cell>
          <cell r="F2577">
            <v>31</v>
          </cell>
          <cell r="G2577">
            <v>1109</v>
          </cell>
          <cell r="K2577" t="str">
            <v>DR</v>
          </cell>
          <cell r="L2577">
            <v>38043</v>
          </cell>
          <cell r="N2577">
            <v>985</v>
          </cell>
          <cell r="P2577">
            <v>124</v>
          </cell>
          <cell r="Q2577">
            <v>0</v>
          </cell>
          <cell r="R2577">
            <v>42.200000762939453</v>
          </cell>
          <cell r="S2577">
            <v>5.940000057220459</v>
          </cell>
          <cell r="T2577">
            <v>0</v>
          </cell>
          <cell r="U2577">
            <v>5.4800000190734863</v>
          </cell>
          <cell r="V2577">
            <v>159.05000305175781</v>
          </cell>
          <cell r="W2577" t="str">
            <v>CISCO_DAILY_BILL_DTL20040330.TXT</v>
          </cell>
          <cell r="X2577">
            <v>38077</v>
          </cell>
          <cell r="Z2577" t="str">
            <v>Print Summary</v>
          </cell>
        </row>
        <row r="2578">
          <cell r="E2578">
            <v>38103</v>
          </cell>
          <cell r="F2578">
            <v>29</v>
          </cell>
          <cell r="G2578">
            <v>1045</v>
          </cell>
          <cell r="K2578" t="str">
            <v>DR</v>
          </cell>
          <cell r="L2578">
            <v>38074</v>
          </cell>
          <cell r="N2578">
            <v>928</v>
          </cell>
          <cell r="P2578">
            <v>117</v>
          </cell>
          <cell r="Q2578">
            <v>0</v>
          </cell>
          <cell r="R2578">
            <v>30.590000152587891</v>
          </cell>
          <cell r="S2578">
            <v>4.7399997711181641</v>
          </cell>
          <cell r="T2578">
            <v>0</v>
          </cell>
          <cell r="U2578">
            <v>5.1599998474121094</v>
          </cell>
          <cell r="V2578">
            <v>147.83999633789063</v>
          </cell>
          <cell r="W2578" t="str">
            <v>CISCO_DAILY_BILL_DTL20040428.TXT</v>
          </cell>
          <cell r="X2578">
            <v>38106</v>
          </cell>
          <cell r="Z2578" t="str">
            <v>Print Summary</v>
          </cell>
        </row>
        <row r="2579">
          <cell r="E2579">
            <v>38133</v>
          </cell>
          <cell r="F2579">
            <v>30</v>
          </cell>
          <cell r="G2579">
            <v>1263</v>
          </cell>
          <cell r="K2579" t="str">
            <v>DR</v>
          </cell>
          <cell r="L2579">
            <v>38103</v>
          </cell>
          <cell r="N2579">
            <v>1124</v>
          </cell>
          <cell r="P2579">
            <v>139</v>
          </cell>
          <cell r="Q2579">
            <v>0</v>
          </cell>
          <cell r="R2579">
            <v>30.450000762939453</v>
          </cell>
          <cell r="S2579">
            <v>16.840000152587891</v>
          </cell>
          <cell r="T2579">
            <v>0</v>
          </cell>
          <cell r="U2579">
            <v>6.2199997901916504</v>
          </cell>
          <cell r="V2579">
            <v>201.41999816894531</v>
          </cell>
          <cell r="W2579" t="str">
            <v>CISCO_DAILY_BILL_DTL20040527.TXT</v>
          </cell>
          <cell r="X2579">
            <v>38135</v>
          </cell>
          <cell r="Z2579" t="str">
            <v>Print Summary</v>
          </cell>
        </row>
        <row r="2580">
          <cell r="E2580">
            <v>37830</v>
          </cell>
          <cell r="F2580">
            <v>28</v>
          </cell>
          <cell r="G2580">
            <v>959</v>
          </cell>
          <cell r="K2580" t="str">
            <v>DR</v>
          </cell>
          <cell r="L2580">
            <v>37802</v>
          </cell>
          <cell r="N2580">
            <v>759</v>
          </cell>
          <cell r="P2580">
            <v>189</v>
          </cell>
          <cell r="Q2580">
            <v>11</v>
          </cell>
          <cell r="R2580">
            <v>3.7000000476837158</v>
          </cell>
          <cell r="S2580">
            <v>32.540000915527344</v>
          </cell>
          <cell r="T2580">
            <v>7.309999942779541</v>
          </cell>
          <cell r="U2580">
            <v>4.9200000762939453</v>
          </cell>
          <cell r="V2580">
            <v>141.61000061035156</v>
          </cell>
          <cell r="W2580" t="str">
            <v>CISCO_DAILY_BILL_DTL20030729.TXT</v>
          </cell>
          <cell r="X2580">
            <v>37832</v>
          </cell>
          <cell r="Z2580" t="str">
            <v>Print Summary</v>
          </cell>
        </row>
        <row r="2581">
          <cell r="E2581">
            <v>37830</v>
          </cell>
          <cell r="F2581">
            <v>28</v>
          </cell>
          <cell r="G2581">
            <v>959</v>
          </cell>
          <cell r="K2581" t="str">
            <v>DR</v>
          </cell>
          <cell r="L2581">
            <v>37802</v>
          </cell>
          <cell r="N2581">
            <v>759</v>
          </cell>
          <cell r="P2581">
            <v>191</v>
          </cell>
          <cell r="Q2581">
            <v>9</v>
          </cell>
          <cell r="R2581">
            <v>3.7000000476837158</v>
          </cell>
          <cell r="S2581">
            <v>32.880001068115234</v>
          </cell>
          <cell r="T2581">
            <v>5.9800000190734863</v>
          </cell>
          <cell r="U2581">
            <v>4.9200000762939453</v>
          </cell>
          <cell r="V2581">
            <v>140.6199951171875</v>
          </cell>
          <cell r="W2581" t="str">
            <v>CISCO_DAILY_BILL_DTL20030806.TXT</v>
          </cell>
          <cell r="X2581">
            <v>37840</v>
          </cell>
          <cell r="Z2581" t="str">
            <v>Print Summary</v>
          </cell>
        </row>
        <row r="2582">
          <cell r="E2582">
            <v>37830</v>
          </cell>
          <cell r="F2582">
            <v>28</v>
          </cell>
          <cell r="G2582">
            <v>959</v>
          </cell>
          <cell r="K2582" t="str">
            <v>DR</v>
          </cell>
          <cell r="L2582">
            <v>37802</v>
          </cell>
          <cell r="N2582">
            <v>759</v>
          </cell>
          <cell r="P2582">
            <v>189</v>
          </cell>
          <cell r="Q2582">
            <v>11</v>
          </cell>
          <cell r="R2582">
            <v>3.7000000476837158</v>
          </cell>
          <cell r="S2582">
            <v>32.540000915527344</v>
          </cell>
          <cell r="T2582">
            <v>7.309999942779541</v>
          </cell>
          <cell r="U2582">
            <v>4.9200000762939453</v>
          </cell>
          <cell r="V2582">
            <v>141.61000061035156</v>
          </cell>
          <cell r="W2582" t="str">
            <v>CISCO_DAILY_BILL_DTL20030808.TXT</v>
          </cell>
          <cell r="X2582">
            <v>37844</v>
          </cell>
          <cell r="Z2582" t="str">
            <v>Print Summary</v>
          </cell>
        </row>
        <row r="2583">
          <cell r="E2583">
            <v>37859</v>
          </cell>
          <cell r="F2583">
            <v>29</v>
          </cell>
          <cell r="G2583">
            <v>1152</v>
          </cell>
          <cell r="K2583" t="str">
            <v>DR</v>
          </cell>
          <cell r="L2583">
            <v>37830</v>
          </cell>
          <cell r="N2583">
            <v>859</v>
          </cell>
          <cell r="P2583">
            <v>275</v>
          </cell>
          <cell r="Q2583">
            <v>18</v>
          </cell>
          <cell r="R2583">
            <v>4.179999828338623</v>
          </cell>
          <cell r="S2583">
            <v>47.349998474121094</v>
          </cell>
          <cell r="T2583">
            <v>11.970000267028809</v>
          </cell>
          <cell r="U2583">
            <v>5.9099998474121094</v>
          </cell>
          <cell r="V2583">
            <v>186.28999328613281</v>
          </cell>
          <cell r="W2583" t="str">
            <v>CISCO_DAILY_BILL_DTL20030827.TXT</v>
          </cell>
          <cell r="X2583">
            <v>37861</v>
          </cell>
          <cell r="Z2583" t="str">
            <v>Print Summary</v>
          </cell>
        </row>
        <row r="2584">
          <cell r="E2584">
            <v>37889</v>
          </cell>
          <cell r="F2584">
            <v>30</v>
          </cell>
          <cell r="G2584">
            <v>814</v>
          </cell>
          <cell r="K2584" t="str">
            <v>DR</v>
          </cell>
          <cell r="L2584">
            <v>37859</v>
          </cell>
          <cell r="N2584">
            <v>645</v>
          </cell>
          <cell r="P2584">
            <v>147</v>
          </cell>
          <cell r="Q2584">
            <v>22</v>
          </cell>
          <cell r="R2584">
            <v>3.5</v>
          </cell>
          <cell r="S2584">
            <v>25.379999160766602</v>
          </cell>
          <cell r="T2584">
            <v>14.630000114440918</v>
          </cell>
          <cell r="U2584">
            <v>3.7400000095367432</v>
          </cell>
          <cell r="V2584">
            <v>122.23999786376953</v>
          </cell>
          <cell r="W2584" t="str">
            <v>CISCO_DAILY_BILL_DTL20030929.TXT</v>
          </cell>
          <cell r="X2584">
            <v>37894</v>
          </cell>
          <cell r="Z2584" t="str">
            <v>Print Summary</v>
          </cell>
        </row>
        <row r="2585">
          <cell r="E2585">
            <v>37920</v>
          </cell>
          <cell r="F2585">
            <v>31</v>
          </cell>
          <cell r="G2585">
            <v>678</v>
          </cell>
          <cell r="K2585" t="str">
            <v>DR</v>
          </cell>
          <cell r="L2585">
            <v>37889</v>
          </cell>
          <cell r="N2585">
            <v>566</v>
          </cell>
          <cell r="P2585">
            <v>97</v>
          </cell>
          <cell r="Q2585">
            <v>15</v>
          </cell>
          <cell r="R2585">
            <v>3.1400001049041748</v>
          </cell>
          <cell r="S2585">
            <v>16.770000457763672</v>
          </cell>
          <cell r="T2585">
            <v>9.9799995422363281</v>
          </cell>
          <cell r="U2585">
            <v>3.0099999904632568</v>
          </cell>
          <cell r="V2585">
            <v>92.949996948242188</v>
          </cell>
          <cell r="W2585" t="str">
            <v>CISCO_DAILY_BILL_DTL20031031.TXT</v>
          </cell>
          <cell r="X2585">
            <v>37928</v>
          </cell>
          <cell r="Z2585" t="str">
            <v>Print Summary</v>
          </cell>
        </row>
        <row r="2586">
          <cell r="E2586">
            <v>37950</v>
          </cell>
          <cell r="F2586">
            <v>30</v>
          </cell>
          <cell r="G2586">
            <v>662</v>
          </cell>
          <cell r="K2586" t="str">
            <v>DR</v>
          </cell>
          <cell r="L2586">
            <v>37920</v>
          </cell>
          <cell r="N2586">
            <v>531</v>
          </cell>
          <cell r="P2586">
            <v>131</v>
          </cell>
          <cell r="Q2586">
            <v>0</v>
          </cell>
          <cell r="R2586">
            <v>15.760000228881836</v>
          </cell>
          <cell r="S2586">
            <v>31.940000534057617</v>
          </cell>
          <cell r="T2586">
            <v>0</v>
          </cell>
          <cell r="U2586">
            <v>2.940000057220459</v>
          </cell>
          <cell r="V2586">
            <v>107.76000213623047</v>
          </cell>
          <cell r="W2586" t="str">
            <v>CISCO_DAILY_BILL_DTL20031126.TXT</v>
          </cell>
          <cell r="X2586">
            <v>37956</v>
          </cell>
          <cell r="Z2586" t="str">
            <v>Print Summary</v>
          </cell>
        </row>
        <row r="2587">
          <cell r="E2587">
            <v>37983</v>
          </cell>
          <cell r="F2587">
            <v>33</v>
          </cell>
          <cell r="G2587">
            <v>822</v>
          </cell>
          <cell r="K2587" t="str">
            <v>DR</v>
          </cell>
          <cell r="L2587">
            <v>37950</v>
          </cell>
          <cell r="N2587">
            <v>660</v>
          </cell>
          <cell r="P2587">
            <v>162</v>
          </cell>
          <cell r="Q2587">
            <v>0</v>
          </cell>
          <cell r="R2587">
            <v>22.450000762939453</v>
          </cell>
          <cell r="S2587">
            <v>42.770000457763672</v>
          </cell>
          <cell r="T2587">
            <v>0</v>
          </cell>
          <cell r="U2587">
            <v>3.6500000953674316</v>
          </cell>
          <cell r="V2587">
            <v>141.33000183105469</v>
          </cell>
          <cell r="W2587" t="str">
            <v>CISCO_DAILY_BILL_DTL20031229.TXT</v>
          </cell>
          <cell r="X2587">
            <v>37985</v>
          </cell>
          <cell r="Z2587" t="str">
            <v>Print Summary</v>
          </cell>
        </row>
        <row r="2588">
          <cell r="E2588">
            <v>38013</v>
          </cell>
          <cell r="F2588">
            <v>30</v>
          </cell>
          <cell r="G2588">
            <v>867</v>
          </cell>
          <cell r="K2588" t="str">
            <v>DR</v>
          </cell>
          <cell r="L2588">
            <v>37983</v>
          </cell>
          <cell r="N2588">
            <v>676</v>
          </cell>
          <cell r="P2588">
            <v>176</v>
          </cell>
          <cell r="Q2588">
            <v>15</v>
          </cell>
          <cell r="R2588">
            <v>22.920000076293945</v>
          </cell>
          <cell r="S2588">
            <v>46.459999084472656</v>
          </cell>
          <cell r="T2588">
            <v>7.25</v>
          </cell>
          <cell r="U2588">
            <v>3.940000057220459</v>
          </cell>
          <cell r="V2588">
            <v>158.22000122070313</v>
          </cell>
          <cell r="W2588" t="str">
            <v>CISCO_DAILY_BILL_DTL20040129.TXT</v>
          </cell>
          <cell r="X2588">
            <v>38016</v>
          </cell>
          <cell r="Z2588" t="str">
            <v>Print Summary</v>
          </cell>
        </row>
        <row r="2589">
          <cell r="E2589">
            <v>38043</v>
          </cell>
          <cell r="F2589">
            <v>30</v>
          </cell>
          <cell r="G2589">
            <v>848</v>
          </cell>
          <cell r="K2589" t="str">
            <v>DR</v>
          </cell>
          <cell r="L2589">
            <v>38013</v>
          </cell>
          <cell r="N2589">
            <v>679</v>
          </cell>
          <cell r="P2589">
            <v>159</v>
          </cell>
          <cell r="Q2589">
            <v>10</v>
          </cell>
          <cell r="R2589">
            <v>22.770000457763672</v>
          </cell>
          <cell r="S2589">
            <v>41.900001525878906</v>
          </cell>
          <cell r="T2589">
            <v>4.8400001525878906</v>
          </cell>
          <cell r="U2589">
            <v>4.179999828338623</v>
          </cell>
          <cell r="V2589">
            <v>149.17999267578125</v>
          </cell>
          <cell r="W2589" t="str">
            <v>CISCO_DAILY_BILL_DTL20040227.TXT</v>
          </cell>
          <cell r="X2589">
            <v>38047</v>
          </cell>
          <cell r="Z2589" t="str">
            <v>Print Summary</v>
          </cell>
        </row>
        <row r="2590">
          <cell r="E2590">
            <v>38074</v>
          </cell>
          <cell r="F2590">
            <v>31</v>
          </cell>
          <cell r="G2590">
            <v>718</v>
          </cell>
          <cell r="K2590" t="str">
            <v>DR</v>
          </cell>
          <cell r="L2590">
            <v>38043</v>
          </cell>
          <cell r="N2590">
            <v>592</v>
          </cell>
          <cell r="P2590">
            <v>126</v>
          </cell>
          <cell r="Q2590">
            <v>0</v>
          </cell>
          <cell r="R2590">
            <v>19.850000381469727</v>
          </cell>
          <cell r="S2590">
            <v>33.200000762939453</v>
          </cell>
          <cell r="T2590">
            <v>0</v>
          </cell>
          <cell r="U2590">
            <v>3.5499999523162842</v>
          </cell>
          <cell r="V2590">
            <v>118.56999969482422</v>
          </cell>
          <cell r="W2590" t="str">
            <v>CISCO_DAILY_BILL_DTL20040329.TXT</v>
          </cell>
          <cell r="X2590">
            <v>38076</v>
          </cell>
          <cell r="Z2590" t="str">
            <v>Print Summary</v>
          </cell>
        </row>
        <row r="2591">
          <cell r="E2591">
            <v>38103</v>
          </cell>
          <cell r="F2591">
            <v>29</v>
          </cell>
          <cell r="G2591">
            <v>645</v>
          </cell>
          <cell r="K2591" t="str">
            <v>DR</v>
          </cell>
          <cell r="L2591">
            <v>38074</v>
          </cell>
          <cell r="N2591">
            <v>539</v>
          </cell>
          <cell r="P2591">
            <v>106</v>
          </cell>
          <cell r="Q2591">
            <v>0</v>
          </cell>
          <cell r="R2591">
            <v>13.239999771118164</v>
          </cell>
          <cell r="S2591">
            <v>26.909999847412109</v>
          </cell>
          <cell r="T2591">
            <v>0</v>
          </cell>
          <cell r="U2591">
            <v>3.1800000667572021</v>
          </cell>
          <cell r="V2591">
            <v>102.08000183105469</v>
          </cell>
          <cell r="W2591" t="str">
            <v>CISCO_DAILY_BILL_DTL20040427.TXT</v>
          </cell>
          <cell r="X2591">
            <v>38105</v>
          </cell>
          <cell r="Z2591" t="str">
            <v>Print Summary</v>
          </cell>
        </row>
        <row r="2592">
          <cell r="E2592">
            <v>38133</v>
          </cell>
          <cell r="F2592">
            <v>30</v>
          </cell>
          <cell r="G2592">
            <v>604</v>
          </cell>
          <cell r="K2592" t="str">
            <v>DR</v>
          </cell>
          <cell r="L2592">
            <v>38103</v>
          </cell>
          <cell r="N2592">
            <v>493</v>
          </cell>
          <cell r="P2592">
            <v>111</v>
          </cell>
          <cell r="Q2592">
            <v>0</v>
          </cell>
          <cell r="R2592">
            <v>-4.2100000381469727</v>
          </cell>
          <cell r="S2592">
            <v>18.729999542236328</v>
          </cell>
          <cell r="T2592">
            <v>0</v>
          </cell>
          <cell r="U2592">
            <v>2.9800000190734863</v>
          </cell>
          <cell r="V2592">
            <v>74.739997863769531</v>
          </cell>
          <cell r="W2592" t="str">
            <v>CISCO_DAILY_BILL_DTL20040527.TXT</v>
          </cell>
          <cell r="X2592">
            <v>38135</v>
          </cell>
          <cell r="Z2592" t="str">
            <v>Print Summary</v>
          </cell>
        </row>
        <row r="2593">
          <cell r="E2593">
            <v>38165</v>
          </cell>
          <cell r="F2593">
            <v>32</v>
          </cell>
          <cell r="G2593">
            <v>235</v>
          </cell>
          <cell r="K2593" t="str">
            <v>DR</v>
          </cell>
          <cell r="L2593">
            <v>38133</v>
          </cell>
          <cell r="N2593">
            <v>197</v>
          </cell>
          <cell r="P2593">
            <v>38</v>
          </cell>
          <cell r="Q2593">
            <v>0</v>
          </cell>
          <cell r="R2593">
            <v>-2.3199999332427979</v>
          </cell>
          <cell r="S2593">
            <v>5.9099998474121094</v>
          </cell>
          <cell r="T2593">
            <v>0</v>
          </cell>
          <cell r="U2593">
            <v>1.1599999666213989</v>
          </cell>
          <cell r="V2593">
            <v>23.670000076293945</v>
          </cell>
          <cell r="W2593" t="str">
            <v>CISCO_DAILY_BILL_DTL20040629.TXT</v>
          </cell>
          <cell r="X2593">
            <v>38168</v>
          </cell>
          <cell r="Z2593" t="str">
            <v>Print Summary</v>
          </cell>
        </row>
        <row r="2594">
          <cell r="E2594">
            <v>38195</v>
          </cell>
          <cell r="F2594">
            <v>30</v>
          </cell>
          <cell r="G2594">
            <v>504</v>
          </cell>
          <cell r="K2594" t="str">
            <v>DR</v>
          </cell>
          <cell r="L2594">
            <v>38165</v>
          </cell>
          <cell r="N2594">
            <v>453</v>
          </cell>
          <cell r="P2594">
            <v>51</v>
          </cell>
          <cell r="Q2594">
            <v>0</v>
          </cell>
          <cell r="R2594">
            <v>-5.3299999237060547</v>
          </cell>
          <cell r="S2594">
            <v>7.929999828338623</v>
          </cell>
          <cell r="T2594">
            <v>0</v>
          </cell>
          <cell r="U2594">
            <v>2.4900000095367432</v>
          </cell>
          <cell r="V2594">
            <v>49.810001373291016</v>
          </cell>
          <cell r="W2594" t="str">
            <v>CISCO_DAILY_BILL_DTL20040729.TXT</v>
          </cell>
          <cell r="X2594">
            <v>38198</v>
          </cell>
          <cell r="Z2594" t="str">
            <v>Print Summary</v>
          </cell>
        </row>
        <row r="2595">
          <cell r="E2595">
            <v>37824</v>
          </cell>
          <cell r="F2595">
            <v>22</v>
          </cell>
          <cell r="G2595">
            <v>249</v>
          </cell>
          <cell r="K2595" t="str">
            <v>DR</v>
          </cell>
          <cell r="L2595">
            <v>37802</v>
          </cell>
          <cell r="N2595">
            <v>208</v>
          </cell>
          <cell r="P2595">
            <v>36</v>
          </cell>
          <cell r="Q2595">
            <v>5</v>
          </cell>
          <cell r="R2595">
            <v>1.0099999904632568</v>
          </cell>
          <cell r="S2595">
            <v>6.1999998092651367</v>
          </cell>
          <cell r="T2595">
            <v>3.3199999332427979</v>
          </cell>
          <cell r="U2595">
            <v>1.2799999713897705</v>
          </cell>
          <cell r="V2595">
            <v>30.489999771118164</v>
          </cell>
          <cell r="W2595" t="str">
            <v>CISCO_DAILY_BILL_DTL20030723.TXT</v>
          </cell>
          <cell r="X2595">
            <v>37826</v>
          </cell>
          <cell r="Z2595" t="str">
            <v>Print Summary</v>
          </cell>
          <cell r="AA2595" t="str">
            <v xml:space="preserve"> CPP Notification Failure. The customer was billed for CPP events for which they were not notified.</v>
          </cell>
        </row>
        <row r="2596">
          <cell r="E2596">
            <v>37824</v>
          </cell>
          <cell r="F2596">
            <v>22</v>
          </cell>
          <cell r="G2596">
            <v>249</v>
          </cell>
          <cell r="K2596" t="str">
            <v>DR</v>
          </cell>
          <cell r="L2596">
            <v>37802</v>
          </cell>
          <cell r="N2596">
            <v>209</v>
          </cell>
          <cell r="P2596">
            <v>35</v>
          </cell>
          <cell r="Q2596">
            <v>5</v>
          </cell>
          <cell r="R2596">
            <v>1.0199999809265137</v>
          </cell>
          <cell r="S2596">
            <v>6.0300002098083496</v>
          </cell>
          <cell r="T2596">
            <v>3.3199999332427979</v>
          </cell>
          <cell r="U2596">
            <v>1.2799999713897705</v>
          </cell>
          <cell r="V2596">
            <v>30.329999923706055</v>
          </cell>
          <cell r="W2596" t="str">
            <v>CISCO_DAILY_BILL_DTL20030806.TXT</v>
          </cell>
          <cell r="X2596">
            <v>37840</v>
          </cell>
          <cell r="Z2596" t="str">
            <v>Print Summary</v>
          </cell>
        </row>
        <row r="2597">
          <cell r="E2597">
            <v>37853</v>
          </cell>
          <cell r="F2597">
            <v>29</v>
          </cell>
          <cell r="G2597">
            <v>326</v>
          </cell>
          <cell r="K2597" t="str">
            <v>DR</v>
          </cell>
          <cell r="L2597">
            <v>37824</v>
          </cell>
          <cell r="N2597">
            <v>282</v>
          </cell>
          <cell r="P2597">
            <v>37</v>
          </cell>
          <cell r="Q2597">
            <v>7</v>
          </cell>
          <cell r="R2597">
            <v>1.3700000047683716</v>
          </cell>
          <cell r="S2597">
            <v>6.369999885559082</v>
          </cell>
          <cell r="T2597">
            <v>4.6500000953674316</v>
          </cell>
          <cell r="U2597">
            <v>1.6699999570846558</v>
          </cell>
          <cell r="V2597">
            <v>38.450000762939453</v>
          </cell>
          <cell r="W2597" t="str">
            <v>CISCO_DAILY_BILL_DTL20030822.TXT</v>
          </cell>
          <cell r="X2597">
            <v>37858</v>
          </cell>
          <cell r="Z2597" t="str">
            <v>Print Summary</v>
          </cell>
        </row>
        <row r="2598">
          <cell r="E2598">
            <v>37885</v>
          </cell>
          <cell r="F2598">
            <v>32</v>
          </cell>
          <cell r="G2598">
            <v>333</v>
          </cell>
          <cell r="K2598" t="str">
            <v>DR</v>
          </cell>
          <cell r="L2598">
            <v>37853</v>
          </cell>
          <cell r="N2598">
            <v>287</v>
          </cell>
          <cell r="P2598">
            <v>40</v>
          </cell>
          <cell r="Q2598">
            <v>6</v>
          </cell>
          <cell r="R2598">
            <v>1.5299999713897705</v>
          </cell>
          <cell r="S2598">
            <v>6.9099998474121094</v>
          </cell>
          <cell r="T2598">
            <v>3.9900000095367432</v>
          </cell>
          <cell r="U2598">
            <v>1.559999942779541</v>
          </cell>
          <cell r="V2598">
            <v>38.349998474121094</v>
          </cell>
          <cell r="W2598" t="str">
            <v>CISCO_DAILY_BILL_DTL20030922.TXT</v>
          </cell>
          <cell r="X2598">
            <v>37887</v>
          </cell>
          <cell r="Z2598" t="str">
            <v>Print Summary</v>
          </cell>
        </row>
        <row r="2599">
          <cell r="E2599">
            <v>37914</v>
          </cell>
          <cell r="F2599">
            <v>29</v>
          </cell>
          <cell r="G2599">
            <v>317</v>
          </cell>
          <cell r="K2599" t="str">
            <v>DR</v>
          </cell>
          <cell r="L2599">
            <v>37885</v>
          </cell>
          <cell r="N2599">
            <v>265</v>
          </cell>
          <cell r="P2599">
            <v>44</v>
          </cell>
          <cell r="Q2599">
            <v>8</v>
          </cell>
          <cell r="R2599">
            <v>1.4800000190734863</v>
          </cell>
          <cell r="S2599">
            <v>7.6100001335144043</v>
          </cell>
          <cell r="T2599">
            <v>5.320000171661377</v>
          </cell>
          <cell r="U2599">
            <v>1.3999999761581421</v>
          </cell>
          <cell r="V2599">
            <v>39.729999542236328</v>
          </cell>
          <cell r="W2599" t="str">
            <v>CISCO_DAILY_BILL_DTL20031021.TXT</v>
          </cell>
          <cell r="X2599">
            <v>37916</v>
          </cell>
          <cell r="Z2599" t="str">
            <v>Print Summary</v>
          </cell>
        </row>
        <row r="2600">
          <cell r="E2600">
            <v>37944</v>
          </cell>
          <cell r="F2600">
            <v>30</v>
          </cell>
          <cell r="G2600">
            <v>370</v>
          </cell>
          <cell r="K2600" t="str">
            <v>DR</v>
          </cell>
          <cell r="L2600">
            <v>37914</v>
          </cell>
          <cell r="N2600">
            <v>307</v>
          </cell>
          <cell r="P2600">
            <v>63</v>
          </cell>
          <cell r="Q2600">
            <v>0</v>
          </cell>
          <cell r="R2600">
            <v>7.25</v>
          </cell>
          <cell r="S2600">
            <v>14.079999923706055</v>
          </cell>
          <cell r="T2600">
            <v>0</v>
          </cell>
          <cell r="U2600">
            <v>1.6399999856948853</v>
          </cell>
          <cell r="V2600">
            <v>51.659999847412109</v>
          </cell>
          <cell r="W2600" t="str">
            <v>CISCO_DAILY_BILL_DTL20031120.TXT</v>
          </cell>
          <cell r="X2600">
            <v>37946</v>
          </cell>
          <cell r="Z2600" t="str">
            <v>Print Summary</v>
          </cell>
        </row>
        <row r="2601">
          <cell r="E2601">
            <v>37976</v>
          </cell>
          <cell r="F2601">
            <v>32</v>
          </cell>
          <cell r="G2601">
            <v>425</v>
          </cell>
          <cell r="K2601" t="str">
            <v>DR</v>
          </cell>
          <cell r="L2601">
            <v>37944</v>
          </cell>
          <cell r="N2601">
            <v>346</v>
          </cell>
          <cell r="P2601">
            <v>79</v>
          </cell>
          <cell r="Q2601">
            <v>0</v>
          </cell>
          <cell r="R2601">
            <v>11.770000457763672</v>
          </cell>
          <cell r="S2601">
            <v>20.860000610351563</v>
          </cell>
          <cell r="T2601">
            <v>0</v>
          </cell>
          <cell r="U2601">
            <v>1.8899999856948853</v>
          </cell>
          <cell r="V2601">
            <v>67.550003051757813</v>
          </cell>
          <cell r="W2601" t="str">
            <v>CISCO_DAILY_BILL_DTL20031222.TXT</v>
          </cell>
          <cell r="X2601">
            <v>37978</v>
          </cell>
          <cell r="Z2601" t="str">
            <v>Print Summary</v>
          </cell>
        </row>
        <row r="2602">
          <cell r="E2602">
            <v>38007</v>
          </cell>
          <cell r="F2602">
            <v>31</v>
          </cell>
          <cell r="G2602">
            <v>430</v>
          </cell>
          <cell r="K2602" t="str">
            <v>DR</v>
          </cell>
          <cell r="L2602">
            <v>37976</v>
          </cell>
          <cell r="N2602">
            <v>355</v>
          </cell>
          <cell r="P2602">
            <v>66</v>
          </cell>
          <cell r="Q2602">
            <v>9</v>
          </cell>
          <cell r="R2602">
            <v>12.079999923706055</v>
          </cell>
          <cell r="S2602">
            <v>17.420000076293945</v>
          </cell>
          <cell r="T2602">
            <v>4.3600001335144043</v>
          </cell>
          <cell r="U2602">
            <v>1.9099999666213989</v>
          </cell>
          <cell r="V2602">
            <v>68.970001220703125</v>
          </cell>
          <cell r="W2602" t="str">
            <v>CISCO_DAILY_BILL_DTL20040122.TXT</v>
          </cell>
          <cell r="X2602">
            <v>38009</v>
          </cell>
          <cell r="Z2602" t="str">
            <v>Print Summary</v>
          </cell>
        </row>
        <row r="2603">
          <cell r="E2603">
            <v>38039</v>
          </cell>
          <cell r="F2603">
            <v>32</v>
          </cell>
          <cell r="G2603">
            <v>425</v>
          </cell>
          <cell r="K2603" t="str">
            <v>DR</v>
          </cell>
          <cell r="L2603">
            <v>38007</v>
          </cell>
          <cell r="N2603">
            <v>367</v>
          </cell>
          <cell r="P2603">
            <v>53</v>
          </cell>
          <cell r="Q2603">
            <v>5</v>
          </cell>
          <cell r="R2603">
            <v>12.310000419616699</v>
          </cell>
          <cell r="S2603">
            <v>13.970000267028809</v>
          </cell>
          <cell r="T2603">
            <v>2.4200000762939453</v>
          </cell>
          <cell r="U2603">
            <v>2.0999999046325684</v>
          </cell>
          <cell r="V2603">
            <v>63.090000152587891</v>
          </cell>
          <cell r="W2603" t="str">
            <v>CISCO_DAILY_BILL_DTL20040223.TXT</v>
          </cell>
          <cell r="X2603">
            <v>38041</v>
          </cell>
          <cell r="Z2603" t="str">
            <v>Print Summary</v>
          </cell>
        </row>
        <row r="2604">
          <cell r="E2604">
            <v>38068</v>
          </cell>
          <cell r="F2604">
            <v>29</v>
          </cell>
          <cell r="G2604">
            <v>362</v>
          </cell>
          <cell r="K2604" t="str">
            <v>DR</v>
          </cell>
          <cell r="L2604">
            <v>38039</v>
          </cell>
          <cell r="N2604">
            <v>303</v>
          </cell>
          <cell r="P2604">
            <v>59</v>
          </cell>
          <cell r="Q2604">
            <v>0</v>
          </cell>
          <cell r="R2604">
            <v>10.159999847412109</v>
          </cell>
          <cell r="S2604">
            <v>15.550000190734863</v>
          </cell>
          <cell r="T2604">
            <v>0</v>
          </cell>
          <cell r="U2604">
            <v>1.7899999618530273</v>
          </cell>
          <cell r="V2604">
            <v>55.099998474121094</v>
          </cell>
          <cell r="W2604" t="str">
            <v>CISCO_DAILY_BILL_DTL20040323.TXT</v>
          </cell>
          <cell r="X2604">
            <v>38070</v>
          </cell>
          <cell r="Z2604" t="str">
            <v>Print Summary</v>
          </cell>
        </row>
        <row r="2605">
          <cell r="E2605">
            <v>38097</v>
          </cell>
          <cell r="F2605">
            <v>29</v>
          </cell>
          <cell r="G2605">
            <v>358</v>
          </cell>
          <cell r="K2605" t="str">
            <v>DR</v>
          </cell>
          <cell r="L2605">
            <v>38068</v>
          </cell>
          <cell r="N2605">
            <v>301</v>
          </cell>
          <cell r="P2605">
            <v>57</v>
          </cell>
          <cell r="Q2605">
            <v>0</v>
          </cell>
          <cell r="R2605">
            <v>8.4200000762939453</v>
          </cell>
          <cell r="S2605">
            <v>14.75</v>
          </cell>
          <cell r="T2605">
            <v>0</v>
          </cell>
          <cell r="U2605">
            <v>1.7599999904632568</v>
          </cell>
          <cell r="V2605">
            <v>53.049999237060547</v>
          </cell>
          <cell r="W2605" t="str">
            <v>CISCO_DAILY_BILL_DTL20040421.TXT</v>
          </cell>
          <cell r="X2605">
            <v>38099</v>
          </cell>
          <cell r="Z2605" t="str">
            <v>Print Summary</v>
          </cell>
        </row>
        <row r="2606">
          <cell r="E2606">
            <v>38127</v>
          </cell>
          <cell r="F2606">
            <v>30</v>
          </cell>
          <cell r="G2606">
            <v>294</v>
          </cell>
          <cell r="K2606" t="str">
            <v>DR</v>
          </cell>
          <cell r="L2606">
            <v>38097</v>
          </cell>
          <cell r="N2606">
            <v>257</v>
          </cell>
          <cell r="P2606">
            <v>37</v>
          </cell>
          <cell r="Q2606">
            <v>0</v>
          </cell>
          <cell r="R2606">
            <v>-0.43000000715255737</v>
          </cell>
          <cell r="S2606">
            <v>7.119999885559082</v>
          </cell>
          <cell r="T2606">
            <v>0</v>
          </cell>
          <cell r="U2606">
            <v>1.4500000476837158</v>
          </cell>
          <cell r="V2606">
            <v>31.799999237060547</v>
          </cell>
          <cell r="W2606" t="str">
            <v>CISCO_DAILY_BILL_DTL20040521.TXT</v>
          </cell>
          <cell r="X2606">
            <v>38131</v>
          </cell>
          <cell r="Z2606" t="str">
            <v>Print Summary</v>
          </cell>
        </row>
        <row r="2607">
          <cell r="E2607">
            <v>38159</v>
          </cell>
          <cell r="F2607">
            <v>32</v>
          </cell>
          <cell r="G2607">
            <v>316</v>
          </cell>
          <cell r="K2607" t="str">
            <v>DR</v>
          </cell>
          <cell r="L2607">
            <v>38127</v>
          </cell>
          <cell r="N2607">
            <v>280</v>
          </cell>
          <cell r="P2607">
            <v>36</v>
          </cell>
          <cell r="Q2607">
            <v>0</v>
          </cell>
          <cell r="R2607">
            <v>-3.2999999523162842</v>
          </cell>
          <cell r="S2607">
            <v>5.5999999046325684</v>
          </cell>
          <cell r="T2607">
            <v>0</v>
          </cell>
          <cell r="U2607">
            <v>1.559999942779541</v>
          </cell>
          <cell r="V2607">
            <v>29.299999237060547</v>
          </cell>
          <cell r="W2607" t="str">
            <v>CISCO_DAILY_BILL_DTL20040623.TXT</v>
          </cell>
          <cell r="X2607">
            <v>38162</v>
          </cell>
          <cell r="Z2607" t="str">
            <v>Print Summary</v>
          </cell>
        </row>
        <row r="2608">
          <cell r="E2608">
            <v>38189</v>
          </cell>
          <cell r="F2608">
            <v>30</v>
          </cell>
          <cell r="G2608">
            <v>268</v>
          </cell>
          <cell r="K2608" t="str">
            <v>DR</v>
          </cell>
          <cell r="L2608">
            <v>38159</v>
          </cell>
          <cell r="N2608">
            <v>237</v>
          </cell>
          <cell r="P2608">
            <v>30</v>
          </cell>
          <cell r="Q2608">
            <v>1</v>
          </cell>
          <cell r="R2608">
            <v>-2.7899999618530273</v>
          </cell>
          <cell r="S2608">
            <v>4.6700000762939453</v>
          </cell>
          <cell r="T2608">
            <v>0.64999997615814209</v>
          </cell>
          <cell r="U2608">
            <v>1.3200000524520874</v>
          </cell>
          <cell r="V2608">
            <v>25.420000076293945</v>
          </cell>
          <cell r="W2608" t="str">
            <v>CISCO_DAILY_BILL_DTL20040722.TXT</v>
          </cell>
          <cell r="X2608">
            <v>38191</v>
          </cell>
          <cell r="Z2608" t="str">
            <v>Print Summary</v>
          </cell>
        </row>
        <row r="2609">
          <cell r="E2609">
            <v>38218</v>
          </cell>
          <cell r="F2609">
            <v>29</v>
          </cell>
          <cell r="G2609">
            <v>340</v>
          </cell>
          <cell r="K2609" t="str">
            <v>DR</v>
          </cell>
          <cell r="L2609">
            <v>38189</v>
          </cell>
          <cell r="N2609">
            <v>290</v>
          </cell>
          <cell r="P2609">
            <v>38</v>
          </cell>
          <cell r="Q2609">
            <v>12</v>
          </cell>
          <cell r="R2609">
            <v>-3.4100000858306885</v>
          </cell>
          <cell r="S2609">
            <v>5.9099998474121094</v>
          </cell>
          <cell r="T2609">
            <v>7.7800002098083496</v>
          </cell>
          <cell r="U2609">
            <v>1.6799999475479126</v>
          </cell>
          <cell r="V2609">
            <v>40.220001220703125</v>
          </cell>
          <cell r="W2609" t="str">
            <v>CISCO_DAILY_BILL_DTL20040820.TXT</v>
          </cell>
          <cell r="X2609">
            <v>38222</v>
          </cell>
          <cell r="Z2609" t="str">
            <v>Print Summary</v>
          </cell>
        </row>
        <row r="2610">
          <cell r="E2610">
            <v>38251</v>
          </cell>
          <cell r="F2610">
            <v>33</v>
          </cell>
          <cell r="G2610">
            <v>419</v>
          </cell>
          <cell r="K2610" t="str">
            <v>DR</v>
          </cell>
          <cell r="L2610">
            <v>38218</v>
          </cell>
          <cell r="N2610">
            <v>363</v>
          </cell>
          <cell r="P2610">
            <v>42</v>
          </cell>
          <cell r="Q2610">
            <v>14</v>
          </cell>
          <cell r="R2610">
            <v>-6.0900001525878906</v>
          </cell>
          <cell r="S2610">
            <v>6.320000171661377</v>
          </cell>
          <cell r="T2610">
            <v>8.9899997711181641</v>
          </cell>
          <cell r="U2610">
            <v>2.059999942779541</v>
          </cell>
          <cell r="V2610">
            <v>46.689998626708984</v>
          </cell>
          <cell r="W2610" t="str">
            <v>CISCO_DAILY_BILL_DTL20040922.TXT</v>
          </cell>
          <cell r="X2610">
            <v>38253</v>
          </cell>
          <cell r="Z2610" t="str">
            <v>Print Summary</v>
          </cell>
          <cell r="AA2610" t="str">
            <v>CPP Notification Failure. Move 3 kWh from super peak to on peak.</v>
          </cell>
        </row>
        <row r="2611">
          <cell r="E2611">
            <v>38043</v>
          </cell>
          <cell r="F2611">
            <v>29</v>
          </cell>
          <cell r="G2611">
            <v>696</v>
          </cell>
          <cell r="K2611" t="str">
            <v>DR</v>
          </cell>
          <cell r="L2611">
            <v>38014</v>
          </cell>
          <cell r="N2611">
            <v>624</v>
          </cell>
          <cell r="P2611">
            <v>69</v>
          </cell>
          <cell r="Q2611">
            <v>3</v>
          </cell>
          <cell r="R2611">
            <v>20.920000076293945</v>
          </cell>
          <cell r="S2611">
            <v>18.180000305175781</v>
          </cell>
          <cell r="T2611">
            <v>1.4500000476837158</v>
          </cell>
          <cell r="U2611">
            <v>3.4300000667572021</v>
          </cell>
          <cell r="V2611">
            <v>103.55999755859375</v>
          </cell>
          <cell r="W2611" t="str">
            <v>CISCO_DAILY_BILL_DTL20040227.TXT</v>
          </cell>
          <cell r="X2611">
            <v>38047</v>
          </cell>
          <cell r="Z2611" t="str">
            <v>Print Summary</v>
          </cell>
        </row>
        <row r="2612">
          <cell r="E2612">
            <v>38074</v>
          </cell>
          <cell r="F2612">
            <v>31</v>
          </cell>
          <cell r="G2612">
            <v>657</v>
          </cell>
          <cell r="K2612" t="str">
            <v>DR</v>
          </cell>
          <cell r="L2612">
            <v>38043</v>
          </cell>
          <cell r="N2612">
            <v>591</v>
          </cell>
          <cell r="P2612">
            <v>66</v>
          </cell>
          <cell r="Q2612">
            <v>0</v>
          </cell>
          <cell r="R2612">
            <v>19.819999694824219</v>
          </cell>
          <cell r="S2612">
            <v>17.389999389648438</v>
          </cell>
          <cell r="T2612">
            <v>0</v>
          </cell>
          <cell r="U2612">
            <v>3.25</v>
          </cell>
          <cell r="V2612">
            <v>96.199996948242188</v>
          </cell>
          <cell r="W2612" t="str">
            <v>CISCO_DAILY_BILL_DTL20040329.TXT</v>
          </cell>
          <cell r="X2612">
            <v>38076</v>
          </cell>
          <cell r="Z2612" t="str">
            <v>Print Summary</v>
          </cell>
        </row>
        <row r="2613">
          <cell r="E2613">
            <v>38103</v>
          </cell>
          <cell r="F2613">
            <v>29</v>
          </cell>
          <cell r="G2613">
            <v>633</v>
          </cell>
          <cell r="K2613" t="str">
            <v>DR</v>
          </cell>
          <cell r="L2613">
            <v>38074</v>
          </cell>
          <cell r="N2613">
            <v>544</v>
          </cell>
          <cell r="P2613">
            <v>89</v>
          </cell>
          <cell r="Q2613">
            <v>0</v>
          </cell>
          <cell r="R2613">
            <v>12.510000228881836</v>
          </cell>
          <cell r="S2613">
            <v>22.629999160766602</v>
          </cell>
          <cell r="T2613">
            <v>0</v>
          </cell>
          <cell r="U2613">
            <v>3.119999885559082</v>
          </cell>
          <cell r="V2613">
            <v>96.669998168945313</v>
          </cell>
          <cell r="W2613" t="str">
            <v>CISCO_DAILY_BILL_DTL20040427.TXT</v>
          </cell>
          <cell r="X2613">
            <v>38105</v>
          </cell>
          <cell r="Z2613" t="str">
            <v>Print Summary</v>
          </cell>
        </row>
        <row r="2614">
          <cell r="E2614">
            <v>38133</v>
          </cell>
          <cell r="F2614">
            <v>30</v>
          </cell>
          <cell r="G2614">
            <v>944</v>
          </cell>
          <cell r="K2614" t="str">
            <v>DR</v>
          </cell>
          <cell r="L2614">
            <v>38103</v>
          </cell>
          <cell r="N2614">
            <v>852</v>
          </cell>
          <cell r="P2614">
            <v>92</v>
          </cell>
          <cell r="Q2614">
            <v>0</v>
          </cell>
          <cell r="R2614">
            <v>-7.6100001335144043</v>
          </cell>
          <cell r="S2614">
            <v>15.579999923706055</v>
          </cell>
          <cell r="T2614">
            <v>0</v>
          </cell>
          <cell r="U2614">
            <v>4.6500000953674316</v>
          </cell>
          <cell r="V2614">
            <v>114.62999725341797</v>
          </cell>
          <cell r="W2614" t="str">
            <v>CISCO_DAILY_BILL_DTL20040527.TXT</v>
          </cell>
          <cell r="X2614">
            <v>38135</v>
          </cell>
          <cell r="Z2614" t="str">
            <v>Print Summary</v>
          </cell>
        </row>
        <row r="2615">
          <cell r="E2615">
            <v>38165</v>
          </cell>
          <cell r="F2615">
            <v>32</v>
          </cell>
          <cell r="G2615">
            <v>1103</v>
          </cell>
          <cell r="K2615" t="str">
            <v>DR</v>
          </cell>
          <cell r="L2615">
            <v>38133</v>
          </cell>
          <cell r="N2615">
            <v>1014</v>
          </cell>
          <cell r="P2615">
            <v>89</v>
          </cell>
          <cell r="Q2615">
            <v>0</v>
          </cell>
          <cell r="R2615">
            <v>-11.930000305175781</v>
          </cell>
          <cell r="S2615">
            <v>13.840000152587891</v>
          </cell>
          <cell r="T2615">
            <v>0</v>
          </cell>
          <cell r="U2615">
            <v>5.440000057220459</v>
          </cell>
          <cell r="V2615">
            <v>129.39999389648438</v>
          </cell>
          <cell r="W2615" t="str">
            <v>CISCO_DAILY_BILL_DTL20040628.TXT</v>
          </cell>
          <cell r="X2615">
            <v>38167</v>
          </cell>
          <cell r="Z2615" t="str">
            <v>Print Summary</v>
          </cell>
        </row>
        <row r="2616">
          <cell r="E2616">
            <v>38195</v>
          </cell>
          <cell r="F2616">
            <v>30</v>
          </cell>
          <cell r="G2616">
            <v>1072</v>
          </cell>
          <cell r="K2616" t="str">
            <v>DR</v>
          </cell>
          <cell r="L2616">
            <v>38165</v>
          </cell>
          <cell r="N2616">
            <v>958</v>
          </cell>
          <cell r="P2616">
            <v>96</v>
          </cell>
          <cell r="Q2616">
            <v>18</v>
          </cell>
          <cell r="R2616">
            <v>-11.279999732971191</v>
          </cell>
          <cell r="S2616">
            <v>14.930000305175781</v>
          </cell>
          <cell r="T2616">
            <v>11.670000076293945</v>
          </cell>
          <cell r="U2616">
            <v>5.2899999618530273</v>
          </cell>
          <cell r="V2616">
            <v>140.33999633789063</v>
          </cell>
          <cell r="W2616" t="str">
            <v>CISCO_DAILY_BILL_DTL20040728.TXT</v>
          </cell>
          <cell r="X2616">
            <v>38197</v>
          </cell>
          <cell r="Z2616" t="str">
            <v>Print Summary</v>
          </cell>
        </row>
        <row r="2617">
          <cell r="E2617">
            <v>38224</v>
          </cell>
          <cell r="F2617">
            <v>29</v>
          </cell>
          <cell r="G2617">
            <v>966</v>
          </cell>
          <cell r="K2617" t="str">
            <v>DR</v>
          </cell>
          <cell r="L2617">
            <v>38195</v>
          </cell>
          <cell r="N2617">
            <v>879</v>
          </cell>
          <cell r="P2617">
            <v>76</v>
          </cell>
          <cell r="Q2617">
            <v>11</v>
          </cell>
          <cell r="R2617">
            <v>-10.350000381469727</v>
          </cell>
          <cell r="S2617">
            <v>11.819999694824219</v>
          </cell>
          <cell r="T2617">
            <v>7.130000114440918</v>
          </cell>
          <cell r="U2617">
            <v>4.7699999809265137</v>
          </cell>
          <cell r="V2617">
            <v>119.44999694824219</v>
          </cell>
          <cell r="W2617" t="str">
            <v>CISCO_DAILY_BILL_DTL20040826.TXT</v>
          </cell>
          <cell r="X2617">
            <v>38226</v>
          </cell>
          <cell r="Z2617" t="str">
            <v>Print Summary</v>
          </cell>
        </row>
        <row r="2618">
          <cell r="E2618">
            <v>38257</v>
          </cell>
          <cell r="F2618">
            <v>33</v>
          </cell>
          <cell r="G2618">
            <v>1063</v>
          </cell>
          <cell r="K2618" t="str">
            <v>DR</v>
          </cell>
          <cell r="L2618">
            <v>38224</v>
          </cell>
          <cell r="N2618">
            <v>978</v>
          </cell>
          <cell r="P2618">
            <v>66</v>
          </cell>
          <cell r="Q2618">
            <v>19</v>
          </cell>
          <cell r="R2618">
            <v>-17.719999313354492</v>
          </cell>
          <cell r="S2618">
            <v>9.8400001525878906</v>
          </cell>
          <cell r="T2618">
            <v>12.180000305175781</v>
          </cell>
          <cell r="U2618">
            <v>5.2399997711181641</v>
          </cell>
          <cell r="V2618">
            <v>128.92999267578125</v>
          </cell>
          <cell r="W2618" t="str">
            <v>CISCO_DAILY_BILL_DTL20040929.TXT</v>
          </cell>
          <cell r="X2618">
            <v>38260</v>
          </cell>
          <cell r="Z2618" t="str">
            <v>Print Summary</v>
          </cell>
          <cell r="AA2618" t="str">
            <v>CPP Notification Failure. Move 2 kWh from super peak to on peak.</v>
          </cell>
        </row>
        <row r="2619">
          <cell r="E2619">
            <v>38167</v>
          </cell>
          <cell r="F2619">
            <v>28</v>
          </cell>
          <cell r="G2619">
            <v>559</v>
          </cell>
          <cell r="K2619" t="str">
            <v>DR</v>
          </cell>
          <cell r="L2619">
            <v>38139</v>
          </cell>
          <cell r="N2619">
            <v>484</v>
          </cell>
          <cell r="P2619">
            <v>75</v>
          </cell>
          <cell r="Q2619">
            <v>0</v>
          </cell>
          <cell r="R2619">
            <v>-5.6999998092651367</v>
          </cell>
          <cell r="S2619">
            <v>11.659999847412109</v>
          </cell>
          <cell r="T2619">
            <v>0</v>
          </cell>
          <cell r="U2619">
            <v>2.7599999904632568</v>
          </cell>
          <cell r="V2619">
            <v>61.639999389648438</v>
          </cell>
          <cell r="W2619" t="str">
            <v>CISCO_DAILY_BILL_DTL20040630.TXT</v>
          </cell>
          <cell r="X2619">
            <v>38169</v>
          </cell>
          <cell r="Z2619" t="str">
            <v>Print Summary</v>
          </cell>
        </row>
        <row r="2620">
          <cell r="E2620">
            <v>38167</v>
          </cell>
          <cell r="F2620">
            <v>28</v>
          </cell>
          <cell r="G2620">
            <v>536</v>
          </cell>
          <cell r="K2620" t="str">
            <v>DR</v>
          </cell>
          <cell r="L2620">
            <v>38139</v>
          </cell>
          <cell r="N2620">
            <v>466</v>
          </cell>
          <cell r="P2620">
            <v>70</v>
          </cell>
          <cell r="Q2620">
            <v>0</v>
          </cell>
          <cell r="R2620">
            <v>-5.4800000190734863</v>
          </cell>
          <cell r="S2620">
            <v>10.890000343322754</v>
          </cell>
          <cell r="T2620">
            <v>0</v>
          </cell>
          <cell r="U2620">
            <v>2.6500000953674316</v>
          </cell>
          <cell r="V2620">
            <v>58.080001831054688</v>
          </cell>
          <cell r="W2620" t="str">
            <v>CISCO_DAILY_BILL_DTL20040701.TXT</v>
          </cell>
          <cell r="X2620">
            <v>38170</v>
          </cell>
          <cell r="Z2620" t="str">
            <v>Print Summary</v>
          </cell>
        </row>
        <row r="2621">
          <cell r="E2621">
            <v>38197</v>
          </cell>
          <cell r="F2621">
            <v>30</v>
          </cell>
          <cell r="G2621">
            <v>707</v>
          </cell>
          <cell r="K2621" t="str">
            <v>DR</v>
          </cell>
          <cell r="L2621">
            <v>38167</v>
          </cell>
          <cell r="N2621">
            <v>604</v>
          </cell>
          <cell r="P2621">
            <v>92</v>
          </cell>
          <cell r="Q2621">
            <v>11</v>
          </cell>
          <cell r="R2621">
            <v>-7.1100001335144043</v>
          </cell>
          <cell r="S2621">
            <v>14.310000419616699</v>
          </cell>
          <cell r="T2621">
            <v>7.130000114440918</v>
          </cell>
          <cell r="U2621">
            <v>3.4900000095367432</v>
          </cell>
          <cell r="V2621">
            <v>88.110000610351563</v>
          </cell>
          <cell r="W2621" t="str">
            <v>CISCO_DAILY_BILL_DTL20040730.TXT</v>
          </cell>
          <cell r="X2621">
            <v>38201</v>
          </cell>
          <cell r="Z2621" t="str">
            <v>Print Summary</v>
          </cell>
        </row>
        <row r="2622">
          <cell r="E2622">
            <v>38228</v>
          </cell>
          <cell r="F2622">
            <v>31</v>
          </cell>
          <cell r="G2622">
            <v>677</v>
          </cell>
          <cell r="K2622" t="str">
            <v>DR</v>
          </cell>
          <cell r="L2622">
            <v>38197</v>
          </cell>
          <cell r="N2622">
            <v>588</v>
          </cell>
          <cell r="P2622">
            <v>79</v>
          </cell>
          <cell r="Q2622">
            <v>10</v>
          </cell>
          <cell r="R2622">
            <v>-6.9200000762939453</v>
          </cell>
          <cell r="S2622">
            <v>12.289999961853027</v>
          </cell>
          <cell r="T2622">
            <v>6.4800000190734863</v>
          </cell>
          <cell r="U2622">
            <v>3.3299999237060547</v>
          </cell>
          <cell r="V2622">
            <v>81.029998779296875</v>
          </cell>
          <cell r="W2622" t="str">
            <v>CISCO_DAILY_BILL_DTL20040830.TXT</v>
          </cell>
          <cell r="X2622">
            <v>38230</v>
          </cell>
          <cell r="Z2622" t="str">
            <v>Print Summary</v>
          </cell>
        </row>
        <row r="2623">
          <cell r="E2623">
            <v>37832</v>
          </cell>
          <cell r="F2623">
            <v>29</v>
          </cell>
          <cell r="G2623">
            <v>808</v>
          </cell>
          <cell r="K2623" t="str">
            <v>DR</v>
          </cell>
          <cell r="L2623">
            <v>37803</v>
          </cell>
          <cell r="N2623">
            <v>702</v>
          </cell>
          <cell r="P2623">
            <v>99</v>
          </cell>
          <cell r="Q2623">
            <v>7</v>
          </cell>
          <cell r="R2623">
            <v>30.799999237060547</v>
          </cell>
          <cell r="S2623">
            <v>15.229999542236328</v>
          </cell>
          <cell r="T2623">
            <v>3.3199999332427979</v>
          </cell>
          <cell r="U2623">
            <v>4.1399998664855957</v>
          </cell>
          <cell r="V2623">
            <v>128.38999938964844</v>
          </cell>
          <cell r="W2623" t="str">
            <v>CISCO_DAILY_BILL_DTL20030813.TXT</v>
          </cell>
          <cell r="X2623">
            <v>37847</v>
          </cell>
          <cell r="Z2623" t="str">
            <v>Print Summary</v>
          </cell>
        </row>
        <row r="2624">
          <cell r="E2624">
            <v>37861</v>
          </cell>
          <cell r="F2624">
            <v>29</v>
          </cell>
          <cell r="G2624">
            <v>972</v>
          </cell>
          <cell r="K2624" t="str">
            <v>DR</v>
          </cell>
          <cell r="L2624">
            <v>37832</v>
          </cell>
          <cell r="N2624">
            <v>845</v>
          </cell>
          <cell r="P2624">
            <v>121</v>
          </cell>
          <cell r="Q2624">
            <v>6</v>
          </cell>
          <cell r="R2624">
            <v>37.069999694824219</v>
          </cell>
          <cell r="S2624">
            <v>18.620000839233398</v>
          </cell>
          <cell r="T2624">
            <v>2.8399999141693115</v>
          </cell>
          <cell r="U2624">
            <v>4.9800000190734863</v>
          </cell>
          <cell r="V2624">
            <v>157.47999572753906</v>
          </cell>
          <cell r="W2624" t="str">
            <v>CISCO_DAILY_BILL_DTL20030829.TXT</v>
          </cell>
          <cell r="X2624">
            <v>37866</v>
          </cell>
          <cell r="Z2624" t="str">
            <v>Print Summary</v>
          </cell>
        </row>
        <row r="2625">
          <cell r="E2625">
            <v>37893</v>
          </cell>
          <cell r="F2625">
            <v>32</v>
          </cell>
          <cell r="G2625">
            <v>889</v>
          </cell>
          <cell r="K2625" t="str">
            <v>DR</v>
          </cell>
          <cell r="L2625">
            <v>37861</v>
          </cell>
          <cell r="N2625">
            <v>793</v>
          </cell>
          <cell r="P2625">
            <v>85</v>
          </cell>
          <cell r="Q2625">
            <v>11</v>
          </cell>
          <cell r="R2625">
            <v>35.299999237060547</v>
          </cell>
          <cell r="S2625">
            <v>13.140000343322754</v>
          </cell>
          <cell r="T2625">
            <v>5.2199997901916504</v>
          </cell>
          <cell r="U2625">
            <v>4.0100002288818359</v>
          </cell>
          <cell r="V2625">
            <v>140.02999877929688</v>
          </cell>
          <cell r="W2625" t="str">
            <v>CISCO_DAILY_BILL_DTL20030930.TXT</v>
          </cell>
          <cell r="X2625">
            <v>37895</v>
          </cell>
          <cell r="Z2625" t="str">
            <v>Print Summary</v>
          </cell>
        </row>
        <row r="2626">
          <cell r="E2626">
            <v>37922</v>
          </cell>
          <cell r="F2626">
            <v>29</v>
          </cell>
          <cell r="G2626">
            <v>742</v>
          </cell>
          <cell r="K2626" t="str">
            <v>DR</v>
          </cell>
          <cell r="L2626">
            <v>37893</v>
          </cell>
          <cell r="N2626">
            <v>640</v>
          </cell>
          <cell r="P2626">
            <v>95</v>
          </cell>
          <cell r="Q2626">
            <v>7</v>
          </cell>
          <cell r="R2626">
            <v>28.520000457763672</v>
          </cell>
          <cell r="S2626">
            <v>14.680000305175781</v>
          </cell>
          <cell r="T2626">
            <v>3.3199999332427979</v>
          </cell>
          <cell r="U2626">
            <v>3.2899999618530273</v>
          </cell>
          <cell r="V2626">
            <v>118.47000122070313</v>
          </cell>
          <cell r="W2626" t="str">
            <v>CISCO_DAILY_BILL_DTL20031031.TXT</v>
          </cell>
          <cell r="X2626">
            <v>37928</v>
          </cell>
          <cell r="Z2626" t="str">
            <v>Print Summary</v>
          </cell>
        </row>
        <row r="2627">
          <cell r="E2627">
            <v>37955</v>
          </cell>
          <cell r="F2627">
            <v>33</v>
          </cell>
          <cell r="G2627">
            <v>700</v>
          </cell>
          <cell r="K2627" t="str">
            <v>DR</v>
          </cell>
          <cell r="L2627">
            <v>37922</v>
          </cell>
          <cell r="N2627">
            <v>611</v>
          </cell>
          <cell r="P2627">
            <v>89</v>
          </cell>
          <cell r="Q2627">
            <v>0</v>
          </cell>
          <cell r="R2627">
            <v>26.549999237060547</v>
          </cell>
          <cell r="S2627">
            <v>6.1100001335144043</v>
          </cell>
          <cell r="T2627">
            <v>0</v>
          </cell>
          <cell r="U2627">
            <v>3.0999999046325684</v>
          </cell>
          <cell r="V2627">
            <v>95.760002136230469</v>
          </cell>
          <cell r="W2627" t="str">
            <v>CISCO_DAILY_BILL_DTL20031201.TXT</v>
          </cell>
          <cell r="X2627">
            <v>37957</v>
          </cell>
          <cell r="Z2627" t="str">
            <v>Print Summary</v>
          </cell>
        </row>
        <row r="2628">
          <cell r="E2628">
            <v>37985</v>
          </cell>
          <cell r="F2628">
            <v>30</v>
          </cell>
          <cell r="G2628">
            <v>703</v>
          </cell>
          <cell r="K2628" t="str">
            <v>DR</v>
          </cell>
          <cell r="L2628">
            <v>37955</v>
          </cell>
          <cell r="N2628">
            <v>591</v>
          </cell>
          <cell r="P2628">
            <v>112</v>
          </cell>
          <cell r="Q2628">
            <v>0</v>
          </cell>
          <cell r="R2628">
            <v>25.610000610351563</v>
          </cell>
          <cell r="S2628">
            <v>5.4099998474121094</v>
          </cell>
          <cell r="T2628">
            <v>0</v>
          </cell>
          <cell r="U2628">
            <v>3.119999885559082</v>
          </cell>
          <cell r="V2628">
            <v>95.169998168945313</v>
          </cell>
          <cell r="W2628" t="str">
            <v>CISCO_DAILY_BILL_DTL20031231.TXT</v>
          </cell>
          <cell r="X2628">
            <v>37988</v>
          </cell>
          <cell r="Z2628" t="str">
            <v>Print Summary</v>
          </cell>
        </row>
        <row r="2629">
          <cell r="E2629">
            <v>38015</v>
          </cell>
          <cell r="F2629">
            <v>30</v>
          </cell>
          <cell r="G2629">
            <v>785</v>
          </cell>
          <cell r="K2629" t="str">
            <v>DR</v>
          </cell>
          <cell r="L2629">
            <v>37985</v>
          </cell>
          <cell r="N2629">
            <v>667</v>
          </cell>
          <cell r="P2629">
            <v>108</v>
          </cell>
          <cell r="Q2629">
            <v>10</v>
          </cell>
          <cell r="R2629">
            <v>28.819999694824219</v>
          </cell>
          <cell r="S2629">
            <v>5.1999998092651367</v>
          </cell>
          <cell r="T2629">
            <v>6.5799999237060547</v>
          </cell>
          <cell r="U2629">
            <v>3.5899999141693115</v>
          </cell>
          <cell r="V2629">
            <v>112.84999847412109</v>
          </cell>
          <cell r="W2629" t="str">
            <v>CISCO_DAILY_BILL_DTL20040130.TXT</v>
          </cell>
          <cell r="X2629">
            <v>38019</v>
          </cell>
          <cell r="Z2629" t="str">
            <v>Print Summary</v>
          </cell>
        </row>
        <row r="2630">
          <cell r="E2630">
            <v>38047</v>
          </cell>
          <cell r="F2630">
            <v>32</v>
          </cell>
          <cell r="G2630">
            <v>867</v>
          </cell>
          <cell r="K2630" t="str">
            <v>DR</v>
          </cell>
          <cell r="L2630">
            <v>38015</v>
          </cell>
          <cell r="N2630">
            <v>752</v>
          </cell>
          <cell r="P2630">
            <v>110</v>
          </cell>
          <cell r="Q2630">
            <v>5</v>
          </cell>
          <cell r="R2630">
            <v>32.220001220703125</v>
          </cell>
          <cell r="S2630">
            <v>5.2600002288818359</v>
          </cell>
          <cell r="T2630">
            <v>3.2899999618530273</v>
          </cell>
          <cell r="U2630">
            <v>4.2699999809265137</v>
          </cell>
          <cell r="V2630">
            <v>121.51999664306641</v>
          </cell>
          <cell r="W2630" t="str">
            <v>CISCO_DAILY_BILL_DTL20040302.TXT</v>
          </cell>
          <cell r="X2630">
            <v>38049</v>
          </cell>
          <cell r="Z2630" t="str">
            <v>Print Summary</v>
          </cell>
        </row>
        <row r="2631">
          <cell r="E2631">
            <v>38076</v>
          </cell>
          <cell r="F2631">
            <v>29</v>
          </cell>
          <cell r="G2631">
            <v>676</v>
          </cell>
          <cell r="K2631" t="str">
            <v>DR</v>
          </cell>
          <cell r="L2631">
            <v>38047</v>
          </cell>
          <cell r="N2631">
            <v>580</v>
          </cell>
          <cell r="P2631">
            <v>96</v>
          </cell>
          <cell r="Q2631">
            <v>0</v>
          </cell>
          <cell r="R2631">
            <v>24.850000381469727</v>
          </cell>
          <cell r="S2631">
            <v>4.5900001525878906</v>
          </cell>
          <cell r="T2631">
            <v>0</v>
          </cell>
          <cell r="U2631">
            <v>3.3299999237060547</v>
          </cell>
          <cell r="V2631">
            <v>91.25</v>
          </cell>
          <cell r="W2631" t="str">
            <v>CISCO_DAILY_BILL_DTL20040331.TXT</v>
          </cell>
          <cell r="X2631">
            <v>38078</v>
          </cell>
          <cell r="Z2631" t="str">
            <v>Print Summary</v>
          </cell>
        </row>
        <row r="2632">
          <cell r="E2632">
            <v>38105</v>
          </cell>
          <cell r="F2632">
            <v>29</v>
          </cell>
          <cell r="G2632">
            <v>697</v>
          </cell>
          <cell r="K2632" t="str">
            <v>DR</v>
          </cell>
          <cell r="L2632">
            <v>38076</v>
          </cell>
          <cell r="N2632">
            <v>592</v>
          </cell>
          <cell r="P2632">
            <v>105</v>
          </cell>
          <cell r="Q2632">
            <v>0</v>
          </cell>
          <cell r="R2632">
            <v>19.010000228881836</v>
          </cell>
          <cell r="S2632">
            <v>3.9600000381469727</v>
          </cell>
          <cell r="T2632">
            <v>0</v>
          </cell>
          <cell r="U2632">
            <v>3.440000057220459</v>
          </cell>
          <cell r="V2632">
            <v>91.889999389648438</v>
          </cell>
          <cell r="W2632" t="str">
            <v>CISCO_DAILY_BILL_DTL20040429.TXT</v>
          </cell>
          <cell r="X2632">
            <v>38107</v>
          </cell>
          <cell r="Z2632" t="str">
            <v>Print Summary</v>
          </cell>
        </row>
        <row r="2633">
          <cell r="E2633">
            <v>38138</v>
          </cell>
          <cell r="F2633">
            <v>33</v>
          </cell>
          <cell r="G2633">
            <v>841</v>
          </cell>
          <cell r="K2633" t="str">
            <v>DR</v>
          </cell>
          <cell r="L2633">
            <v>38105</v>
          </cell>
          <cell r="N2633">
            <v>721</v>
          </cell>
          <cell r="P2633">
            <v>120</v>
          </cell>
          <cell r="Q2633">
            <v>0</v>
          </cell>
          <cell r="R2633">
            <v>19.590000152587891</v>
          </cell>
          <cell r="S2633">
            <v>15.619999885559082</v>
          </cell>
          <cell r="T2633">
            <v>0</v>
          </cell>
          <cell r="U2633">
            <v>4.130000114440918</v>
          </cell>
          <cell r="V2633">
            <v>125.15000152587891</v>
          </cell>
          <cell r="W2633" t="str">
            <v>CISCO_DAILY_BILL_DTL20040601.TXT</v>
          </cell>
          <cell r="X2633">
            <v>38140</v>
          </cell>
          <cell r="Z2633" t="str">
            <v>Print Summary</v>
          </cell>
        </row>
        <row r="2634">
          <cell r="E2634">
            <v>38167</v>
          </cell>
          <cell r="F2634">
            <v>29</v>
          </cell>
          <cell r="G2634">
            <v>672</v>
          </cell>
          <cell r="K2634" t="str">
            <v>DR</v>
          </cell>
          <cell r="L2634">
            <v>38138</v>
          </cell>
          <cell r="N2634">
            <v>574</v>
          </cell>
          <cell r="P2634">
            <v>98</v>
          </cell>
          <cell r="Q2634">
            <v>0</v>
          </cell>
          <cell r="R2634">
            <v>15.630000114440918</v>
          </cell>
          <cell r="S2634">
            <v>13.449999809265137</v>
          </cell>
          <cell r="T2634">
            <v>0</v>
          </cell>
          <cell r="U2634">
            <v>3.3199999332427979</v>
          </cell>
          <cell r="V2634">
            <v>98.900001525878906</v>
          </cell>
          <cell r="W2634" t="str">
            <v>CISCO_DAILY_BILL_DTL20040630.TXT</v>
          </cell>
          <cell r="X2634">
            <v>38169</v>
          </cell>
          <cell r="Z2634" t="str">
            <v>Print Summary</v>
          </cell>
        </row>
        <row r="2635">
          <cell r="E2635">
            <v>38197</v>
          </cell>
          <cell r="F2635">
            <v>30</v>
          </cell>
          <cell r="G2635">
            <v>922</v>
          </cell>
          <cell r="K2635" t="str">
            <v>DR</v>
          </cell>
          <cell r="L2635">
            <v>38167</v>
          </cell>
          <cell r="N2635">
            <v>788</v>
          </cell>
          <cell r="P2635">
            <v>121</v>
          </cell>
          <cell r="Q2635">
            <v>13</v>
          </cell>
          <cell r="R2635">
            <v>21.459999084472656</v>
          </cell>
          <cell r="S2635">
            <v>16.600000381469727</v>
          </cell>
          <cell r="T2635">
            <v>5.940000057220459</v>
          </cell>
          <cell r="U2635">
            <v>4.5500001907348633</v>
          </cell>
          <cell r="V2635">
            <v>147.86000061035156</v>
          </cell>
          <cell r="W2635" t="str">
            <v>CISCO_DAILY_BILL_DTL20040730.TXT</v>
          </cell>
          <cell r="X2635">
            <v>38201</v>
          </cell>
          <cell r="Z2635" t="str">
            <v>Print Summary</v>
          </cell>
        </row>
        <row r="2636">
          <cell r="E2636">
            <v>38228</v>
          </cell>
          <cell r="F2636">
            <v>31</v>
          </cell>
          <cell r="G2636">
            <v>716</v>
          </cell>
          <cell r="K2636" t="str">
            <v>DR</v>
          </cell>
          <cell r="L2636">
            <v>38197</v>
          </cell>
          <cell r="N2636">
            <v>621</v>
          </cell>
          <cell r="P2636">
            <v>83</v>
          </cell>
          <cell r="Q2636">
            <v>12</v>
          </cell>
          <cell r="R2636">
            <v>16.909999847412109</v>
          </cell>
          <cell r="S2636">
            <v>11.390000343322754</v>
          </cell>
          <cell r="T2636">
            <v>5.4899997711181641</v>
          </cell>
          <cell r="U2636">
            <v>3.5199999809265137</v>
          </cell>
          <cell r="V2636">
            <v>108.06999969482422</v>
          </cell>
          <cell r="W2636" t="str">
            <v>CISCO_DAILY_BILL_DTL20040831.TXT</v>
          </cell>
          <cell r="X2636">
            <v>38231</v>
          </cell>
          <cell r="Z2636" t="str">
            <v>Print Summary</v>
          </cell>
        </row>
        <row r="2637">
          <cell r="E2637">
            <v>37893</v>
          </cell>
          <cell r="F2637">
            <v>31</v>
          </cell>
          <cell r="G2637">
            <v>620</v>
          </cell>
          <cell r="K2637" t="str">
            <v>DR</v>
          </cell>
          <cell r="L2637">
            <v>37862</v>
          </cell>
          <cell r="N2637">
            <v>511</v>
          </cell>
          <cell r="P2637">
            <v>98</v>
          </cell>
          <cell r="Q2637">
            <v>11</v>
          </cell>
          <cell r="R2637">
            <v>22.75</v>
          </cell>
          <cell r="S2637">
            <v>15.149999618530273</v>
          </cell>
          <cell r="T2637">
            <v>5.2199997901916504</v>
          </cell>
          <cell r="U2637">
            <v>2.7699999809265137</v>
          </cell>
          <cell r="V2637">
            <v>98.629997253417969</v>
          </cell>
          <cell r="W2637" t="str">
            <v>CISCO_DAILY_BILL_DTL20031001.TXT</v>
          </cell>
          <cell r="X2637">
            <v>37896</v>
          </cell>
          <cell r="Z2637" t="str">
            <v>Print Summary</v>
          </cell>
        </row>
        <row r="2638">
          <cell r="E2638">
            <v>37922</v>
          </cell>
          <cell r="F2638">
            <v>29</v>
          </cell>
          <cell r="G2638">
            <v>489</v>
          </cell>
          <cell r="K2638" t="str">
            <v>DR</v>
          </cell>
          <cell r="L2638">
            <v>37893</v>
          </cell>
          <cell r="N2638">
            <v>394</v>
          </cell>
          <cell r="P2638">
            <v>90</v>
          </cell>
          <cell r="Q2638">
            <v>5</v>
          </cell>
          <cell r="R2638">
            <v>17.559999465942383</v>
          </cell>
          <cell r="S2638">
            <v>13.909999847412109</v>
          </cell>
          <cell r="T2638">
            <v>2.369999885559082</v>
          </cell>
          <cell r="U2638">
            <v>2.1700000762939453</v>
          </cell>
          <cell r="V2638">
            <v>76.5</v>
          </cell>
          <cell r="W2638" t="str">
            <v>CISCO_DAILY_BILL_DTL20031031.TXT</v>
          </cell>
          <cell r="X2638">
            <v>37928</v>
          </cell>
          <cell r="Z2638" t="str">
            <v>Print Summary</v>
          </cell>
        </row>
        <row r="2639">
          <cell r="E2639">
            <v>37955</v>
          </cell>
          <cell r="F2639">
            <v>33</v>
          </cell>
          <cell r="G2639">
            <v>459</v>
          </cell>
          <cell r="K2639" t="str">
            <v>DR</v>
          </cell>
          <cell r="L2639">
            <v>37922</v>
          </cell>
          <cell r="N2639">
            <v>375</v>
          </cell>
          <cell r="P2639">
            <v>84</v>
          </cell>
          <cell r="Q2639">
            <v>0</v>
          </cell>
          <cell r="R2639">
            <v>16.290000915527344</v>
          </cell>
          <cell r="S2639">
            <v>5.440000057220459</v>
          </cell>
          <cell r="T2639">
            <v>0</v>
          </cell>
          <cell r="U2639">
            <v>2.0299999713897705</v>
          </cell>
          <cell r="V2639">
            <v>59.439998626708984</v>
          </cell>
          <cell r="W2639" t="str">
            <v>CISCO_DAILY_BILL_DTL20031202.TXT</v>
          </cell>
          <cell r="X2639">
            <v>37958</v>
          </cell>
          <cell r="Z2639" t="str">
            <v>Print Summary</v>
          </cell>
        </row>
        <row r="2640">
          <cell r="E2640">
            <v>37985</v>
          </cell>
          <cell r="F2640">
            <v>30</v>
          </cell>
          <cell r="G2640">
            <v>455</v>
          </cell>
          <cell r="K2640" t="str">
            <v>DR</v>
          </cell>
          <cell r="L2640">
            <v>37955</v>
          </cell>
          <cell r="N2640">
            <v>364</v>
          </cell>
          <cell r="P2640">
            <v>91</v>
          </cell>
          <cell r="Q2640">
            <v>0</v>
          </cell>
          <cell r="R2640">
            <v>15.770000457763672</v>
          </cell>
          <cell r="S2640">
            <v>4.4000000953674316</v>
          </cell>
          <cell r="T2640">
            <v>0</v>
          </cell>
          <cell r="U2640">
            <v>2.0199999809265137</v>
          </cell>
          <cell r="V2640">
            <v>58.049999237060547</v>
          </cell>
          <cell r="W2640" t="str">
            <v>CISCO_DAILY_BILL_DTL20031231.TXT</v>
          </cell>
          <cell r="X2640">
            <v>37988</v>
          </cell>
          <cell r="Z2640" t="str">
            <v>Print Summary</v>
          </cell>
        </row>
        <row r="2641">
          <cell r="E2641">
            <v>38015</v>
          </cell>
          <cell r="F2641">
            <v>30</v>
          </cell>
          <cell r="G2641">
            <v>425</v>
          </cell>
          <cell r="K2641" t="str">
            <v>DR</v>
          </cell>
          <cell r="L2641">
            <v>37985</v>
          </cell>
          <cell r="N2641">
            <v>344</v>
          </cell>
          <cell r="P2641">
            <v>74</v>
          </cell>
          <cell r="Q2641">
            <v>7</v>
          </cell>
          <cell r="R2641">
            <v>14.869999885559082</v>
          </cell>
          <cell r="S2641">
            <v>3.559999942779541</v>
          </cell>
          <cell r="T2641">
            <v>4.5999999046325684</v>
          </cell>
          <cell r="U2641">
            <v>1.9299999475479126</v>
          </cell>
          <cell r="V2641">
            <v>57.299999237060547</v>
          </cell>
          <cell r="W2641" t="str">
            <v>CISCO_DAILY_BILL_DTL20040202.TXT</v>
          </cell>
          <cell r="X2641">
            <v>38020</v>
          </cell>
          <cell r="Z2641" t="str">
            <v>Print Summary</v>
          </cell>
        </row>
        <row r="2642">
          <cell r="E2642">
            <v>38047</v>
          </cell>
          <cell r="F2642">
            <v>32</v>
          </cell>
          <cell r="G2642">
            <v>464</v>
          </cell>
          <cell r="K2642" t="str">
            <v>DR</v>
          </cell>
          <cell r="L2642">
            <v>38015</v>
          </cell>
          <cell r="N2642">
            <v>388</v>
          </cell>
          <cell r="P2642">
            <v>74</v>
          </cell>
          <cell r="Q2642">
            <v>2</v>
          </cell>
          <cell r="R2642">
            <v>16.620000839233398</v>
          </cell>
          <cell r="S2642">
            <v>3.5399999618530273</v>
          </cell>
          <cell r="T2642">
            <v>1.3200000524520874</v>
          </cell>
          <cell r="U2642">
            <v>2.2899999618530273</v>
          </cell>
          <cell r="V2642">
            <v>59.200000762939453</v>
          </cell>
          <cell r="W2642" t="str">
            <v>CISCO_DAILY_BILL_DTL20040302.TXT</v>
          </cell>
          <cell r="X2642">
            <v>38049</v>
          </cell>
          <cell r="Z2642" t="str">
            <v>Print Summary</v>
          </cell>
        </row>
        <row r="2643">
          <cell r="E2643">
            <v>38076</v>
          </cell>
          <cell r="F2643">
            <v>29</v>
          </cell>
          <cell r="G2643">
            <v>423</v>
          </cell>
          <cell r="K2643" t="str">
            <v>DR</v>
          </cell>
          <cell r="L2643">
            <v>38047</v>
          </cell>
          <cell r="N2643">
            <v>337</v>
          </cell>
          <cell r="P2643">
            <v>86</v>
          </cell>
          <cell r="Q2643">
            <v>0</v>
          </cell>
          <cell r="R2643">
            <v>14.439999580383301</v>
          </cell>
          <cell r="S2643">
            <v>4.1100001335144043</v>
          </cell>
          <cell r="T2643">
            <v>0</v>
          </cell>
          <cell r="U2643">
            <v>2.0899999141693115</v>
          </cell>
          <cell r="V2643">
            <v>53.630001068115234</v>
          </cell>
          <cell r="W2643" t="str">
            <v>CISCO_DAILY_BILL_DTL20040402.TXT</v>
          </cell>
          <cell r="X2643">
            <v>38082</v>
          </cell>
          <cell r="Z2643" t="str">
            <v>Print Summary</v>
          </cell>
        </row>
        <row r="2644">
          <cell r="E2644">
            <v>38105</v>
          </cell>
          <cell r="F2644">
            <v>29</v>
          </cell>
          <cell r="G2644">
            <v>443</v>
          </cell>
          <cell r="K2644" t="str">
            <v>DR</v>
          </cell>
          <cell r="L2644">
            <v>38076</v>
          </cell>
          <cell r="N2644">
            <v>358</v>
          </cell>
          <cell r="P2644">
            <v>85</v>
          </cell>
          <cell r="Q2644">
            <v>0</v>
          </cell>
          <cell r="R2644">
            <v>11.699999809265137</v>
          </cell>
          <cell r="S2644">
            <v>3.1500000953674316</v>
          </cell>
          <cell r="T2644">
            <v>0</v>
          </cell>
          <cell r="U2644">
            <v>2.190000057220459</v>
          </cell>
          <cell r="V2644">
            <v>53.799999237060547</v>
          </cell>
          <cell r="W2644" t="str">
            <v>CISCO_DAILY_BILL_DTL20040430.TXT</v>
          </cell>
          <cell r="X2644">
            <v>38110</v>
          </cell>
          <cell r="Z2644" t="str">
            <v>Print Summary</v>
          </cell>
        </row>
        <row r="2645">
          <cell r="E2645">
            <v>38138</v>
          </cell>
          <cell r="F2645">
            <v>33</v>
          </cell>
          <cell r="G2645">
            <v>506</v>
          </cell>
          <cell r="K2645" t="str">
            <v>DR</v>
          </cell>
          <cell r="L2645">
            <v>38105</v>
          </cell>
          <cell r="N2645">
            <v>424</v>
          </cell>
          <cell r="P2645">
            <v>82</v>
          </cell>
          <cell r="Q2645">
            <v>0</v>
          </cell>
          <cell r="R2645">
            <v>11.520000457763672</v>
          </cell>
          <cell r="S2645">
            <v>10.619999885559082</v>
          </cell>
          <cell r="T2645">
            <v>0</v>
          </cell>
          <cell r="U2645">
            <v>2.4800000190734863</v>
          </cell>
          <cell r="V2645">
            <v>67.80999755859375</v>
          </cell>
          <cell r="W2645" t="str">
            <v>CISCO_DAILY_BILL_DTL20040601.TXT</v>
          </cell>
          <cell r="X2645">
            <v>38140</v>
          </cell>
          <cell r="Z2645" t="str">
            <v>Print Summary</v>
          </cell>
        </row>
        <row r="2646">
          <cell r="E2646">
            <v>38167</v>
          </cell>
          <cell r="F2646">
            <v>29</v>
          </cell>
          <cell r="G2646">
            <v>444</v>
          </cell>
          <cell r="K2646" t="str">
            <v>DR</v>
          </cell>
          <cell r="L2646">
            <v>38138</v>
          </cell>
          <cell r="N2646">
            <v>368</v>
          </cell>
          <cell r="P2646">
            <v>76</v>
          </cell>
          <cell r="Q2646">
            <v>0</v>
          </cell>
          <cell r="R2646">
            <v>10.020000457763672</v>
          </cell>
          <cell r="S2646">
            <v>10.430000305175781</v>
          </cell>
          <cell r="T2646">
            <v>0</v>
          </cell>
          <cell r="U2646">
            <v>2.190000057220459</v>
          </cell>
          <cell r="V2646">
            <v>60.439998626708984</v>
          </cell>
          <cell r="W2646" t="str">
            <v>CISCO_DAILY_BILL_DTL20040701.TXT</v>
          </cell>
          <cell r="X2646">
            <v>38170</v>
          </cell>
          <cell r="Z2646" t="str">
            <v>Print Summary</v>
          </cell>
        </row>
        <row r="2647">
          <cell r="E2647">
            <v>38197</v>
          </cell>
          <cell r="F2647">
            <v>30</v>
          </cell>
          <cell r="G2647">
            <v>687</v>
          </cell>
          <cell r="K2647" t="str">
            <v>DR</v>
          </cell>
          <cell r="L2647">
            <v>38167</v>
          </cell>
          <cell r="N2647">
            <v>512</v>
          </cell>
          <cell r="P2647">
            <v>159</v>
          </cell>
          <cell r="Q2647">
            <v>16</v>
          </cell>
          <cell r="R2647">
            <v>13.939999580383301</v>
          </cell>
          <cell r="S2647">
            <v>21.819999694824219</v>
          </cell>
          <cell r="T2647">
            <v>7.320000171661377</v>
          </cell>
          <cell r="U2647">
            <v>3.3900001049041748</v>
          </cell>
          <cell r="V2647">
            <v>114.23999786376953</v>
          </cell>
          <cell r="W2647" t="str">
            <v>CISCO_DAILY_BILL_DTL20040730.TXT</v>
          </cell>
          <cell r="X2647">
            <v>38201</v>
          </cell>
          <cell r="Z2647" t="str">
            <v>Print Summary</v>
          </cell>
        </row>
        <row r="2648">
          <cell r="E2648">
            <v>38228</v>
          </cell>
          <cell r="F2648">
            <v>31</v>
          </cell>
          <cell r="G2648">
            <v>661</v>
          </cell>
          <cell r="K2648" t="str">
            <v>DR</v>
          </cell>
          <cell r="L2648">
            <v>38197</v>
          </cell>
          <cell r="N2648">
            <v>527</v>
          </cell>
          <cell r="P2648">
            <v>119</v>
          </cell>
          <cell r="Q2648">
            <v>15</v>
          </cell>
          <cell r="R2648">
            <v>14.350000381469727</v>
          </cell>
          <cell r="S2648">
            <v>16.329999923706055</v>
          </cell>
          <cell r="T2648">
            <v>6.8600001335144043</v>
          </cell>
          <cell r="U2648">
            <v>3.25</v>
          </cell>
          <cell r="V2648">
            <v>104.62000274658203</v>
          </cell>
          <cell r="W2648" t="str">
            <v>CISCO_DAILY_BILL_DTL20040830.TXT</v>
          </cell>
          <cell r="X2648">
            <v>38230</v>
          </cell>
          <cell r="Z2648" t="str">
            <v>Print Summary</v>
          </cell>
        </row>
        <row r="2649">
          <cell r="E2649">
            <v>37866</v>
          </cell>
          <cell r="F2649">
            <v>29</v>
          </cell>
          <cell r="G2649">
            <v>219</v>
          </cell>
          <cell r="K2649" t="str">
            <v>DR</v>
          </cell>
          <cell r="L2649">
            <v>37837</v>
          </cell>
          <cell r="N2649">
            <v>190</v>
          </cell>
          <cell r="P2649">
            <v>25</v>
          </cell>
          <cell r="Q2649">
            <v>4</v>
          </cell>
          <cell r="R2649">
            <v>0.93999999761581421</v>
          </cell>
          <cell r="S2649">
            <v>4.309999942779541</v>
          </cell>
          <cell r="T2649">
            <v>2.6600000858306885</v>
          </cell>
          <cell r="U2649">
            <v>1.1100000143051147</v>
          </cell>
          <cell r="V2649">
            <v>24.889999389648438</v>
          </cell>
          <cell r="W2649" t="str">
            <v>CISCO_DAILY_BILL_DTL20030910.TXT</v>
          </cell>
          <cell r="X2649">
            <v>37875</v>
          </cell>
          <cell r="Z2649" t="str">
            <v>Print Summary</v>
          </cell>
        </row>
        <row r="2650">
          <cell r="E2650">
            <v>37895</v>
          </cell>
          <cell r="F2650">
            <v>29</v>
          </cell>
          <cell r="G2650">
            <v>242</v>
          </cell>
          <cell r="K2650" t="str">
            <v>DR</v>
          </cell>
          <cell r="L2650">
            <v>37866</v>
          </cell>
          <cell r="N2650">
            <v>207</v>
          </cell>
          <cell r="P2650">
            <v>29</v>
          </cell>
          <cell r="Q2650">
            <v>6</v>
          </cell>
          <cell r="R2650">
            <v>1.1499999761581421</v>
          </cell>
          <cell r="S2650">
            <v>5.0199999809265137</v>
          </cell>
          <cell r="T2650">
            <v>3.9900000095367432</v>
          </cell>
          <cell r="U2650">
            <v>1.0800000429153442</v>
          </cell>
          <cell r="V2650">
            <v>28.790000915527344</v>
          </cell>
          <cell r="W2650" t="str">
            <v>CISCO_DAILY_BILL_DTL20031002.TXT</v>
          </cell>
          <cell r="X2650">
            <v>37897</v>
          </cell>
          <cell r="Z2650" t="str">
            <v>Print Summary</v>
          </cell>
          <cell r="AA2650" t="str">
            <v>CPP Notification Failure. Move 4 kWh from super peak to on peak.</v>
          </cell>
        </row>
        <row r="2651">
          <cell r="E2651">
            <v>37924</v>
          </cell>
          <cell r="F2651">
            <v>29</v>
          </cell>
          <cell r="G2651">
            <v>234</v>
          </cell>
          <cell r="K2651" t="str">
            <v>DR</v>
          </cell>
          <cell r="L2651">
            <v>37895</v>
          </cell>
          <cell r="N2651">
            <v>195</v>
          </cell>
          <cell r="P2651">
            <v>35</v>
          </cell>
          <cell r="Q2651">
            <v>4</v>
          </cell>
          <cell r="R2651">
            <v>1.0900000333786011</v>
          </cell>
          <cell r="S2651">
            <v>6.0500001907348633</v>
          </cell>
          <cell r="T2651">
            <v>2.6600000858306885</v>
          </cell>
          <cell r="U2651">
            <v>1.0399999618530273</v>
          </cell>
          <cell r="V2651">
            <v>28.25</v>
          </cell>
          <cell r="W2651" t="str">
            <v>CISCO_DAILY_BILL_DTL20031104.TXT</v>
          </cell>
          <cell r="X2651">
            <v>37930</v>
          </cell>
          <cell r="Z2651" t="str">
            <v>Print Summary</v>
          </cell>
        </row>
        <row r="2652">
          <cell r="E2652">
            <v>37957</v>
          </cell>
          <cell r="F2652">
            <v>33</v>
          </cell>
          <cell r="G2652">
            <v>306</v>
          </cell>
          <cell r="K2652" t="str">
            <v>DR</v>
          </cell>
          <cell r="L2652">
            <v>37924</v>
          </cell>
          <cell r="N2652">
            <v>257</v>
          </cell>
          <cell r="P2652">
            <v>49</v>
          </cell>
          <cell r="Q2652">
            <v>0</v>
          </cell>
          <cell r="R2652">
            <v>8.5699996948242188</v>
          </cell>
          <cell r="S2652">
            <v>12.760000228881836</v>
          </cell>
          <cell r="T2652">
            <v>0</v>
          </cell>
          <cell r="U2652">
            <v>1.3600000143051147</v>
          </cell>
          <cell r="V2652">
            <v>45.459999084472656</v>
          </cell>
          <cell r="W2652" t="str">
            <v>CISCO_DAILY_BILL_DTL20031203.TXT</v>
          </cell>
          <cell r="X2652">
            <v>37959</v>
          </cell>
          <cell r="Z2652" t="str">
            <v>Print Summary</v>
          </cell>
        </row>
        <row r="2653">
          <cell r="E2653">
            <v>37990</v>
          </cell>
          <cell r="F2653">
            <v>33</v>
          </cell>
          <cell r="G2653">
            <v>414</v>
          </cell>
          <cell r="K2653" t="str">
            <v>DR</v>
          </cell>
          <cell r="L2653">
            <v>37957</v>
          </cell>
          <cell r="N2653">
            <v>365</v>
          </cell>
          <cell r="P2653">
            <v>49</v>
          </cell>
          <cell r="Q2653">
            <v>0</v>
          </cell>
          <cell r="R2653">
            <v>12.420000076293945</v>
          </cell>
          <cell r="S2653">
            <v>12.939999580383301</v>
          </cell>
          <cell r="T2653">
            <v>0</v>
          </cell>
          <cell r="U2653">
            <v>1.8400000333786011</v>
          </cell>
          <cell r="V2653">
            <v>58.939998626708984</v>
          </cell>
          <cell r="W2653" t="str">
            <v>CISCO_DAILY_BILL_DTL20040105.TXT</v>
          </cell>
          <cell r="X2653">
            <v>37992</v>
          </cell>
          <cell r="Z2653" t="str">
            <v>Print Summary</v>
          </cell>
        </row>
        <row r="2654">
          <cell r="E2654">
            <v>38019</v>
          </cell>
          <cell r="F2654">
            <v>29</v>
          </cell>
          <cell r="G2654">
            <v>222</v>
          </cell>
          <cell r="K2654" t="str">
            <v>DR</v>
          </cell>
          <cell r="L2654">
            <v>37990</v>
          </cell>
          <cell r="N2654">
            <v>190</v>
          </cell>
          <cell r="P2654">
            <v>30</v>
          </cell>
          <cell r="Q2654">
            <v>2</v>
          </cell>
          <cell r="R2654">
            <v>6.429999828338623</v>
          </cell>
          <cell r="S2654">
            <v>7.9200000762939453</v>
          </cell>
          <cell r="T2654">
            <v>0.95999997854232788</v>
          </cell>
          <cell r="U2654">
            <v>1.0199999809265137</v>
          </cell>
          <cell r="V2654">
            <v>32.459999084472656</v>
          </cell>
          <cell r="W2654" t="str">
            <v>CISCO_DAILY_BILL_DTL20040204.TXT</v>
          </cell>
          <cell r="X2654">
            <v>38022</v>
          </cell>
          <cell r="Z2654" t="str">
            <v>Print Summary</v>
          </cell>
        </row>
        <row r="2655">
          <cell r="E2655">
            <v>38049</v>
          </cell>
          <cell r="F2655">
            <v>30</v>
          </cell>
          <cell r="G2655">
            <v>249</v>
          </cell>
          <cell r="K2655" t="str">
            <v>DR</v>
          </cell>
          <cell r="L2655">
            <v>38019</v>
          </cell>
          <cell r="N2655">
            <v>221</v>
          </cell>
          <cell r="P2655">
            <v>27</v>
          </cell>
          <cell r="Q2655">
            <v>1</v>
          </cell>
          <cell r="R2655">
            <v>7.4099998474121094</v>
          </cell>
          <cell r="S2655">
            <v>7.1100001335144043</v>
          </cell>
          <cell r="T2655">
            <v>0.47999998927116394</v>
          </cell>
          <cell r="U2655">
            <v>1.2300000190734863</v>
          </cell>
          <cell r="V2655">
            <v>34.360000610351563</v>
          </cell>
          <cell r="W2655" t="str">
            <v>CISCO_DAILY_BILL_DTL20040304.TXT</v>
          </cell>
          <cell r="X2655">
            <v>38051</v>
          </cell>
          <cell r="Z2655" t="str">
            <v>Print Summary</v>
          </cell>
        </row>
        <row r="2656">
          <cell r="E2656">
            <v>38078</v>
          </cell>
          <cell r="F2656">
            <v>29</v>
          </cell>
          <cell r="G2656">
            <v>213</v>
          </cell>
          <cell r="K2656" t="str">
            <v>DR</v>
          </cell>
          <cell r="L2656">
            <v>38049</v>
          </cell>
          <cell r="N2656">
            <v>186</v>
          </cell>
          <cell r="P2656">
            <v>27</v>
          </cell>
          <cell r="Q2656">
            <v>0</v>
          </cell>
          <cell r="R2656">
            <v>6.2399997711181641</v>
          </cell>
          <cell r="S2656">
            <v>7.119999885559082</v>
          </cell>
          <cell r="T2656">
            <v>0</v>
          </cell>
          <cell r="U2656">
            <v>1.0499999523162842</v>
          </cell>
          <cell r="V2656">
            <v>30.219999313354492</v>
          </cell>
          <cell r="W2656" t="str">
            <v>CISCO_DAILY_BILL_DTL20040402.TXT</v>
          </cell>
          <cell r="X2656">
            <v>38082</v>
          </cell>
          <cell r="Z2656" t="str">
            <v>Print Summary</v>
          </cell>
        </row>
        <row r="2657">
          <cell r="E2657">
            <v>38109</v>
          </cell>
          <cell r="F2657">
            <v>31</v>
          </cell>
          <cell r="G2657">
            <v>236</v>
          </cell>
          <cell r="K2657" t="str">
            <v>DR</v>
          </cell>
          <cell r="L2657">
            <v>38078</v>
          </cell>
          <cell r="N2657">
            <v>206</v>
          </cell>
          <cell r="P2657">
            <v>30</v>
          </cell>
          <cell r="Q2657">
            <v>0</v>
          </cell>
          <cell r="R2657">
            <v>3.940000057220459</v>
          </cell>
          <cell r="S2657">
            <v>7.5500001907348633</v>
          </cell>
          <cell r="T2657">
            <v>0</v>
          </cell>
          <cell r="U2657">
            <v>1.1599999666213989</v>
          </cell>
          <cell r="V2657">
            <v>31.209999084472656</v>
          </cell>
          <cell r="W2657" t="str">
            <v>CISCO_DAILY_BILL_DTL20040503.TXT</v>
          </cell>
          <cell r="X2657">
            <v>38111</v>
          </cell>
          <cell r="Z2657" t="str">
            <v>Print Summary</v>
          </cell>
        </row>
        <row r="2658">
          <cell r="E2658">
            <v>38140</v>
          </cell>
          <cell r="F2658">
            <v>31</v>
          </cell>
          <cell r="G2658">
            <v>224</v>
          </cell>
          <cell r="K2658" t="str">
            <v>DR</v>
          </cell>
          <cell r="L2658">
            <v>38109</v>
          </cell>
          <cell r="N2658">
            <v>196</v>
          </cell>
          <cell r="P2658">
            <v>28</v>
          </cell>
          <cell r="Q2658">
            <v>0</v>
          </cell>
          <cell r="R2658">
            <v>-2.309999942779541</v>
          </cell>
          <cell r="S2658">
            <v>4.3499999046325684</v>
          </cell>
          <cell r="T2658">
            <v>0</v>
          </cell>
          <cell r="U2658">
            <v>1.1000000238418579</v>
          </cell>
          <cell r="V2658">
            <v>21.170000076293945</v>
          </cell>
          <cell r="W2658" t="str">
            <v>CISCO_DAILY_BILL_DTL20040603.TXT</v>
          </cell>
          <cell r="X2658">
            <v>38142</v>
          </cell>
          <cell r="Z2658" t="str">
            <v>Print Summary</v>
          </cell>
        </row>
        <row r="2659">
          <cell r="E2659">
            <v>38169</v>
          </cell>
          <cell r="F2659">
            <v>29</v>
          </cell>
          <cell r="G2659">
            <v>213</v>
          </cell>
          <cell r="K2659" t="str">
            <v>DR</v>
          </cell>
          <cell r="L2659">
            <v>38140</v>
          </cell>
          <cell r="N2659">
            <v>186</v>
          </cell>
          <cell r="P2659">
            <v>27</v>
          </cell>
          <cell r="Q2659">
            <v>0</v>
          </cell>
          <cell r="R2659">
            <v>-2.190000057220459</v>
          </cell>
          <cell r="S2659">
            <v>4.1999998092651367</v>
          </cell>
          <cell r="T2659">
            <v>0</v>
          </cell>
          <cell r="U2659">
            <v>1.0499999523162842</v>
          </cell>
          <cell r="V2659">
            <v>20.209999084472656</v>
          </cell>
          <cell r="W2659" t="str">
            <v>CISCO_DAILY_BILL_DTL20040702.TXT</v>
          </cell>
          <cell r="X2659">
            <v>38174</v>
          </cell>
          <cell r="Z2659" t="str">
            <v>Print Summary</v>
          </cell>
        </row>
        <row r="2660">
          <cell r="E2660">
            <v>38201</v>
          </cell>
          <cell r="F2660">
            <v>32</v>
          </cell>
          <cell r="G2660">
            <v>242</v>
          </cell>
          <cell r="K2660" t="str">
            <v>DR</v>
          </cell>
          <cell r="L2660">
            <v>38169</v>
          </cell>
          <cell r="N2660">
            <v>213</v>
          </cell>
          <cell r="P2660">
            <v>24</v>
          </cell>
          <cell r="Q2660">
            <v>5</v>
          </cell>
          <cell r="R2660">
            <v>-2.5099999904632568</v>
          </cell>
          <cell r="S2660">
            <v>3.7300000190734863</v>
          </cell>
          <cell r="T2660">
            <v>3.2400000095367432</v>
          </cell>
          <cell r="U2660">
            <v>1.190000057220459</v>
          </cell>
          <cell r="V2660">
            <v>25.129999160766602</v>
          </cell>
          <cell r="W2660" t="str">
            <v>CISCO_DAILY_BILL_DTL20040803.TXT</v>
          </cell>
          <cell r="X2660">
            <v>38203</v>
          </cell>
          <cell r="Z2660" t="str">
            <v>Print Summary</v>
          </cell>
        </row>
        <row r="2661">
          <cell r="E2661">
            <v>38230</v>
          </cell>
          <cell r="F2661">
            <v>29</v>
          </cell>
          <cell r="G2661">
            <v>222</v>
          </cell>
          <cell r="K2661" t="str">
            <v>DR</v>
          </cell>
          <cell r="L2661">
            <v>38201</v>
          </cell>
          <cell r="N2661">
            <v>193</v>
          </cell>
          <cell r="P2661">
            <v>24</v>
          </cell>
          <cell r="Q2661">
            <v>5</v>
          </cell>
          <cell r="R2661">
            <v>-2.3299999237060547</v>
          </cell>
          <cell r="S2661">
            <v>3.7300000190734863</v>
          </cell>
          <cell r="T2661">
            <v>3.2300000190734863</v>
          </cell>
          <cell r="U2661">
            <v>1.1000000238418579</v>
          </cell>
          <cell r="V2661">
            <v>23.600000381469727</v>
          </cell>
          <cell r="W2661" t="str">
            <v>CISCO_DAILY_BILL_DTL20040902.TXT</v>
          </cell>
          <cell r="X2661">
            <v>38233</v>
          </cell>
          <cell r="Z2661" t="str">
            <v>Print Summary</v>
          </cell>
        </row>
        <row r="2662">
          <cell r="E2662">
            <v>38169</v>
          </cell>
          <cell r="F2662">
            <v>28</v>
          </cell>
          <cell r="G2662">
            <v>989</v>
          </cell>
          <cell r="K2662" t="str">
            <v>DR</v>
          </cell>
          <cell r="L2662">
            <v>38141</v>
          </cell>
          <cell r="N2662">
            <v>798</v>
          </cell>
          <cell r="P2662">
            <v>191</v>
          </cell>
          <cell r="Q2662">
            <v>0</v>
          </cell>
          <cell r="R2662">
            <v>-9.3900003433227539</v>
          </cell>
          <cell r="S2662">
            <v>29.709999084472656</v>
          </cell>
          <cell r="T2662">
            <v>0</v>
          </cell>
          <cell r="U2662">
            <v>4.880000114440918</v>
          </cell>
          <cell r="V2662">
            <v>135.27999877929688</v>
          </cell>
          <cell r="W2662" t="str">
            <v>CISCO_DAILY_BILL_DTL20040702.TXT</v>
          </cell>
          <cell r="X2662">
            <v>38174</v>
          </cell>
          <cell r="Z2662" t="str">
            <v>Print Summary</v>
          </cell>
        </row>
        <row r="2663">
          <cell r="E2663">
            <v>38201</v>
          </cell>
          <cell r="F2663">
            <v>32</v>
          </cell>
          <cell r="G2663">
            <v>1559</v>
          </cell>
          <cell r="K2663" t="str">
            <v>DR</v>
          </cell>
          <cell r="L2663">
            <v>38169</v>
          </cell>
          <cell r="N2663">
            <v>1078</v>
          </cell>
          <cell r="P2663">
            <v>417</v>
          </cell>
          <cell r="Q2663">
            <v>64</v>
          </cell>
          <cell r="R2663">
            <v>-12.689999580383301</v>
          </cell>
          <cell r="S2663">
            <v>64.860000610351563</v>
          </cell>
          <cell r="T2663">
            <v>41.490001678466797</v>
          </cell>
          <cell r="U2663">
            <v>7.690000057220459</v>
          </cell>
          <cell r="V2663">
            <v>291.72000122070313</v>
          </cell>
          <cell r="W2663" t="str">
            <v>CISCO_DAILY_BILL_DTL20040803.TXT</v>
          </cell>
          <cell r="X2663">
            <v>38203</v>
          </cell>
          <cell r="Z2663" t="str">
            <v>Print Summary</v>
          </cell>
        </row>
        <row r="2664">
          <cell r="E2664">
            <v>38230</v>
          </cell>
          <cell r="F2664">
            <v>29</v>
          </cell>
          <cell r="G2664">
            <v>1245</v>
          </cell>
          <cell r="K2664" t="str">
            <v>DR</v>
          </cell>
          <cell r="L2664">
            <v>38201</v>
          </cell>
          <cell r="N2664">
            <v>834</v>
          </cell>
          <cell r="P2664">
            <v>235</v>
          </cell>
          <cell r="Q2664">
            <v>176</v>
          </cell>
          <cell r="R2664">
            <v>-10.079999923706055</v>
          </cell>
          <cell r="S2664">
            <v>36.549999237060547</v>
          </cell>
          <cell r="T2664">
            <v>113.70999908447266</v>
          </cell>
          <cell r="U2664">
            <v>6.1500000953674316</v>
          </cell>
          <cell r="V2664">
            <v>294.1099853515625</v>
          </cell>
          <cell r="W2664" t="str">
            <v>CISCO_DAILY_BILL_DTL20040902.TXT</v>
          </cell>
          <cell r="X2664">
            <v>38233</v>
          </cell>
          <cell r="Z2664" t="str">
            <v>Print Summary</v>
          </cell>
        </row>
        <row r="2665">
          <cell r="E2665">
            <v>37987</v>
          </cell>
          <cell r="F2665">
            <v>30</v>
          </cell>
          <cell r="G2665">
            <v>528</v>
          </cell>
          <cell r="K2665" t="str">
            <v>DRLI</v>
          </cell>
          <cell r="L2665">
            <v>37957</v>
          </cell>
          <cell r="N2665">
            <v>445</v>
          </cell>
          <cell r="P2665">
            <v>83</v>
          </cell>
          <cell r="Q2665">
            <v>0</v>
          </cell>
          <cell r="R2665">
            <v>18.969999313354492</v>
          </cell>
          <cell r="S2665">
            <v>3.9500000476837158</v>
          </cell>
          <cell r="T2665">
            <v>0</v>
          </cell>
          <cell r="U2665">
            <v>0</v>
          </cell>
          <cell r="V2665">
            <v>48.150001525878906</v>
          </cell>
          <cell r="W2665" t="str">
            <v>CISCO_DAILY_BILL_DTL20040105.TXT</v>
          </cell>
          <cell r="X2665">
            <v>37992</v>
          </cell>
          <cell r="Z2665" t="str">
            <v>Print Summary</v>
          </cell>
        </row>
        <row r="2666">
          <cell r="E2666">
            <v>38018</v>
          </cell>
          <cell r="F2666">
            <v>31</v>
          </cell>
          <cell r="G2666">
            <v>572</v>
          </cell>
          <cell r="K2666" t="str">
            <v>DRLI</v>
          </cell>
          <cell r="L2666">
            <v>37987</v>
          </cell>
          <cell r="N2666">
            <v>497</v>
          </cell>
          <cell r="P2666">
            <v>65</v>
          </cell>
          <cell r="Q2666">
            <v>10</v>
          </cell>
          <cell r="R2666">
            <v>21.229999542236328</v>
          </cell>
          <cell r="S2666">
            <v>3.0999999046325684</v>
          </cell>
          <cell r="T2666">
            <v>6.5799999237060547</v>
          </cell>
          <cell r="U2666">
            <v>0</v>
          </cell>
          <cell r="V2666">
            <v>60.840000152587891</v>
          </cell>
          <cell r="W2666" t="str">
            <v>CISCO_DAILY_BILL_DTL20040202.TXT</v>
          </cell>
          <cell r="X2666">
            <v>38020</v>
          </cell>
          <cell r="Z2666" t="str">
            <v>Print Summary</v>
          </cell>
        </row>
        <row r="2667">
          <cell r="E2667">
            <v>38048</v>
          </cell>
          <cell r="F2667">
            <v>30</v>
          </cell>
          <cell r="G2667">
            <v>468</v>
          </cell>
          <cell r="K2667" t="str">
            <v>DRLI</v>
          </cell>
          <cell r="L2667">
            <v>38018</v>
          </cell>
          <cell r="N2667">
            <v>400</v>
          </cell>
          <cell r="P2667">
            <v>66</v>
          </cell>
          <cell r="Q2667">
            <v>2</v>
          </cell>
          <cell r="R2667">
            <v>17.139999389648438</v>
          </cell>
          <cell r="S2667">
            <v>3.1500000953674316</v>
          </cell>
          <cell r="T2667">
            <v>1.3200000524520874</v>
          </cell>
          <cell r="U2667">
            <v>0</v>
          </cell>
          <cell r="V2667">
            <v>44.540000915527344</v>
          </cell>
          <cell r="W2667" t="str">
            <v>CISCO_DAILY_BILL_DTL20040303.TXT</v>
          </cell>
          <cell r="X2667">
            <v>38050</v>
          </cell>
          <cell r="Z2667" t="str">
            <v>Print Summary</v>
          </cell>
        </row>
        <row r="2668">
          <cell r="E2668">
            <v>38077</v>
          </cell>
          <cell r="F2668">
            <v>29</v>
          </cell>
          <cell r="G2668">
            <v>408</v>
          </cell>
          <cell r="K2668" t="str">
            <v>DRLI</v>
          </cell>
          <cell r="L2668">
            <v>38048</v>
          </cell>
          <cell r="N2668">
            <v>350</v>
          </cell>
          <cell r="P2668">
            <v>58</v>
          </cell>
          <cell r="Q2668">
            <v>0</v>
          </cell>
          <cell r="R2668">
            <v>14.989999771118164</v>
          </cell>
          <cell r="S2668">
            <v>2.7699999809265137</v>
          </cell>
          <cell r="T2668">
            <v>0</v>
          </cell>
          <cell r="U2668">
            <v>0</v>
          </cell>
          <cell r="V2668">
            <v>37.900001525878906</v>
          </cell>
          <cell r="W2668" t="str">
            <v>CISCO_DAILY_BILL_DTL20040401.TXT</v>
          </cell>
          <cell r="X2668">
            <v>38079</v>
          </cell>
          <cell r="Z2668" t="str">
            <v>Print Summary</v>
          </cell>
        </row>
        <row r="2669">
          <cell r="E2669">
            <v>38106</v>
          </cell>
          <cell r="F2669">
            <v>29</v>
          </cell>
          <cell r="G2669">
            <v>399</v>
          </cell>
          <cell r="K2669" t="str">
            <v>DRLI</v>
          </cell>
          <cell r="L2669">
            <v>38077</v>
          </cell>
          <cell r="N2669">
            <v>341</v>
          </cell>
          <cell r="P2669">
            <v>58</v>
          </cell>
          <cell r="Q2669">
            <v>0</v>
          </cell>
          <cell r="R2669">
            <v>10.579999923706055</v>
          </cell>
          <cell r="S2669">
            <v>2.0999999046325684</v>
          </cell>
          <cell r="T2669">
            <v>0</v>
          </cell>
          <cell r="U2669">
            <v>0</v>
          </cell>
          <cell r="V2669">
            <v>34.700000762939453</v>
          </cell>
          <cell r="W2669" t="str">
            <v>CISCO_DAILY_BILL_DTL20040430.TXT</v>
          </cell>
          <cell r="X2669">
            <v>38110</v>
          </cell>
          <cell r="Z2669" t="str">
            <v>Print Summary</v>
          </cell>
        </row>
        <row r="2670">
          <cell r="E2670">
            <v>38169</v>
          </cell>
          <cell r="F2670">
            <v>28</v>
          </cell>
          <cell r="G2670">
            <v>1124</v>
          </cell>
          <cell r="K2670" t="str">
            <v>DR</v>
          </cell>
          <cell r="L2670">
            <v>38141</v>
          </cell>
          <cell r="N2670">
            <v>930</v>
          </cell>
          <cell r="P2670">
            <v>194</v>
          </cell>
          <cell r="Q2670">
            <v>0</v>
          </cell>
          <cell r="R2670">
            <v>25.319999694824219</v>
          </cell>
          <cell r="S2670">
            <v>26.620000839233398</v>
          </cell>
          <cell r="T2670">
            <v>0</v>
          </cell>
          <cell r="U2670">
            <v>5.5500001907348633</v>
          </cell>
          <cell r="V2670">
            <v>187.91999816894531</v>
          </cell>
          <cell r="W2670" t="str">
            <v>CISCO_DAILY_BILL_DTL20040702.TXT</v>
          </cell>
          <cell r="X2670">
            <v>38174</v>
          </cell>
          <cell r="Z2670" t="str">
            <v>Print Summary</v>
          </cell>
        </row>
        <row r="2671">
          <cell r="E2671">
            <v>38201</v>
          </cell>
          <cell r="F2671">
            <v>32</v>
          </cell>
          <cell r="G2671">
            <v>1180</v>
          </cell>
          <cell r="K2671" t="str">
            <v>DR</v>
          </cell>
          <cell r="L2671">
            <v>38169</v>
          </cell>
          <cell r="N2671">
            <v>1014</v>
          </cell>
          <cell r="P2671">
            <v>148</v>
          </cell>
          <cell r="Q2671">
            <v>18</v>
          </cell>
          <cell r="R2671">
            <v>27.610000610351563</v>
          </cell>
          <cell r="S2671">
            <v>20.309999465942383</v>
          </cell>
          <cell r="T2671">
            <v>8.2299995422363281</v>
          </cell>
          <cell r="U2671">
            <v>5.820000171661377</v>
          </cell>
          <cell r="V2671">
            <v>195.16000366210938</v>
          </cell>
          <cell r="W2671" t="str">
            <v>CISCO_DAILY_BILL_DTL20040803.TXT</v>
          </cell>
          <cell r="X2671">
            <v>38203</v>
          </cell>
          <cell r="Z2671" t="str">
            <v>Print Summary</v>
          </cell>
        </row>
        <row r="2672">
          <cell r="E2672">
            <v>38230</v>
          </cell>
          <cell r="F2672">
            <v>29</v>
          </cell>
          <cell r="G2672">
            <v>1042</v>
          </cell>
          <cell r="K2672" t="str">
            <v>DR</v>
          </cell>
          <cell r="L2672">
            <v>38201</v>
          </cell>
          <cell r="N2672">
            <v>893</v>
          </cell>
          <cell r="P2672">
            <v>124</v>
          </cell>
          <cell r="Q2672">
            <v>25</v>
          </cell>
          <cell r="R2672">
            <v>24.100000381469727</v>
          </cell>
          <cell r="S2672">
            <v>17.020000457763672</v>
          </cell>
          <cell r="T2672">
            <v>11.390000343322754</v>
          </cell>
          <cell r="U2672">
            <v>5.1399998664855957</v>
          </cell>
          <cell r="V2672">
            <v>174.44000244140625</v>
          </cell>
          <cell r="W2672" t="str">
            <v>CISCO_DAILY_BILL_DTL20040902.TXT</v>
          </cell>
          <cell r="X2672">
            <v>38233</v>
          </cell>
          <cell r="Z2672" t="str">
            <v>Print Summary</v>
          </cell>
        </row>
        <row r="2673">
          <cell r="E2673">
            <v>37836</v>
          </cell>
          <cell r="F2673">
            <v>31</v>
          </cell>
          <cell r="G2673">
            <v>732</v>
          </cell>
          <cell r="K2673" t="str">
            <v>DR</v>
          </cell>
          <cell r="L2673">
            <v>37805</v>
          </cell>
          <cell r="N2673">
            <v>598</v>
          </cell>
          <cell r="P2673">
            <v>129</v>
          </cell>
          <cell r="Q2673">
            <v>5</v>
          </cell>
          <cell r="R2673">
            <v>2.9100000858306885</v>
          </cell>
          <cell r="S2673">
            <v>22.209999084472656</v>
          </cell>
          <cell r="T2673">
            <v>3.3199999332427979</v>
          </cell>
          <cell r="U2673">
            <v>3.75</v>
          </cell>
          <cell r="V2673">
            <v>96.919998168945313</v>
          </cell>
          <cell r="W2673" t="str">
            <v>CISCO_DAILY_BILL_DTL20030806.TXT</v>
          </cell>
          <cell r="X2673">
            <v>37840</v>
          </cell>
          <cell r="Z2673" t="str">
            <v>Print Summary</v>
          </cell>
          <cell r="AA2673" t="str">
            <v>CPP Notification Failure. Move 4 kWh from super peak to on peak.</v>
          </cell>
        </row>
        <row r="2674">
          <cell r="E2674">
            <v>37866</v>
          </cell>
          <cell r="F2674">
            <v>30</v>
          </cell>
          <cell r="G2674">
            <v>802</v>
          </cell>
          <cell r="K2674" t="str">
            <v>DR</v>
          </cell>
          <cell r="L2674">
            <v>37836</v>
          </cell>
          <cell r="N2674">
            <v>620</v>
          </cell>
          <cell r="P2674">
            <v>164</v>
          </cell>
          <cell r="Q2674">
            <v>18</v>
          </cell>
          <cell r="R2674">
            <v>3.0399999618530273</v>
          </cell>
          <cell r="S2674">
            <v>28.25</v>
          </cell>
          <cell r="T2674">
            <v>11.970000267028809</v>
          </cell>
          <cell r="U2674">
            <v>4.0799999237060547</v>
          </cell>
          <cell r="V2674">
            <v>120.88999938964844</v>
          </cell>
          <cell r="W2674" t="str">
            <v>CISCO_DAILY_BILL_DTL20030903.TXT</v>
          </cell>
          <cell r="X2674">
            <v>37868</v>
          </cell>
          <cell r="Z2674" t="str">
            <v>Print Summary</v>
          </cell>
        </row>
        <row r="2675">
          <cell r="E2675">
            <v>37895</v>
          </cell>
          <cell r="F2675">
            <v>29</v>
          </cell>
          <cell r="G2675">
            <v>713</v>
          </cell>
          <cell r="K2675" t="str">
            <v>DR</v>
          </cell>
          <cell r="L2675">
            <v>37866</v>
          </cell>
          <cell r="N2675">
            <v>585</v>
          </cell>
          <cell r="P2675">
            <v>114</v>
          </cell>
          <cell r="Q2675">
            <v>14</v>
          </cell>
          <cell r="R2675">
            <v>3.2599999904632568</v>
          </cell>
          <cell r="S2675">
            <v>19.700000762939453</v>
          </cell>
          <cell r="T2675">
            <v>9.3199996948242188</v>
          </cell>
          <cell r="U2675">
            <v>3.1600000858306885</v>
          </cell>
          <cell r="V2675">
            <v>99.349998474121094</v>
          </cell>
          <cell r="W2675" t="str">
            <v>CISCO_DAILY_BILL_DTL20031002.TXT</v>
          </cell>
          <cell r="X2675">
            <v>37897</v>
          </cell>
          <cell r="Z2675" t="str">
            <v>Print Summary</v>
          </cell>
        </row>
        <row r="2676">
          <cell r="E2676">
            <v>37924</v>
          </cell>
          <cell r="F2676">
            <v>29</v>
          </cell>
          <cell r="G2676">
            <v>743</v>
          </cell>
          <cell r="K2676" t="str">
            <v>DR</v>
          </cell>
          <cell r="L2676">
            <v>37895</v>
          </cell>
          <cell r="N2676">
            <v>593</v>
          </cell>
          <cell r="P2676">
            <v>138</v>
          </cell>
          <cell r="Q2676">
            <v>12</v>
          </cell>
          <cell r="R2676">
            <v>3.2999999523162842</v>
          </cell>
          <cell r="S2676">
            <v>23.850000381469727</v>
          </cell>
          <cell r="T2676">
            <v>7.9899997711181641</v>
          </cell>
          <cell r="U2676">
            <v>3.2899999618530273</v>
          </cell>
          <cell r="V2676">
            <v>107.31999969482422</v>
          </cell>
          <cell r="W2676" t="str">
            <v>CISCO_DAILY_BILL_DTL20031104.TXT</v>
          </cell>
          <cell r="X2676">
            <v>37930</v>
          </cell>
          <cell r="Z2676" t="str">
            <v>Print Summary</v>
          </cell>
        </row>
        <row r="2677">
          <cell r="E2677">
            <v>37957</v>
          </cell>
          <cell r="F2677">
            <v>33</v>
          </cell>
          <cell r="G2677">
            <v>736</v>
          </cell>
          <cell r="K2677" t="str">
            <v>DR</v>
          </cell>
          <cell r="L2677">
            <v>37924</v>
          </cell>
          <cell r="N2677">
            <v>596</v>
          </cell>
          <cell r="P2677">
            <v>140</v>
          </cell>
          <cell r="Q2677">
            <v>0</v>
          </cell>
          <cell r="R2677">
            <v>19.739999771118164</v>
          </cell>
          <cell r="S2677">
            <v>36.419998168945313</v>
          </cell>
          <cell r="T2677">
            <v>0</v>
          </cell>
          <cell r="U2677">
            <v>3.2599999904632568</v>
          </cell>
          <cell r="V2677">
            <v>122.75</v>
          </cell>
          <cell r="W2677" t="str">
            <v>CISCO_DAILY_BILL_DTL20031204.TXT</v>
          </cell>
          <cell r="X2677">
            <v>37960</v>
          </cell>
          <cell r="Z2677" t="str">
            <v>Print Summary</v>
          </cell>
        </row>
        <row r="2678">
          <cell r="E2678">
            <v>37990</v>
          </cell>
          <cell r="F2678">
            <v>33</v>
          </cell>
          <cell r="G2678">
            <v>1160</v>
          </cell>
          <cell r="K2678" t="str">
            <v>DR</v>
          </cell>
          <cell r="L2678">
            <v>37957</v>
          </cell>
          <cell r="N2678">
            <v>948</v>
          </cell>
          <cell r="P2678">
            <v>212</v>
          </cell>
          <cell r="Q2678">
            <v>0</v>
          </cell>
          <cell r="R2678">
            <v>32.25</v>
          </cell>
          <cell r="S2678">
            <v>55.970001220703125</v>
          </cell>
          <cell r="T2678">
            <v>0</v>
          </cell>
          <cell r="U2678">
            <v>5.1599998474121094</v>
          </cell>
          <cell r="V2678">
            <v>203.55000305175781</v>
          </cell>
          <cell r="W2678" t="str">
            <v>CISCO_DAILY_BILL_DTL20040106.TXT</v>
          </cell>
          <cell r="X2678">
            <v>37993</v>
          </cell>
          <cell r="Z2678" t="str">
            <v>Print Summary</v>
          </cell>
        </row>
        <row r="2679">
          <cell r="E2679">
            <v>38019</v>
          </cell>
          <cell r="F2679">
            <v>29</v>
          </cell>
          <cell r="G2679">
            <v>670</v>
          </cell>
          <cell r="K2679" t="str">
            <v>DR</v>
          </cell>
          <cell r="L2679">
            <v>37990</v>
          </cell>
          <cell r="N2679">
            <v>532</v>
          </cell>
          <cell r="P2679">
            <v>125</v>
          </cell>
          <cell r="Q2679">
            <v>13</v>
          </cell>
          <cell r="R2679">
            <v>17.989999771118164</v>
          </cell>
          <cell r="S2679">
            <v>32.979999542236328</v>
          </cell>
          <cell r="T2679">
            <v>6.2899999618530273</v>
          </cell>
          <cell r="U2679">
            <v>3.1099998950958252</v>
          </cell>
          <cell r="V2679">
            <v>117.13999938964844</v>
          </cell>
          <cell r="W2679" t="str">
            <v>CISCO_DAILY_BILL_DTL20040203.TXT</v>
          </cell>
          <cell r="X2679">
            <v>38021</v>
          </cell>
          <cell r="Z2679" t="str">
            <v>Print Summary</v>
          </cell>
        </row>
        <row r="2680">
          <cell r="E2680">
            <v>38049</v>
          </cell>
          <cell r="F2680">
            <v>30</v>
          </cell>
          <cell r="G2680">
            <v>697</v>
          </cell>
          <cell r="K2680" t="str">
            <v>DR</v>
          </cell>
          <cell r="L2680">
            <v>38019</v>
          </cell>
          <cell r="N2680">
            <v>587</v>
          </cell>
          <cell r="P2680">
            <v>105</v>
          </cell>
          <cell r="Q2680">
            <v>5</v>
          </cell>
          <cell r="R2680">
            <v>19.680000305175781</v>
          </cell>
          <cell r="S2680">
            <v>27.670000076293945</v>
          </cell>
          <cell r="T2680">
            <v>2.4200000762939453</v>
          </cell>
          <cell r="U2680">
            <v>3.440000057220459</v>
          </cell>
          <cell r="V2680">
            <v>112.44000244140625</v>
          </cell>
          <cell r="W2680" t="str">
            <v>CISCO_DAILY_BILL_DTL20040304.TXT</v>
          </cell>
          <cell r="X2680">
            <v>38051</v>
          </cell>
          <cell r="Z2680" t="str">
            <v>Print Summary</v>
          </cell>
        </row>
        <row r="2681">
          <cell r="E2681">
            <v>38078</v>
          </cell>
          <cell r="F2681">
            <v>29</v>
          </cell>
          <cell r="G2681">
            <v>551</v>
          </cell>
          <cell r="K2681" t="str">
            <v>DR</v>
          </cell>
          <cell r="L2681">
            <v>38049</v>
          </cell>
          <cell r="N2681">
            <v>459</v>
          </cell>
          <cell r="P2681">
            <v>92</v>
          </cell>
          <cell r="Q2681">
            <v>0</v>
          </cell>
          <cell r="R2681">
            <v>15.390000343322754</v>
          </cell>
          <cell r="S2681">
            <v>24.239999771118164</v>
          </cell>
          <cell r="T2681">
            <v>0</v>
          </cell>
          <cell r="U2681">
            <v>2.7200000286102295</v>
          </cell>
          <cell r="V2681">
            <v>88.160003662109375</v>
          </cell>
          <cell r="W2681" t="str">
            <v>CISCO_DAILY_BILL_DTL20040402.TXT</v>
          </cell>
          <cell r="X2681">
            <v>38082</v>
          </cell>
          <cell r="Z2681" t="str">
            <v>Print Summary</v>
          </cell>
        </row>
        <row r="2682">
          <cell r="E2682">
            <v>38109</v>
          </cell>
          <cell r="F2682">
            <v>31</v>
          </cell>
          <cell r="G2682">
            <v>624</v>
          </cell>
          <cell r="K2682" t="str">
            <v>DR</v>
          </cell>
          <cell r="L2682">
            <v>38078</v>
          </cell>
          <cell r="N2682">
            <v>517</v>
          </cell>
          <cell r="P2682">
            <v>107</v>
          </cell>
          <cell r="Q2682">
            <v>0</v>
          </cell>
          <cell r="R2682">
            <v>10.029999732971191</v>
          </cell>
          <cell r="S2682">
            <v>26.819999694824219</v>
          </cell>
          <cell r="T2682">
            <v>0</v>
          </cell>
          <cell r="U2682">
            <v>3.0699999332427979</v>
          </cell>
          <cell r="V2682">
            <v>96.629997253417969</v>
          </cell>
          <cell r="W2682" t="str">
            <v>CISCO_DAILY_BILL_DTL20040503.TXT</v>
          </cell>
          <cell r="X2682">
            <v>38111</v>
          </cell>
          <cell r="Z2682" t="str">
            <v>Print Summary</v>
          </cell>
        </row>
        <row r="2683">
          <cell r="E2683">
            <v>38140</v>
          </cell>
          <cell r="F2683">
            <v>31</v>
          </cell>
          <cell r="G2683">
            <v>588</v>
          </cell>
          <cell r="K2683" t="str">
            <v>DR</v>
          </cell>
          <cell r="L2683">
            <v>38109</v>
          </cell>
          <cell r="N2683">
            <v>473</v>
          </cell>
          <cell r="P2683">
            <v>115</v>
          </cell>
          <cell r="Q2683">
            <v>0</v>
          </cell>
          <cell r="R2683">
            <v>-5.570000171661377</v>
          </cell>
          <cell r="S2683">
            <v>17.889999389648438</v>
          </cell>
          <cell r="T2683">
            <v>0</v>
          </cell>
          <cell r="U2683">
            <v>2.8900001049041748</v>
          </cell>
          <cell r="V2683">
            <v>69.849998474121094</v>
          </cell>
          <cell r="W2683" t="str">
            <v>CISCO_DAILY_BILL_DTL20040603.TXT</v>
          </cell>
          <cell r="X2683">
            <v>38142</v>
          </cell>
          <cell r="Z2683" t="str">
            <v>Print Summary</v>
          </cell>
        </row>
        <row r="2684">
          <cell r="E2684">
            <v>38169</v>
          </cell>
          <cell r="F2684">
            <v>29</v>
          </cell>
          <cell r="G2684">
            <v>492</v>
          </cell>
          <cell r="K2684" t="str">
            <v>DR</v>
          </cell>
          <cell r="L2684">
            <v>38140</v>
          </cell>
          <cell r="N2684">
            <v>415</v>
          </cell>
          <cell r="P2684">
            <v>77</v>
          </cell>
          <cell r="Q2684">
            <v>0</v>
          </cell>
          <cell r="R2684">
            <v>-4.880000114440918</v>
          </cell>
          <cell r="S2684">
            <v>11.979999542236328</v>
          </cell>
          <cell r="T2684">
            <v>0</v>
          </cell>
          <cell r="U2684">
            <v>2.4300000667572021</v>
          </cell>
          <cell r="V2684">
            <v>53.349998474121094</v>
          </cell>
          <cell r="W2684" t="str">
            <v>CISCO_DAILY_BILL_DTL20040702.TXT</v>
          </cell>
          <cell r="X2684">
            <v>38174</v>
          </cell>
          <cell r="Z2684" t="str">
            <v>Print Summary</v>
          </cell>
        </row>
        <row r="2685">
          <cell r="E2685">
            <v>38201</v>
          </cell>
          <cell r="F2685">
            <v>32</v>
          </cell>
          <cell r="G2685">
            <v>759</v>
          </cell>
          <cell r="K2685" t="str">
            <v>DR</v>
          </cell>
          <cell r="L2685">
            <v>38169</v>
          </cell>
          <cell r="N2685">
            <v>612</v>
          </cell>
          <cell r="P2685">
            <v>136</v>
          </cell>
          <cell r="Q2685">
            <v>11</v>
          </cell>
          <cell r="R2685">
            <v>-7.1999998092651367</v>
          </cell>
          <cell r="S2685">
            <v>21.149999618530273</v>
          </cell>
          <cell r="T2685">
            <v>7.130000114440918</v>
          </cell>
          <cell r="U2685">
            <v>3.7400000095367432</v>
          </cell>
          <cell r="V2685">
            <v>100.41999816894531</v>
          </cell>
          <cell r="W2685" t="str">
            <v>CISCO_DAILY_BILL_DTL20040804.TXT</v>
          </cell>
          <cell r="X2685">
            <v>38204</v>
          </cell>
          <cell r="Z2685" t="str">
            <v>Print Summary</v>
          </cell>
        </row>
        <row r="2686">
          <cell r="E2686">
            <v>38230</v>
          </cell>
          <cell r="F2686">
            <v>29</v>
          </cell>
          <cell r="G2686">
            <v>616</v>
          </cell>
          <cell r="K2686" t="str">
            <v>DR</v>
          </cell>
          <cell r="L2686">
            <v>38201</v>
          </cell>
          <cell r="N2686">
            <v>509</v>
          </cell>
          <cell r="P2686">
            <v>82</v>
          </cell>
          <cell r="Q2686">
            <v>25</v>
          </cell>
          <cell r="R2686">
            <v>-6.1100001335144043</v>
          </cell>
          <cell r="S2686">
            <v>12.75</v>
          </cell>
          <cell r="T2686">
            <v>16.170000076293945</v>
          </cell>
          <cell r="U2686">
            <v>3.0399999618530273</v>
          </cell>
          <cell r="V2686">
            <v>85.339996337890625</v>
          </cell>
          <cell r="W2686" t="str">
            <v>CISCO_DAILY_BILL_DTL20040902.TXT</v>
          </cell>
          <cell r="X2686">
            <v>38233</v>
          </cell>
          <cell r="Z2686" t="str">
            <v>Print Summary</v>
          </cell>
        </row>
        <row r="2687">
          <cell r="E2687">
            <v>37808</v>
          </cell>
          <cell r="F2687">
            <v>6</v>
          </cell>
          <cell r="G2687">
            <v>144</v>
          </cell>
          <cell r="K2687" t="str">
            <v>DR</v>
          </cell>
          <cell r="L2687">
            <v>37802</v>
          </cell>
          <cell r="N2687">
            <v>131</v>
          </cell>
          <cell r="P2687">
            <v>13</v>
          </cell>
          <cell r="Q2687">
            <v>0</v>
          </cell>
          <cell r="R2687">
            <v>5.75</v>
          </cell>
          <cell r="S2687">
            <v>2</v>
          </cell>
          <cell r="T2687">
            <v>0</v>
          </cell>
          <cell r="U2687">
            <v>0.74000000953674316</v>
          </cell>
          <cell r="V2687">
            <v>21.840000152587891</v>
          </cell>
          <cell r="W2687" t="str">
            <v>CISCO_DAILY_BILL_DTL20030710.TXT</v>
          </cell>
          <cell r="X2687">
            <v>37813</v>
          </cell>
          <cell r="Z2687" t="str">
            <v>Print Summary</v>
          </cell>
        </row>
        <row r="2688">
          <cell r="E2688">
            <v>37837</v>
          </cell>
          <cell r="F2688">
            <v>29</v>
          </cell>
          <cell r="G2688">
            <v>642</v>
          </cell>
          <cell r="K2688" t="str">
            <v>DR</v>
          </cell>
          <cell r="L2688">
            <v>37808</v>
          </cell>
          <cell r="N2688">
            <v>548</v>
          </cell>
          <cell r="P2688">
            <v>85</v>
          </cell>
          <cell r="Q2688">
            <v>9</v>
          </cell>
          <cell r="R2688">
            <v>24.040000915527344</v>
          </cell>
          <cell r="S2688">
            <v>13.079999923706055</v>
          </cell>
          <cell r="T2688">
            <v>4.2600002288818359</v>
          </cell>
          <cell r="U2688">
            <v>3.2999999523162842</v>
          </cell>
          <cell r="V2688">
            <v>102.83999633789063</v>
          </cell>
          <cell r="W2688" t="str">
            <v>CISCO_DAILY_BILL_DTL20030807.TXT</v>
          </cell>
          <cell r="X2688">
            <v>37841</v>
          </cell>
          <cell r="Z2688" t="str">
            <v>Print Summary</v>
          </cell>
          <cell r="AA2688" t="str">
            <v>CPP Notification Failure. Move 4 kWh from super peak to on peak.</v>
          </cell>
        </row>
        <row r="2689">
          <cell r="E2689">
            <v>37867</v>
          </cell>
          <cell r="F2689">
            <v>30</v>
          </cell>
          <cell r="G2689">
            <v>815</v>
          </cell>
          <cell r="K2689" t="str">
            <v>DR</v>
          </cell>
          <cell r="L2689">
            <v>37837</v>
          </cell>
          <cell r="N2689">
            <v>701</v>
          </cell>
          <cell r="P2689">
            <v>93</v>
          </cell>
          <cell r="Q2689">
            <v>21</v>
          </cell>
          <cell r="R2689">
            <v>30.799999237060547</v>
          </cell>
          <cell r="S2689">
            <v>14.310000419616699</v>
          </cell>
          <cell r="T2689">
            <v>9.9600000381469727</v>
          </cell>
          <cell r="U2689">
            <v>4.130000114440918</v>
          </cell>
          <cell r="V2689">
            <v>136.92999267578125</v>
          </cell>
          <cell r="W2689" t="str">
            <v>CISCO_DAILY_BILL_DTL20030911.TXT</v>
          </cell>
          <cell r="X2689">
            <v>37876</v>
          </cell>
          <cell r="Z2689" t="str">
            <v>Print Summary</v>
          </cell>
        </row>
        <row r="2690">
          <cell r="E2690">
            <v>37896</v>
          </cell>
          <cell r="F2690">
            <v>29</v>
          </cell>
          <cell r="G2690">
            <v>779</v>
          </cell>
          <cell r="K2690" t="str">
            <v>DR</v>
          </cell>
          <cell r="L2690">
            <v>37867</v>
          </cell>
          <cell r="N2690">
            <v>673</v>
          </cell>
          <cell r="P2690">
            <v>95</v>
          </cell>
          <cell r="Q2690">
            <v>11</v>
          </cell>
          <cell r="R2690">
            <v>29.989999771118164</v>
          </cell>
          <cell r="S2690">
            <v>14.689999580383301</v>
          </cell>
          <cell r="T2690">
            <v>5.2199997901916504</v>
          </cell>
          <cell r="U2690">
            <v>3.4600000381469727</v>
          </cell>
          <cell r="V2690">
            <v>127.59999847412109</v>
          </cell>
          <cell r="W2690" t="str">
            <v>CISCO_DAILY_BILL_DTL20031006.TXT</v>
          </cell>
          <cell r="X2690">
            <v>37901</v>
          </cell>
          <cell r="Z2690" t="str">
            <v>Print Summary</v>
          </cell>
        </row>
        <row r="2691">
          <cell r="E2691">
            <v>37927</v>
          </cell>
          <cell r="F2691">
            <v>31</v>
          </cell>
          <cell r="G2691">
            <v>814</v>
          </cell>
          <cell r="K2691" t="str">
            <v>DR</v>
          </cell>
          <cell r="L2691">
            <v>37896</v>
          </cell>
          <cell r="N2691">
            <v>700</v>
          </cell>
          <cell r="P2691">
            <v>101</v>
          </cell>
          <cell r="Q2691">
            <v>13</v>
          </cell>
          <cell r="R2691">
            <v>31.129999160766602</v>
          </cell>
          <cell r="S2691">
            <v>15.609999656677246</v>
          </cell>
          <cell r="T2691">
            <v>6.1700000762939453</v>
          </cell>
          <cell r="U2691">
            <v>3.6099998950958252</v>
          </cell>
          <cell r="V2691">
            <v>134.77999877929688</v>
          </cell>
          <cell r="W2691" t="str">
            <v>CISCO_DAILY_BILL_DTL20031104.TXT</v>
          </cell>
          <cell r="X2691">
            <v>37930</v>
          </cell>
          <cell r="Z2691" t="str">
            <v>Print Summary</v>
          </cell>
        </row>
        <row r="2692">
          <cell r="E2692">
            <v>37958</v>
          </cell>
          <cell r="F2692">
            <v>31</v>
          </cell>
          <cell r="G2692">
            <v>841</v>
          </cell>
          <cell r="K2692" t="str">
            <v>DR</v>
          </cell>
          <cell r="L2692">
            <v>37927</v>
          </cell>
          <cell r="N2692">
            <v>705</v>
          </cell>
          <cell r="P2692">
            <v>136</v>
          </cell>
          <cell r="Q2692">
            <v>0</v>
          </cell>
          <cell r="R2692">
            <v>30.549999237060547</v>
          </cell>
          <cell r="S2692">
            <v>6.570000171661377</v>
          </cell>
          <cell r="T2692">
            <v>0</v>
          </cell>
          <cell r="U2692">
            <v>3.7400000095367432</v>
          </cell>
          <cell r="V2692">
            <v>117.5</v>
          </cell>
          <cell r="W2692" t="str">
            <v>CISCO_DAILY_BILL_DTL20031210.TXT</v>
          </cell>
          <cell r="X2692">
            <v>37966</v>
          </cell>
          <cell r="Z2692" t="str">
            <v>Print Summary</v>
          </cell>
        </row>
        <row r="2693">
          <cell r="E2693">
            <v>37991</v>
          </cell>
          <cell r="F2693">
            <v>33</v>
          </cell>
          <cell r="G2693">
            <v>1164</v>
          </cell>
          <cell r="K2693" t="str">
            <v>DR</v>
          </cell>
          <cell r="L2693">
            <v>37958</v>
          </cell>
          <cell r="N2693">
            <v>988</v>
          </cell>
          <cell r="P2693">
            <v>176</v>
          </cell>
          <cell r="Q2693">
            <v>0</v>
          </cell>
          <cell r="R2693">
            <v>42.810001373291016</v>
          </cell>
          <cell r="S2693">
            <v>8.5100002288818359</v>
          </cell>
          <cell r="T2693">
            <v>0</v>
          </cell>
          <cell r="U2693">
            <v>5.1700000762939453</v>
          </cell>
          <cell r="V2693">
            <v>169.16000366210938</v>
          </cell>
          <cell r="W2693" t="str">
            <v>CISCO_DAILY_BILL_DTL20040114.TXT</v>
          </cell>
          <cell r="X2693">
            <v>38001</v>
          </cell>
          <cell r="Z2693" t="str">
            <v>Print Summary</v>
          </cell>
        </row>
        <row r="2694">
          <cell r="E2694">
            <v>38020</v>
          </cell>
          <cell r="F2694">
            <v>29</v>
          </cell>
          <cell r="G2694">
            <v>774</v>
          </cell>
          <cell r="K2694" t="str">
            <v>DR</v>
          </cell>
          <cell r="L2694">
            <v>37991</v>
          </cell>
          <cell r="N2694">
            <v>650</v>
          </cell>
          <cell r="P2694">
            <v>108</v>
          </cell>
          <cell r="Q2694">
            <v>16</v>
          </cell>
          <cell r="R2694">
            <v>28.030000686645508</v>
          </cell>
          <cell r="S2694">
            <v>5.1999998092651367</v>
          </cell>
          <cell r="T2694">
            <v>10.529999732971191</v>
          </cell>
          <cell r="U2694">
            <v>3.5999999046325684</v>
          </cell>
          <cell r="V2694">
            <v>116.34999847412109</v>
          </cell>
          <cell r="W2694" t="str">
            <v>CISCO_DAILY_BILL_DTL20040211.TXT</v>
          </cell>
          <cell r="X2694">
            <v>38029</v>
          </cell>
          <cell r="Z2694" t="str">
            <v>Print Summary</v>
          </cell>
        </row>
        <row r="2695">
          <cell r="E2695">
            <v>38050</v>
          </cell>
          <cell r="F2695">
            <v>30</v>
          </cell>
          <cell r="G2695">
            <v>815</v>
          </cell>
          <cell r="K2695" t="str">
            <v>DR</v>
          </cell>
          <cell r="L2695">
            <v>38020</v>
          </cell>
          <cell r="N2695">
            <v>700</v>
          </cell>
          <cell r="P2695">
            <v>115</v>
          </cell>
          <cell r="Q2695">
            <v>0</v>
          </cell>
          <cell r="R2695">
            <v>29.989999771118164</v>
          </cell>
          <cell r="S2695">
            <v>5.5</v>
          </cell>
          <cell r="T2695">
            <v>0</v>
          </cell>
          <cell r="U2695">
            <v>4.0199999809265137</v>
          </cell>
          <cell r="V2695">
            <v>112.58000183105469</v>
          </cell>
          <cell r="W2695" t="str">
            <v>CISCO_DAILY_BILL_DTL20040311.TXT</v>
          </cell>
          <cell r="X2695">
            <v>38058</v>
          </cell>
          <cell r="Z2695" t="str">
            <v>Print Summary</v>
          </cell>
        </row>
        <row r="2696">
          <cell r="E2696">
            <v>38081</v>
          </cell>
          <cell r="F2696">
            <v>31</v>
          </cell>
          <cell r="G2696">
            <v>764</v>
          </cell>
          <cell r="K2696" t="str">
            <v>DR</v>
          </cell>
          <cell r="L2696">
            <v>38050</v>
          </cell>
          <cell r="N2696">
            <v>667</v>
          </cell>
          <cell r="P2696">
            <v>97</v>
          </cell>
          <cell r="Q2696">
            <v>0</v>
          </cell>
          <cell r="R2696">
            <v>28.569999694824219</v>
          </cell>
          <cell r="S2696">
            <v>4.6399998664855957</v>
          </cell>
          <cell r="T2696">
            <v>0</v>
          </cell>
          <cell r="U2696">
            <v>3.7699999809265137</v>
          </cell>
          <cell r="V2696">
            <v>105.05999755859375</v>
          </cell>
          <cell r="W2696" t="str">
            <v>CISCO_DAILY_BILL_DTL20040405.TXT</v>
          </cell>
          <cell r="X2696">
            <v>38083</v>
          </cell>
          <cell r="Z2696" t="str">
            <v>Print Summary</v>
          </cell>
        </row>
        <row r="2697">
          <cell r="E2697">
            <v>38091</v>
          </cell>
          <cell r="F2697">
            <v>10</v>
          </cell>
          <cell r="G2697">
            <v>221</v>
          </cell>
          <cell r="K2697" t="str">
            <v>DR</v>
          </cell>
          <cell r="L2697">
            <v>38081</v>
          </cell>
          <cell r="N2697">
            <v>188</v>
          </cell>
          <cell r="P2697">
            <v>33</v>
          </cell>
          <cell r="Q2697">
            <v>0</v>
          </cell>
          <cell r="R2697">
            <v>6.7800002098083496</v>
          </cell>
          <cell r="S2697">
            <v>1.4099999666213989</v>
          </cell>
          <cell r="T2697">
            <v>0</v>
          </cell>
          <cell r="U2697">
            <v>1.0900000333786011</v>
          </cell>
          <cell r="V2697">
            <v>29.340000152587891</v>
          </cell>
          <cell r="W2697" t="str">
            <v>CISCO_DAILY_BILL_DTL20040415.TXT</v>
          </cell>
          <cell r="X2697">
            <v>38093</v>
          </cell>
          <cell r="Z2697" t="str">
            <v>Print Summary</v>
          </cell>
        </row>
        <row r="2698">
          <cell r="E2698">
            <v>38193</v>
          </cell>
          <cell r="F2698">
            <v>31</v>
          </cell>
          <cell r="G2698">
            <v>725</v>
          </cell>
          <cell r="K2698" t="str">
            <v>DR</v>
          </cell>
          <cell r="L2698">
            <v>38162</v>
          </cell>
          <cell r="N2698">
            <v>622</v>
          </cell>
          <cell r="P2698">
            <v>93</v>
          </cell>
          <cell r="Q2698">
            <v>10</v>
          </cell>
          <cell r="R2698">
            <v>-7.320000171661377</v>
          </cell>
          <cell r="S2698">
            <v>14.460000038146973</v>
          </cell>
          <cell r="T2698">
            <v>6.4800000190734863</v>
          </cell>
          <cell r="U2698">
            <v>3.5699999332427979</v>
          </cell>
          <cell r="V2698">
            <v>89.089996337890625</v>
          </cell>
          <cell r="W2698" t="str">
            <v>CISCO_DAILY_BILL_DTL20040726.TXT</v>
          </cell>
          <cell r="X2698">
            <v>38195</v>
          </cell>
          <cell r="Z2698" t="str">
            <v>Print Summary</v>
          </cell>
        </row>
        <row r="2699">
          <cell r="E2699">
            <v>38222</v>
          </cell>
          <cell r="F2699">
            <v>29</v>
          </cell>
          <cell r="G2699">
            <v>721</v>
          </cell>
          <cell r="K2699" t="str">
            <v>DR</v>
          </cell>
          <cell r="L2699">
            <v>38193</v>
          </cell>
          <cell r="N2699">
            <v>617</v>
          </cell>
          <cell r="P2699">
            <v>88</v>
          </cell>
          <cell r="Q2699">
            <v>16</v>
          </cell>
          <cell r="R2699">
            <v>-7.2600002288818359</v>
          </cell>
          <cell r="S2699">
            <v>13.689999580383301</v>
          </cell>
          <cell r="T2699">
            <v>10.369999885559082</v>
          </cell>
          <cell r="U2699">
            <v>3.559999942779541</v>
          </cell>
          <cell r="V2699">
            <v>93.360000610351563</v>
          </cell>
          <cell r="W2699" t="str">
            <v>CISCO_DAILY_BILL_DTL20040824.TXT</v>
          </cell>
          <cell r="X2699">
            <v>38224</v>
          </cell>
          <cell r="Z2699" t="str">
            <v>Print Summary</v>
          </cell>
        </row>
        <row r="2700">
          <cell r="E2700">
            <v>38253</v>
          </cell>
          <cell r="F2700">
            <v>31</v>
          </cell>
          <cell r="G2700">
            <v>742</v>
          </cell>
          <cell r="K2700" t="str">
            <v>DR</v>
          </cell>
          <cell r="L2700">
            <v>38222</v>
          </cell>
          <cell r="N2700">
            <v>630</v>
          </cell>
          <cell r="P2700">
            <v>88</v>
          </cell>
          <cell r="Q2700">
            <v>24</v>
          </cell>
          <cell r="R2700">
            <v>-11.180000305175781</v>
          </cell>
          <cell r="S2700">
            <v>13.180000305175781</v>
          </cell>
          <cell r="T2700">
            <v>15.399999618530273</v>
          </cell>
          <cell r="U2700">
            <v>3.6700000762939453</v>
          </cell>
          <cell r="V2700">
            <v>96.800003051757813</v>
          </cell>
          <cell r="W2700" t="str">
            <v>CISCO_DAILY_BILL_DTL20040927.TXT</v>
          </cell>
          <cell r="X2700">
            <v>38258</v>
          </cell>
          <cell r="Z2700" t="str">
            <v>Print Summary</v>
          </cell>
        </row>
        <row r="2701">
          <cell r="E2701">
            <v>37809</v>
          </cell>
          <cell r="F2701">
            <v>7</v>
          </cell>
          <cell r="G2701">
            <v>317</v>
          </cell>
          <cell r="K2701" t="str">
            <v>DR</v>
          </cell>
          <cell r="L2701">
            <v>37802</v>
          </cell>
          <cell r="N2701">
            <v>230</v>
          </cell>
          <cell r="P2701">
            <v>87</v>
          </cell>
          <cell r="Q2701">
            <v>0</v>
          </cell>
          <cell r="R2701">
            <v>10.090000152587891</v>
          </cell>
          <cell r="S2701">
            <v>13.390000343322754</v>
          </cell>
          <cell r="T2701">
            <v>0</v>
          </cell>
          <cell r="U2701">
            <v>1.6200000047683716</v>
          </cell>
          <cell r="V2701">
            <v>58.419998168945313</v>
          </cell>
          <cell r="W2701" t="str">
            <v>CISCO_DAILY_BILL_DTL20030710.TXT</v>
          </cell>
          <cell r="X2701">
            <v>37813</v>
          </cell>
          <cell r="Z2701" t="str">
            <v>Print Summary</v>
          </cell>
        </row>
        <row r="2702">
          <cell r="E2702">
            <v>37838</v>
          </cell>
          <cell r="F2702">
            <v>29</v>
          </cell>
          <cell r="G2702">
            <v>1176</v>
          </cell>
          <cell r="K2702" t="str">
            <v>DR</v>
          </cell>
          <cell r="L2702">
            <v>37809</v>
          </cell>
          <cell r="N2702">
            <v>808</v>
          </cell>
          <cell r="P2702">
            <v>345</v>
          </cell>
          <cell r="Q2702">
            <v>23</v>
          </cell>
          <cell r="R2702">
            <v>35.450000762939453</v>
          </cell>
          <cell r="S2702">
            <v>53.090000152587891</v>
          </cell>
          <cell r="T2702">
            <v>10.899999618530273</v>
          </cell>
          <cell r="U2702">
            <v>6.0300002098083496</v>
          </cell>
          <cell r="V2702">
            <v>225.52000427246094</v>
          </cell>
          <cell r="W2702" t="str">
            <v>CISCO_DAILY_BILL_DTL20030806.TXT</v>
          </cell>
          <cell r="X2702">
            <v>37840</v>
          </cell>
          <cell r="Z2702" t="str">
            <v>Print Summary</v>
          </cell>
        </row>
        <row r="2703">
          <cell r="E2703">
            <v>37838</v>
          </cell>
          <cell r="F2703">
            <v>29</v>
          </cell>
          <cell r="G2703">
            <v>1176</v>
          </cell>
          <cell r="K2703" t="str">
            <v>DR</v>
          </cell>
          <cell r="L2703">
            <v>37809</v>
          </cell>
          <cell r="N2703">
            <v>808</v>
          </cell>
          <cell r="P2703">
            <v>351</v>
          </cell>
          <cell r="Q2703">
            <v>17</v>
          </cell>
          <cell r="R2703">
            <v>35.450000762939453</v>
          </cell>
          <cell r="S2703">
            <v>54.009998321533203</v>
          </cell>
          <cell r="T2703">
            <v>8.0600004196166992</v>
          </cell>
          <cell r="U2703">
            <v>6.0300002098083496</v>
          </cell>
          <cell r="V2703">
            <v>223.60000610351563</v>
          </cell>
          <cell r="W2703" t="str">
            <v>CISCO_DAILY_BILL_DTL20030808.TXT</v>
          </cell>
          <cell r="X2703">
            <v>37844</v>
          </cell>
          <cell r="Z2703" t="str">
            <v>Print Summary</v>
          </cell>
        </row>
        <row r="2704">
          <cell r="E2704">
            <v>37838</v>
          </cell>
          <cell r="F2704">
            <v>28</v>
          </cell>
          <cell r="G2704">
            <v>1047</v>
          </cell>
          <cell r="K2704" t="str">
            <v>DR</v>
          </cell>
          <cell r="L2704">
            <v>37810</v>
          </cell>
          <cell r="N2704">
            <v>764</v>
          </cell>
          <cell r="P2704">
            <v>278</v>
          </cell>
          <cell r="Q2704">
            <v>5</v>
          </cell>
          <cell r="R2704">
            <v>33.520000457763672</v>
          </cell>
          <cell r="S2704">
            <v>42.779998779296875</v>
          </cell>
          <cell r="T2704">
            <v>2.369999885559082</v>
          </cell>
          <cell r="U2704">
            <v>5.369999885559082</v>
          </cell>
          <cell r="V2704">
            <v>188.32000732421875</v>
          </cell>
          <cell r="W2704" t="str">
            <v>CISCO_DAILY_BILL_DTL20030822.TXT</v>
          </cell>
          <cell r="X2704">
            <v>37858</v>
          </cell>
          <cell r="Z2704" t="str">
            <v>Print Summary</v>
          </cell>
          <cell r="AA2704" t="str">
            <v>CPP Notification Failure. Move 16 kWh from super peak to on peak.</v>
          </cell>
        </row>
        <row r="2705">
          <cell r="E2705">
            <v>37868</v>
          </cell>
          <cell r="F2705">
            <v>30</v>
          </cell>
          <cell r="G2705">
            <v>1290</v>
          </cell>
          <cell r="K2705" t="str">
            <v>DR</v>
          </cell>
          <cell r="L2705">
            <v>37838</v>
          </cell>
          <cell r="N2705">
            <v>930</v>
          </cell>
          <cell r="P2705">
            <v>312</v>
          </cell>
          <cell r="Q2705">
            <v>48</v>
          </cell>
          <cell r="R2705">
            <v>40.869998931884766</v>
          </cell>
          <cell r="S2705">
            <v>48.029998779296875</v>
          </cell>
          <cell r="T2705">
            <v>22.760000228881836</v>
          </cell>
          <cell r="U2705">
            <v>6.5100002288818359</v>
          </cell>
          <cell r="V2705">
            <v>252.05000305175781</v>
          </cell>
          <cell r="W2705" t="str">
            <v>CISCO_DAILY_BILL_DTL20030916.TXT</v>
          </cell>
          <cell r="X2705">
            <v>37881</v>
          </cell>
          <cell r="Z2705" t="str">
            <v>Print Summary</v>
          </cell>
        </row>
        <row r="2706">
          <cell r="E2706">
            <v>37899</v>
          </cell>
          <cell r="F2706">
            <v>31</v>
          </cell>
          <cell r="G2706">
            <v>874</v>
          </cell>
          <cell r="K2706" t="str">
            <v>DR</v>
          </cell>
          <cell r="L2706">
            <v>37868</v>
          </cell>
          <cell r="N2706">
            <v>696</v>
          </cell>
          <cell r="P2706">
            <v>160</v>
          </cell>
          <cell r="Q2706">
            <v>18</v>
          </cell>
          <cell r="R2706">
            <v>31.020000457763672</v>
          </cell>
          <cell r="S2706">
            <v>24.729999542236328</v>
          </cell>
          <cell r="T2706">
            <v>8.5399999618530273</v>
          </cell>
          <cell r="U2706">
            <v>3.880000114440918</v>
          </cell>
          <cell r="V2706">
            <v>149.64999389648438</v>
          </cell>
          <cell r="W2706" t="str">
            <v>CISCO_DAILY_BILL_DTL20031006.TXT</v>
          </cell>
          <cell r="X2706">
            <v>37901</v>
          </cell>
          <cell r="Z2706" t="str">
            <v>Print Summary</v>
          </cell>
        </row>
        <row r="2707">
          <cell r="E2707">
            <v>37928</v>
          </cell>
          <cell r="F2707">
            <v>29</v>
          </cell>
          <cell r="G2707">
            <v>805</v>
          </cell>
          <cell r="K2707" t="str">
            <v>DR</v>
          </cell>
          <cell r="L2707">
            <v>37899</v>
          </cell>
          <cell r="N2707">
            <v>643</v>
          </cell>
          <cell r="P2707">
            <v>152</v>
          </cell>
          <cell r="Q2707">
            <v>10</v>
          </cell>
          <cell r="R2707">
            <v>28.559999465942383</v>
          </cell>
          <cell r="S2707">
            <v>22.959999084472656</v>
          </cell>
          <cell r="T2707">
            <v>4.75</v>
          </cell>
          <cell r="U2707">
            <v>3.5699999332427979</v>
          </cell>
          <cell r="V2707">
            <v>135.61000061035156</v>
          </cell>
          <cell r="W2707" t="str">
            <v>CISCO_DAILY_BILL_DTL20031107.TXT</v>
          </cell>
          <cell r="X2707">
            <v>37935</v>
          </cell>
          <cell r="Z2707" t="str">
            <v>Print Summary</v>
          </cell>
        </row>
        <row r="2708">
          <cell r="E2708">
            <v>37959</v>
          </cell>
          <cell r="F2708">
            <v>31</v>
          </cell>
          <cell r="G2708">
            <v>850</v>
          </cell>
          <cell r="K2708" t="str">
            <v>DR</v>
          </cell>
          <cell r="L2708">
            <v>37928</v>
          </cell>
          <cell r="N2708">
            <v>698</v>
          </cell>
          <cell r="P2708">
            <v>152</v>
          </cell>
          <cell r="Q2708">
            <v>0</v>
          </cell>
          <cell r="R2708">
            <v>30.239999771118164</v>
          </cell>
          <cell r="S2708">
            <v>7.3499999046325684</v>
          </cell>
          <cell r="T2708">
            <v>0</v>
          </cell>
          <cell r="U2708">
            <v>3.7699999809265137</v>
          </cell>
          <cell r="V2708">
            <v>117.95999908447266</v>
          </cell>
          <cell r="W2708" t="str">
            <v>CISCO_DAILY_BILL_DTL20031211.TXT</v>
          </cell>
          <cell r="X2708">
            <v>37967</v>
          </cell>
          <cell r="Z2708" t="str">
            <v>Print Summary</v>
          </cell>
        </row>
        <row r="2709">
          <cell r="E2709">
            <v>37992</v>
          </cell>
          <cell r="F2709">
            <v>33</v>
          </cell>
          <cell r="G2709">
            <v>1079</v>
          </cell>
          <cell r="K2709" t="str">
            <v>DR</v>
          </cell>
          <cell r="L2709">
            <v>37959</v>
          </cell>
          <cell r="N2709">
            <v>855</v>
          </cell>
          <cell r="P2709">
            <v>214</v>
          </cell>
          <cell r="Q2709">
            <v>10</v>
          </cell>
          <cell r="R2709">
            <v>37.040000915527344</v>
          </cell>
          <cell r="S2709">
            <v>10.340000152587891</v>
          </cell>
          <cell r="T2709">
            <v>6.5799999237060547</v>
          </cell>
          <cell r="U2709">
            <v>4.7899999618530273</v>
          </cell>
          <cell r="V2709">
            <v>159.08999633789063</v>
          </cell>
          <cell r="W2709" t="str">
            <v>CISCO_DAILY_BILL_DTL20040107.TXT</v>
          </cell>
          <cell r="X2709">
            <v>37994</v>
          </cell>
          <cell r="Z2709" t="str">
            <v>Print Summary</v>
          </cell>
        </row>
        <row r="2710">
          <cell r="E2710">
            <v>37992</v>
          </cell>
          <cell r="F2710">
            <v>33</v>
          </cell>
          <cell r="G2710">
            <v>1079</v>
          </cell>
          <cell r="K2710" t="str">
            <v>DR</v>
          </cell>
          <cell r="L2710">
            <v>37959</v>
          </cell>
          <cell r="N2710">
            <v>855</v>
          </cell>
          <cell r="P2710">
            <v>214</v>
          </cell>
          <cell r="Q2710">
            <v>10</v>
          </cell>
          <cell r="R2710">
            <v>37.040000915527344</v>
          </cell>
          <cell r="S2710">
            <v>10.340000152587891</v>
          </cell>
          <cell r="T2710">
            <v>6.5799999237060547</v>
          </cell>
          <cell r="U2710">
            <v>4.7899999618530273</v>
          </cell>
          <cell r="V2710">
            <v>159.08999633789063</v>
          </cell>
          <cell r="W2710" t="str">
            <v>CISCO_DAILY_BILL_DTL20040107.TXT</v>
          </cell>
          <cell r="X2710">
            <v>37994</v>
          </cell>
          <cell r="Z2710" t="str">
            <v>Print Summary</v>
          </cell>
        </row>
        <row r="2711">
          <cell r="E2711">
            <v>38021</v>
          </cell>
          <cell r="F2711">
            <v>29</v>
          </cell>
          <cell r="G2711">
            <v>745</v>
          </cell>
          <cell r="K2711" t="str">
            <v>DR</v>
          </cell>
          <cell r="L2711">
            <v>37992</v>
          </cell>
          <cell r="N2711">
            <v>610</v>
          </cell>
          <cell r="P2711">
            <v>121</v>
          </cell>
          <cell r="Q2711">
            <v>14</v>
          </cell>
          <cell r="R2711">
            <v>26.280000686645508</v>
          </cell>
          <cell r="S2711">
            <v>5.809999942779541</v>
          </cell>
          <cell r="T2711">
            <v>9.2100000381469727</v>
          </cell>
          <cell r="U2711">
            <v>3.4900000095367432</v>
          </cell>
          <cell r="V2711">
            <v>109.66999816894531</v>
          </cell>
          <cell r="W2711" t="str">
            <v>CISCO_DAILY_BILL_DTL20040205.TXT</v>
          </cell>
          <cell r="X2711">
            <v>38023</v>
          </cell>
          <cell r="Z2711" t="str">
            <v>Print Summary</v>
          </cell>
        </row>
        <row r="2712">
          <cell r="E2712">
            <v>38053</v>
          </cell>
          <cell r="F2712">
            <v>32</v>
          </cell>
          <cell r="G2712">
            <v>827</v>
          </cell>
          <cell r="K2712" t="str">
            <v>DR</v>
          </cell>
          <cell r="L2712">
            <v>38021</v>
          </cell>
          <cell r="N2712">
            <v>677</v>
          </cell>
          <cell r="P2712">
            <v>150</v>
          </cell>
          <cell r="Q2712">
            <v>0</v>
          </cell>
          <cell r="R2712">
            <v>29</v>
          </cell>
          <cell r="S2712">
            <v>7.1700000762939453</v>
          </cell>
          <cell r="T2712">
            <v>0</v>
          </cell>
          <cell r="U2712">
            <v>4.070000171661377</v>
          </cell>
          <cell r="V2712">
            <v>112.59999847412109</v>
          </cell>
          <cell r="W2712" t="str">
            <v>CISCO_DAILY_BILL_DTL20040309.TXT</v>
          </cell>
          <cell r="X2712">
            <v>38056</v>
          </cell>
          <cell r="Z2712" t="str">
            <v>Print Summary</v>
          </cell>
        </row>
        <row r="2713">
          <cell r="E2713">
            <v>38082</v>
          </cell>
          <cell r="F2713">
            <v>29</v>
          </cell>
          <cell r="G2713">
            <v>675</v>
          </cell>
          <cell r="K2713" t="str">
            <v>DR</v>
          </cell>
          <cell r="L2713">
            <v>38053</v>
          </cell>
          <cell r="N2713">
            <v>556</v>
          </cell>
          <cell r="P2713">
            <v>119</v>
          </cell>
          <cell r="Q2713">
            <v>0</v>
          </cell>
          <cell r="R2713">
            <v>23.819999694824219</v>
          </cell>
          <cell r="S2713">
            <v>5.690000057220459</v>
          </cell>
          <cell r="T2713">
            <v>0</v>
          </cell>
          <cell r="U2713">
            <v>3.3299999237060547</v>
          </cell>
          <cell r="V2713">
            <v>91.209999084472656</v>
          </cell>
          <cell r="W2713" t="str">
            <v>CISCO_DAILY_BILL_DTL20040406.TXT</v>
          </cell>
          <cell r="X2713">
            <v>38084</v>
          </cell>
          <cell r="Z2713" t="str">
            <v>Print Summary</v>
          </cell>
        </row>
        <row r="2714">
          <cell r="E2714">
            <v>38112</v>
          </cell>
          <cell r="F2714">
            <v>30</v>
          </cell>
          <cell r="G2714">
            <v>783</v>
          </cell>
          <cell r="K2714" t="str">
            <v>DR</v>
          </cell>
          <cell r="L2714">
            <v>38082</v>
          </cell>
          <cell r="N2714">
            <v>630</v>
          </cell>
          <cell r="P2714">
            <v>153</v>
          </cell>
          <cell r="Q2714">
            <v>0</v>
          </cell>
          <cell r="R2714">
            <v>18.360000610351563</v>
          </cell>
          <cell r="S2714">
            <v>10.479999542236328</v>
          </cell>
          <cell r="T2714">
            <v>0</v>
          </cell>
          <cell r="U2714">
            <v>3.8599998950958252</v>
          </cell>
          <cell r="V2714">
            <v>110.44999694824219</v>
          </cell>
          <cell r="W2714" t="str">
            <v>CISCO_DAILY_BILL_DTL20040506.TXT</v>
          </cell>
          <cell r="X2714">
            <v>38114</v>
          </cell>
          <cell r="Z2714" t="str">
            <v>Print Summary</v>
          </cell>
        </row>
        <row r="2715">
          <cell r="E2715">
            <v>38144</v>
          </cell>
          <cell r="F2715">
            <v>32</v>
          </cell>
          <cell r="G2715">
            <v>945</v>
          </cell>
          <cell r="K2715" t="str">
            <v>DR</v>
          </cell>
          <cell r="L2715">
            <v>38112</v>
          </cell>
          <cell r="N2715">
            <v>768</v>
          </cell>
          <cell r="P2715">
            <v>177</v>
          </cell>
          <cell r="Q2715">
            <v>0</v>
          </cell>
          <cell r="R2715">
            <v>20.909999847412109</v>
          </cell>
          <cell r="S2715">
            <v>24.290000915527344</v>
          </cell>
          <cell r="T2715">
            <v>0</v>
          </cell>
          <cell r="U2715">
            <v>4.6599998474121094</v>
          </cell>
          <cell r="V2715">
            <v>150.58000183105469</v>
          </cell>
          <cell r="W2715" t="str">
            <v>CISCO_DAILY_BILL_DTL20040609.TXT</v>
          </cell>
          <cell r="X2715">
            <v>38148</v>
          </cell>
          <cell r="Z2715" t="str">
            <v>Print Summary</v>
          </cell>
        </row>
        <row r="2716">
          <cell r="E2716">
            <v>38174</v>
          </cell>
          <cell r="F2716">
            <v>30</v>
          </cell>
          <cell r="G2716">
            <v>877</v>
          </cell>
          <cell r="K2716" t="str">
            <v>DR</v>
          </cell>
          <cell r="L2716">
            <v>38144</v>
          </cell>
          <cell r="N2716">
            <v>740</v>
          </cell>
          <cell r="P2716">
            <v>137</v>
          </cell>
          <cell r="Q2716">
            <v>0</v>
          </cell>
          <cell r="R2716">
            <v>20.149999618530273</v>
          </cell>
          <cell r="S2716">
            <v>18.799999237060547</v>
          </cell>
          <cell r="T2716">
            <v>0</v>
          </cell>
          <cell r="U2716">
            <v>4.3299999237060547</v>
          </cell>
          <cell r="V2716">
            <v>136.52000427246094</v>
          </cell>
          <cell r="W2716" t="str">
            <v>CISCO_DAILY_BILL_DTL20040707.TXT</v>
          </cell>
          <cell r="X2716">
            <v>38176</v>
          </cell>
          <cell r="Z2716" t="str">
            <v>Print Summary</v>
          </cell>
        </row>
        <row r="2717">
          <cell r="E2717">
            <v>38203</v>
          </cell>
          <cell r="F2717">
            <v>29</v>
          </cell>
          <cell r="G2717">
            <v>1322</v>
          </cell>
          <cell r="K2717" t="str">
            <v>DR</v>
          </cell>
          <cell r="L2717">
            <v>38174</v>
          </cell>
          <cell r="N2717">
            <v>1013</v>
          </cell>
          <cell r="P2717">
            <v>268</v>
          </cell>
          <cell r="Q2717">
            <v>41</v>
          </cell>
          <cell r="R2717">
            <v>27.579999923706055</v>
          </cell>
          <cell r="S2717">
            <v>36.779998779296875</v>
          </cell>
          <cell r="T2717">
            <v>18.75</v>
          </cell>
          <cell r="U2717">
            <v>6.5199999809265137</v>
          </cell>
          <cell r="V2717">
            <v>248.47999572753906</v>
          </cell>
          <cell r="W2717" t="str">
            <v>CISCO_DAILY_BILL_DTL20040805.TXT</v>
          </cell>
          <cell r="X2717">
            <v>38205</v>
          </cell>
          <cell r="Z2717" t="str">
            <v>Print Summary</v>
          </cell>
        </row>
        <row r="2718">
          <cell r="E2718">
            <v>38236</v>
          </cell>
          <cell r="F2718">
            <v>33</v>
          </cell>
          <cell r="G2718">
            <v>1467</v>
          </cell>
          <cell r="K2718" t="str">
            <v>DR</v>
          </cell>
          <cell r="L2718">
            <v>38203</v>
          </cell>
          <cell r="N2718">
            <v>1099</v>
          </cell>
          <cell r="P2718">
            <v>300</v>
          </cell>
          <cell r="Q2718">
            <v>68</v>
          </cell>
          <cell r="R2718">
            <v>28.030000686645508</v>
          </cell>
          <cell r="S2718">
            <v>40.770000457763672</v>
          </cell>
          <cell r="T2718">
            <v>30.969999313354492</v>
          </cell>
          <cell r="U2718">
            <v>7.2199997901916504</v>
          </cell>
          <cell r="V2718">
            <v>283.6099853515625</v>
          </cell>
          <cell r="W2718" t="str">
            <v>CISCO_DAILY_BILL_DTL20040907.TXT</v>
          </cell>
          <cell r="X2718">
            <v>38238</v>
          </cell>
          <cell r="Z2718" t="str">
            <v>Print Summary</v>
          </cell>
        </row>
        <row r="2719">
          <cell r="E2719">
            <v>37809</v>
          </cell>
          <cell r="F2719">
            <v>7</v>
          </cell>
          <cell r="G2719">
            <v>126</v>
          </cell>
          <cell r="K2719" t="str">
            <v>DR</v>
          </cell>
          <cell r="L2719">
            <v>37802</v>
          </cell>
          <cell r="N2719">
            <v>122</v>
          </cell>
          <cell r="P2719">
            <v>4</v>
          </cell>
          <cell r="Q2719">
            <v>0</v>
          </cell>
          <cell r="R2719">
            <v>5.3499999046325684</v>
          </cell>
          <cell r="S2719">
            <v>0.62000000476837158</v>
          </cell>
          <cell r="T2719">
            <v>0</v>
          </cell>
          <cell r="U2719">
            <v>0.63999998569488525</v>
          </cell>
          <cell r="V2719">
            <v>17.010000228881836</v>
          </cell>
          <cell r="W2719" t="str">
            <v>CISCO_DAILY_BILL_DTL20030717.TXT</v>
          </cell>
          <cell r="X2719">
            <v>37820</v>
          </cell>
          <cell r="Z2719" t="str">
            <v>Print Summary</v>
          </cell>
        </row>
        <row r="2720">
          <cell r="E2720">
            <v>37838</v>
          </cell>
          <cell r="F2720">
            <v>29</v>
          </cell>
          <cell r="G2720">
            <v>606</v>
          </cell>
          <cell r="K2720" t="str">
            <v>DR</v>
          </cell>
          <cell r="L2720">
            <v>37809</v>
          </cell>
          <cell r="N2720">
            <v>552</v>
          </cell>
          <cell r="P2720">
            <v>50</v>
          </cell>
          <cell r="Q2720">
            <v>4</v>
          </cell>
          <cell r="R2720">
            <v>24.219999313354492</v>
          </cell>
          <cell r="S2720">
            <v>7.690000057220459</v>
          </cell>
          <cell r="T2720">
            <v>1.8999999761581421</v>
          </cell>
          <cell r="U2720">
            <v>3.1099998950958252</v>
          </cell>
          <cell r="V2720">
            <v>89.040000915527344</v>
          </cell>
          <cell r="W2720" t="str">
            <v>CISCO_DAILY_BILL_DTL20030808.TXT</v>
          </cell>
          <cell r="X2720">
            <v>37844</v>
          </cell>
          <cell r="Z2720" t="str">
            <v>Print Summary</v>
          </cell>
        </row>
        <row r="2721">
          <cell r="E2721">
            <v>37868</v>
          </cell>
          <cell r="F2721">
            <v>30</v>
          </cell>
          <cell r="G2721">
            <v>900</v>
          </cell>
          <cell r="K2721" t="str">
            <v>DR</v>
          </cell>
          <cell r="L2721">
            <v>37838</v>
          </cell>
          <cell r="N2721">
            <v>813</v>
          </cell>
          <cell r="P2721">
            <v>83</v>
          </cell>
          <cell r="Q2721">
            <v>4</v>
          </cell>
          <cell r="R2721">
            <v>35.729999542236328</v>
          </cell>
          <cell r="S2721">
            <v>12.770000457763672</v>
          </cell>
          <cell r="T2721">
            <v>1.8899999856948853</v>
          </cell>
          <cell r="U2721">
            <v>4.5500001907348633</v>
          </cell>
          <cell r="V2721">
            <v>139.88999938964844</v>
          </cell>
          <cell r="W2721" t="str">
            <v>CISCO_DAILY_BILL_DTL20030909.TXT</v>
          </cell>
          <cell r="X2721">
            <v>37874</v>
          </cell>
          <cell r="Z2721" t="str">
            <v>Print Summary</v>
          </cell>
        </row>
        <row r="2722">
          <cell r="E2722">
            <v>37899</v>
          </cell>
          <cell r="F2722">
            <v>31</v>
          </cell>
          <cell r="G2722">
            <v>685</v>
          </cell>
          <cell r="K2722" t="str">
            <v>DR</v>
          </cell>
          <cell r="L2722">
            <v>37868</v>
          </cell>
          <cell r="N2722">
            <v>625</v>
          </cell>
          <cell r="P2722">
            <v>57</v>
          </cell>
          <cell r="Q2722">
            <v>3</v>
          </cell>
          <cell r="R2722">
            <v>27.850000381469727</v>
          </cell>
          <cell r="S2722">
            <v>8.8100004196166992</v>
          </cell>
          <cell r="T2722">
            <v>1.4199999570846558</v>
          </cell>
          <cell r="U2722">
            <v>3.0299999713897705</v>
          </cell>
          <cell r="V2722">
            <v>100.95999908447266</v>
          </cell>
          <cell r="W2722" t="str">
            <v>CISCO_DAILY_BILL_DTL20031008.TXT</v>
          </cell>
          <cell r="X2722">
            <v>37903</v>
          </cell>
          <cell r="Z2722" t="str">
            <v>Print Summary</v>
          </cell>
        </row>
        <row r="2723">
          <cell r="E2723">
            <v>37928</v>
          </cell>
          <cell r="F2723">
            <v>29</v>
          </cell>
          <cell r="G2723">
            <v>634</v>
          </cell>
          <cell r="K2723" t="str">
            <v>DR</v>
          </cell>
          <cell r="L2723">
            <v>37899</v>
          </cell>
          <cell r="N2723">
            <v>570</v>
          </cell>
          <cell r="P2723">
            <v>60</v>
          </cell>
          <cell r="Q2723">
            <v>4</v>
          </cell>
          <cell r="R2723">
            <v>25.290000915527344</v>
          </cell>
          <cell r="S2723">
            <v>9.1700000762939453</v>
          </cell>
          <cell r="T2723">
            <v>1.8999999761581421</v>
          </cell>
          <cell r="U2723">
            <v>2.809999942779541</v>
          </cell>
          <cell r="V2723">
            <v>95.239997863769531</v>
          </cell>
          <cell r="W2723" t="str">
            <v>CISCO_DAILY_BILL_DTL20031107.TXT</v>
          </cell>
          <cell r="X2723">
            <v>37935</v>
          </cell>
          <cell r="Z2723" t="str">
            <v>Print Summary</v>
          </cell>
        </row>
        <row r="2724">
          <cell r="E2724">
            <v>37959</v>
          </cell>
          <cell r="F2724">
            <v>31</v>
          </cell>
          <cell r="G2724">
            <v>921</v>
          </cell>
          <cell r="K2724" t="str">
            <v>DR</v>
          </cell>
          <cell r="L2724">
            <v>37928</v>
          </cell>
          <cell r="N2724">
            <v>873</v>
          </cell>
          <cell r="P2724">
            <v>48</v>
          </cell>
          <cell r="Q2724">
            <v>0</v>
          </cell>
          <cell r="R2724">
            <v>37.830001831054688</v>
          </cell>
          <cell r="S2724">
            <v>2.3199999332427979</v>
          </cell>
          <cell r="T2724">
            <v>0</v>
          </cell>
          <cell r="U2724">
            <v>4.0900001525878906</v>
          </cell>
          <cell r="V2724">
            <v>128.63999938964844</v>
          </cell>
          <cell r="W2724" t="str">
            <v>CISCO_DAILY_BILL_DTL20031209.TXT</v>
          </cell>
          <cell r="X2724">
            <v>37965</v>
          </cell>
          <cell r="Z2724" t="str">
            <v>Print Summary</v>
          </cell>
        </row>
        <row r="2725">
          <cell r="E2725">
            <v>37992</v>
          </cell>
          <cell r="F2725">
            <v>33</v>
          </cell>
          <cell r="G2725">
            <v>1459</v>
          </cell>
          <cell r="K2725" t="str">
            <v>DR</v>
          </cell>
          <cell r="L2725">
            <v>37959</v>
          </cell>
          <cell r="N2725">
            <v>1343</v>
          </cell>
          <cell r="P2725">
            <v>112</v>
          </cell>
          <cell r="Q2725">
            <v>4</v>
          </cell>
          <cell r="R2725">
            <v>58.200000762939453</v>
          </cell>
          <cell r="S2725">
            <v>5.4099998474121094</v>
          </cell>
          <cell r="T2725">
            <v>2.630000114440918</v>
          </cell>
          <cell r="U2725">
            <v>6.4699997901916504</v>
          </cell>
          <cell r="V2725">
            <v>220.38999938964844</v>
          </cell>
          <cell r="W2725" t="str">
            <v>CISCO_DAILY_BILL_DTL20040113.TXT</v>
          </cell>
          <cell r="X2725">
            <v>38000</v>
          </cell>
          <cell r="Z2725" t="str">
            <v>Print Summary</v>
          </cell>
        </row>
        <row r="2726">
          <cell r="E2726">
            <v>38021</v>
          </cell>
          <cell r="F2726">
            <v>29</v>
          </cell>
          <cell r="G2726">
            <v>942</v>
          </cell>
          <cell r="K2726" t="str">
            <v>DR</v>
          </cell>
          <cell r="L2726">
            <v>37992</v>
          </cell>
          <cell r="N2726">
            <v>864</v>
          </cell>
          <cell r="P2726">
            <v>74</v>
          </cell>
          <cell r="Q2726">
            <v>4</v>
          </cell>
          <cell r="R2726">
            <v>37.240001678466797</v>
          </cell>
          <cell r="S2726">
            <v>3.559999942779541</v>
          </cell>
          <cell r="T2726">
            <v>2.630000114440918</v>
          </cell>
          <cell r="U2726">
            <v>4.3899998664855957</v>
          </cell>
          <cell r="V2726">
            <v>133.99000549316406</v>
          </cell>
          <cell r="W2726" t="str">
            <v>CISCO_DAILY_BILL_DTL20040209.TXT</v>
          </cell>
          <cell r="X2726">
            <v>38027</v>
          </cell>
          <cell r="Z2726" t="str">
            <v>Print Summary</v>
          </cell>
        </row>
        <row r="2727">
          <cell r="E2727">
            <v>38053</v>
          </cell>
          <cell r="F2727">
            <v>32</v>
          </cell>
          <cell r="G2727">
            <v>892</v>
          </cell>
          <cell r="K2727" t="str">
            <v>DR</v>
          </cell>
          <cell r="L2727">
            <v>38021</v>
          </cell>
          <cell r="N2727">
            <v>832</v>
          </cell>
          <cell r="P2727">
            <v>60</v>
          </cell>
          <cell r="Q2727">
            <v>0</v>
          </cell>
          <cell r="R2727">
            <v>35.639999389648438</v>
          </cell>
          <cell r="S2727">
            <v>2.869999885559082</v>
          </cell>
          <cell r="T2727">
            <v>0</v>
          </cell>
          <cell r="U2727">
            <v>4.4000000953674316</v>
          </cell>
          <cell r="V2727">
            <v>122.31999969482422</v>
          </cell>
          <cell r="W2727" t="str">
            <v>CISCO_DAILY_BILL_DTL20040310.TXT</v>
          </cell>
          <cell r="X2727">
            <v>38057</v>
          </cell>
          <cell r="Z2727" t="str">
            <v>Print Summary</v>
          </cell>
        </row>
        <row r="2728">
          <cell r="E2728">
            <v>38082</v>
          </cell>
          <cell r="F2728">
            <v>29</v>
          </cell>
          <cell r="G2728">
            <v>688</v>
          </cell>
          <cell r="K2728" t="str">
            <v>DR</v>
          </cell>
          <cell r="L2728">
            <v>38053</v>
          </cell>
          <cell r="N2728">
            <v>627</v>
          </cell>
          <cell r="P2728">
            <v>61</v>
          </cell>
          <cell r="Q2728">
            <v>0</v>
          </cell>
          <cell r="R2728">
            <v>26.860000610351563</v>
          </cell>
          <cell r="S2728">
            <v>2.9200000762939453</v>
          </cell>
          <cell r="T2728">
            <v>0</v>
          </cell>
          <cell r="U2728">
            <v>3.3900001049041748</v>
          </cell>
          <cell r="V2728">
            <v>92.959999084472656</v>
          </cell>
          <cell r="W2728" t="str">
            <v>CISCO_DAILY_BILL_DTL20040406.TXT</v>
          </cell>
          <cell r="X2728">
            <v>38084</v>
          </cell>
          <cell r="Z2728" t="str">
            <v>Print Summary</v>
          </cell>
        </row>
        <row r="2729">
          <cell r="E2729">
            <v>38112</v>
          </cell>
          <cell r="F2729">
            <v>30</v>
          </cell>
          <cell r="G2729">
            <v>728</v>
          </cell>
          <cell r="K2729" t="str">
            <v>DR</v>
          </cell>
          <cell r="L2729">
            <v>38082</v>
          </cell>
          <cell r="N2729">
            <v>658</v>
          </cell>
          <cell r="P2729">
            <v>70</v>
          </cell>
          <cell r="Q2729">
            <v>0</v>
          </cell>
          <cell r="R2729">
            <v>19.079999923706055</v>
          </cell>
          <cell r="S2729">
            <v>4.9800000190734863</v>
          </cell>
          <cell r="T2729">
            <v>0</v>
          </cell>
          <cell r="U2729">
            <v>3.5899999141693115</v>
          </cell>
          <cell r="V2729">
            <v>98.830001831054688</v>
          </cell>
          <cell r="W2729" t="str">
            <v>CISCO_DAILY_BILL_DTL20040506.TXT</v>
          </cell>
          <cell r="X2729">
            <v>38114</v>
          </cell>
          <cell r="Z2729" t="str">
            <v>Print Summary</v>
          </cell>
        </row>
        <row r="2730">
          <cell r="E2730">
            <v>38144</v>
          </cell>
          <cell r="F2730">
            <v>32</v>
          </cell>
          <cell r="G2730">
            <v>661</v>
          </cell>
          <cell r="K2730" t="str">
            <v>DR</v>
          </cell>
          <cell r="L2730">
            <v>38112</v>
          </cell>
          <cell r="N2730">
            <v>613</v>
          </cell>
          <cell r="P2730">
            <v>48</v>
          </cell>
          <cell r="Q2730">
            <v>0</v>
          </cell>
          <cell r="R2730">
            <v>16.690000534057617</v>
          </cell>
          <cell r="S2730">
            <v>6.5900001525878906</v>
          </cell>
          <cell r="T2730">
            <v>0</v>
          </cell>
          <cell r="U2730">
            <v>3.2599999904632568</v>
          </cell>
          <cell r="V2730">
            <v>89.769996643066406</v>
          </cell>
          <cell r="W2730" t="str">
            <v>CISCO_DAILY_BILL_DTL20040607.TXT</v>
          </cell>
          <cell r="X2730">
            <v>38146</v>
          </cell>
          <cell r="Z2730" t="str">
            <v>Print Summary</v>
          </cell>
        </row>
        <row r="2731">
          <cell r="E2731">
            <v>38174</v>
          </cell>
          <cell r="F2731">
            <v>30</v>
          </cell>
          <cell r="G2731">
            <v>657</v>
          </cell>
          <cell r="K2731" t="str">
            <v>DR</v>
          </cell>
          <cell r="L2731">
            <v>38144</v>
          </cell>
          <cell r="N2731">
            <v>592</v>
          </cell>
          <cell r="P2731">
            <v>65</v>
          </cell>
          <cell r="Q2731">
            <v>0</v>
          </cell>
          <cell r="R2731">
            <v>16.120000839233398</v>
          </cell>
          <cell r="S2731">
            <v>8.9200000762939453</v>
          </cell>
          <cell r="T2731">
            <v>0</v>
          </cell>
          <cell r="U2731">
            <v>3.2400000095367432</v>
          </cell>
          <cell r="V2731">
            <v>92.269996643066406</v>
          </cell>
          <cell r="W2731" t="str">
            <v>CISCO_DAILY_BILL_DTL20040707.TXT</v>
          </cell>
          <cell r="X2731">
            <v>38176</v>
          </cell>
          <cell r="Z2731" t="str">
            <v>Print Summary</v>
          </cell>
        </row>
        <row r="2732">
          <cell r="E2732">
            <v>38203</v>
          </cell>
          <cell r="F2732">
            <v>29</v>
          </cell>
          <cell r="G2732">
            <v>955</v>
          </cell>
          <cell r="K2732" t="str">
            <v>DR</v>
          </cell>
          <cell r="L2732">
            <v>38174</v>
          </cell>
          <cell r="N2732">
            <v>856</v>
          </cell>
          <cell r="P2732">
            <v>83</v>
          </cell>
          <cell r="Q2732">
            <v>16</v>
          </cell>
          <cell r="R2732">
            <v>23.309999465942383</v>
          </cell>
          <cell r="S2732">
            <v>11.390000343322754</v>
          </cell>
          <cell r="T2732">
            <v>7.320000171661377</v>
          </cell>
          <cell r="U2732">
            <v>4.7100000381469727</v>
          </cell>
          <cell r="V2732">
            <v>151.33000183105469</v>
          </cell>
          <cell r="W2732" t="str">
            <v>CISCO_DAILY_BILL_DTL20040805.TXT</v>
          </cell>
          <cell r="X2732">
            <v>38205</v>
          </cell>
          <cell r="Z2732" t="str">
            <v>Print Summary</v>
          </cell>
        </row>
        <row r="2733">
          <cell r="E2733">
            <v>38236</v>
          </cell>
          <cell r="F2733">
            <v>33</v>
          </cell>
          <cell r="G2733">
            <v>1023</v>
          </cell>
          <cell r="K2733" t="str">
            <v>DR</v>
          </cell>
          <cell r="L2733">
            <v>38203</v>
          </cell>
          <cell r="N2733">
            <v>940</v>
          </cell>
          <cell r="P2733">
            <v>69</v>
          </cell>
          <cell r="Q2733">
            <v>14</v>
          </cell>
          <cell r="R2733">
            <v>23.979999542236328</v>
          </cell>
          <cell r="S2733">
            <v>9.4200000762939453</v>
          </cell>
          <cell r="T2733">
            <v>6.3899998664855957</v>
          </cell>
          <cell r="U2733">
            <v>5.0300002098083496</v>
          </cell>
          <cell r="V2733">
            <v>156.05000305175781</v>
          </cell>
          <cell r="W2733" t="str">
            <v>CISCO_DAILY_BILL_DTL20040907.TXT</v>
          </cell>
          <cell r="X2733">
            <v>38238</v>
          </cell>
          <cell r="Z2733" t="str">
            <v>Print Summary</v>
          </cell>
        </row>
        <row r="2734">
          <cell r="E2734">
            <v>38175</v>
          </cell>
          <cell r="F2734">
            <v>29</v>
          </cell>
          <cell r="G2734">
            <v>680</v>
          </cell>
          <cell r="K2734" t="str">
            <v>DR</v>
          </cell>
          <cell r="L2734">
            <v>38146</v>
          </cell>
          <cell r="N2734">
            <v>600</v>
          </cell>
          <cell r="P2734">
            <v>80</v>
          </cell>
          <cell r="Q2734">
            <v>0</v>
          </cell>
          <cell r="R2734">
            <v>16.340000152587891</v>
          </cell>
          <cell r="S2734">
            <v>10.979999542236328</v>
          </cell>
          <cell r="T2734">
            <v>0</v>
          </cell>
          <cell r="U2734">
            <v>3.3599998950958252</v>
          </cell>
          <cell r="V2734">
            <v>98.19000244140625</v>
          </cell>
          <cell r="W2734" t="str">
            <v>CISCO_DAILY_BILL_DTL20040709.TXT</v>
          </cell>
          <cell r="X2734">
            <v>38180</v>
          </cell>
          <cell r="Z2734" t="str">
            <v>Print Summary</v>
          </cell>
        </row>
        <row r="2735">
          <cell r="E2735">
            <v>38204</v>
          </cell>
          <cell r="F2735">
            <v>29</v>
          </cell>
          <cell r="G2735">
            <v>755</v>
          </cell>
          <cell r="K2735" t="str">
            <v>DR</v>
          </cell>
          <cell r="L2735">
            <v>38175</v>
          </cell>
          <cell r="N2735">
            <v>564</v>
          </cell>
          <cell r="P2735">
            <v>160</v>
          </cell>
          <cell r="Q2735">
            <v>31</v>
          </cell>
          <cell r="R2735">
            <v>15.359999656677246</v>
          </cell>
          <cell r="S2735">
            <v>21.959999084472656</v>
          </cell>
          <cell r="T2735">
            <v>14.170000076293945</v>
          </cell>
          <cell r="U2735">
            <v>3.7300000190734863</v>
          </cell>
          <cell r="V2735">
            <v>132.80999755859375</v>
          </cell>
          <cell r="W2735" t="str">
            <v>CISCO_DAILY_BILL_DTL20040809.TXT</v>
          </cell>
          <cell r="X2735">
            <v>38209</v>
          </cell>
          <cell r="Z2735" t="str">
            <v>Print Summary</v>
          </cell>
        </row>
        <row r="2736">
          <cell r="E2736">
            <v>38237</v>
          </cell>
          <cell r="F2736">
            <v>33</v>
          </cell>
          <cell r="G2736">
            <v>924</v>
          </cell>
          <cell r="K2736" t="str">
            <v>DR</v>
          </cell>
          <cell r="L2736">
            <v>38204</v>
          </cell>
          <cell r="N2736">
            <v>742</v>
          </cell>
          <cell r="P2736">
            <v>149</v>
          </cell>
          <cell r="Q2736">
            <v>33</v>
          </cell>
          <cell r="R2736">
            <v>18.790000915527344</v>
          </cell>
          <cell r="S2736">
            <v>20.079999923706055</v>
          </cell>
          <cell r="T2736">
            <v>15.020000457763672</v>
          </cell>
          <cell r="U2736">
            <v>4.5500001907348633</v>
          </cell>
          <cell r="V2736">
            <v>156.44000244140625</v>
          </cell>
          <cell r="W2736" t="str">
            <v>CISCO_DAILY_BILL_DTL20040915.TXT</v>
          </cell>
          <cell r="X2736">
            <v>38246</v>
          </cell>
          <cell r="Z2736" t="str">
            <v>Print Summary</v>
          </cell>
        </row>
        <row r="2737">
          <cell r="E2737">
            <v>38175</v>
          </cell>
          <cell r="F2737">
            <v>29</v>
          </cell>
          <cell r="G2737">
            <v>450</v>
          </cell>
          <cell r="K2737" t="str">
            <v>DRLI</v>
          </cell>
          <cell r="L2737">
            <v>38146</v>
          </cell>
          <cell r="N2737">
            <v>368</v>
          </cell>
          <cell r="P2737">
            <v>82</v>
          </cell>
          <cell r="Q2737">
            <v>0</v>
          </cell>
          <cell r="R2737">
            <v>10.020000457763672</v>
          </cell>
          <cell r="S2737">
            <v>11.25</v>
          </cell>
          <cell r="T2737">
            <v>0</v>
          </cell>
          <cell r="U2737">
            <v>0</v>
          </cell>
          <cell r="V2737">
            <v>47.740001678466797</v>
          </cell>
          <cell r="W2737" t="str">
            <v>CISCO_DAILY_BILL_DTL20040708.TXT</v>
          </cell>
          <cell r="X2737">
            <v>38177</v>
          </cell>
          <cell r="Z2737" t="str">
            <v>Print Summary</v>
          </cell>
        </row>
        <row r="2738">
          <cell r="E2738">
            <v>38204</v>
          </cell>
          <cell r="F2738">
            <v>29</v>
          </cell>
          <cell r="G2738">
            <v>514</v>
          </cell>
          <cell r="K2738" t="str">
            <v>DRLI</v>
          </cell>
          <cell r="L2738">
            <v>38175</v>
          </cell>
          <cell r="N2738">
            <v>428</v>
          </cell>
          <cell r="P2738">
            <v>78</v>
          </cell>
          <cell r="Q2738">
            <v>8</v>
          </cell>
          <cell r="R2738">
            <v>11.649999618530273</v>
          </cell>
          <cell r="S2738">
            <v>10.699999809265137</v>
          </cell>
          <cell r="T2738">
            <v>3.6600000858306885</v>
          </cell>
          <cell r="U2738">
            <v>0</v>
          </cell>
          <cell r="V2738">
            <v>56.880001068115234</v>
          </cell>
          <cell r="W2738" t="str">
            <v>CISCO_DAILY_BILL_DTL20040806.TXT</v>
          </cell>
          <cell r="X2738">
            <v>38208</v>
          </cell>
          <cell r="Z2738" t="str">
            <v>Print Summary</v>
          </cell>
        </row>
        <row r="2739">
          <cell r="E2739">
            <v>38237</v>
          </cell>
          <cell r="F2739">
            <v>33</v>
          </cell>
          <cell r="G2739">
            <v>487</v>
          </cell>
          <cell r="K2739" t="str">
            <v>DRLI</v>
          </cell>
          <cell r="L2739">
            <v>38204</v>
          </cell>
          <cell r="N2739">
            <v>419</v>
          </cell>
          <cell r="P2739">
            <v>56</v>
          </cell>
          <cell r="Q2739">
            <v>12</v>
          </cell>
          <cell r="R2739">
            <v>10.539999961853027</v>
          </cell>
          <cell r="S2739">
            <v>7.570000171661377</v>
          </cell>
          <cell r="T2739">
            <v>5.4600000381469727</v>
          </cell>
          <cell r="U2739">
            <v>0</v>
          </cell>
          <cell r="V2739">
            <v>51.709999084472656</v>
          </cell>
          <cell r="W2739" t="str">
            <v>CISCO_DAILY_BILL_DTL20040915.TXT</v>
          </cell>
          <cell r="X2739">
            <v>38246</v>
          </cell>
          <cell r="Z2739" t="str">
            <v>Print Summary</v>
          </cell>
        </row>
        <row r="2740">
          <cell r="E2740">
            <v>37963</v>
          </cell>
          <cell r="F2740">
            <v>32</v>
          </cell>
          <cell r="G2740">
            <v>733</v>
          </cell>
          <cell r="K2740" t="str">
            <v>DR</v>
          </cell>
          <cell r="L2740">
            <v>37931</v>
          </cell>
          <cell r="N2740">
            <v>613</v>
          </cell>
          <cell r="P2740">
            <v>120</v>
          </cell>
          <cell r="Q2740">
            <v>0</v>
          </cell>
          <cell r="R2740">
            <v>20.850000381469727</v>
          </cell>
          <cell r="S2740">
            <v>31.680000305175781</v>
          </cell>
          <cell r="T2740">
            <v>0</v>
          </cell>
          <cell r="U2740">
            <v>3.25</v>
          </cell>
          <cell r="V2740">
            <v>119.05000305175781</v>
          </cell>
          <cell r="W2740" t="str">
            <v>CISCO_DAILY_BILL_DTL20031209.TXT</v>
          </cell>
          <cell r="X2740">
            <v>37965</v>
          </cell>
          <cell r="Z2740" t="str">
            <v>Print Summary</v>
          </cell>
        </row>
        <row r="2741">
          <cell r="E2741">
            <v>37994</v>
          </cell>
          <cell r="F2741">
            <v>31</v>
          </cell>
          <cell r="G2741">
            <v>682</v>
          </cell>
          <cell r="K2741" t="str">
            <v>DR</v>
          </cell>
          <cell r="L2741">
            <v>37963</v>
          </cell>
          <cell r="N2741">
            <v>557</v>
          </cell>
          <cell r="P2741">
            <v>120</v>
          </cell>
          <cell r="Q2741">
            <v>5</v>
          </cell>
          <cell r="R2741">
            <v>18.950000762939453</v>
          </cell>
          <cell r="S2741">
            <v>31.690000534057617</v>
          </cell>
          <cell r="T2741">
            <v>2.4200000762939453</v>
          </cell>
          <cell r="U2741">
            <v>3.0199999809265137</v>
          </cell>
          <cell r="V2741">
            <v>114.22000122070313</v>
          </cell>
          <cell r="W2741" t="str">
            <v>CISCO_DAILY_BILL_DTL20040109.TXT</v>
          </cell>
          <cell r="X2741">
            <v>37998</v>
          </cell>
          <cell r="Z2741" t="str">
            <v>Print Summary</v>
          </cell>
        </row>
        <row r="2742">
          <cell r="E2742">
            <v>38025</v>
          </cell>
          <cell r="F2742">
            <v>31</v>
          </cell>
          <cell r="G2742">
            <v>579</v>
          </cell>
          <cell r="K2742" t="str">
            <v>DR</v>
          </cell>
          <cell r="L2742">
            <v>37994</v>
          </cell>
          <cell r="N2742">
            <v>496</v>
          </cell>
          <cell r="P2742">
            <v>76</v>
          </cell>
          <cell r="Q2742">
            <v>7</v>
          </cell>
          <cell r="R2742">
            <v>16.729999542236328</v>
          </cell>
          <cell r="S2742">
            <v>20.040000915527344</v>
          </cell>
          <cell r="T2742">
            <v>3.380000114440918</v>
          </cell>
          <cell r="U2742">
            <v>2.75</v>
          </cell>
          <cell r="V2742">
            <v>89.949996948242188</v>
          </cell>
          <cell r="W2742" t="str">
            <v>CISCO_DAILY_BILL_DTL20040209.TXT</v>
          </cell>
          <cell r="X2742">
            <v>38027</v>
          </cell>
          <cell r="Z2742" t="str">
            <v>Print Summary</v>
          </cell>
        </row>
        <row r="2743">
          <cell r="E2743">
            <v>38055</v>
          </cell>
          <cell r="F2743">
            <v>30</v>
          </cell>
          <cell r="G2743">
            <v>596</v>
          </cell>
          <cell r="K2743" t="str">
            <v>DR</v>
          </cell>
          <cell r="L2743">
            <v>38025</v>
          </cell>
          <cell r="N2743">
            <v>506</v>
          </cell>
          <cell r="P2743">
            <v>90</v>
          </cell>
          <cell r="Q2743">
            <v>0</v>
          </cell>
          <cell r="R2743">
            <v>16.959999084472656</v>
          </cell>
          <cell r="S2743">
            <v>23.719999313354492</v>
          </cell>
          <cell r="T2743">
            <v>0</v>
          </cell>
          <cell r="U2743">
            <v>2.940000057220459</v>
          </cell>
          <cell r="V2743">
            <v>92.980003356933594</v>
          </cell>
          <cell r="W2743" t="str">
            <v>CISCO_DAILY_BILL_DTL20040310.TXT</v>
          </cell>
          <cell r="X2743">
            <v>38057</v>
          </cell>
          <cell r="Z2743" t="str">
            <v>Print Summary</v>
          </cell>
        </row>
        <row r="2744">
          <cell r="E2744">
            <v>38084</v>
          </cell>
          <cell r="F2744">
            <v>29</v>
          </cell>
          <cell r="G2744">
            <v>554</v>
          </cell>
          <cell r="K2744" t="str">
            <v>DR</v>
          </cell>
          <cell r="L2744">
            <v>38055</v>
          </cell>
          <cell r="N2744">
            <v>457</v>
          </cell>
          <cell r="P2744">
            <v>97</v>
          </cell>
          <cell r="Q2744">
            <v>0</v>
          </cell>
          <cell r="R2744">
            <v>15.319999694824219</v>
          </cell>
          <cell r="S2744">
            <v>25.559999465942383</v>
          </cell>
          <cell r="T2744">
            <v>0</v>
          </cell>
          <cell r="U2744">
            <v>2.7300000190734863</v>
          </cell>
          <cell r="V2744">
            <v>89.709999084472656</v>
          </cell>
          <cell r="W2744" t="str">
            <v>CISCO_DAILY_BILL_DTL20040408.TXT</v>
          </cell>
          <cell r="X2744">
            <v>38086</v>
          </cell>
          <cell r="Z2744" t="str">
            <v>Print Summary</v>
          </cell>
        </row>
        <row r="2745">
          <cell r="E2745">
            <v>38116</v>
          </cell>
          <cell r="F2745">
            <v>32</v>
          </cell>
          <cell r="G2745">
            <v>737</v>
          </cell>
          <cell r="K2745" t="str">
            <v>DR</v>
          </cell>
          <cell r="L2745">
            <v>38084</v>
          </cell>
          <cell r="N2745">
            <v>598</v>
          </cell>
          <cell r="P2745">
            <v>139</v>
          </cell>
          <cell r="Q2745">
            <v>0</v>
          </cell>
          <cell r="R2745">
            <v>4.320000171661377</v>
          </cell>
          <cell r="S2745">
            <v>28.719999313354492</v>
          </cell>
          <cell r="T2745">
            <v>0</v>
          </cell>
          <cell r="U2745">
            <v>3.619999885559082</v>
          </cell>
          <cell r="V2745">
            <v>109.22000122070313</v>
          </cell>
          <cell r="W2745" t="str">
            <v>CISCO_DAILY_BILL_DTL20040510.TXT</v>
          </cell>
          <cell r="X2745">
            <v>38118</v>
          </cell>
          <cell r="Z2745" t="str">
            <v>Print Summary</v>
          </cell>
        </row>
        <row r="2746">
          <cell r="E2746">
            <v>38146</v>
          </cell>
          <cell r="F2746">
            <v>30</v>
          </cell>
          <cell r="G2746">
            <v>622</v>
          </cell>
          <cell r="K2746" t="str">
            <v>DR</v>
          </cell>
          <cell r="L2746">
            <v>38116</v>
          </cell>
          <cell r="N2746">
            <v>505</v>
          </cell>
          <cell r="P2746">
            <v>117</v>
          </cell>
          <cell r="Q2746">
            <v>0</v>
          </cell>
          <cell r="R2746">
            <v>-5.940000057220459</v>
          </cell>
          <cell r="S2746">
            <v>18.200000762939453</v>
          </cell>
          <cell r="T2746">
            <v>0</v>
          </cell>
          <cell r="U2746">
            <v>3.0699999332427979</v>
          </cell>
          <cell r="V2746">
            <v>74.910003662109375</v>
          </cell>
          <cell r="W2746" t="str">
            <v>CISCO_DAILY_BILL_DTL20040609.TXT</v>
          </cell>
          <cell r="X2746">
            <v>38148</v>
          </cell>
          <cell r="Z2746" t="str">
            <v>Print Summary</v>
          </cell>
        </row>
        <row r="2747">
          <cell r="E2747">
            <v>38176</v>
          </cell>
          <cell r="F2747">
            <v>30</v>
          </cell>
          <cell r="G2747">
            <v>957</v>
          </cell>
          <cell r="K2747" t="str">
            <v>DR</v>
          </cell>
          <cell r="L2747">
            <v>38146</v>
          </cell>
          <cell r="N2747">
            <v>740</v>
          </cell>
          <cell r="P2747">
            <v>217</v>
          </cell>
          <cell r="Q2747">
            <v>0</v>
          </cell>
          <cell r="R2747">
            <v>-8.7100000381469727</v>
          </cell>
          <cell r="S2747">
            <v>33.75</v>
          </cell>
          <cell r="T2747">
            <v>0</v>
          </cell>
          <cell r="U2747">
            <v>4.7199997901916504</v>
          </cell>
          <cell r="V2747">
            <v>133.80000305175781</v>
          </cell>
          <cell r="W2747" t="str">
            <v>CISCO_DAILY_BILL_DTL20040709.TXT</v>
          </cell>
          <cell r="X2747">
            <v>38180</v>
          </cell>
          <cell r="Z2747" t="str">
            <v>Print Summary</v>
          </cell>
        </row>
        <row r="2748">
          <cell r="E2748">
            <v>38207</v>
          </cell>
          <cell r="F2748">
            <v>31</v>
          </cell>
          <cell r="G2748">
            <v>1317</v>
          </cell>
          <cell r="K2748" t="str">
            <v>DR</v>
          </cell>
          <cell r="L2748">
            <v>38176</v>
          </cell>
          <cell r="N2748">
            <v>1017</v>
          </cell>
          <cell r="P2748">
            <v>267</v>
          </cell>
          <cell r="Q2748">
            <v>33</v>
          </cell>
          <cell r="R2748">
            <v>-11.970000267028809</v>
          </cell>
          <cell r="S2748">
            <v>41.529998779296875</v>
          </cell>
          <cell r="T2748">
            <v>21.389999389648438</v>
          </cell>
          <cell r="U2748">
            <v>6.4899997711181641</v>
          </cell>
          <cell r="V2748">
            <v>212.69000244140625</v>
          </cell>
          <cell r="W2748" t="str">
            <v>CISCO_DAILY_BILL_DTL20040810.TXT</v>
          </cell>
          <cell r="X2748">
            <v>38210</v>
          </cell>
          <cell r="Z2748" t="str">
            <v>Print Summary</v>
          </cell>
        </row>
        <row r="2749">
          <cell r="E2749">
            <v>38238</v>
          </cell>
          <cell r="F2749">
            <v>31</v>
          </cell>
          <cell r="G2749">
            <v>1035</v>
          </cell>
          <cell r="K2749" t="str">
            <v>DR</v>
          </cell>
          <cell r="L2749">
            <v>38207</v>
          </cell>
          <cell r="N2749">
            <v>793</v>
          </cell>
          <cell r="P2749">
            <v>202</v>
          </cell>
          <cell r="Q2749">
            <v>40</v>
          </cell>
          <cell r="R2749">
            <v>-11.539999961853027</v>
          </cell>
          <cell r="S2749">
            <v>30.879999160766602</v>
          </cell>
          <cell r="T2749">
            <v>25.870000839233398</v>
          </cell>
          <cell r="U2749">
            <v>5.0999999046325684</v>
          </cell>
          <cell r="V2749">
            <v>166.53999328613281</v>
          </cell>
          <cell r="W2749" t="str">
            <v>CISCO_DAILY_BILL_DTL20040909.TXT</v>
          </cell>
          <cell r="X2749">
            <v>38240</v>
          </cell>
          <cell r="Z2749" t="str">
            <v>Print Summary</v>
          </cell>
        </row>
        <row r="2750">
          <cell r="E2750">
            <v>38176</v>
          </cell>
          <cell r="F2750">
            <v>29</v>
          </cell>
          <cell r="G2750">
            <v>1227</v>
          </cell>
          <cell r="K2750" t="str">
            <v>DR</v>
          </cell>
          <cell r="L2750">
            <v>38147</v>
          </cell>
          <cell r="N2750">
            <v>1077</v>
          </cell>
          <cell r="P2750">
            <v>150</v>
          </cell>
          <cell r="Q2750">
            <v>0</v>
          </cell>
          <cell r="R2750">
            <v>29.329999923706055</v>
          </cell>
          <cell r="S2750">
            <v>20.579999923706055</v>
          </cell>
          <cell r="T2750">
            <v>0</v>
          </cell>
          <cell r="U2750">
            <v>6.0500001907348633</v>
          </cell>
          <cell r="V2750">
            <v>205.94999694824219</v>
          </cell>
          <cell r="W2750" t="str">
            <v>CISCO_DAILY_BILL_DTL20040712.TXT</v>
          </cell>
          <cell r="X2750">
            <v>38181</v>
          </cell>
          <cell r="Z2750" t="str">
            <v>Print Summary</v>
          </cell>
        </row>
        <row r="2751">
          <cell r="E2751">
            <v>38207</v>
          </cell>
          <cell r="F2751">
            <v>31</v>
          </cell>
          <cell r="G2751">
            <v>1531</v>
          </cell>
          <cell r="K2751" t="str">
            <v>DR</v>
          </cell>
          <cell r="L2751">
            <v>38176</v>
          </cell>
          <cell r="N2751">
            <v>1374</v>
          </cell>
          <cell r="P2751">
            <v>137</v>
          </cell>
          <cell r="Q2751">
            <v>20</v>
          </cell>
          <cell r="R2751">
            <v>37.409999847412109</v>
          </cell>
          <cell r="S2751">
            <v>18.799999237060547</v>
          </cell>
          <cell r="T2751">
            <v>9.1400003433227539</v>
          </cell>
          <cell r="U2751">
            <v>7.5500001907348633</v>
          </cell>
          <cell r="V2751">
            <v>266.39999389648438</v>
          </cell>
          <cell r="W2751" t="str">
            <v>CISCO_DAILY_BILL_DTL20040809.TXT</v>
          </cell>
          <cell r="X2751">
            <v>38209</v>
          </cell>
          <cell r="Z2751" t="str">
            <v>Print Summary</v>
          </cell>
        </row>
        <row r="2752">
          <cell r="E2752">
            <v>38238</v>
          </cell>
          <cell r="F2752">
            <v>31</v>
          </cell>
          <cell r="G2752">
            <v>1410</v>
          </cell>
          <cell r="K2752" t="str">
            <v>DR</v>
          </cell>
          <cell r="L2752">
            <v>38207</v>
          </cell>
          <cell r="N2752">
            <v>1251</v>
          </cell>
          <cell r="P2752">
            <v>126</v>
          </cell>
          <cell r="Q2752">
            <v>33</v>
          </cell>
          <cell r="R2752">
            <v>31.260000228881836</v>
          </cell>
          <cell r="S2752">
            <v>17.069999694824219</v>
          </cell>
          <cell r="T2752">
            <v>14.970000267028809</v>
          </cell>
          <cell r="U2752">
            <v>6.9499998092651367</v>
          </cell>
          <cell r="V2752">
            <v>247.69999694824219</v>
          </cell>
          <cell r="W2752" t="str">
            <v>CISCO_DAILY_BILL_DTL20040909.TXT</v>
          </cell>
          <cell r="X2752">
            <v>38240</v>
          </cell>
          <cell r="Z2752" t="str">
            <v>Print Summary</v>
          </cell>
        </row>
        <row r="2753">
          <cell r="E2753">
            <v>38181</v>
          </cell>
          <cell r="F2753">
            <v>29</v>
          </cell>
          <cell r="G2753">
            <v>368</v>
          </cell>
          <cell r="K2753" t="str">
            <v>DR</v>
          </cell>
          <cell r="L2753">
            <v>38152</v>
          </cell>
          <cell r="N2753">
            <v>325</v>
          </cell>
          <cell r="P2753">
            <v>43</v>
          </cell>
          <cell r="Q2753">
            <v>0</v>
          </cell>
          <cell r="R2753">
            <v>-3.8299999237060547</v>
          </cell>
          <cell r="S2753">
            <v>6.690000057220459</v>
          </cell>
          <cell r="T2753">
            <v>0</v>
          </cell>
          <cell r="U2753">
            <v>1.8200000524520874</v>
          </cell>
          <cell r="V2753">
            <v>34.830001831054688</v>
          </cell>
          <cell r="W2753" t="str">
            <v>CISCO_DAILY_BILL_DTL20040719.TXT</v>
          </cell>
          <cell r="X2753">
            <v>38188</v>
          </cell>
          <cell r="Z2753" t="str">
            <v>Print Summary</v>
          </cell>
        </row>
        <row r="2754">
          <cell r="E2754">
            <v>38181</v>
          </cell>
          <cell r="F2754">
            <v>29</v>
          </cell>
          <cell r="G2754">
            <v>408</v>
          </cell>
          <cell r="K2754" t="str">
            <v>DR</v>
          </cell>
          <cell r="L2754">
            <v>38152</v>
          </cell>
          <cell r="N2754">
            <v>359</v>
          </cell>
          <cell r="P2754">
            <v>49</v>
          </cell>
          <cell r="Q2754">
            <v>0</v>
          </cell>
          <cell r="R2754">
            <v>-4.2300000190734863</v>
          </cell>
          <cell r="S2754">
            <v>7.619999885559082</v>
          </cell>
          <cell r="T2754">
            <v>0</v>
          </cell>
          <cell r="U2754">
            <v>2.0199999809265137</v>
          </cell>
          <cell r="V2754">
            <v>39.590000152587891</v>
          </cell>
          <cell r="W2754" t="str">
            <v>CISCO_DAILY_BILL_DTL20040720.TXT</v>
          </cell>
          <cell r="X2754">
            <v>38189</v>
          </cell>
          <cell r="Z2754" t="str">
            <v>Print Summary</v>
          </cell>
        </row>
        <row r="2755">
          <cell r="E2755">
            <v>38210</v>
          </cell>
          <cell r="F2755">
            <v>29</v>
          </cell>
          <cell r="G2755">
            <v>464</v>
          </cell>
          <cell r="K2755" t="str">
            <v>DR</v>
          </cell>
          <cell r="L2755">
            <v>38181</v>
          </cell>
          <cell r="N2755">
            <v>402</v>
          </cell>
          <cell r="P2755">
            <v>41</v>
          </cell>
          <cell r="Q2755">
            <v>21</v>
          </cell>
          <cell r="R2755">
            <v>-4.7300000190734863</v>
          </cell>
          <cell r="S2755">
            <v>6.380000114440918</v>
          </cell>
          <cell r="T2755">
            <v>13.609999656677246</v>
          </cell>
          <cell r="U2755">
            <v>2.2899999618530273</v>
          </cell>
          <cell r="V2755">
            <v>57.840000152587891</v>
          </cell>
          <cell r="W2755" t="str">
            <v>CISCO_DAILY_BILL_DTL20040812.TXT</v>
          </cell>
          <cell r="X2755">
            <v>38212</v>
          </cell>
          <cell r="Z2755" t="str">
            <v>Print Summary</v>
          </cell>
        </row>
        <row r="2756">
          <cell r="E2756">
            <v>38243</v>
          </cell>
          <cell r="F2756">
            <v>33</v>
          </cell>
          <cell r="G2756">
            <v>503</v>
          </cell>
          <cell r="K2756" t="str">
            <v>DR</v>
          </cell>
          <cell r="L2756">
            <v>38210</v>
          </cell>
          <cell r="N2756">
            <v>440</v>
          </cell>
          <cell r="P2756">
            <v>47</v>
          </cell>
          <cell r="Q2756">
            <v>16</v>
          </cell>
          <cell r="R2756">
            <v>-6.5999999046325684</v>
          </cell>
          <cell r="S2756">
            <v>7.2100000381469727</v>
          </cell>
          <cell r="T2756">
            <v>10.279999732971191</v>
          </cell>
          <cell r="U2756">
            <v>2.4700000286102295</v>
          </cell>
          <cell r="V2756">
            <v>56.200000762939453</v>
          </cell>
          <cell r="W2756" t="str">
            <v>CISCO_DAILY_BILL_DTL20040914.TXT</v>
          </cell>
          <cell r="X2756">
            <v>38245</v>
          </cell>
          <cell r="Z2756" t="str">
            <v>Print Summary</v>
          </cell>
          <cell r="AA2756" t="str">
            <v>CPP Notification Failure. Move 3 kWh from super peak to on peak.</v>
          </cell>
        </row>
        <row r="2757">
          <cell r="E2757">
            <v>37810</v>
          </cell>
          <cell r="F2757">
            <v>8</v>
          </cell>
          <cell r="G2757">
            <v>394</v>
          </cell>
          <cell r="K2757" t="str">
            <v>DR</v>
          </cell>
          <cell r="L2757">
            <v>37802</v>
          </cell>
          <cell r="N2757">
            <v>349</v>
          </cell>
          <cell r="P2757">
            <v>45</v>
          </cell>
          <cell r="Q2757">
            <v>0</v>
          </cell>
          <cell r="R2757">
            <v>15.310000419616699</v>
          </cell>
          <cell r="S2757">
            <v>6.9200000762939453</v>
          </cell>
          <cell r="T2757">
            <v>0</v>
          </cell>
          <cell r="U2757">
            <v>2.0299999713897705</v>
          </cell>
          <cell r="V2757">
            <v>66.599998474121094</v>
          </cell>
          <cell r="W2757" t="str">
            <v>CISCO_DAILY_BILL_DTL20030710.TXT</v>
          </cell>
          <cell r="X2757">
            <v>37813</v>
          </cell>
          <cell r="Z2757" t="str">
            <v>Print Summary</v>
          </cell>
        </row>
        <row r="2758">
          <cell r="E2758">
            <v>37839</v>
          </cell>
          <cell r="F2758">
            <v>29</v>
          </cell>
          <cell r="G2758">
            <v>1340</v>
          </cell>
          <cell r="K2758" t="str">
            <v>DR</v>
          </cell>
          <cell r="L2758">
            <v>37810</v>
          </cell>
          <cell r="N2758">
            <v>1175</v>
          </cell>
          <cell r="P2758">
            <v>153</v>
          </cell>
          <cell r="Q2758">
            <v>12</v>
          </cell>
          <cell r="R2758">
            <v>51.549999237060547</v>
          </cell>
          <cell r="S2758">
            <v>23.540000915527344</v>
          </cell>
          <cell r="T2758">
            <v>5.690000057220459</v>
          </cell>
          <cell r="U2758">
            <v>6.869999885559082</v>
          </cell>
          <cell r="V2758">
            <v>229.36000061035156</v>
          </cell>
          <cell r="W2758" t="str">
            <v>CISCO_DAILY_BILL_DTL20030808.TXT</v>
          </cell>
          <cell r="X2758">
            <v>37844</v>
          </cell>
          <cell r="Z2758" t="str">
            <v>Print Summary</v>
          </cell>
          <cell r="AA2758" t="str">
            <v>CPP Notification Failure. Move 3 kWh from super peak to on peak.</v>
          </cell>
        </row>
        <row r="2759">
          <cell r="E2759">
            <v>37871</v>
          </cell>
          <cell r="F2759">
            <v>32</v>
          </cell>
          <cell r="G2759">
            <v>1826</v>
          </cell>
          <cell r="K2759" t="str">
            <v>DR</v>
          </cell>
          <cell r="L2759">
            <v>37839</v>
          </cell>
          <cell r="N2759">
            <v>1610</v>
          </cell>
          <cell r="P2759">
            <v>190</v>
          </cell>
          <cell r="Q2759">
            <v>26</v>
          </cell>
          <cell r="R2759">
            <v>70.919998168945313</v>
          </cell>
          <cell r="S2759">
            <v>29.260000228881836</v>
          </cell>
          <cell r="T2759">
            <v>12.329999923706055</v>
          </cell>
          <cell r="U2759">
            <v>9.0500001907348633</v>
          </cell>
          <cell r="V2759">
            <v>323.76998901367188</v>
          </cell>
          <cell r="W2759" t="str">
            <v>CISCO_DAILY_BILL_DTL20030909.TXT</v>
          </cell>
          <cell r="X2759">
            <v>37874</v>
          </cell>
          <cell r="Z2759" t="str">
            <v>Print Summary</v>
          </cell>
        </row>
        <row r="2760">
          <cell r="E2760">
            <v>37900</v>
          </cell>
          <cell r="F2760">
            <v>29</v>
          </cell>
          <cell r="G2760">
            <v>1308</v>
          </cell>
          <cell r="K2760" t="str">
            <v>DR</v>
          </cell>
          <cell r="L2760">
            <v>37871</v>
          </cell>
          <cell r="N2760">
            <v>1126</v>
          </cell>
          <cell r="P2760">
            <v>162</v>
          </cell>
          <cell r="Q2760">
            <v>20</v>
          </cell>
          <cell r="R2760">
            <v>50.169998168945313</v>
          </cell>
          <cell r="S2760">
            <v>25.040000915527344</v>
          </cell>
          <cell r="T2760">
            <v>9.4899997711181641</v>
          </cell>
          <cell r="U2760">
            <v>5.809999942779541</v>
          </cell>
          <cell r="V2760">
            <v>228.5</v>
          </cell>
          <cell r="W2760" t="str">
            <v>CISCO_DAILY_BILL_DTL20031008.TXT</v>
          </cell>
          <cell r="X2760">
            <v>37903</v>
          </cell>
          <cell r="Z2760" t="str">
            <v>Print Summary</v>
          </cell>
        </row>
        <row r="2761">
          <cell r="E2761">
            <v>37929</v>
          </cell>
          <cell r="F2761">
            <v>29</v>
          </cell>
          <cell r="G2761">
            <v>1544</v>
          </cell>
          <cell r="K2761" t="str">
            <v>DR</v>
          </cell>
          <cell r="L2761">
            <v>37900</v>
          </cell>
          <cell r="N2761">
            <v>1313</v>
          </cell>
          <cell r="P2761">
            <v>213</v>
          </cell>
          <cell r="Q2761">
            <v>18</v>
          </cell>
          <cell r="R2761">
            <v>58.279998779296875</v>
          </cell>
          <cell r="S2761">
            <v>30.270000457763672</v>
          </cell>
          <cell r="T2761">
            <v>8.5399999618530273</v>
          </cell>
          <cell r="U2761">
            <v>6.8499999046325684</v>
          </cell>
          <cell r="V2761">
            <v>274.489990234375</v>
          </cell>
          <cell r="W2761" t="str">
            <v>CISCO_DAILY_BILL_DTL20031105.TXT</v>
          </cell>
          <cell r="X2761">
            <v>37931</v>
          </cell>
          <cell r="Z2761" t="str">
            <v>Print Summary</v>
          </cell>
        </row>
        <row r="2762">
          <cell r="E2762">
            <v>37962</v>
          </cell>
          <cell r="F2762">
            <v>33</v>
          </cell>
          <cell r="G2762">
            <v>1777</v>
          </cell>
          <cell r="K2762" t="str">
            <v>DR</v>
          </cell>
          <cell r="L2762">
            <v>37929</v>
          </cell>
          <cell r="N2762">
            <v>1535</v>
          </cell>
          <cell r="P2762">
            <v>242</v>
          </cell>
          <cell r="Q2762">
            <v>0</v>
          </cell>
          <cell r="R2762">
            <v>66.510002136230469</v>
          </cell>
          <cell r="S2762">
            <v>11.699999809265137</v>
          </cell>
          <cell r="T2762">
            <v>0</v>
          </cell>
          <cell r="U2762">
            <v>7.8899998664855957</v>
          </cell>
          <cell r="V2762">
            <v>274.94000244140625</v>
          </cell>
          <cell r="W2762" t="str">
            <v>CISCO_DAILY_BILL_DTL20031208.TXT</v>
          </cell>
          <cell r="X2762">
            <v>37964</v>
          </cell>
          <cell r="Z2762" t="str">
            <v>Print Summary</v>
          </cell>
        </row>
        <row r="2763">
          <cell r="E2763">
            <v>37993</v>
          </cell>
          <cell r="F2763">
            <v>31</v>
          </cell>
          <cell r="G2763">
            <v>1990</v>
          </cell>
          <cell r="K2763" t="str">
            <v>DR</v>
          </cell>
          <cell r="L2763">
            <v>37962</v>
          </cell>
          <cell r="N2763">
            <v>1700</v>
          </cell>
          <cell r="P2763">
            <v>278</v>
          </cell>
          <cell r="Q2763">
            <v>12</v>
          </cell>
          <cell r="R2763">
            <v>73.669998168945313</v>
          </cell>
          <cell r="S2763">
            <v>13.430000305175781</v>
          </cell>
          <cell r="T2763">
            <v>7.9000000953674316</v>
          </cell>
          <cell r="U2763">
            <v>8.8299999237060547</v>
          </cell>
          <cell r="V2763">
            <v>321.45999145507813</v>
          </cell>
          <cell r="W2763" t="str">
            <v>CISCO_DAILY_BILL_DTL20040112.TXT</v>
          </cell>
          <cell r="X2763">
            <v>37999</v>
          </cell>
          <cell r="Z2763" t="str">
            <v>Print Summary</v>
          </cell>
        </row>
        <row r="2764">
          <cell r="E2764">
            <v>38022</v>
          </cell>
          <cell r="F2764">
            <v>29</v>
          </cell>
          <cell r="G2764">
            <v>1665</v>
          </cell>
          <cell r="K2764" t="str">
            <v>DR</v>
          </cell>
          <cell r="L2764">
            <v>37993</v>
          </cell>
          <cell r="N2764">
            <v>1404</v>
          </cell>
          <cell r="P2764">
            <v>229</v>
          </cell>
          <cell r="Q2764">
            <v>32</v>
          </cell>
          <cell r="R2764">
            <v>60.470001220703125</v>
          </cell>
          <cell r="S2764">
            <v>11.010000228881836</v>
          </cell>
          <cell r="T2764">
            <v>21.049999237060547</v>
          </cell>
          <cell r="U2764">
            <v>7.8299999237060547</v>
          </cell>
          <cell r="V2764">
            <v>276.69000244140625</v>
          </cell>
          <cell r="W2764" t="str">
            <v>CISCO_DAILY_BILL_DTL20040206.TXT</v>
          </cell>
          <cell r="X2764">
            <v>38026</v>
          </cell>
          <cell r="Z2764" t="str">
            <v>Print Summary</v>
          </cell>
        </row>
        <row r="2765">
          <cell r="E2765">
            <v>38054</v>
          </cell>
          <cell r="F2765">
            <v>32</v>
          </cell>
          <cell r="G2765">
            <v>2022</v>
          </cell>
          <cell r="K2765" t="str">
            <v>DR</v>
          </cell>
          <cell r="L2765">
            <v>38022</v>
          </cell>
          <cell r="N2765">
            <v>1752</v>
          </cell>
          <cell r="P2765">
            <v>270</v>
          </cell>
          <cell r="Q2765">
            <v>0</v>
          </cell>
          <cell r="R2765">
            <v>75.05999755859375</v>
          </cell>
          <cell r="S2765">
            <v>12.920000076293945</v>
          </cell>
          <cell r="T2765">
            <v>0</v>
          </cell>
          <cell r="U2765">
            <v>9.9600000381469727</v>
          </cell>
          <cell r="V2765">
            <v>316.70999145507813</v>
          </cell>
          <cell r="W2765" t="str">
            <v>CISCO_DAILY_BILL_DTL20040309.TXT</v>
          </cell>
          <cell r="X2765">
            <v>38056</v>
          </cell>
          <cell r="Z2765" t="str">
            <v>Print Summary</v>
          </cell>
        </row>
        <row r="2766">
          <cell r="E2766">
            <v>38083</v>
          </cell>
          <cell r="F2766">
            <v>29</v>
          </cell>
          <cell r="G2766">
            <v>1734</v>
          </cell>
          <cell r="K2766" t="str">
            <v>DR</v>
          </cell>
          <cell r="L2766">
            <v>38054</v>
          </cell>
          <cell r="N2766">
            <v>1457</v>
          </cell>
          <cell r="P2766">
            <v>277</v>
          </cell>
          <cell r="Q2766">
            <v>0</v>
          </cell>
          <cell r="R2766">
            <v>62.419998168945313</v>
          </cell>
          <cell r="S2766">
            <v>13.25</v>
          </cell>
          <cell r="T2766">
            <v>0</v>
          </cell>
          <cell r="U2766">
            <v>8.5500001907348633</v>
          </cell>
          <cell r="V2766">
            <v>272</v>
          </cell>
          <cell r="W2766" t="str">
            <v>CISCO_DAILY_BILL_DTL20040407.TXT</v>
          </cell>
          <cell r="X2766">
            <v>38085</v>
          </cell>
          <cell r="Z2766" t="str">
            <v>Print Summary</v>
          </cell>
        </row>
        <row r="2767">
          <cell r="E2767">
            <v>38113</v>
          </cell>
          <cell r="F2767">
            <v>30</v>
          </cell>
          <cell r="G2767">
            <v>1845</v>
          </cell>
          <cell r="K2767" t="str">
            <v>DR</v>
          </cell>
          <cell r="L2767">
            <v>38083</v>
          </cell>
          <cell r="N2767">
            <v>1475</v>
          </cell>
          <cell r="P2767">
            <v>370</v>
          </cell>
          <cell r="Q2767">
            <v>0</v>
          </cell>
          <cell r="R2767">
            <v>41.880001068115234</v>
          </cell>
          <cell r="S2767">
            <v>20.950000762939453</v>
          </cell>
          <cell r="T2767">
            <v>0</v>
          </cell>
          <cell r="U2767">
            <v>9.0900001525878906</v>
          </cell>
          <cell r="V2767">
            <v>298.20999145507813</v>
          </cell>
          <cell r="W2767" t="str">
            <v>CISCO_DAILY_BILL_DTL20040507.TXT</v>
          </cell>
          <cell r="X2767">
            <v>38117</v>
          </cell>
          <cell r="Z2767" t="str">
            <v>Print Summary</v>
          </cell>
        </row>
        <row r="2768">
          <cell r="E2768">
            <v>38145</v>
          </cell>
          <cell r="F2768">
            <v>32</v>
          </cell>
          <cell r="G2768">
            <v>1937</v>
          </cell>
          <cell r="K2768" t="str">
            <v>DR</v>
          </cell>
          <cell r="L2768">
            <v>38113</v>
          </cell>
          <cell r="N2768">
            <v>1661</v>
          </cell>
          <cell r="P2768">
            <v>276</v>
          </cell>
          <cell r="Q2768">
            <v>0</v>
          </cell>
          <cell r="R2768">
            <v>45.229999542236328</v>
          </cell>
          <cell r="S2768">
            <v>37.880001068115234</v>
          </cell>
          <cell r="T2768">
            <v>0</v>
          </cell>
          <cell r="U2768">
            <v>9.5500001907348633</v>
          </cell>
          <cell r="V2768">
            <v>340.05999755859375</v>
          </cell>
          <cell r="W2768" t="str">
            <v>CISCO_DAILY_BILL_DTL20040608.TXT</v>
          </cell>
          <cell r="X2768">
            <v>38147</v>
          </cell>
          <cell r="Z2768" t="str">
            <v>Print Summary</v>
          </cell>
        </row>
        <row r="2769">
          <cell r="E2769">
            <v>38175</v>
          </cell>
          <cell r="F2769">
            <v>30</v>
          </cell>
          <cell r="G2769">
            <v>2061</v>
          </cell>
          <cell r="K2769" t="str">
            <v>DR</v>
          </cell>
          <cell r="L2769">
            <v>38145</v>
          </cell>
          <cell r="N2769">
            <v>1752</v>
          </cell>
          <cell r="P2769">
            <v>309</v>
          </cell>
          <cell r="Q2769">
            <v>0</v>
          </cell>
          <cell r="R2769">
            <v>47.709999084472656</v>
          </cell>
          <cell r="S2769">
            <v>42.400001525878906</v>
          </cell>
          <cell r="T2769">
            <v>0</v>
          </cell>
          <cell r="U2769">
            <v>10.159999847412109</v>
          </cell>
          <cell r="V2769">
            <v>369.22000122070313</v>
          </cell>
          <cell r="W2769" t="str">
            <v>CISCO_DAILY_BILL_DTL20040708.TXT</v>
          </cell>
          <cell r="X2769">
            <v>38177</v>
          </cell>
          <cell r="Z2769" t="str">
            <v>Print Summary</v>
          </cell>
        </row>
        <row r="2770">
          <cell r="E2770">
            <v>38204</v>
          </cell>
          <cell r="F2770">
            <v>29</v>
          </cell>
          <cell r="G2770">
            <v>2019</v>
          </cell>
          <cell r="K2770" t="str">
            <v>DR</v>
          </cell>
          <cell r="L2770">
            <v>38175</v>
          </cell>
          <cell r="N2770">
            <v>1642</v>
          </cell>
          <cell r="P2770">
            <v>348</v>
          </cell>
          <cell r="Q2770">
            <v>29</v>
          </cell>
          <cell r="R2770">
            <v>44.709999084472656</v>
          </cell>
          <cell r="S2770">
            <v>47.759998321533203</v>
          </cell>
          <cell r="T2770">
            <v>13.260000228881836</v>
          </cell>
          <cell r="U2770">
            <v>9.9600000381469727</v>
          </cell>
          <cell r="V2770">
            <v>379.70999145507813</v>
          </cell>
          <cell r="W2770" t="str">
            <v>CISCO_DAILY_BILL_DTL20040806.TXT</v>
          </cell>
          <cell r="X2770">
            <v>38208</v>
          </cell>
          <cell r="Z2770" t="str">
            <v>Print Summary</v>
          </cell>
        </row>
        <row r="2771">
          <cell r="E2771">
            <v>38237</v>
          </cell>
          <cell r="F2771">
            <v>33</v>
          </cell>
          <cell r="G2771">
            <v>1959</v>
          </cell>
          <cell r="K2771" t="str">
            <v>DR</v>
          </cell>
          <cell r="L2771">
            <v>38204</v>
          </cell>
          <cell r="N2771">
            <v>1687</v>
          </cell>
          <cell r="P2771">
            <v>223</v>
          </cell>
          <cell r="Q2771">
            <v>49</v>
          </cell>
          <cell r="R2771">
            <v>43.049999237060547</v>
          </cell>
          <cell r="S2771">
            <v>30.239999771118164</v>
          </cell>
          <cell r="T2771">
            <v>22.309999465942383</v>
          </cell>
          <cell r="U2771">
            <v>9.6499996185302734</v>
          </cell>
          <cell r="V2771">
            <v>357.04000854492188</v>
          </cell>
          <cell r="W2771" t="str">
            <v>CISCO_DAILY_BILL_DTL20040908.TXT</v>
          </cell>
          <cell r="X2771">
            <v>38239</v>
          </cell>
          <cell r="Z2771" t="str">
            <v>Print Summary</v>
          </cell>
        </row>
        <row r="2772">
          <cell r="E2772">
            <v>37810</v>
          </cell>
          <cell r="F2772">
            <v>8</v>
          </cell>
          <cell r="G2772">
            <v>272</v>
          </cell>
          <cell r="K2772" t="str">
            <v>DR</v>
          </cell>
          <cell r="L2772">
            <v>37802</v>
          </cell>
          <cell r="N2772">
            <v>245</v>
          </cell>
          <cell r="P2772">
            <v>27</v>
          </cell>
          <cell r="Q2772">
            <v>0</v>
          </cell>
          <cell r="R2772">
            <v>1.190000057220459</v>
          </cell>
          <cell r="S2772">
            <v>4.6500000953674316</v>
          </cell>
          <cell r="T2772">
            <v>0</v>
          </cell>
          <cell r="U2772">
            <v>1.3899999856948853</v>
          </cell>
          <cell r="V2772">
            <v>33.680000305175781</v>
          </cell>
          <cell r="W2772" t="str">
            <v>CISCO_DAILY_BILL_DTL20030710.TXT</v>
          </cell>
          <cell r="X2772">
            <v>37813</v>
          </cell>
          <cell r="Z2772" t="str">
            <v>Print Summary</v>
          </cell>
        </row>
        <row r="2773">
          <cell r="E2773">
            <v>37839</v>
          </cell>
          <cell r="F2773">
            <v>29</v>
          </cell>
          <cell r="G2773">
            <v>1039</v>
          </cell>
          <cell r="K2773" t="str">
            <v>DR</v>
          </cell>
          <cell r="L2773">
            <v>37810</v>
          </cell>
          <cell r="N2773">
            <v>929</v>
          </cell>
          <cell r="P2773">
            <v>100</v>
          </cell>
          <cell r="Q2773">
            <v>10</v>
          </cell>
          <cell r="R2773">
            <v>4.5199999809265137</v>
          </cell>
          <cell r="S2773">
            <v>17.219999313354492</v>
          </cell>
          <cell r="T2773">
            <v>6.6500000953674316</v>
          </cell>
          <cell r="U2773">
            <v>5.3299999237060547</v>
          </cell>
          <cell r="V2773">
            <v>136.30000305175781</v>
          </cell>
          <cell r="W2773" t="str">
            <v>CISCO_DAILY_BILL_DTL20030808.TXT</v>
          </cell>
          <cell r="X2773">
            <v>37844</v>
          </cell>
          <cell r="Z2773" t="str">
            <v>Print Summary</v>
          </cell>
        </row>
        <row r="2774">
          <cell r="E2774">
            <v>37871</v>
          </cell>
          <cell r="F2774">
            <v>32</v>
          </cell>
          <cell r="G2774">
            <v>1243</v>
          </cell>
          <cell r="K2774" t="str">
            <v>DR</v>
          </cell>
          <cell r="L2774">
            <v>37839</v>
          </cell>
          <cell r="N2774">
            <v>1124</v>
          </cell>
          <cell r="P2774">
            <v>101</v>
          </cell>
          <cell r="Q2774">
            <v>18</v>
          </cell>
          <cell r="R2774">
            <v>5.679999828338623</v>
          </cell>
          <cell r="S2774">
            <v>17.409999847412109</v>
          </cell>
          <cell r="T2774">
            <v>11.970000267028809</v>
          </cell>
          <cell r="U2774">
            <v>6.1599998474121094</v>
          </cell>
          <cell r="V2774">
            <v>167.14999389648438</v>
          </cell>
          <cell r="W2774" t="str">
            <v>CISCO_DAILY_BILL_DTL20030909.TXT</v>
          </cell>
          <cell r="X2774">
            <v>37874</v>
          </cell>
          <cell r="Z2774" t="str">
            <v>Print Summary</v>
          </cell>
        </row>
        <row r="2775">
          <cell r="E2775">
            <v>37900</v>
          </cell>
          <cell r="F2775">
            <v>29</v>
          </cell>
          <cell r="G2775">
            <v>1142</v>
          </cell>
          <cell r="K2775" t="str">
            <v>DR</v>
          </cell>
          <cell r="L2775">
            <v>37871</v>
          </cell>
          <cell r="N2775">
            <v>1029</v>
          </cell>
          <cell r="P2775">
            <v>102</v>
          </cell>
          <cell r="Q2775">
            <v>11</v>
          </cell>
          <cell r="R2775">
            <v>5.7199997901916504</v>
          </cell>
          <cell r="S2775">
            <v>17.629999160766602</v>
          </cell>
          <cell r="T2775">
            <v>7.320000171661377</v>
          </cell>
          <cell r="U2775">
            <v>5.070000171661377</v>
          </cell>
          <cell r="V2775">
            <v>152.25</v>
          </cell>
          <cell r="W2775" t="str">
            <v>CISCO_DAILY_BILL_DTL20031009.TXT</v>
          </cell>
          <cell r="X2775">
            <v>37904</v>
          </cell>
          <cell r="Z2775" t="str">
            <v>Print Summary</v>
          </cell>
        </row>
        <row r="2776">
          <cell r="E2776">
            <v>37929</v>
          </cell>
          <cell r="F2776">
            <v>29</v>
          </cell>
          <cell r="G2776">
            <v>1233</v>
          </cell>
          <cell r="K2776" t="str">
            <v>DR</v>
          </cell>
          <cell r="L2776">
            <v>37900</v>
          </cell>
          <cell r="N2776">
            <v>1081</v>
          </cell>
          <cell r="P2776">
            <v>142</v>
          </cell>
          <cell r="Q2776">
            <v>10</v>
          </cell>
          <cell r="R2776">
            <v>10.739999771118164</v>
          </cell>
          <cell r="S2776">
            <v>26.180000305175781</v>
          </cell>
          <cell r="T2776">
            <v>6.6599998474121094</v>
          </cell>
          <cell r="U2776">
            <v>5.4699997901916504</v>
          </cell>
          <cell r="V2776">
            <v>176.3800048828125</v>
          </cell>
          <cell r="W2776" t="str">
            <v>CISCO_DAILY_BILL_DTL20031105.TXT</v>
          </cell>
          <cell r="X2776">
            <v>37931</v>
          </cell>
          <cell r="Z2776" t="str">
            <v>Print Summary</v>
          </cell>
        </row>
        <row r="2777">
          <cell r="E2777">
            <v>37962</v>
          </cell>
          <cell r="F2777">
            <v>33</v>
          </cell>
          <cell r="G2777">
            <v>1760</v>
          </cell>
          <cell r="K2777" t="str">
            <v>DR</v>
          </cell>
          <cell r="L2777">
            <v>37929</v>
          </cell>
          <cell r="N2777">
            <v>1558</v>
          </cell>
          <cell r="P2777">
            <v>202</v>
          </cell>
          <cell r="Q2777">
            <v>0</v>
          </cell>
          <cell r="R2777">
            <v>53</v>
          </cell>
          <cell r="S2777">
            <v>53.330001831054688</v>
          </cell>
          <cell r="T2777">
            <v>0</v>
          </cell>
          <cell r="U2777">
            <v>7.820000171661377</v>
          </cell>
          <cell r="V2777">
            <v>277.8900146484375</v>
          </cell>
          <cell r="W2777" t="str">
            <v>CISCO_DAILY_BILL_DTL20031208.TXT</v>
          </cell>
          <cell r="X2777">
            <v>37964</v>
          </cell>
          <cell r="Z2777" t="str">
            <v>Print Summary</v>
          </cell>
        </row>
        <row r="2778">
          <cell r="E2778">
            <v>37993</v>
          </cell>
          <cell r="F2778">
            <v>31</v>
          </cell>
          <cell r="G2778">
            <v>2050</v>
          </cell>
          <cell r="K2778" t="str">
            <v>DR</v>
          </cell>
          <cell r="L2778">
            <v>37962</v>
          </cell>
          <cell r="N2778">
            <v>1742</v>
          </cell>
          <cell r="P2778">
            <v>298</v>
          </cell>
          <cell r="Q2778">
            <v>10</v>
          </cell>
          <cell r="R2778">
            <v>59.259998321533203</v>
          </cell>
          <cell r="S2778">
            <v>78.680000305175781</v>
          </cell>
          <cell r="T2778">
            <v>4.8400001525878906</v>
          </cell>
          <cell r="U2778">
            <v>9.1000003814697266</v>
          </cell>
          <cell r="V2778">
            <v>353.3699951171875</v>
          </cell>
          <cell r="W2778" t="str">
            <v>CISCO_DAILY_BILL_DTL20040109.TXT</v>
          </cell>
          <cell r="X2778">
            <v>37998</v>
          </cell>
          <cell r="Z2778" t="str">
            <v>Print Summary</v>
          </cell>
        </row>
        <row r="2779">
          <cell r="E2779">
            <v>38022</v>
          </cell>
          <cell r="F2779">
            <v>29</v>
          </cell>
          <cell r="G2779">
            <v>1645</v>
          </cell>
          <cell r="K2779" t="str">
            <v>DR</v>
          </cell>
          <cell r="L2779">
            <v>37993</v>
          </cell>
          <cell r="N2779">
            <v>1451</v>
          </cell>
          <cell r="P2779">
            <v>174</v>
          </cell>
          <cell r="Q2779">
            <v>20</v>
          </cell>
          <cell r="R2779">
            <v>48.979999542236328</v>
          </cell>
          <cell r="S2779">
            <v>45.900001525878906</v>
          </cell>
          <cell r="T2779">
            <v>9.6700000762939453</v>
          </cell>
          <cell r="U2779">
            <v>7.7300000190734863</v>
          </cell>
          <cell r="V2779">
            <v>264.45001220703125</v>
          </cell>
          <cell r="W2779" t="str">
            <v>CISCO_DAILY_BILL_DTL20040206.TXT</v>
          </cell>
          <cell r="X2779">
            <v>38026</v>
          </cell>
          <cell r="Z2779" t="str">
            <v>Print Summary</v>
          </cell>
        </row>
        <row r="2780">
          <cell r="E2780">
            <v>38054</v>
          </cell>
          <cell r="F2780">
            <v>32</v>
          </cell>
          <cell r="G2780">
            <v>1559</v>
          </cell>
          <cell r="K2780" t="str">
            <v>DR</v>
          </cell>
          <cell r="L2780">
            <v>38022</v>
          </cell>
          <cell r="N2780">
            <v>1424</v>
          </cell>
          <cell r="P2780">
            <v>135</v>
          </cell>
          <cell r="Q2780">
            <v>0</v>
          </cell>
          <cell r="R2780">
            <v>47.75</v>
          </cell>
          <cell r="S2780">
            <v>35.580001831054688</v>
          </cell>
          <cell r="T2780">
            <v>0</v>
          </cell>
          <cell r="U2780">
            <v>7.679999828338623</v>
          </cell>
          <cell r="V2780">
            <v>231.44999694824219</v>
          </cell>
          <cell r="W2780" t="str">
            <v>CISCO_DAILY_BILL_DTL20040309.TXT</v>
          </cell>
          <cell r="X2780">
            <v>38056</v>
          </cell>
          <cell r="Z2780" t="str">
            <v>Print Summary</v>
          </cell>
        </row>
        <row r="2781">
          <cell r="E2781">
            <v>38083</v>
          </cell>
          <cell r="F2781">
            <v>29</v>
          </cell>
          <cell r="G2781">
            <v>1039</v>
          </cell>
          <cell r="K2781" t="str">
            <v>DR</v>
          </cell>
          <cell r="L2781">
            <v>38054</v>
          </cell>
          <cell r="N2781">
            <v>930</v>
          </cell>
          <cell r="P2781">
            <v>109</v>
          </cell>
          <cell r="Q2781">
            <v>0</v>
          </cell>
          <cell r="R2781">
            <v>31.180000305175781</v>
          </cell>
          <cell r="S2781">
            <v>28.719999313354492</v>
          </cell>
          <cell r="T2781">
            <v>0</v>
          </cell>
          <cell r="U2781">
            <v>5.119999885559082</v>
          </cell>
          <cell r="V2781">
            <v>153.61000061035156</v>
          </cell>
          <cell r="W2781" t="str">
            <v>CISCO_DAILY_BILL_DTL20040408.TXT</v>
          </cell>
          <cell r="X2781">
            <v>38086</v>
          </cell>
          <cell r="Z2781" t="str">
            <v>Print Summary</v>
          </cell>
        </row>
        <row r="2782">
          <cell r="E2782">
            <v>38113</v>
          </cell>
          <cell r="F2782">
            <v>30</v>
          </cell>
          <cell r="G2782">
            <v>1041</v>
          </cell>
          <cell r="K2782" t="str">
            <v>DR</v>
          </cell>
          <cell r="L2782">
            <v>38083</v>
          </cell>
          <cell r="N2782">
            <v>941</v>
          </cell>
          <cell r="P2782">
            <v>100</v>
          </cell>
          <cell r="Q2782">
            <v>0</v>
          </cell>
          <cell r="R2782">
            <v>11.75</v>
          </cell>
          <cell r="S2782">
            <v>22.760000228881836</v>
          </cell>
          <cell r="T2782">
            <v>0</v>
          </cell>
          <cell r="U2782">
            <v>5.119999885559082</v>
          </cell>
          <cell r="V2782">
            <v>140.94999694824219</v>
          </cell>
          <cell r="W2782" t="str">
            <v>CISCO_DAILY_BILL_DTL20040507.TXT</v>
          </cell>
          <cell r="X2782">
            <v>38117</v>
          </cell>
          <cell r="Z2782" t="str">
            <v>Print Summary</v>
          </cell>
        </row>
        <row r="2783">
          <cell r="E2783">
            <v>38145</v>
          </cell>
          <cell r="F2783">
            <v>32</v>
          </cell>
          <cell r="G2783">
            <v>1078</v>
          </cell>
          <cell r="K2783" t="str">
            <v>DR</v>
          </cell>
          <cell r="L2783">
            <v>38113</v>
          </cell>
          <cell r="N2783">
            <v>982</v>
          </cell>
          <cell r="P2783">
            <v>96</v>
          </cell>
          <cell r="Q2783">
            <v>0</v>
          </cell>
          <cell r="R2783">
            <v>-11.560000419616699</v>
          </cell>
          <cell r="S2783">
            <v>14.930000305175781</v>
          </cell>
          <cell r="T2783">
            <v>0</v>
          </cell>
          <cell r="U2783">
            <v>5.320000171661377</v>
          </cell>
          <cell r="V2783">
            <v>127.86000061035156</v>
          </cell>
          <cell r="W2783" t="str">
            <v>CISCO_DAILY_BILL_DTL20040608.TXT</v>
          </cell>
          <cell r="X2783">
            <v>38147</v>
          </cell>
          <cell r="Z2783" t="str">
            <v>Print Summary</v>
          </cell>
        </row>
        <row r="2784">
          <cell r="E2784">
            <v>38175</v>
          </cell>
          <cell r="F2784">
            <v>30</v>
          </cell>
          <cell r="G2784">
            <v>832</v>
          </cell>
          <cell r="K2784" t="str">
            <v>DR</v>
          </cell>
          <cell r="L2784">
            <v>38145</v>
          </cell>
          <cell r="N2784">
            <v>749</v>
          </cell>
          <cell r="P2784">
            <v>83</v>
          </cell>
          <cell r="Q2784">
            <v>0</v>
          </cell>
          <cell r="R2784">
            <v>-8.8199996948242188</v>
          </cell>
          <cell r="S2784">
            <v>12.909999847412109</v>
          </cell>
          <cell r="T2784">
            <v>0</v>
          </cell>
          <cell r="U2784">
            <v>4.0999999046325684</v>
          </cell>
          <cell r="V2784">
            <v>95.779998779296875</v>
          </cell>
          <cell r="W2784" t="str">
            <v>CISCO_DAILY_BILL_DTL20040709.TXT</v>
          </cell>
          <cell r="X2784">
            <v>38180</v>
          </cell>
          <cell r="Z2784" t="str">
            <v>Print Summary</v>
          </cell>
        </row>
        <row r="2785">
          <cell r="E2785">
            <v>38204</v>
          </cell>
          <cell r="F2785">
            <v>29</v>
          </cell>
          <cell r="G2785">
            <v>518</v>
          </cell>
          <cell r="K2785" t="str">
            <v>DR</v>
          </cell>
          <cell r="L2785">
            <v>38175</v>
          </cell>
          <cell r="N2785">
            <v>436</v>
          </cell>
          <cell r="P2785">
            <v>80</v>
          </cell>
          <cell r="Q2785">
            <v>2</v>
          </cell>
          <cell r="R2785">
            <v>-5.130000114440918</v>
          </cell>
          <cell r="S2785">
            <v>12.439999580383301</v>
          </cell>
          <cell r="T2785">
            <v>1.2999999523162842</v>
          </cell>
          <cell r="U2785">
            <v>2.559999942779541</v>
          </cell>
          <cell r="V2785">
            <v>58.580001831054688</v>
          </cell>
          <cell r="W2785" t="str">
            <v>CISCO_DAILY_BILL_DTL20040809.TXT</v>
          </cell>
          <cell r="X2785">
            <v>38209</v>
          </cell>
          <cell r="Z2785" t="str">
            <v>Print Summary</v>
          </cell>
        </row>
        <row r="2786">
          <cell r="E2786">
            <v>38237</v>
          </cell>
          <cell r="F2786">
            <v>33</v>
          </cell>
          <cell r="G2786">
            <v>491</v>
          </cell>
          <cell r="K2786" t="str">
            <v>DR</v>
          </cell>
          <cell r="L2786">
            <v>38204</v>
          </cell>
          <cell r="N2786">
            <v>317</v>
          </cell>
          <cell r="P2786">
            <v>149</v>
          </cell>
          <cell r="Q2786">
            <v>25</v>
          </cell>
          <cell r="R2786">
            <v>-4.4000000953674316</v>
          </cell>
          <cell r="S2786">
            <v>22.930000305175781</v>
          </cell>
          <cell r="T2786">
            <v>16.190000534057617</v>
          </cell>
          <cell r="U2786">
            <v>2.4200000762939453</v>
          </cell>
          <cell r="V2786">
            <v>78.849998474121094</v>
          </cell>
          <cell r="W2786" t="str">
            <v>CISCO_DAILY_BILL_DTL20040908.TXT</v>
          </cell>
          <cell r="X2786">
            <v>38239</v>
          </cell>
          <cell r="Z2786" t="str">
            <v>Print Summary</v>
          </cell>
        </row>
        <row r="2787">
          <cell r="E2787">
            <v>38176</v>
          </cell>
          <cell r="F2787">
            <v>29</v>
          </cell>
          <cell r="G2787">
            <v>389</v>
          </cell>
          <cell r="K2787" t="str">
            <v>DR</v>
          </cell>
          <cell r="L2787">
            <v>38147</v>
          </cell>
          <cell r="N2787">
            <v>351</v>
          </cell>
          <cell r="P2787">
            <v>38</v>
          </cell>
          <cell r="Q2787">
            <v>0</v>
          </cell>
          <cell r="R2787">
            <v>9.5600004196166992</v>
          </cell>
          <cell r="S2787">
            <v>5.2100000381469727</v>
          </cell>
          <cell r="T2787">
            <v>0</v>
          </cell>
          <cell r="U2787">
            <v>1.9199999570846558</v>
          </cell>
          <cell r="V2787">
            <v>48.950000762939453</v>
          </cell>
          <cell r="W2787" t="str">
            <v>CISCO_DAILY_BILL_DTL20040709.TXT</v>
          </cell>
          <cell r="X2787">
            <v>38180</v>
          </cell>
          <cell r="Z2787" t="str">
            <v>Print Summary</v>
          </cell>
        </row>
        <row r="2788">
          <cell r="E2788">
            <v>38207</v>
          </cell>
          <cell r="F2788">
            <v>31</v>
          </cell>
          <cell r="G2788">
            <v>698</v>
          </cell>
          <cell r="K2788" t="str">
            <v>DR</v>
          </cell>
          <cell r="L2788">
            <v>38176</v>
          </cell>
          <cell r="N2788">
            <v>569</v>
          </cell>
          <cell r="P2788">
            <v>112</v>
          </cell>
          <cell r="Q2788">
            <v>17</v>
          </cell>
          <cell r="R2788">
            <v>15.489999771118164</v>
          </cell>
          <cell r="S2788">
            <v>15.369999885559082</v>
          </cell>
          <cell r="T2788">
            <v>7.7699999809265137</v>
          </cell>
          <cell r="U2788">
            <v>3.4300000667572021</v>
          </cell>
          <cell r="V2788">
            <v>110.55999755859375</v>
          </cell>
          <cell r="W2788" t="str">
            <v>CISCO_DAILY_BILL_DTL20040810.TXT</v>
          </cell>
          <cell r="X2788">
            <v>38210</v>
          </cell>
          <cell r="Z2788" t="str">
            <v>Print Summary</v>
          </cell>
        </row>
        <row r="2789">
          <cell r="E2789">
            <v>38238</v>
          </cell>
          <cell r="F2789">
            <v>31</v>
          </cell>
          <cell r="G2789">
            <v>521</v>
          </cell>
          <cell r="K2789" t="str">
            <v>DR</v>
          </cell>
          <cell r="L2789">
            <v>38207</v>
          </cell>
          <cell r="N2789">
            <v>457</v>
          </cell>
          <cell r="P2789">
            <v>53</v>
          </cell>
          <cell r="Q2789">
            <v>11</v>
          </cell>
          <cell r="R2789">
            <v>11.319999694824219</v>
          </cell>
          <cell r="S2789">
            <v>7.1399998664855957</v>
          </cell>
          <cell r="T2789">
            <v>4.9899997711181641</v>
          </cell>
          <cell r="U2789">
            <v>2.559999942779541</v>
          </cell>
          <cell r="V2789">
            <v>72.449996948242188</v>
          </cell>
          <cell r="W2789" t="str">
            <v>CISCO_DAILY_BILL_DTL20040913.TXT</v>
          </cell>
          <cell r="X2789">
            <v>38244</v>
          </cell>
          <cell r="Z2789" t="str">
            <v>Print Summary</v>
          </cell>
        </row>
        <row r="2790">
          <cell r="E2790">
            <v>38180</v>
          </cell>
          <cell r="F2790">
            <v>31</v>
          </cell>
          <cell r="G2790">
            <v>476</v>
          </cell>
          <cell r="K2790" t="str">
            <v>DR</v>
          </cell>
          <cell r="L2790">
            <v>38149</v>
          </cell>
          <cell r="N2790">
            <v>433</v>
          </cell>
          <cell r="P2790">
            <v>43</v>
          </cell>
          <cell r="Q2790">
            <v>0</v>
          </cell>
          <cell r="R2790">
            <v>-5.0999999046325684</v>
          </cell>
          <cell r="S2790">
            <v>6.690000057220459</v>
          </cell>
          <cell r="T2790">
            <v>0</v>
          </cell>
          <cell r="U2790">
            <v>2.3399999141693115</v>
          </cell>
          <cell r="V2790">
            <v>44.459999084472656</v>
          </cell>
          <cell r="W2790" t="str">
            <v>CISCO_DAILY_BILL_DTL20040715.TXT</v>
          </cell>
          <cell r="X2790">
            <v>38184</v>
          </cell>
          <cell r="Z2790" t="str">
            <v>Print Summary</v>
          </cell>
        </row>
        <row r="2791">
          <cell r="E2791">
            <v>38209</v>
          </cell>
          <cell r="F2791">
            <v>29</v>
          </cell>
          <cell r="G2791">
            <v>630</v>
          </cell>
          <cell r="K2791" t="str">
            <v>DR</v>
          </cell>
          <cell r="L2791">
            <v>38180</v>
          </cell>
          <cell r="N2791">
            <v>577</v>
          </cell>
          <cell r="P2791">
            <v>37</v>
          </cell>
          <cell r="Q2791">
            <v>16</v>
          </cell>
          <cell r="R2791">
            <v>-6.7899999618530273</v>
          </cell>
          <cell r="S2791">
            <v>5.75</v>
          </cell>
          <cell r="T2791">
            <v>10.369999885559082</v>
          </cell>
          <cell r="U2791">
            <v>3.1099998950958252</v>
          </cell>
          <cell r="V2791">
            <v>73.639999389648438</v>
          </cell>
          <cell r="W2791" t="str">
            <v>CISCO_DAILY_BILL_DTL20040812.TXT</v>
          </cell>
          <cell r="X2791">
            <v>38212</v>
          </cell>
          <cell r="Z2791" t="str">
            <v>Print Summary</v>
          </cell>
        </row>
        <row r="2792">
          <cell r="E2792">
            <v>38242</v>
          </cell>
          <cell r="F2792">
            <v>33</v>
          </cell>
          <cell r="G2792">
            <v>711</v>
          </cell>
          <cell r="K2792" t="str">
            <v>DR</v>
          </cell>
          <cell r="L2792">
            <v>38209</v>
          </cell>
          <cell r="N2792">
            <v>655</v>
          </cell>
          <cell r="P2792">
            <v>38</v>
          </cell>
          <cell r="Q2792">
            <v>18</v>
          </cell>
          <cell r="R2792">
            <v>-10.060000419616699</v>
          </cell>
          <cell r="S2792">
            <v>5.8299999237060547</v>
          </cell>
          <cell r="T2792">
            <v>11.569999694824219</v>
          </cell>
          <cell r="U2792">
            <v>3.5</v>
          </cell>
          <cell r="V2792">
            <v>80.980003356933594</v>
          </cell>
          <cell r="W2792" t="str">
            <v>CISCO_DAILY_BILL_DTL20040913.TXT</v>
          </cell>
          <cell r="X2792">
            <v>38244</v>
          </cell>
          <cell r="Z2792" t="str">
            <v>Print Summary</v>
          </cell>
          <cell r="AA2792" t="str">
            <v>CPP Notification Failure. Move 3 kWh from super peak to on peak.</v>
          </cell>
        </row>
        <row r="2793">
          <cell r="E2793">
            <v>37844</v>
          </cell>
          <cell r="F2793">
            <v>40</v>
          </cell>
          <cell r="G2793">
            <v>1050</v>
          </cell>
          <cell r="K2793" t="str">
            <v>DRLI</v>
          </cell>
          <cell r="L2793">
            <v>37804</v>
          </cell>
          <cell r="N2793">
            <v>790</v>
          </cell>
          <cell r="P2793">
            <v>245</v>
          </cell>
          <cell r="Q2793">
            <v>15</v>
          </cell>
          <cell r="R2793">
            <v>3.8499999046325684</v>
          </cell>
          <cell r="S2793">
            <v>42.180000305175781</v>
          </cell>
          <cell r="T2793">
            <v>9.9700002670288086</v>
          </cell>
          <cell r="U2793">
            <v>0</v>
          </cell>
          <cell r="V2793">
            <v>114.48999786376953</v>
          </cell>
          <cell r="W2793" t="str">
            <v>CISCO_DAILY_BILL_DTL20030822.TXT</v>
          </cell>
          <cell r="X2793">
            <v>37858</v>
          </cell>
          <cell r="Z2793" t="str">
            <v>Print Summary</v>
          </cell>
        </row>
        <row r="2794">
          <cell r="E2794">
            <v>37874</v>
          </cell>
          <cell r="F2794">
            <v>30</v>
          </cell>
          <cell r="G2794">
            <v>1079</v>
          </cell>
          <cell r="K2794" t="str">
            <v>DRLI</v>
          </cell>
          <cell r="L2794">
            <v>37844</v>
          </cell>
          <cell r="N2794">
            <v>824</v>
          </cell>
          <cell r="P2794">
            <v>220</v>
          </cell>
          <cell r="Q2794">
            <v>35</v>
          </cell>
          <cell r="R2794">
            <v>4.0100002288818359</v>
          </cell>
          <cell r="S2794">
            <v>37.880001068115234</v>
          </cell>
          <cell r="T2794">
            <v>23.270000457763672</v>
          </cell>
          <cell r="U2794">
            <v>0</v>
          </cell>
          <cell r="V2794">
            <v>126.41000366210938</v>
          </cell>
          <cell r="W2794" t="str">
            <v>CISCO_DAILY_BILL_DTL20031001.TXT</v>
          </cell>
          <cell r="X2794">
            <v>37896</v>
          </cell>
          <cell r="Z2794" t="str">
            <v>Print Summary</v>
          </cell>
        </row>
        <row r="2795">
          <cell r="E2795">
            <v>37903</v>
          </cell>
          <cell r="F2795">
            <v>29</v>
          </cell>
          <cell r="G2795">
            <v>595</v>
          </cell>
          <cell r="K2795" t="str">
            <v>DRLI</v>
          </cell>
          <cell r="L2795">
            <v>37874</v>
          </cell>
          <cell r="N2795">
            <v>449</v>
          </cell>
          <cell r="P2795">
            <v>126</v>
          </cell>
          <cell r="Q2795">
            <v>20</v>
          </cell>
          <cell r="R2795">
            <v>2.190000057220459</v>
          </cell>
          <cell r="S2795">
            <v>21.690000534057617</v>
          </cell>
          <cell r="T2795">
            <v>13.300000190734863</v>
          </cell>
          <cell r="U2795">
            <v>0</v>
          </cell>
          <cell r="V2795">
            <v>70.989997863769531</v>
          </cell>
          <cell r="W2795" t="str">
            <v>CISCO_DAILY_BILL_DTL20031013.TXT</v>
          </cell>
          <cell r="X2795">
            <v>37908</v>
          </cell>
          <cell r="Z2795" t="str">
            <v>Print Summary</v>
          </cell>
        </row>
        <row r="2796">
          <cell r="E2796">
            <v>37935</v>
          </cell>
          <cell r="F2796">
            <v>32</v>
          </cell>
          <cell r="G2796">
            <v>634</v>
          </cell>
          <cell r="K2796" t="str">
            <v>DRLI</v>
          </cell>
          <cell r="L2796">
            <v>37903</v>
          </cell>
          <cell r="N2796">
            <v>501</v>
          </cell>
          <cell r="P2796">
            <v>116</v>
          </cell>
          <cell r="Q2796">
            <v>17</v>
          </cell>
          <cell r="R2796">
            <v>6.429999828338623</v>
          </cell>
          <cell r="S2796">
            <v>21.799999237060547</v>
          </cell>
          <cell r="T2796">
            <v>11.300000190734863</v>
          </cell>
          <cell r="U2796">
            <v>0</v>
          </cell>
          <cell r="V2796">
            <v>75.970001220703125</v>
          </cell>
          <cell r="W2796" t="str">
            <v>CISCO_DAILY_BILL_DTL20031111.TXT</v>
          </cell>
          <cell r="X2796">
            <v>37937</v>
          </cell>
          <cell r="Z2796" t="str">
            <v>Print Summary</v>
          </cell>
        </row>
        <row r="2797">
          <cell r="E2797">
            <v>37965</v>
          </cell>
          <cell r="F2797">
            <v>30</v>
          </cell>
          <cell r="G2797">
            <v>439</v>
          </cell>
          <cell r="K2797" t="str">
            <v>DRLI</v>
          </cell>
          <cell r="L2797">
            <v>37935</v>
          </cell>
          <cell r="N2797">
            <v>374</v>
          </cell>
          <cell r="P2797">
            <v>65</v>
          </cell>
          <cell r="Q2797">
            <v>0</v>
          </cell>
          <cell r="R2797">
            <v>12.470000267028809</v>
          </cell>
          <cell r="S2797">
            <v>17.120000839233398</v>
          </cell>
          <cell r="T2797">
            <v>0</v>
          </cell>
          <cell r="U2797">
            <v>0</v>
          </cell>
          <cell r="V2797">
            <v>49.900001525878906</v>
          </cell>
          <cell r="W2797" t="str">
            <v>CISCO_DAILY_BILL_DTL20031211.TXT</v>
          </cell>
          <cell r="X2797">
            <v>37967</v>
          </cell>
          <cell r="Z2797" t="str">
            <v>Print Summary</v>
          </cell>
        </row>
        <row r="2798">
          <cell r="E2798">
            <v>37998</v>
          </cell>
          <cell r="F2798">
            <v>33</v>
          </cell>
          <cell r="G2798">
            <v>549</v>
          </cell>
          <cell r="K2798" t="str">
            <v>DRLI</v>
          </cell>
          <cell r="L2798">
            <v>37965</v>
          </cell>
          <cell r="N2798">
            <v>472</v>
          </cell>
          <cell r="P2798">
            <v>73</v>
          </cell>
          <cell r="Q2798">
            <v>4</v>
          </cell>
          <cell r="R2798">
            <v>15.729999542236328</v>
          </cell>
          <cell r="S2798">
            <v>19.219999313354492</v>
          </cell>
          <cell r="T2798">
            <v>1.9299999475479126</v>
          </cell>
          <cell r="U2798">
            <v>0</v>
          </cell>
          <cell r="V2798">
            <v>66.970001220703125</v>
          </cell>
          <cell r="W2798" t="str">
            <v>CISCO_DAILY_BILL_DTL20040113.TXT</v>
          </cell>
          <cell r="X2798">
            <v>38000</v>
          </cell>
          <cell r="Z2798" t="str">
            <v>Print Summary</v>
          </cell>
        </row>
        <row r="2799">
          <cell r="E2799">
            <v>38027</v>
          </cell>
          <cell r="F2799">
            <v>29</v>
          </cell>
          <cell r="G2799">
            <v>482</v>
          </cell>
          <cell r="K2799" t="str">
            <v>DRLI</v>
          </cell>
          <cell r="L2799">
            <v>37998</v>
          </cell>
          <cell r="N2799">
            <v>409</v>
          </cell>
          <cell r="P2799">
            <v>67</v>
          </cell>
          <cell r="Q2799">
            <v>6</v>
          </cell>
          <cell r="R2799">
            <v>13.689999580383301</v>
          </cell>
          <cell r="S2799">
            <v>17.649999618530273</v>
          </cell>
          <cell r="T2799">
            <v>2.9000000953674316</v>
          </cell>
          <cell r="U2799">
            <v>0</v>
          </cell>
          <cell r="V2799">
            <v>60.080001831054688</v>
          </cell>
          <cell r="W2799" t="str">
            <v>CISCO_DAILY_BILL_DTL20040211.TXT</v>
          </cell>
          <cell r="X2799">
            <v>38029</v>
          </cell>
          <cell r="Z2799" t="str">
            <v>Print Summary</v>
          </cell>
        </row>
        <row r="2800">
          <cell r="E2800">
            <v>38057</v>
          </cell>
          <cell r="F2800">
            <v>30</v>
          </cell>
          <cell r="G2800">
            <v>511</v>
          </cell>
          <cell r="K2800" t="str">
            <v>DRLI</v>
          </cell>
          <cell r="L2800">
            <v>38027</v>
          </cell>
          <cell r="N2800">
            <v>429</v>
          </cell>
          <cell r="P2800">
            <v>82</v>
          </cell>
          <cell r="Q2800">
            <v>0</v>
          </cell>
          <cell r="R2800">
            <v>14.390000343322754</v>
          </cell>
          <cell r="S2800">
            <v>21.610000610351563</v>
          </cell>
          <cell r="T2800">
            <v>0</v>
          </cell>
          <cell r="U2800">
            <v>0</v>
          </cell>
          <cell r="V2800">
            <v>64.480003356933594</v>
          </cell>
          <cell r="W2800" t="str">
            <v>CISCO_DAILY_BILL_DTL20040312.TXT</v>
          </cell>
          <cell r="X2800">
            <v>38061</v>
          </cell>
          <cell r="Z2800" t="str">
            <v>Print Summary</v>
          </cell>
        </row>
        <row r="2801">
          <cell r="E2801">
            <v>38088</v>
          </cell>
          <cell r="F2801">
            <v>31</v>
          </cell>
          <cell r="G2801">
            <v>486</v>
          </cell>
          <cell r="K2801" t="str">
            <v>DRLI</v>
          </cell>
          <cell r="L2801">
            <v>38057</v>
          </cell>
          <cell r="N2801">
            <v>401</v>
          </cell>
          <cell r="P2801">
            <v>85</v>
          </cell>
          <cell r="Q2801">
            <v>0</v>
          </cell>
          <cell r="R2801">
            <v>13.090000152587891</v>
          </cell>
          <cell r="S2801">
            <v>22.399999618530273</v>
          </cell>
          <cell r="T2801">
            <v>0</v>
          </cell>
          <cell r="U2801">
            <v>0</v>
          </cell>
          <cell r="V2801">
            <v>58.560001373291016</v>
          </cell>
          <cell r="W2801" t="str">
            <v>CISCO_DAILY_BILL_DTL20040413.TXT</v>
          </cell>
          <cell r="X2801">
            <v>38091</v>
          </cell>
          <cell r="Z2801" t="str">
            <v>Print Summary</v>
          </cell>
        </row>
        <row r="2802">
          <cell r="E2802">
            <v>38118</v>
          </cell>
          <cell r="F2802">
            <v>30</v>
          </cell>
          <cell r="G2802">
            <v>662</v>
          </cell>
          <cell r="K2802" t="str">
            <v>DRLI</v>
          </cell>
          <cell r="L2802">
            <v>38088</v>
          </cell>
          <cell r="N2802">
            <v>499</v>
          </cell>
          <cell r="P2802">
            <v>163</v>
          </cell>
          <cell r="Q2802">
            <v>0</v>
          </cell>
          <cell r="R2802">
            <v>1.8999999761581421</v>
          </cell>
          <cell r="S2802">
            <v>33.830001831054688</v>
          </cell>
          <cell r="T2802">
            <v>0</v>
          </cell>
          <cell r="U2802">
            <v>0</v>
          </cell>
          <cell r="V2802">
            <v>75.839996337890625</v>
          </cell>
          <cell r="W2802" t="str">
            <v>CISCO_DAILY_BILL_DTL20040512.TXT</v>
          </cell>
          <cell r="X2802">
            <v>38120</v>
          </cell>
          <cell r="Z2802" t="str">
            <v>Print Summary</v>
          </cell>
        </row>
        <row r="2803">
          <cell r="E2803">
            <v>38148</v>
          </cell>
          <cell r="F2803">
            <v>30</v>
          </cell>
          <cell r="G2803">
            <v>621</v>
          </cell>
          <cell r="K2803" t="str">
            <v>DRLI</v>
          </cell>
          <cell r="L2803">
            <v>38118</v>
          </cell>
          <cell r="N2803">
            <v>469</v>
          </cell>
          <cell r="P2803">
            <v>152</v>
          </cell>
          <cell r="Q2803">
            <v>0</v>
          </cell>
          <cell r="R2803">
            <v>-5.5199999809265137</v>
          </cell>
          <cell r="S2803">
            <v>23.639999389648438</v>
          </cell>
          <cell r="T2803">
            <v>0</v>
          </cell>
          <cell r="U2803">
            <v>0</v>
          </cell>
          <cell r="V2803">
            <v>59.139999389648438</v>
          </cell>
          <cell r="W2803" t="str">
            <v>CISCO_DAILY_BILL_DTL20040611.TXT</v>
          </cell>
          <cell r="X2803">
            <v>38152</v>
          </cell>
          <cell r="Z2803" t="str">
            <v>Print Summary</v>
          </cell>
        </row>
        <row r="2804">
          <cell r="E2804">
            <v>38180</v>
          </cell>
          <cell r="F2804">
            <v>32</v>
          </cell>
          <cell r="G2804">
            <v>1015</v>
          </cell>
          <cell r="K2804" t="str">
            <v>DRLI</v>
          </cell>
          <cell r="L2804">
            <v>38148</v>
          </cell>
          <cell r="N2804">
            <v>777</v>
          </cell>
          <cell r="P2804">
            <v>238</v>
          </cell>
          <cell r="Q2804">
            <v>0</v>
          </cell>
          <cell r="R2804">
            <v>-9.1499996185302734</v>
          </cell>
          <cell r="S2804">
            <v>37.020000457763672</v>
          </cell>
          <cell r="T2804">
            <v>0</v>
          </cell>
          <cell r="U2804">
            <v>0</v>
          </cell>
          <cell r="V2804">
            <v>99.379997253417969</v>
          </cell>
          <cell r="W2804" t="str">
            <v>CISCO_DAILY_BILL_DTL20040713.TXT</v>
          </cell>
          <cell r="X2804">
            <v>38182</v>
          </cell>
          <cell r="Z2804" t="str">
            <v>Print Summary</v>
          </cell>
        </row>
        <row r="2805">
          <cell r="E2805">
            <v>38209</v>
          </cell>
          <cell r="F2805">
            <v>29</v>
          </cell>
          <cell r="G2805">
            <v>1155</v>
          </cell>
          <cell r="K2805" t="str">
            <v>DRLI</v>
          </cell>
          <cell r="L2805">
            <v>38180</v>
          </cell>
          <cell r="N2805">
            <v>860</v>
          </cell>
          <cell r="P2805">
            <v>217</v>
          </cell>
          <cell r="Q2805">
            <v>78</v>
          </cell>
          <cell r="R2805">
            <v>-10.119999885559082</v>
          </cell>
          <cell r="S2805">
            <v>33.75</v>
          </cell>
          <cell r="T2805">
            <v>50.560001373291016</v>
          </cell>
          <cell r="U2805">
            <v>0</v>
          </cell>
          <cell r="V2805">
            <v>148.88999938964844</v>
          </cell>
          <cell r="W2805" t="str">
            <v>CISCO_DAILY_BILL_DTL20040812.TXT</v>
          </cell>
          <cell r="X2805">
            <v>38212</v>
          </cell>
          <cell r="Z2805" t="str">
            <v>Print Summary</v>
          </cell>
        </row>
        <row r="2806">
          <cell r="E2806">
            <v>38242</v>
          </cell>
          <cell r="F2806">
            <v>33</v>
          </cell>
          <cell r="G2806">
            <v>1070</v>
          </cell>
          <cell r="K2806" t="str">
            <v>DRLI</v>
          </cell>
          <cell r="L2806">
            <v>38209</v>
          </cell>
          <cell r="N2806">
            <v>792</v>
          </cell>
          <cell r="P2806">
            <v>201</v>
          </cell>
          <cell r="Q2806">
            <v>77</v>
          </cell>
          <cell r="R2806">
            <v>-12</v>
          </cell>
          <cell r="S2806">
            <v>30.829999923706055</v>
          </cell>
          <cell r="T2806">
            <v>49.509998321533203</v>
          </cell>
          <cell r="U2806">
            <v>0</v>
          </cell>
          <cell r="V2806">
            <v>136.13999938964844</v>
          </cell>
          <cell r="W2806" t="str">
            <v>CISCO_DAILY_BILL_DTL20040913.TXT</v>
          </cell>
          <cell r="X2806">
            <v>38244</v>
          </cell>
          <cell r="Z2806" t="str">
            <v>Print Summary</v>
          </cell>
          <cell r="AA2806" t="str">
            <v>CPP Notification Failure. Move 15 kWh from super peak to on peak.</v>
          </cell>
        </row>
        <row r="2807">
          <cell r="E2807">
            <v>37815</v>
          </cell>
          <cell r="F2807">
            <v>13</v>
          </cell>
          <cell r="G2807">
            <v>484</v>
          </cell>
          <cell r="K2807" t="str">
            <v>DR</v>
          </cell>
          <cell r="L2807">
            <v>37802</v>
          </cell>
          <cell r="N2807">
            <v>454</v>
          </cell>
          <cell r="P2807">
            <v>30</v>
          </cell>
          <cell r="Q2807">
            <v>0</v>
          </cell>
          <cell r="R2807">
            <v>19.920000076293945</v>
          </cell>
          <cell r="S2807">
            <v>4.619999885559082</v>
          </cell>
          <cell r="T2807">
            <v>0</v>
          </cell>
          <cell r="U2807">
            <v>2.4800000190734863</v>
          </cell>
          <cell r="V2807">
            <v>75.160003662109375</v>
          </cell>
          <cell r="W2807" t="str">
            <v>CISCO_DAILY_BILL_DTL20030718.TXT</v>
          </cell>
          <cell r="X2807">
            <v>37823</v>
          </cell>
          <cell r="Z2807" t="str">
            <v>Print Summary</v>
          </cell>
          <cell r="AA2807" t="str">
            <v xml:space="preserve"> CPP Notification Failure. The customer was billed for CPP events for which they were not notified.</v>
          </cell>
        </row>
        <row r="2808">
          <cell r="E2808">
            <v>37844</v>
          </cell>
          <cell r="F2808">
            <v>29</v>
          </cell>
          <cell r="G2808">
            <v>1140</v>
          </cell>
          <cell r="K2808" t="str">
            <v>DR</v>
          </cell>
          <cell r="L2808">
            <v>37815</v>
          </cell>
          <cell r="N2808">
            <v>1028</v>
          </cell>
          <cell r="P2808">
            <v>111</v>
          </cell>
          <cell r="Q2808">
            <v>1</v>
          </cell>
          <cell r="R2808">
            <v>45.099998474121094</v>
          </cell>
          <cell r="S2808">
            <v>17.079999923706055</v>
          </cell>
          <cell r="T2808">
            <v>0.4699999988079071</v>
          </cell>
          <cell r="U2808">
            <v>5.8499999046325684</v>
          </cell>
          <cell r="V2808">
            <v>183.80000305175781</v>
          </cell>
          <cell r="W2808" t="str">
            <v>CISCO_DAILY_BILL_DTL20030814.TXT</v>
          </cell>
          <cell r="X2808">
            <v>37848</v>
          </cell>
          <cell r="Z2808" t="str">
            <v>Print Summary</v>
          </cell>
          <cell r="AA2808" t="str">
            <v>CPP Notification Failure. Move 5 kWh from super peak to on peak.</v>
          </cell>
        </row>
        <row r="2809">
          <cell r="E2809">
            <v>37874</v>
          </cell>
          <cell r="F2809">
            <v>30</v>
          </cell>
          <cell r="G2809">
            <v>2298</v>
          </cell>
          <cell r="K2809" t="str">
            <v>DR</v>
          </cell>
          <cell r="L2809">
            <v>37844</v>
          </cell>
          <cell r="N2809">
            <v>1804</v>
          </cell>
          <cell r="P2809">
            <v>436</v>
          </cell>
          <cell r="Q2809">
            <v>58</v>
          </cell>
          <cell r="R2809">
            <v>79.580001831054688</v>
          </cell>
          <cell r="S2809">
            <v>67.180000305175781</v>
          </cell>
          <cell r="T2809">
            <v>27.5</v>
          </cell>
          <cell r="U2809">
            <v>11.239999771118164</v>
          </cell>
          <cell r="V2809">
            <v>452.510009765625</v>
          </cell>
          <cell r="W2809" t="str">
            <v>CISCO_DAILY_BILL_DTL20030915.TXT</v>
          </cell>
          <cell r="X2809">
            <v>37880</v>
          </cell>
          <cell r="Z2809" t="str">
            <v>Print Summary</v>
          </cell>
        </row>
        <row r="2810">
          <cell r="E2810">
            <v>37903</v>
          </cell>
          <cell r="F2810">
            <v>29</v>
          </cell>
          <cell r="G2810">
            <v>1344</v>
          </cell>
          <cell r="K2810" t="str">
            <v>DR</v>
          </cell>
          <cell r="L2810">
            <v>37874</v>
          </cell>
          <cell r="N2810">
            <v>1123</v>
          </cell>
          <cell r="P2810">
            <v>196</v>
          </cell>
          <cell r="Q2810">
            <v>25</v>
          </cell>
          <cell r="R2810">
            <v>50.040000915527344</v>
          </cell>
          <cell r="S2810">
            <v>30.290000915527344</v>
          </cell>
          <cell r="T2810">
            <v>11.859999656677246</v>
          </cell>
          <cell r="U2810">
            <v>5.9600000381469727</v>
          </cell>
          <cell r="V2810">
            <v>241.08999633789063</v>
          </cell>
          <cell r="W2810" t="str">
            <v>CISCO_DAILY_BILL_DTL20031010.TXT</v>
          </cell>
          <cell r="X2810">
            <v>37907</v>
          </cell>
          <cell r="Z2810" t="str">
            <v>Print Summary</v>
          </cell>
        </row>
        <row r="2811">
          <cell r="E2811">
            <v>37935</v>
          </cell>
          <cell r="F2811">
            <v>32</v>
          </cell>
          <cell r="G2811">
            <v>1423</v>
          </cell>
          <cell r="K2811" t="str">
            <v>DR</v>
          </cell>
          <cell r="L2811">
            <v>37903</v>
          </cell>
          <cell r="N2811">
            <v>1179</v>
          </cell>
          <cell r="P2811">
            <v>218</v>
          </cell>
          <cell r="Q2811">
            <v>26</v>
          </cell>
          <cell r="R2811">
            <v>52.110000610351563</v>
          </cell>
          <cell r="S2811">
            <v>31.350000381469727</v>
          </cell>
          <cell r="T2811">
            <v>12.340000152587891</v>
          </cell>
          <cell r="U2811">
            <v>6.320000171661377</v>
          </cell>
          <cell r="V2811">
            <v>252.13999938964844</v>
          </cell>
          <cell r="W2811" t="str">
            <v>CISCO_DAILY_BILL_DTL20031111.TXT</v>
          </cell>
          <cell r="X2811">
            <v>37937</v>
          </cell>
          <cell r="Z2811" t="str">
            <v>Print Summary</v>
          </cell>
        </row>
        <row r="2812">
          <cell r="E2812">
            <v>37965</v>
          </cell>
          <cell r="F2812">
            <v>30</v>
          </cell>
          <cell r="G2812">
            <v>972</v>
          </cell>
          <cell r="K2812" t="str">
            <v>DR</v>
          </cell>
          <cell r="L2812">
            <v>37935</v>
          </cell>
          <cell r="N2812">
            <v>877</v>
          </cell>
          <cell r="P2812">
            <v>95</v>
          </cell>
          <cell r="Q2812">
            <v>0</v>
          </cell>
          <cell r="R2812">
            <v>38</v>
          </cell>
          <cell r="S2812">
            <v>4.5900001525878906</v>
          </cell>
          <cell r="T2812">
            <v>0</v>
          </cell>
          <cell r="U2812">
            <v>4.309999942779541</v>
          </cell>
          <cell r="V2812">
            <v>137.46000671386719</v>
          </cell>
          <cell r="W2812" t="str">
            <v>CISCO_DAILY_BILL_DTL20031211.TXT</v>
          </cell>
          <cell r="X2812">
            <v>37967</v>
          </cell>
          <cell r="Z2812" t="str">
            <v>Print Summary</v>
          </cell>
        </row>
        <row r="2813">
          <cell r="E2813">
            <v>37998</v>
          </cell>
          <cell r="F2813">
            <v>33</v>
          </cell>
          <cell r="G2813">
            <v>1080</v>
          </cell>
          <cell r="K2813" t="str">
            <v>DR</v>
          </cell>
          <cell r="L2813">
            <v>37965</v>
          </cell>
          <cell r="N2813">
            <v>970</v>
          </cell>
          <cell r="P2813">
            <v>105</v>
          </cell>
          <cell r="Q2813">
            <v>5</v>
          </cell>
          <cell r="R2813">
            <v>42.029998779296875</v>
          </cell>
          <cell r="S2813">
            <v>5.070000171661377</v>
          </cell>
          <cell r="T2813">
            <v>3.2899999618530273</v>
          </cell>
          <cell r="U2813">
            <v>4.7899999618530273</v>
          </cell>
          <cell r="V2813">
            <v>155.32000732421875</v>
          </cell>
          <cell r="W2813" t="str">
            <v>CISCO_DAILY_BILL_DTL20040113.TXT</v>
          </cell>
          <cell r="X2813">
            <v>38000</v>
          </cell>
          <cell r="Z2813" t="str">
            <v>Print Summary</v>
          </cell>
        </row>
        <row r="2814">
          <cell r="E2814">
            <v>38027</v>
          </cell>
          <cell r="F2814">
            <v>29</v>
          </cell>
          <cell r="G2814">
            <v>835</v>
          </cell>
          <cell r="K2814" t="str">
            <v>DR</v>
          </cell>
          <cell r="L2814">
            <v>37998</v>
          </cell>
          <cell r="N2814">
            <v>741</v>
          </cell>
          <cell r="P2814">
            <v>85</v>
          </cell>
          <cell r="Q2814">
            <v>9</v>
          </cell>
          <cell r="R2814">
            <v>31.860000610351563</v>
          </cell>
          <cell r="S2814">
            <v>4.0799999237060547</v>
          </cell>
          <cell r="T2814">
            <v>5.9200000762939453</v>
          </cell>
          <cell r="U2814">
            <v>3.9900000095367432</v>
          </cell>
          <cell r="V2814">
            <v>120.45999908447266</v>
          </cell>
          <cell r="W2814" t="str">
            <v>CISCO_DAILY_BILL_DTL20040211.TXT</v>
          </cell>
          <cell r="X2814">
            <v>38029</v>
          </cell>
          <cell r="Z2814" t="str">
            <v>Print Summary</v>
          </cell>
        </row>
        <row r="2815">
          <cell r="E2815">
            <v>38057</v>
          </cell>
          <cell r="F2815">
            <v>30</v>
          </cell>
          <cell r="G2815">
            <v>852</v>
          </cell>
          <cell r="K2815" t="str">
            <v>DR</v>
          </cell>
          <cell r="L2815">
            <v>38027</v>
          </cell>
          <cell r="N2815">
            <v>766</v>
          </cell>
          <cell r="P2815">
            <v>86</v>
          </cell>
          <cell r="Q2815">
            <v>0</v>
          </cell>
          <cell r="R2815">
            <v>32.819999694824219</v>
          </cell>
          <cell r="S2815">
            <v>4.119999885559082</v>
          </cell>
          <cell r="T2815">
            <v>0</v>
          </cell>
          <cell r="U2815">
            <v>4.1999998092651367</v>
          </cell>
          <cell r="V2815">
            <v>117.51000213623047</v>
          </cell>
          <cell r="W2815" t="str">
            <v>CISCO_DAILY_BILL_DTL20040312.TXT</v>
          </cell>
          <cell r="X2815">
            <v>38061</v>
          </cell>
          <cell r="Z2815" t="str">
            <v>Print Summary</v>
          </cell>
        </row>
        <row r="2816">
          <cell r="E2816">
            <v>38088</v>
          </cell>
          <cell r="F2816">
            <v>31</v>
          </cell>
          <cell r="G2816">
            <v>863</v>
          </cell>
          <cell r="K2816" t="str">
            <v>DR</v>
          </cell>
          <cell r="L2816">
            <v>38057</v>
          </cell>
          <cell r="N2816">
            <v>773</v>
          </cell>
          <cell r="P2816">
            <v>90</v>
          </cell>
          <cell r="Q2816">
            <v>0</v>
          </cell>
          <cell r="R2816">
            <v>32.650001525878906</v>
          </cell>
          <cell r="S2816">
            <v>4.309999942779541</v>
          </cell>
          <cell r="T2816">
            <v>0</v>
          </cell>
          <cell r="U2816">
            <v>4.25</v>
          </cell>
          <cell r="V2816">
            <v>119.43000030517578</v>
          </cell>
          <cell r="W2816" t="str">
            <v>CISCO_DAILY_BILL_DTL20040413.TXT</v>
          </cell>
          <cell r="X2816">
            <v>38091</v>
          </cell>
          <cell r="Z2816" t="str">
            <v>Print Summary</v>
          </cell>
        </row>
        <row r="2817">
          <cell r="E2817">
            <v>38118</v>
          </cell>
          <cell r="F2817">
            <v>30</v>
          </cell>
          <cell r="G2817">
            <v>1350</v>
          </cell>
          <cell r="K2817" t="str">
            <v>DR</v>
          </cell>
          <cell r="L2817">
            <v>38088</v>
          </cell>
          <cell r="N2817">
            <v>1132</v>
          </cell>
          <cell r="P2817">
            <v>218</v>
          </cell>
          <cell r="Q2817">
            <v>0</v>
          </cell>
          <cell r="R2817">
            <v>30.159999847412109</v>
          </cell>
          <cell r="S2817">
            <v>20.989999771118164</v>
          </cell>
          <cell r="T2817">
            <v>0</v>
          </cell>
          <cell r="U2817">
            <v>6.6599998474121094</v>
          </cell>
          <cell r="V2817">
            <v>217.67999267578125</v>
          </cell>
          <cell r="W2817" t="str">
            <v>CISCO_DAILY_BILL_DTL20040512.TXT</v>
          </cell>
          <cell r="X2817">
            <v>38120</v>
          </cell>
          <cell r="Z2817" t="str">
            <v>Print Summary</v>
          </cell>
        </row>
        <row r="2818">
          <cell r="E2818">
            <v>38148</v>
          </cell>
          <cell r="F2818">
            <v>30</v>
          </cell>
          <cell r="G2818">
            <v>1041</v>
          </cell>
          <cell r="K2818" t="str">
            <v>DR</v>
          </cell>
          <cell r="L2818">
            <v>38118</v>
          </cell>
          <cell r="N2818">
            <v>917</v>
          </cell>
          <cell r="P2818">
            <v>124</v>
          </cell>
          <cell r="Q2818">
            <v>0</v>
          </cell>
          <cell r="R2818">
            <v>24.969999313354492</v>
          </cell>
          <cell r="S2818">
            <v>17.020000457763672</v>
          </cell>
          <cell r="T2818">
            <v>0</v>
          </cell>
          <cell r="U2818">
            <v>5.130000114440918</v>
          </cell>
          <cell r="V2818">
            <v>162.50999450683594</v>
          </cell>
          <cell r="W2818" t="str">
            <v>CISCO_DAILY_BILL_DTL20040611.TXT</v>
          </cell>
          <cell r="X2818">
            <v>38152</v>
          </cell>
          <cell r="Z2818" t="str">
            <v>Print Summary</v>
          </cell>
        </row>
        <row r="2819">
          <cell r="E2819">
            <v>38180</v>
          </cell>
          <cell r="F2819">
            <v>32</v>
          </cell>
          <cell r="G2819">
            <v>1396</v>
          </cell>
          <cell r="K2819" t="str">
            <v>DR</v>
          </cell>
          <cell r="L2819">
            <v>38148</v>
          </cell>
          <cell r="N2819">
            <v>1207</v>
          </cell>
          <cell r="P2819">
            <v>189</v>
          </cell>
          <cell r="Q2819">
            <v>0</v>
          </cell>
          <cell r="R2819">
            <v>32.869998931884766</v>
          </cell>
          <cell r="S2819">
            <v>25.940000534057617</v>
          </cell>
          <cell r="T2819">
            <v>0</v>
          </cell>
          <cell r="U2819">
            <v>6.880000114440918</v>
          </cell>
          <cell r="V2819">
            <v>231.46000671386719</v>
          </cell>
          <cell r="W2819" t="str">
            <v>CISCO_DAILY_BILL_DTL20040713.TXT</v>
          </cell>
          <cell r="X2819">
            <v>38182</v>
          </cell>
          <cell r="Z2819" t="str">
            <v>Print Summary</v>
          </cell>
        </row>
        <row r="2820">
          <cell r="E2820">
            <v>38209</v>
          </cell>
          <cell r="F2820">
            <v>29</v>
          </cell>
          <cell r="G2820">
            <v>1900</v>
          </cell>
          <cell r="K2820" t="str">
            <v>DR</v>
          </cell>
          <cell r="L2820">
            <v>38180</v>
          </cell>
          <cell r="N2820">
            <v>1487</v>
          </cell>
          <cell r="P2820">
            <v>308</v>
          </cell>
          <cell r="Q2820">
            <v>105</v>
          </cell>
          <cell r="R2820">
            <v>40.490001678466797</v>
          </cell>
          <cell r="S2820">
            <v>42.270000457763672</v>
          </cell>
          <cell r="T2820">
            <v>48.009998321533203</v>
          </cell>
          <cell r="U2820">
            <v>9.369999885559082</v>
          </cell>
          <cell r="V2820">
            <v>386.20001220703125</v>
          </cell>
          <cell r="W2820" t="str">
            <v>CISCO_DAILY_BILL_DTL20040811.TXT</v>
          </cell>
          <cell r="X2820">
            <v>38211</v>
          </cell>
          <cell r="Z2820" t="str">
            <v>Print Summary</v>
          </cell>
        </row>
        <row r="2821">
          <cell r="E2821">
            <v>38242</v>
          </cell>
          <cell r="F2821">
            <v>33</v>
          </cell>
          <cell r="G2821">
            <v>2140</v>
          </cell>
          <cell r="K2821" t="str">
            <v>DR</v>
          </cell>
          <cell r="L2821">
            <v>38209</v>
          </cell>
          <cell r="N2821">
            <v>1744</v>
          </cell>
          <cell r="P2821">
            <v>310</v>
          </cell>
          <cell r="Q2821">
            <v>86</v>
          </cell>
          <cell r="R2821">
            <v>41.220001220703125</v>
          </cell>
          <cell r="S2821">
            <v>41.889999389648438</v>
          </cell>
          <cell r="T2821">
            <v>38.779998779296875</v>
          </cell>
          <cell r="U2821">
            <v>10.550000190734863</v>
          </cell>
          <cell r="V2821">
            <v>415.07998657226563</v>
          </cell>
          <cell r="W2821" t="str">
            <v>CISCO_DAILY_BILL_DTL20040914.TXT</v>
          </cell>
          <cell r="X2821">
            <v>38245</v>
          </cell>
          <cell r="Z2821" t="str">
            <v>Print Summary</v>
          </cell>
        </row>
        <row r="2822">
          <cell r="E2822">
            <v>37845</v>
          </cell>
          <cell r="F2822">
            <v>25</v>
          </cell>
          <cell r="G2822">
            <v>969</v>
          </cell>
          <cell r="K2822" t="str">
            <v>DR</v>
          </cell>
          <cell r="L2822">
            <v>37820</v>
          </cell>
          <cell r="N2822">
            <v>762</v>
          </cell>
          <cell r="P2822">
            <v>199</v>
          </cell>
          <cell r="Q2822">
            <v>8</v>
          </cell>
          <cell r="R2822">
            <v>3.7100000381469727</v>
          </cell>
          <cell r="S2822">
            <v>34.259998321533203</v>
          </cell>
          <cell r="T2822">
            <v>5.320000171661377</v>
          </cell>
          <cell r="U2822">
            <v>4.9699997901916504</v>
          </cell>
          <cell r="V2822">
            <v>145.82000732421875</v>
          </cell>
          <cell r="W2822" t="str">
            <v>CISCO_DAILY_BILL_DTL20030814.TXT</v>
          </cell>
          <cell r="X2822">
            <v>37848</v>
          </cell>
          <cell r="Z2822" t="str">
            <v>Print Summary</v>
          </cell>
          <cell r="AA2822" t="str">
            <v>CPP Notification Failure. Move 6 kWh from super peak to on peak.</v>
          </cell>
        </row>
        <row r="2823">
          <cell r="E2823">
            <v>37875</v>
          </cell>
          <cell r="F2823">
            <v>30</v>
          </cell>
          <cell r="G2823">
            <v>1280</v>
          </cell>
          <cell r="K2823" t="str">
            <v>DR</v>
          </cell>
          <cell r="L2823">
            <v>37845</v>
          </cell>
          <cell r="N2823">
            <v>996</v>
          </cell>
          <cell r="P2823">
            <v>273</v>
          </cell>
          <cell r="Q2823">
            <v>11</v>
          </cell>
          <cell r="R2823">
            <v>5.0900001525878906</v>
          </cell>
          <cell r="S2823">
            <v>47.080001831054688</v>
          </cell>
          <cell r="T2823">
            <v>7.309999942779541</v>
          </cell>
          <cell r="U2823">
            <v>6.25</v>
          </cell>
          <cell r="V2823">
            <v>198.27999877929688</v>
          </cell>
          <cell r="W2823" t="str">
            <v>CISCO_DAILY_BILL_DTL20030912.TXT</v>
          </cell>
          <cell r="X2823">
            <v>37879</v>
          </cell>
          <cell r="Z2823" t="str">
            <v>Print Summary</v>
          </cell>
        </row>
        <row r="2824">
          <cell r="E2824">
            <v>37906</v>
          </cell>
          <cell r="F2824">
            <v>31</v>
          </cell>
          <cell r="G2824">
            <v>855</v>
          </cell>
          <cell r="K2824" t="str">
            <v>DR</v>
          </cell>
          <cell r="L2824">
            <v>37875</v>
          </cell>
          <cell r="N2824">
            <v>731</v>
          </cell>
          <cell r="P2824">
            <v>112</v>
          </cell>
          <cell r="Q2824">
            <v>12</v>
          </cell>
          <cell r="R2824">
            <v>4.059999942779541</v>
          </cell>
          <cell r="S2824">
            <v>19.360000610351563</v>
          </cell>
          <cell r="T2824">
            <v>7.9899997711181641</v>
          </cell>
          <cell r="U2824">
            <v>3.7999999523162842</v>
          </cell>
          <cell r="V2824">
            <v>114.87000274658203</v>
          </cell>
          <cell r="W2824" t="str">
            <v>CISCO_DAILY_BILL_DTL20031014.TXT</v>
          </cell>
          <cell r="X2824">
            <v>37909</v>
          </cell>
          <cell r="Z2824" t="str">
            <v>Print Summary</v>
          </cell>
        </row>
        <row r="2825">
          <cell r="E2825">
            <v>37936</v>
          </cell>
          <cell r="F2825">
            <v>30</v>
          </cell>
          <cell r="G2825">
            <v>872</v>
          </cell>
          <cell r="K2825" t="str">
            <v>DR</v>
          </cell>
          <cell r="L2825">
            <v>37906</v>
          </cell>
          <cell r="N2825">
            <v>710</v>
          </cell>
          <cell r="P2825">
            <v>154</v>
          </cell>
          <cell r="Q2825">
            <v>8</v>
          </cell>
          <cell r="R2825">
            <v>10.949999809265137</v>
          </cell>
          <cell r="S2825">
            <v>30.180000305175781</v>
          </cell>
          <cell r="T2825">
            <v>5.320000171661377</v>
          </cell>
          <cell r="U2825">
            <v>3.8599998950958252</v>
          </cell>
          <cell r="V2825">
            <v>132.58000183105469</v>
          </cell>
          <cell r="W2825" t="str">
            <v>CISCO_DAILY_BILL_DTL20031112.TXT</v>
          </cell>
          <cell r="X2825">
            <v>37938</v>
          </cell>
          <cell r="Z2825" t="str">
            <v>Print Summary</v>
          </cell>
        </row>
        <row r="2826">
          <cell r="E2826">
            <v>37966</v>
          </cell>
          <cell r="F2826">
            <v>30</v>
          </cell>
          <cell r="G2826">
            <v>820</v>
          </cell>
          <cell r="K2826" t="str">
            <v>DR</v>
          </cell>
          <cell r="L2826">
            <v>37936</v>
          </cell>
          <cell r="N2826">
            <v>657</v>
          </cell>
          <cell r="P2826">
            <v>163</v>
          </cell>
          <cell r="Q2826">
            <v>0</v>
          </cell>
          <cell r="R2826">
            <v>22.350000381469727</v>
          </cell>
          <cell r="S2826">
            <v>43.040000915527344</v>
          </cell>
          <cell r="T2826">
            <v>0</v>
          </cell>
          <cell r="U2826">
            <v>3.6400001049041748</v>
          </cell>
          <cell r="V2826">
            <v>142.91000366210938</v>
          </cell>
          <cell r="W2826" t="str">
            <v>CISCO_DAILY_BILL_DTL20031212.TXT</v>
          </cell>
          <cell r="X2826">
            <v>37970</v>
          </cell>
          <cell r="Z2826" t="str">
            <v>Print Summary</v>
          </cell>
        </row>
        <row r="2827">
          <cell r="E2827">
            <v>37999</v>
          </cell>
          <cell r="F2827">
            <v>33</v>
          </cell>
          <cell r="G2827">
            <v>945</v>
          </cell>
          <cell r="K2827" t="str">
            <v>DR</v>
          </cell>
          <cell r="L2827">
            <v>37966</v>
          </cell>
          <cell r="N2827">
            <v>780</v>
          </cell>
          <cell r="P2827">
            <v>159</v>
          </cell>
          <cell r="Q2827">
            <v>6</v>
          </cell>
          <cell r="R2827">
            <v>26.540000915527344</v>
          </cell>
          <cell r="S2827">
            <v>41.979999542236328</v>
          </cell>
          <cell r="T2827">
            <v>2.9000000953674316</v>
          </cell>
          <cell r="U2827">
            <v>4.2100000381469727</v>
          </cell>
          <cell r="V2827">
            <v>160.99000549316406</v>
          </cell>
          <cell r="W2827" t="str">
            <v>CISCO_DAILY_BILL_DTL20040115.TXT</v>
          </cell>
          <cell r="X2827">
            <v>38002</v>
          </cell>
          <cell r="Z2827" t="str">
            <v>Print Summary</v>
          </cell>
        </row>
        <row r="2828">
          <cell r="E2828">
            <v>38028</v>
          </cell>
          <cell r="F2828">
            <v>29</v>
          </cell>
          <cell r="G2828">
            <v>746</v>
          </cell>
          <cell r="K2828" t="str">
            <v>DR</v>
          </cell>
          <cell r="L2828">
            <v>37999</v>
          </cell>
          <cell r="N2828">
            <v>615</v>
          </cell>
          <cell r="P2828">
            <v>118</v>
          </cell>
          <cell r="Q2828">
            <v>13</v>
          </cell>
          <cell r="R2828">
            <v>20.700000762939453</v>
          </cell>
          <cell r="S2828">
            <v>31.110000610351563</v>
          </cell>
          <cell r="T2828">
            <v>6.2899999618530273</v>
          </cell>
          <cell r="U2828">
            <v>3.559999942779541</v>
          </cell>
          <cell r="V2828">
            <v>126.62999725341797</v>
          </cell>
          <cell r="W2828" t="str">
            <v>CISCO_DAILY_BILL_DTL20040212.TXT</v>
          </cell>
          <cell r="X2828">
            <v>38030</v>
          </cell>
          <cell r="Z2828" t="str">
            <v>Print Summary</v>
          </cell>
        </row>
        <row r="2829">
          <cell r="E2829">
            <v>38060</v>
          </cell>
          <cell r="F2829">
            <v>32</v>
          </cell>
          <cell r="G2829">
            <v>833</v>
          </cell>
          <cell r="K2829" t="str">
            <v>DR</v>
          </cell>
          <cell r="L2829">
            <v>38028</v>
          </cell>
          <cell r="N2829">
            <v>707</v>
          </cell>
          <cell r="P2829">
            <v>126</v>
          </cell>
          <cell r="Q2829">
            <v>0</v>
          </cell>
          <cell r="R2829">
            <v>23.709999084472656</v>
          </cell>
          <cell r="S2829">
            <v>33.209999084472656</v>
          </cell>
          <cell r="T2829">
            <v>0</v>
          </cell>
          <cell r="U2829">
            <v>4.1100001335144043</v>
          </cell>
          <cell r="V2829">
            <v>134.39999389648438</v>
          </cell>
          <cell r="W2829" t="str">
            <v>CISCO_DAILY_BILL_DTL20040315.TXT</v>
          </cell>
          <cell r="X2829">
            <v>38062</v>
          </cell>
          <cell r="Z2829" t="str">
            <v>Print Summary</v>
          </cell>
        </row>
        <row r="2830">
          <cell r="E2830">
            <v>38089</v>
          </cell>
          <cell r="F2830">
            <v>29</v>
          </cell>
          <cell r="G2830">
            <v>778</v>
          </cell>
          <cell r="K2830" t="str">
            <v>DR</v>
          </cell>
          <cell r="L2830">
            <v>38060</v>
          </cell>
          <cell r="N2830">
            <v>649</v>
          </cell>
          <cell r="P2830">
            <v>129</v>
          </cell>
          <cell r="Q2830">
            <v>0</v>
          </cell>
          <cell r="R2830">
            <v>20.950000762939453</v>
          </cell>
          <cell r="S2830">
            <v>33.909999847412109</v>
          </cell>
          <cell r="T2830">
            <v>0</v>
          </cell>
          <cell r="U2830">
            <v>3.8199999332427979</v>
          </cell>
          <cell r="V2830">
            <v>128.94999694824219</v>
          </cell>
          <cell r="W2830" t="str">
            <v>CISCO_DAILY_BILL_DTL20040413.TXT</v>
          </cell>
          <cell r="X2830">
            <v>38091</v>
          </cell>
          <cell r="Z2830" t="str">
            <v>Print Summary</v>
          </cell>
        </row>
        <row r="2831">
          <cell r="E2831">
            <v>38119</v>
          </cell>
          <cell r="F2831">
            <v>30</v>
          </cell>
          <cell r="G2831">
            <v>890</v>
          </cell>
          <cell r="K2831" t="str">
            <v>DR</v>
          </cell>
          <cell r="L2831">
            <v>38089</v>
          </cell>
          <cell r="N2831">
            <v>711</v>
          </cell>
          <cell r="P2831">
            <v>179</v>
          </cell>
          <cell r="Q2831">
            <v>0</v>
          </cell>
          <cell r="R2831">
            <v>2.6099998950958252</v>
          </cell>
          <cell r="S2831">
            <v>36.409999847412109</v>
          </cell>
          <cell r="T2831">
            <v>0</v>
          </cell>
          <cell r="U2831">
            <v>4.3899998664855957</v>
          </cell>
          <cell r="V2831">
            <v>136.97000122070313</v>
          </cell>
          <cell r="W2831" t="str">
            <v>CISCO_DAILY_BILL_DTL20040513.TXT</v>
          </cell>
          <cell r="X2831">
            <v>38121</v>
          </cell>
          <cell r="Z2831" t="str">
            <v>Print Summary</v>
          </cell>
        </row>
        <row r="2832">
          <cell r="E2832">
            <v>38151</v>
          </cell>
          <cell r="F2832">
            <v>32</v>
          </cell>
          <cell r="G2832">
            <v>832</v>
          </cell>
          <cell r="K2832" t="str">
            <v>DR</v>
          </cell>
          <cell r="L2832">
            <v>38119</v>
          </cell>
          <cell r="N2832">
            <v>718</v>
          </cell>
          <cell r="P2832">
            <v>114</v>
          </cell>
          <cell r="Q2832">
            <v>0</v>
          </cell>
          <cell r="R2832">
            <v>-8.4499998092651367</v>
          </cell>
          <cell r="S2832">
            <v>17.729999542236328</v>
          </cell>
          <cell r="T2832">
            <v>0</v>
          </cell>
          <cell r="U2832">
            <v>4.0999999046325684</v>
          </cell>
          <cell r="V2832">
            <v>98.830001831054688</v>
          </cell>
          <cell r="W2832" t="str">
            <v>CISCO_DAILY_BILL_DTL20040614.TXT</v>
          </cell>
          <cell r="X2832">
            <v>38153</v>
          </cell>
          <cell r="Z2832" t="str">
            <v>Print Summary</v>
          </cell>
        </row>
        <row r="2833">
          <cell r="E2833">
            <v>38181</v>
          </cell>
          <cell r="F2833">
            <v>30</v>
          </cell>
          <cell r="G2833">
            <v>773</v>
          </cell>
          <cell r="K2833" t="str">
            <v>DR</v>
          </cell>
          <cell r="L2833">
            <v>38151</v>
          </cell>
          <cell r="N2833">
            <v>658</v>
          </cell>
          <cell r="P2833">
            <v>115</v>
          </cell>
          <cell r="Q2833">
            <v>0</v>
          </cell>
          <cell r="R2833">
            <v>-7.7399997711181641</v>
          </cell>
          <cell r="S2833">
            <v>17.889999389648438</v>
          </cell>
          <cell r="T2833">
            <v>0</v>
          </cell>
          <cell r="U2833">
            <v>3.809999942779541</v>
          </cell>
          <cell r="V2833">
            <v>93.160003662109375</v>
          </cell>
          <cell r="W2833" t="str">
            <v>CISCO_DAILY_BILL_DTL20040714.TXT</v>
          </cell>
          <cell r="X2833">
            <v>38183</v>
          </cell>
          <cell r="Z2833" t="str">
            <v>Print Summary</v>
          </cell>
        </row>
        <row r="2834">
          <cell r="E2834">
            <v>38210</v>
          </cell>
          <cell r="F2834">
            <v>29</v>
          </cell>
          <cell r="G2834">
            <v>970</v>
          </cell>
          <cell r="K2834" t="str">
            <v>DR</v>
          </cell>
          <cell r="L2834">
            <v>38181</v>
          </cell>
          <cell r="N2834">
            <v>771</v>
          </cell>
          <cell r="P2834">
            <v>161</v>
          </cell>
          <cell r="Q2834">
            <v>38</v>
          </cell>
          <cell r="R2834">
            <v>-9.0699996948242188</v>
          </cell>
          <cell r="S2834">
            <v>25.040000915527344</v>
          </cell>
          <cell r="T2834">
            <v>24.629999160766602</v>
          </cell>
          <cell r="U2834">
            <v>4.7899999618530273</v>
          </cell>
          <cell r="V2834">
            <v>152.00999450683594</v>
          </cell>
          <cell r="W2834" t="str">
            <v>CISCO_DAILY_BILL_DTL20040812.TXT</v>
          </cell>
          <cell r="X2834">
            <v>38212</v>
          </cell>
          <cell r="Z2834" t="str">
            <v>Print Summary</v>
          </cell>
        </row>
        <row r="2835">
          <cell r="E2835">
            <v>38243</v>
          </cell>
          <cell r="F2835">
            <v>33</v>
          </cell>
          <cell r="G2835">
            <v>1120</v>
          </cell>
          <cell r="K2835" t="str">
            <v>DR</v>
          </cell>
          <cell r="L2835">
            <v>38210</v>
          </cell>
          <cell r="N2835">
            <v>943</v>
          </cell>
          <cell r="P2835">
            <v>149</v>
          </cell>
          <cell r="Q2835">
            <v>28</v>
          </cell>
          <cell r="R2835">
            <v>-14.800000190734863</v>
          </cell>
          <cell r="S2835">
            <v>22.610000610351563</v>
          </cell>
          <cell r="T2835">
            <v>17.950000762939453</v>
          </cell>
          <cell r="U2835">
            <v>5.5199999809265137</v>
          </cell>
          <cell r="V2835">
            <v>158.96000671386719</v>
          </cell>
          <cell r="W2835" t="str">
            <v>CISCO_DAILY_BILL_DTL20040914.TXT</v>
          </cell>
          <cell r="X2835">
            <v>38245</v>
          </cell>
          <cell r="Z2835" t="str">
            <v>Print Summary</v>
          </cell>
        </row>
        <row r="2836">
          <cell r="E2836">
            <v>38181</v>
          </cell>
          <cell r="F2836">
            <v>29</v>
          </cell>
          <cell r="G2836">
            <v>383</v>
          </cell>
          <cell r="K2836" t="str">
            <v>DR</v>
          </cell>
          <cell r="L2836">
            <v>38152</v>
          </cell>
          <cell r="N2836">
            <v>291</v>
          </cell>
          <cell r="P2836">
            <v>92</v>
          </cell>
          <cell r="Q2836">
            <v>0</v>
          </cell>
          <cell r="R2836">
            <v>-3.4300000667572021</v>
          </cell>
          <cell r="S2836">
            <v>14.310000419616699</v>
          </cell>
          <cell r="T2836">
            <v>0</v>
          </cell>
          <cell r="U2836">
            <v>1.8899999856948853</v>
          </cell>
          <cell r="V2836">
            <v>44.419998168945313</v>
          </cell>
          <cell r="W2836" t="str">
            <v>CISCO_DAILY_BILL_DTL20040714.TXT</v>
          </cell>
          <cell r="X2836">
            <v>38183</v>
          </cell>
          <cell r="Z2836" t="str">
            <v>Print Summary</v>
          </cell>
        </row>
        <row r="2837">
          <cell r="E2837">
            <v>38210</v>
          </cell>
          <cell r="F2837">
            <v>29</v>
          </cell>
          <cell r="G2837">
            <v>791</v>
          </cell>
          <cell r="K2837" t="str">
            <v>DR</v>
          </cell>
          <cell r="L2837">
            <v>38181</v>
          </cell>
          <cell r="N2837">
            <v>572</v>
          </cell>
          <cell r="P2837">
            <v>158</v>
          </cell>
          <cell r="Q2837">
            <v>61</v>
          </cell>
          <cell r="R2837">
            <v>-6.7300000190734863</v>
          </cell>
          <cell r="S2837">
            <v>24.569999694824219</v>
          </cell>
          <cell r="T2837">
            <v>39.540000915527344</v>
          </cell>
          <cell r="U2837">
            <v>3.9100000858306885</v>
          </cell>
          <cell r="V2837">
            <v>143.74000549316406</v>
          </cell>
          <cell r="W2837" t="str">
            <v>CISCO_DAILY_BILL_DTL20040812.TXT</v>
          </cell>
          <cell r="X2837">
            <v>38212</v>
          </cell>
          <cell r="Z2837" t="str">
            <v>Print Summary</v>
          </cell>
        </row>
        <row r="2838">
          <cell r="E2838">
            <v>38243</v>
          </cell>
          <cell r="F2838">
            <v>33</v>
          </cell>
          <cell r="G2838">
            <v>811</v>
          </cell>
          <cell r="K2838" t="str">
            <v>DR</v>
          </cell>
          <cell r="L2838">
            <v>38210</v>
          </cell>
          <cell r="N2838">
            <v>667</v>
          </cell>
          <cell r="P2838">
            <v>115</v>
          </cell>
          <cell r="Q2838">
            <v>29</v>
          </cell>
          <cell r="R2838">
            <v>-10.930000305175781</v>
          </cell>
          <cell r="S2838">
            <v>17.420000076293945</v>
          </cell>
          <cell r="T2838">
            <v>18.600000381469727</v>
          </cell>
          <cell r="U2838">
            <v>3.9900000095367432</v>
          </cell>
          <cell r="V2838">
            <v>114.09999847412109</v>
          </cell>
          <cell r="W2838" t="str">
            <v>CISCO_DAILY_BILL_DTL20040917.TXT</v>
          </cell>
          <cell r="X2838">
            <v>38250</v>
          </cell>
          <cell r="Z2838" t="str">
            <v>Print Summary</v>
          </cell>
          <cell r="AA2838" t="str">
            <v>CPP Notification Failure. Move 4 kWh from super peak to on peak.</v>
          </cell>
        </row>
        <row r="2839">
          <cell r="E2839">
            <v>37816</v>
          </cell>
          <cell r="F2839">
            <v>14</v>
          </cell>
          <cell r="G2839">
            <v>184</v>
          </cell>
          <cell r="K2839" t="str">
            <v>DR</v>
          </cell>
          <cell r="L2839">
            <v>37802</v>
          </cell>
          <cell r="N2839">
            <v>169</v>
          </cell>
          <cell r="P2839">
            <v>13</v>
          </cell>
          <cell r="Q2839">
            <v>2</v>
          </cell>
          <cell r="R2839">
            <v>7.4099998474121094</v>
          </cell>
          <cell r="S2839">
            <v>2</v>
          </cell>
          <cell r="T2839">
            <v>0.94999998807907104</v>
          </cell>
          <cell r="U2839">
            <v>0.93999999761581421</v>
          </cell>
          <cell r="V2839">
            <v>25.680000305175781</v>
          </cell>
          <cell r="W2839" t="str">
            <v>CISCO_DAILY_BILL_DTL20030715.TXT</v>
          </cell>
          <cell r="X2839">
            <v>37818</v>
          </cell>
          <cell r="Z2839" t="str">
            <v>Print Summary</v>
          </cell>
        </row>
        <row r="2840">
          <cell r="E2840">
            <v>37845</v>
          </cell>
          <cell r="F2840">
            <v>29</v>
          </cell>
          <cell r="G2840">
            <v>390</v>
          </cell>
          <cell r="K2840" t="str">
            <v>DR</v>
          </cell>
          <cell r="L2840">
            <v>37816</v>
          </cell>
          <cell r="N2840">
            <v>353</v>
          </cell>
          <cell r="P2840">
            <v>33</v>
          </cell>
          <cell r="Q2840">
            <v>4</v>
          </cell>
          <cell r="R2840">
            <v>15.489999771118164</v>
          </cell>
          <cell r="S2840">
            <v>5.0799999237060547</v>
          </cell>
          <cell r="T2840">
            <v>1.8999999761581421</v>
          </cell>
          <cell r="U2840">
            <v>2.0099999904632568</v>
          </cell>
          <cell r="V2840">
            <v>55.189998626708984</v>
          </cell>
          <cell r="W2840" t="str">
            <v>CISCO_DAILY_BILL_DTL20030814.TXT</v>
          </cell>
          <cell r="X2840">
            <v>37848</v>
          </cell>
          <cell r="Z2840" t="str">
            <v>Print Summary</v>
          </cell>
          <cell r="AA2840" t="str">
            <v>CPP Notification Failure. Move 2 kWh from super peak to on peak.</v>
          </cell>
        </row>
        <row r="2841">
          <cell r="E2841">
            <v>37875</v>
          </cell>
          <cell r="F2841">
            <v>30</v>
          </cell>
          <cell r="G2841">
            <v>365</v>
          </cell>
          <cell r="K2841" t="str">
            <v>DR</v>
          </cell>
          <cell r="L2841">
            <v>37845</v>
          </cell>
          <cell r="N2841">
            <v>329</v>
          </cell>
          <cell r="P2841">
            <v>31</v>
          </cell>
          <cell r="Q2841">
            <v>5</v>
          </cell>
          <cell r="R2841">
            <v>14.510000228881836</v>
          </cell>
          <cell r="S2841">
            <v>4.7800002098083496</v>
          </cell>
          <cell r="T2841">
            <v>2.369999885559082</v>
          </cell>
          <cell r="U2841">
            <v>1.7899999618530273</v>
          </cell>
          <cell r="V2841">
            <v>51.409999847412109</v>
          </cell>
          <cell r="W2841" t="str">
            <v>CISCO_DAILY_BILL_DTL20030912.TXT</v>
          </cell>
          <cell r="X2841">
            <v>37879</v>
          </cell>
          <cell r="Z2841" t="str">
            <v>Print Summary</v>
          </cell>
        </row>
        <row r="2842">
          <cell r="E2842">
            <v>37906</v>
          </cell>
          <cell r="F2842">
            <v>31</v>
          </cell>
          <cell r="G2842">
            <v>382</v>
          </cell>
          <cell r="K2842" t="str">
            <v>DR</v>
          </cell>
          <cell r="L2842">
            <v>37875</v>
          </cell>
          <cell r="N2842">
            <v>349</v>
          </cell>
          <cell r="P2842">
            <v>29</v>
          </cell>
          <cell r="Q2842">
            <v>4</v>
          </cell>
          <cell r="R2842">
            <v>15.550000190734863</v>
          </cell>
          <cell r="S2842">
            <v>4.4899997711181641</v>
          </cell>
          <cell r="T2842">
            <v>1.8899999856948853</v>
          </cell>
          <cell r="U2842">
            <v>1.7000000476837158</v>
          </cell>
          <cell r="V2842">
            <v>53.319999694824219</v>
          </cell>
          <cell r="W2842" t="str">
            <v>CISCO_DAILY_BILL_DTL20031014.TXT</v>
          </cell>
          <cell r="X2842">
            <v>37909</v>
          </cell>
          <cell r="Z2842" t="str">
            <v>Print Summary</v>
          </cell>
        </row>
        <row r="2843">
          <cell r="E2843">
            <v>37936</v>
          </cell>
          <cell r="F2843">
            <v>30</v>
          </cell>
          <cell r="G2843">
            <v>460</v>
          </cell>
          <cell r="K2843" t="str">
            <v>DR</v>
          </cell>
          <cell r="L2843">
            <v>37906</v>
          </cell>
          <cell r="N2843">
            <v>410</v>
          </cell>
          <cell r="P2843">
            <v>47</v>
          </cell>
          <cell r="Q2843">
            <v>3</v>
          </cell>
          <cell r="R2843">
            <v>18.100000381469727</v>
          </cell>
          <cell r="S2843">
            <v>6.3000001907348633</v>
          </cell>
          <cell r="T2843">
            <v>1.4199999570846558</v>
          </cell>
          <cell r="U2843">
            <v>2.0399999618530273</v>
          </cell>
          <cell r="V2843">
            <v>66.099998474121094</v>
          </cell>
          <cell r="W2843" t="str">
            <v>CISCO_DAILY_BILL_DTL20031113.TXT</v>
          </cell>
          <cell r="X2843">
            <v>37939</v>
          </cell>
          <cell r="Z2843" t="str">
            <v>Print Summary</v>
          </cell>
        </row>
        <row r="2844">
          <cell r="E2844">
            <v>37966</v>
          </cell>
          <cell r="F2844">
            <v>30</v>
          </cell>
          <cell r="G2844">
            <v>488</v>
          </cell>
          <cell r="K2844" t="str">
            <v>DR</v>
          </cell>
          <cell r="L2844">
            <v>37936</v>
          </cell>
          <cell r="N2844">
            <v>454</v>
          </cell>
          <cell r="P2844">
            <v>34</v>
          </cell>
          <cell r="Q2844">
            <v>0</v>
          </cell>
          <cell r="R2844">
            <v>19.670000076293945</v>
          </cell>
          <cell r="S2844">
            <v>1.6399999856948853</v>
          </cell>
          <cell r="T2844">
            <v>0</v>
          </cell>
          <cell r="U2844">
            <v>2.1700000762939453</v>
          </cell>
          <cell r="V2844">
            <v>63.299999237060547</v>
          </cell>
          <cell r="W2844" t="str">
            <v>CISCO_DAILY_BILL_DTL20031212.TXT</v>
          </cell>
          <cell r="X2844">
            <v>37970</v>
          </cell>
          <cell r="Z2844" t="str">
            <v>Print Summary</v>
          </cell>
        </row>
        <row r="2845">
          <cell r="E2845">
            <v>37999</v>
          </cell>
          <cell r="F2845">
            <v>33</v>
          </cell>
          <cell r="G2845">
            <v>575</v>
          </cell>
          <cell r="K2845" t="str">
            <v>DR</v>
          </cell>
          <cell r="L2845">
            <v>37966</v>
          </cell>
          <cell r="N2845">
            <v>535</v>
          </cell>
          <cell r="P2845">
            <v>38</v>
          </cell>
          <cell r="Q2845">
            <v>2</v>
          </cell>
          <cell r="R2845">
            <v>23.180000305175781</v>
          </cell>
          <cell r="S2845">
            <v>1.8300000429153442</v>
          </cell>
          <cell r="T2845">
            <v>1.3200000524520874</v>
          </cell>
          <cell r="U2845">
            <v>2.559999942779541</v>
          </cell>
          <cell r="V2845">
            <v>76.129997253417969</v>
          </cell>
          <cell r="W2845" t="str">
            <v>CISCO_DAILY_BILL_DTL20040115.TXT</v>
          </cell>
          <cell r="X2845">
            <v>38002</v>
          </cell>
          <cell r="Z2845" t="str">
            <v>Print Summary</v>
          </cell>
        </row>
        <row r="2846">
          <cell r="E2846">
            <v>38028</v>
          </cell>
          <cell r="F2846">
            <v>29</v>
          </cell>
          <cell r="G2846">
            <v>540</v>
          </cell>
          <cell r="K2846" t="str">
            <v>DR</v>
          </cell>
          <cell r="L2846">
            <v>37999</v>
          </cell>
          <cell r="N2846">
            <v>505</v>
          </cell>
          <cell r="P2846">
            <v>32</v>
          </cell>
          <cell r="Q2846">
            <v>3</v>
          </cell>
          <cell r="R2846">
            <v>21.690000534057617</v>
          </cell>
          <cell r="S2846">
            <v>1.5299999713897705</v>
          </cell>
          <cell r="T2846">
            <v>1.9700000286102295</v>
          </cell>
          <cell r="U2846">
            <v>2.6099998950958252</v>
          </cell>
          <cell r="V2846">
            <v>72.25</v>
          </cell>
          <cell r="W2846" t="str">
            <v>CISCO_DAILY_BILL_DTL20040212.TXT</v>
          </cell>
          <cell r="X2846">
            <v>38030</v>
          </cell>
          <cell r="Z2846" t="str">
            <v>Print Summary</v>
          </cell>
        </row>
        <row r="2847">
          <cell r="E2847">
            <v>38060</v>
          </cell>
          <cell r="F2847">
            <v>32</v>
          </cell>
          <cell r="G2847">
            <v>580</v>
          </cell>
          <cell r="K2847" t="str">
            <v>DR</v>
          </cell>
          <cell r="L2847">
            <v>38028</v>
          </cell>
          <cell r="N2847">
            <v>543</v>
          </cell>
          <cell r="P2847">
            <v>37</v>
          </cell>
          <cell r="Q2847">
            <v>0</v>
          </cell>
          <cell r="R2847">
            <v>23.260000228881836</v>
          </cell>
          <cell r="S2847">
            <v>1.7699999809265137</v>
          </cell>
          <cell r="T2847">
            <v>0</v>
          </cell>
          <cell r="U2847">
            <v>2.8599998950958252</v>
          </cell>
          <cell r="V2847">
            <v>75.800003051757813</v>
          </cell>
          <cell r="W2847" t="str">
            <v>CISCO_DAILY_BILL_DTL20040315.TXT</v>
          </cell>
          <cell r="X2847">
            <v>38062</v>
          </cell>
          <cell r="Z2847" t="str">
            <v>Print Summary</v>
          </cell>
        </row>
        <row r="2848">
          <cell r="E2848">
            <v>38089</v>
          </cell>
          <cell r="F2848">
            <v>29</v>
          </cell>
          <cell r="G2848">
            <v>449</v>
          </cell>
          <cell r="K2848" t="str">
            <v>DR</v>
          </cell>
          <cell r="L2848">
            <v>38060</v>
          </cell>
          <cell r="N2848">
            <v>417</v>
          </cell>
          <cell r="P2848">
            <v>32</v>
          </cell>
          <cell r="Q2848">
            <v>0</v>
          </cell>
          <cell r="R2848">
            <v>17.440000534057617</v>
          </cell>
          <cell r="S2848">
            <v>1.5099999904632568</v>
          </cell>
          <cell r="T2848">
            <v>0</v>
          </cell>
          <cell r="U2848">
            <v>2.2100000381469727</v>
          </cell>
          <cell r="V2848">
            <v>57.459999084472656</v>
          </cell>
          <cell r="W2848" t="str">
            <v>CISCO_DAILY_BILL_DTL20040414.TXT</v>
          </cell>
          <cell r="X2848">
            <v>38092</v>
          </cell>
          <cell r="Z2848" t="str">
            <v>Print Summary</v>
          </cell>
        </row>
        <row r="2849">
          <cell r="E2849">
            <v>38119</v>
          </cell>
          <cell r="F2849">
            <v>30</v>
          </cell>
          <cell r="G2849">
            <v>641</v>
          </cell>
          <cell r="K2849" t="str">
            <v>DR</v>
          </cell>
          <cell r="L2849">
            <v>38089</v>
          </cell>
          <cell r="N2849">
            <v>582</v>
          </cell>
          <cell r="P2849">
            <v>59</v>
          </cell>
          <cell r="Q2849">
            <v>0</v>
          </cell>
          <cell r="R2849">
            <v>15.399999618530273</v>
          </cell>
          <cell r="S2849">
            <v>4.059999942779541</v>
          </cell>
          <cell r="T2849">
            <v>0</v>
          </cell>
          <cell r="U2849">
            <v>3.1600000858306885</v>
          </cell>
          <cell r="V2849">
            <v>85.489997863769531</v>
          </cell>
          <cell r="W2849" t="str">
            <v>CISCO_DAILY_BILL_DTL20040514.TXT</v>
          </cell>
          <cell r="X2849">
            <v>38124</v>
          </cell>
          <cell r="Z2849" t="str">
            <v>Print Summary</v>
          </cell>
        </row>
        <row r="2850">
          <cell r="E2850">
            <v>38151</v>
          </cell>
          <cell r="F2850">
            <v>32</v>
          </cell>
          <cell r="G2850">
            <v>594</v>
          </cell>
          <cell r="K2850" t="str">
            <v>DR</v>
          </cell>
          <cell r="L2850">
            <v>38119</v>
          </cell>
          <cell r="N2850">
            <v>554</v>
          </cell>
          <cell r="P2850">
            <v>40</v>
          </cell>
          <cell r="Q2850">
            <v>0</v>
          </cell>
          <cell r="R2850">
            <v>15.090000152587891</v>
          </cell>
          <cell r="S2850">
            <v>5.4899997711181641</v>
          </cell>
          <cell r="T2850">
            <v>0</v>
          </cell>
          <cell r="U2850">
            <v>2.9300000667572021</v>
          </cell>
          <cell r="V2850">
            <v>81.029998779296875</v>
          </cell>
          <cell r="W2850" t="str">
            <v>CISCO_DAILY_BILL_DTL20040614.TXT</v>
          </cell>
          <cell r="X2850">
            <v>38153</v>
          </cell>
          <cell r="Z2850" t="str">
            <v>Print Summary</v>
          </cell>
        </row>
        <row r="2851">
          <cell r="E2851">
            <v>38181</v>
          </cell>
          <cell r="F2851">
            <v>30</v>
          </cell>
          <cell r="G2851">
            <v>513</v>
          </cell>
          <cell r="K2851" t="str">
            <v>DR</v>
          </cell>
          <cell r="L2851">
            <v>38151</v>
          </cell>
          <cell r="N2851">
            <v>479</v>
          </cell>
          <cell r="P2851">
            <v>34</v>
          </cell>
          <cell r="Q2851">
            <v>0</v>
          </cell>
          <cell r="R2851">
            <v>13.039999961853027</v>
          </cell>
          <cell r="S2851">
            <v>4.6700000762939453</v>
          </cell>
          <cell r="T2851">
            <v>0</v>
          </cell>
          <cell r="U2851">
            <v>2.5299999713897705</v>
          </cell>
          <cell r="V2851">
            <v>68.620002746582031</v>
          </cell>
          <cell r="W2851" t="str">
            <v>CISCO_DAILY_BILL_DTL20040714.TXT</v>
          </cell>
          <cell r="X2851">
            <v>38183</v>
          </cell>
          <cell r="Z2851" t="str">
            <v>Print Summary</v>
          </cell>
        </row>
        <row r="2852">
          <cell r="E2852">
            <v>38210</v>
          </cell>
          <cell r="F2852">
            <v>29</v>
          </cell>
          <cell r="G2852">
            <v>551</v>
          </cell>
          <cell r="K2852" t="str">
            <v>DR</v>
          </cell>
          <cell r="L2852">
            <v>38181</v>
          </cell>
          <cell r="N2852">
            <v>513</v>
          </cell>
          <cell r="P2852">
            <v>25</v>
          </cell>
          <cell r="Q2852">
            <v>13</v>
          </cell>
          <cell r="R2852">
            <v>13.970000267028809</v>
          </cell>
          <cell r="S2852">
            <v>3.4300000667572021</v>
          </cell>
          <cell r="T2852">
            <v>5.940000057220459</v>
          </cell>
          <cell r="U2852">
            <v>2.7200000286102295</v>
          </cell>
          <cell r="V2852">
            <v>79.760002136230469</v>
          </cell>
          <cell r="W2852" t="str">
            <v>CISCO_DAILY_BILL_DTL20040812.TXT</v>
          </cell>
          <cell r="X2852">
            <v>38212</v>
          </cell>
          <cell r="Z2852" t="str">
            <v>Print Summary</v>
          </cell>
        </row>
        <row r="2853">
          <cell r="E2853">
            <v>38243</v>
          </cell>
          <cell r="F2853">
            <v>33</v>
          </cell>
          <cell r="G2853">
            <v>672</v>
          </cell>
          <cell r="K2853" t="str">
            <v>DR</v>
          </cell>
          <cell r="L2853">
            <v>38210</v>
          </cell>
          <cell r="N2853">
            <v>626</v>
          </cell>
          <cell r="P2853">
            <v>36</v>
          </cell>
          <cell r="Q2853">
            <v>10</v>
          </cell>
          <cell r="R2853">
            <v>15</v>
          </cell>
          <cell r="S2853">
            <v>4.8299999237060547</v>
          </cell>
          <cell r="T2853">
            <v>4.5100002288818359</v>
          </cell>
          <cell r="U2853">
            <v>3.3199999332427979</v>
          </cell>
          <cell r="V2853">
            <v>95.260002136230469</v>
          </cell>
          <cell r="W2853" t="str">
            <v>CISCO_DAILY_BILL_DTL20040914.TXT</v>
          </cell>
          <cell r="X2853">
            <v>38245</v>
          </cell>
          <cell r="Z2853" t="str">
            <v>Print Summary</v>
          </cell>
          <cell r="AA2853" t="str">
            <v>CPP Notification Failure. Move 2 kWh from super peak to on peak.</v>
          </cell>
        </row>
        <row r="2854">
          <cell r="E2854">
            <v>37815</v>
          </cell>
          <cell r="F2854">
            <v>12</v>
          </cell>
          <cell r="G2854">
            <v>1038</v>
          </cell>
          <cell r="K2854" t="str">
            <v>DR</v>
          </cell>
          <cell r="L2854">
            <v>37803</v>
          </cell>
          <cell r="N2854">
            <v>878</v>
          </cell>
          <cell r="P2854">
            <v>152</v>
          </cell>
          <cell r="Q2854">
            <v>8</v>
          </cell>
          <cell r="R2854">
            <v>4.2800002098083496</v>
          </cell>
          <cell r="S2854">
            <v>26.170000076293945</v>
          </cell>
          <cell r="T2854">
            <v>5.320000171661377</v>
          </cell>
          <cell r="U2854">
            <v>5.3299999237060547</v>
          </cell>
          <cell r="V2854">
            <v>163.55999755859375</v>
          </cell>
          <cell r="W2854" t="str">
            <v>CISCO_DAILY_BILL_DTL20030826.TXT</v>
          </cell>
          <cell r="X2854">
            <v>37860</v>
          </cell>
          <cell r="Z2854" t="str">
            <v>Print Summary</v>
          </cell>
        </row>
        <row r="2855">
          <cell r="E2855">
            <v>37844</v>
          </cell>
          <cell r="F2855">
            <v>41</v>
          </cell>
          <cell r="G2855">
            <v>1946</v>
          </cell>
          <cell r="K2855" t="str">
            <v>DR</v>
          </cell>
          <cell r="L2855">
            <v>37803</v>
          </cell>
          <cell r="N2855">
            <v>1527</v>
          </cell>
          <cell r="P2855">
            <v>388</v>
          </cell>
          <cell r="Q2855">
            <v>31</v>
          </cell>
          <cell r="R2855">
            <v>7.440000057220459</v>
          </cell>
          <cell r="S2855">
            <v>66.800003051757813</v>
          </cell>
          <cell r="T2855">
            <v>20.610000610351563</v>
          </cell>
          <cell r="U2855">
            <v>9.9899997711181641</v>
          </cell>
          <cell r="V2855">
            <v>311.97000122070313</v>
          </cell>
          <cell r="W2855" t="str">
            <v>CISCO_DAILY_BILL_DTL20030814.TXT</v>
          </cell>
          <cell r="X2855">
            <v>37848</v>
          </cell>
          <cell r="Z2855" t="str">
            <v>Print Summary</v>
          </cell>
        </row>
        <row r="2856">
          <cell r="E2856">
            <v>37844</v>
          </cell>
          <cell r="F2856">
            <v>29</v>
          </cell>
          <cell r="G2856">
            <v>1946</v>
          </cell>
          <cell r="K2856" t="str">
            <v>DR</v>
          </cell>
          <cell r="L2856">
            <v>37815</v>
          </cell>
          <cell r="N2856">
            <v>1527</v>
          </cell>
          <cell r="P2856">
            <v>388</v>
          </cell>
          <cell r="Q2856">
            <v>31</v>
          </cell>
          <cell r="R2856">
            <v>7.440000057220459</v>
          </cell>
          <cell r="S2856">
            <v>66.800003051757813</v>
          </cell>
          <cell r="T2856">
            <v>20.610000610351563</v>
          </cell>
          <cell r="U2856">
            <v>9.9799995422363281</v>
          </cell>
          <cell r="V2856">
            <v>326.58999633789063</v>
          </cell>
          <cell r="W2856" t="str">
            <v>CISCO_DAILY_BILL_DTL20030828.TXT</v>
          </cell>
          <cell r="X2856">
            <v>37862</v>
          </cell>
          <cell r="Z2856" t="str">
            <v>Print Summary</v>
          </cell>
        </row>
        <row r="2857">
          <cell r="E2857">
            <v>37874</v>
          </cell>
          <cell r="F2857">
            <v>30</v>
          </cell>
          <cell r="G2857">
            <v>1935</v>
          </cell>
          <cell r="K2857" t="str">
            <v>DR</v>
          </cell>
          <cell r="L2857">
            <v>37844</v>
          </cell>
          <cell r="N2857">
            <v>1647</v>
          </cell>
          <cell r="P2857">
            <v>266</v>
          </cell>
          <cell r="Q2857">
            <v>22</v>
          </cell>
          <cell r="R2857">
            <v>8.3900003433227539</v>
          </cell>
          <cell r="S2857">
            <v>45.849998474121094</v>
          </cell>
          <cell r="T2857">
            <v>14.630000114440918</v>
          </cell>
          <cell r="U2857">
            <v>9.4899997711181641</v>
          </cell>
          <cell r="V2857">
            <v>297.42999267578125</v>
          </cell>
          <cell r="W2857" t="str">
            <v>CISCO_DAILY_BILL_DTL20030915.TXT</v>
          </cell>
          <cell r="X2857">
            <v>37880</v>
          </cell>
          <cell r="Z2857" t="str">
            <v>Print Summary</v>
          </cell>
        </row>
        <row r="2858">
          <cell r="E2858">
            <v>37907</v>
          </cell>
          <cell r="F2858">
            <v>28</v>
          </cell>
          <cell r="G2858">
            <v>1014</v>
          </cell>
          <cell r="K2858" t="str">
            <v>DR</v>
          </cell>
          <cell r="L2858">
            <v>37879</v>
          </cell>
          <cell r="N2858">
            <v>917</v>
          </cell>
          <cell r="P2858">
            <v>87</v>
          </cell>
          <cell r="Q2858">
            <v>10</v>
          </cell>
          <cell r="R2858">
            <v>40.860000610351563</v>
          </cell>
          <cell r="S2858">
            <v>13.439999580383301</v>
          </cell>
          <cell r="T2858">
            <v>4.7399997711181641</v>
          </cell>
          <cell r="U2858">
            <v>4.5</v>
          </cell>
          <cell r="V2858">
            <v>168.97999572753906</v>
          </cell>
          <cell r="W2858" t="str">
            <v>CISCO_DAILY_BILL_DTL20031015.TXT</v>
          </cell>
          <cell r="X2858">
            <v>37910</v>
          </cell>
          <cell r="Z2858" t="str">
            <v>Print Summary</v>
          </cell>
        </row>
        <row r="2859">
          <cell r="E2859">
            <v>37937</v>
          </cell>
          <cell r="F2859">
            <v>30</v>
          </cell>
          <cell r="G2859">
            <v>1126</v>
          </cell>
          <cell r="K2859" t="str">
            <v>DR</v>
          </cell>
          <cell r="L2859">
            <v>37907</v>
          </cell>
          <cell r="N2859">
            <v>1001</v>
          </cell>
          <cell r="P2859">
            <v>115</v>
          </cell>
          <cell r="Q2859">
            <v>10</v>
          </cell>
          <cell r="R2859">
            <v>44.110000610351563</v>
          </cell>
          <cell r="S2859">
            <v>12.569999694824219</v>
          </cell>
          <cell r="T2859">
            <v>4.75</v>
          </cell>
          <cell r="U2859">
            <v>4.9899997711181641</v>
          </cell>
          <cell r="V2859">
            <v>182.46000671386719</v>
          </cell>
          <cell r="W2859" t="str">
            <v>CISCO_DAILY_BILL_DTL20031113.TXT</v>
          </cell>
          <cell r="X2859">
            <v>37939</v>
          </cell>
          <cell r="Z2859" t="str">
            <v>Print Summary</v>
          </cell>
        </row>
        <row r="2860">
          <cell r="E2860">
            <v>37969</v>
          </cell>
          <cell r="F2860">
            <v>32</v>
          </cell>
          <cell r="G2860">
            <v>1324</v>
          </cell>
          <cell r="K2860" t="str">
            <v>DR</v>
          </cell>
          <cell r="L2860">
            <v>37937</v>
          </cell>
          <cell r="N2860">
            <v>1169</v>
          </cell>
          <cell r="P2860">
            <v>155</v>
          </cell>
          <cell r="Q2860">
            <v>0</v>
          </cell>
          <cell r="R2860">
            <v>50.650001525878906</v>
          </cell>
          <cell r="S2860">
            <v>7.4899997711181641</v>
          </cell>
          <cell r="T2860">
            <v>0</v>
          </cell>
          <cell r="U2860">
            <v>5.880000114440918</v>
          </cell>
          <cell r="V2860">
            <v>198.35000610351563</v>
          </cell>
          <cell r="W2860" t="str">
            <v>CISCO_DAILY_BILL_DTL20031215.TXT</v>
          </cell>
          <cell r="X2860">
            <v>37971</v>
          </cell>
          <cell r="Z2860" t="str">
            <v>Print Summary</v>
          </cell>
        </row>
        <row r="2861">
          <cell r="E2861">
            <v>38000</v>
          </cell>
          <cell r="F2861">
            <v>31</v>
          </cell>
          <cell r="G2861">
            <v>1358</v>
          </cell>
          <cell r="K2861" t="str">
            <v>DR</v>
          </cell>
          <cell r="L2861">
            <v>37969</v>
          </cell>
          <cell r="N2861">
            <v>1206</v>
          </cell>
          <cell r="P2861">
            <v>146</v>
          </cell>
          <cell r="Q2861">
            <v>6</v>
          </cell>
          <cell r="R2861">
            <v>52.25</v>
          </cell>
          <cell r="S2861">
            <v>7.0500001907348633</v>
          </cell>
          <cell r="T2861">
            <v>3.9500000476837158</v>
          </cell>
          <cell r="U2861">
            <v>6.0199999809265137</v>
          </cell>
          <cell r="V2861">
            <v>208.10000610351563</v>
          </cell>
          <cell r="W2861" t="str">
            <v>CISCO_DAILY_BILL_DTL20040115.TXT</v>
          </cell>
          <cell r="X2861">
            <v>38002</v>
          </cell>
          <cell r="Z2861" t="str">
            <v>Print Summary</v>
          </cell>
        </row>
        <row r="2862">
          <cell r="E2862">
            <v>38029</v>
          </cell>
          <cell r="F2862">
            <v>29</v>
          </cell>
          <cell r="G2862">
            <v>1146</v>
          </cell>
          <cell r="K2862" t="str">
            <v>DR</v>
          </cell>
          <cell r="L2862">
            <v>38000</v>
          </cell>
          <cell r="N2862">
            <v>1011</v>
          </cell>
          <cell r="P2862">
            <v>124</v>
          </cell>
          <cell r="Q2862">
            <v>11</v>
          </cell>
          <cell r="R2862">
            <v>43.430000305175781</v>
          </cell>
          <cell r="S2862">
            <v>5.9499998092651367</v>
          </cell>
          <cell r="T2862">
            <v>7.2399997711181641</v>
          </cell>
          <cell r="U2862">
            <v>5.5100002288818359</v>
          </cell>
          <cell r="V2862">
            <v>175</v>
          </cell>
          <cell r="W2862" t="str">
            <v>CISCO_DAILY_BILL_DTL20040213.TXT</v>
          </cell>
          <cell r="X2862">
            <v>38034</v>
          </cell>
          <cell r="Z2862" t="str">
            <v>Print Summary</v>
          </cell>
        </row>
        <row r="2863">
          <cell r="E2863">
            <v>38061</v>
          </cell>
          <cell r="F2863">
            <v>32</v>
          </cell>
          <cell r="G2863">
            <v>1242</v>
          </cell>
          <cell r="K2863" t="str">
            <v>DR</v>
          </cell>
          <cell r="L2863">
            <v>38029</v>
          </cell>
          <cell r="N2863">
            <v>1127</v>
          </cell>
          <cell r="P2863">
            <v>115</v>
          </cell>
          <cell r="Q2863">
            <v>0</v>
          </cell>
          <cell r="R2863">
            <v>48.279998779296875</v>
          </cell>
          <cell r="S2863">
            <v>5.5</v>
          </cell>
          <cell r="T2863">
            <v>0</v>
          </cell>
          <cell r="U2863">
            <v>6.130000114440918</v>
          </cell>
          <cell r="V2863">
            <v>182.52000427246094</v>
          </cell>
          <cell r="W2863" t="str">
            <v>CISCO_DAILY_BILL_DTL20040316.TXT</v>
          </cell>
          <cell r="X2863">
            <v>38063</v>
          </cell>
          <cell r="Z2863" t="str">
            <v>Print Summary</v>
          </cell>
        </row>
        <row r="2864">
          <cell r="E2864">
            <v>38090</v>
          </cell>
          <cell r="F2864">
            <v>29</v>
          </cell>
          <cell r="G2864">
            <v>1120</v>
          </cell>
          <cell r="K2864" t="str">
            <v>DR</v>
          </cell>
          <cell r="L2864">
            <v>38061</v>
          </cell>
          <cell r="N2864">
            <v>998</v>
          </cell>
          <cell r="P2864">
            <v>122</v>
          </cell>
          <cell r="Q2864">
            <v>0</v>
          </cell>
          <cell r="R2864">
            <v>41.069999694824219</v>
          </cell>
          <cell r="S2864">
            <v>5.690000057220459</v>
          </cell>
          <cell r="T2864">
            <v>0</v>
          </cell>
          <cell r="U2864">
            <v>5.5199999809265137</v>
          </cell>
          <cell r="V2864">
            <v>165.13999938964844</v>
          </cell>
          <cell r="W2864" t="str">
            <v>CISCO_DAILY_BILL_DTL20040414.TXT</v>
          </cell>
          <cell r="X2864">
            <v>38092</v>
          </cell>
          <cell r="Z2864" t="str">
            <v>Print Summary</v>
          </cell>
        </row>
        <row r="2865">
          <cell r="E2865">
            <v>38120</v>
          </cell>
          <cell r="F2865">
            <v>30</v>
          </cell>
          <cell r="G2865">
            <v>1157</v>
          </cell>
          <cell r="K2865" t="str">
            <v>DR</v>
          </cell>
          <cell r="L2865">
            <v>38090</v>
          </cell>
          <cell r="N2865">
            <v>1030</v>
          </cell>
          <cell r="P2865">
            <v>127</v>
          </cell>
          <cell r="Q2865">
            <v>0</v>
          </cell>
          <cell r="R2865">
            <v>27.350000381469727</v>
          </cell>
          <cell r="S2865">
            <v>10.949999809265137</v>
          </cell>
          <cell r="T2865">
            <v>0</v>
          </cell>
          <cell r="U2865">
            <v>5.7100000381469727</v>
          </cell>
          <cell r="V2865">
            <v>177.86000061035156</v>
          </cell>
          <cell r="W2865" t="str">
            <v>CISCO_DAILY_BILL_DTL20040514.TXT</v>
          </cell>
          <cell r="X2865">
            <v>38124</v>
          </cell>
          <cell r="Z2865" t="str">
            <v>Print Summary</v>
          </cell>
        </row>
        <row r="2866">
          <cell r="E2866">
            <v>38152</v>
          </cell>
          <cell r="F2866">
            <v>32</v>
          </cell>
          <cell r="G2866">
            <v>1202</v>
          </cell>
          <cell r="K2866" t="str">
            <v>DR</v>
          </cell>
          <cell r="L2866">
            <v>38120</v>
          </cell>
          <cell r="N2866">
            <v>1088</v>
          </cell>
          <cell r="P2866">
            <v>114</v>
          </cell>
          <cell r="Q2866">
            <v>0</v>
          </cell>
          <cell r="R2866">
            <v>29.629999160766602</v>
          </cell>
          <cell r="S2866">
            <v>15.640000343322754</v>
          </cell>
          <cell r="T2866">
            <v>0</v>
          </cell>
          <cell r="U2866">
            <v>5.929999828338623</v>
          </cell>
          <cell r="V2866">
            <v>193.85000610351563</v>
          </cell>
          <cell r="W2866" t="str">
            <v>CISCO_DAILY_BILL_DTL20040615.TXT</v>
          </cell>
          <cell r="X2866">
            <v>38154</v>
          </cell>
          <cell r="Z2866" t="str">
            <v>Print Summary</v>
          </cell>
        </row>
        <row r="2867">
          <cell r="E2867">
            <v>38182</v>
          </cell>
          <cell r="F2867">
            <v>30</v>
          </cell>
          <cell r="G2867">
            <v>1103</v>
          </cell>
          <cell r="K2867" t="str">
            <v>DR</v>
          </cell>
          <cell r="L2867">
            <v>38152</v>
          </cell>
          <cell r="N2867">
            <v>1002</v>
          </cell>
          <cell r="P2867">
            <v>96</v>
          </cell>
          <cell r="Q2867">
            <v>5</v>
          </cell>
          <cell r="R2867">
            <v>27.280000686645508</v>
          </cell>
          <cell r="S2867">
            <v>13.170000076293945</v>
          </cell>
          <cell r="T2867">
            <v>2.2899999618530273</v>
          </cell>
          <cell r="U2867">
            <v>5.440000057220459</v>
          </cell>
          <cell r="V2867">
            <v>178.27000427246094</v>
          </cell>
          <cell r="W2867" t="str">
            <v>CISCO_DAILY_BILL_DTL20040715.TXT</v>
          </cell>
          <cell r="X2867">
            <v>38184</v>
          </cell>
          <cell r="Z2867" t="str">
            <v>Print Summary</v>
          </cell>
        </row>
        <row r="2868">
          <cell r="E2868">
            <v>38211</v>
          </cell>
          <cell r="F2868">
            <v>29</v>
          </cell>
          <cell r="G2868">
            <v>1130</v>
          </cell>
          <cell r="K2868" t="str">
            <v>DR</v>
          </cell>
          <cell r="L2868">
            <v>38182</v>
          </cell>
          <cell r="N2868">
            <v>1018</v>
          </cell>
          <cell r="P2868">
            <v>82</v>
          </cell>
          <cell r="Q2868">
            <v>30</v>
          </cell>
          <cell r="R2868">
            <v>27.719999313354492</v>
          </cell>
          <cell r="S2868">
            <v>11.25</v>
          </cell>
          <cell r="T2868">
            <v>13.720000267028809</v>
          </cell>
          <cell r="U2868">
            <v>5.570000171661377</v>
          </cell>
          <cell r="V2868">
            <v>193.6199951171875</v>
          </cell>
          <cell r="W2868" t="str">
            <v>CISCO_DAILY_BILL_DTL20040813.TXT</v>
          </cell>
          <cell r="X2868">
            <v>38215</v>
          </cell>
          <cell r="Z2868" t="str">
            <v>Print Summary</v>
          </cell>
        </row>
        <row r="2869">
          <cell r="E2869">
            <v>38244</v>
          </cell>
          <cell r="F2869">
            <v>33</v>
          </cell>
          <cell r="G2869">
            <v>1325</v>
          </cell>
          <cell r="K2869" t="str">
            <v>DR</v>
          </cell>
          <cell r="L2869">
            <v>38211</v>
          </cell>
          <cell r="N2869">
            <v>1218</v>
          </cell>
          <cell r="P2869">
            <v>81</v>
          </cell>
          <cell r="Q2869">
            <v>26</v>
          </cell>
          <cell r="R2869">
            <v>28.600000381469727</v>
          </cell>
          <cell r="S2869">
            <v>10.899999618530273</v>
          </cell>
          <cell r="T2869">
            <v>11.729999542236328</v>
          </cell>
          <cell r="U2869">
            <v>6.5300002098083496</v>
          </cell>
          <cell r="V2869">
            <v>221.08000183105469</v>
          </cell>
          <cell r="W2869" t="str">
            <v>CISCO_DAILY_BILL_DTL20040915.TXT</v>
          </cell>
          <cell r="X2869">
            <v>38246</v>
          </cell>
          <cell r="Z2869" t="str">
            <v>Print Summary</v>
          </cell>
          <cell r="AA2869" t="str">
            <v>CPP Notification Failure. Move 4 kWh from super peak to on peak.</v>
          </cell>
        </row>
        <row r="2870">
          <cell r="E2870">
            <v>38182</v>
          </cell>
          <cell r="F2870">
            <v>29</v>
          </cell>
          <cell r="G2870">
            <v>1036</v>
          </cell>
          <cell r="K2870" t="str">
            <v>DR</v>
          </cell>
          <cell r="L2870">
            <v>38153</v>
          </cell>
          <cell r="N2870">
            <v>958</v>
          </cell>
          <cell r="P2870">
            <v>75</v>
          </cell>
          <cell r="Q2870">
            <v>3</v>
          </cell>
          <cell r="R2870">
            <v>-11.279999732971191</v>
          </cell>
          <cell r="S2870">
            <v>11.659999847412109</v>
          </cell>
          <cell r="T2870">
            <v>1.940000057220459</v>
          </cell>
          <cell r="U2870">
            <v>5.1100001335144043</v>
          </cell>
          <cell r="V2870">
            <v>123.12999725341797</v>
          </cell>
          <cell r="W2870" t="str">
            <v>CISCO_DAILY_BILL_DTL20040715.TXT</v>
          </cell>
          <cell r="X2870">
            <v>38184</v>
          </cell>
          <cell r="Z2870" t="str">
            <v>Print Summary</v>
          </cell>
        </row>
        <row r="2871">
          <cell r="E2871">
            <v>38211</v>
          </cell>
          <cell r="F2871">
            <v>29</v>
          </cell>
          <cell r="G2871">
            <v>1175</v>
          </cell>
          <cell r="K2871" t="str">
            <v>DR</v>
          </cell>
          <cell r="L2871">
            <v>38182</v>
          </cell>
          <cell r="N2871">
            <v>1094</v>
          </cell>
          <cell r="P2871">
            <v>68</v>
          </cell>
          <cell r="Q2871">
            <v>13</v>
          </cell>
          <cell r="R2871">
            <v>-12.880000114440918</v>
          </cell>
          <cell r="S2871">
            <v>10.579999923706055</v>
          </cell>
          <cell r="T2871">
            <v>8.4300003051757813</v>
          </cell>
          <cell r="U2871">
            <v>5.8000001907348633</v>
          </cell>
          <cell r="V2871">
            <v>148.60000610351563</v>
          </cell>
          <cell r="W2871" t="str">
            <v>CISCO_DAILY_BILL_DTL20040816.TXT</v>
          </cell>
          <cell r="X2871">
            <v>38216</v>
          </cell>
          <cell r="Z2871" t="str">
            <v>Print Summary</v>
          </cell>
        </row>
        <row r="2872">
          <cell r="E2872">
            <v>38244</v>
          </cell>
          <cell r="F2872">
            <v>33</v>
          </cell>
          <cell r="G2872">
            <v>1417</v>
          </cell>
          <cell r="K2872" t="str">
            <v>DR</v>
          </cell>
          <cell r="L2872">
            <v>38211</v>
          </cell>
          <cell r="N2872">
            <v>1286</v>
          </cell>
          <cell r="P2872">
            <v>112</v>
          </cell>
          <cell r="Q2872">
            <v>19</v>
          </cell>
          <cell r="R2872">
            <v>-20.129999160766602</v>
          </cell>
          <cell r="S2872">
            <v>17.020000457763672</v>
          </cell>
          <cell r="T2872">
            <v>12.180000305175781</v>
          </cell>
          <cell r="U2872">
            <v>7</v>
          </cell>
          <cell r="V2872">
            <v>187.46000671386719</v>
          </cell>
          <cell r="W2872" t="str">
            <v>CISCO_DAILY_BILL_DTL20040916.TXT</v>
          </cell>
          <cell r="X2872">
            <v>38247</v>
          </cell>
          <cell r="Z2872" t="str">
            <v>Print Summary</v>
          </cell>
        </row>
        <row r="2873">
          <cell r="E2873">
            <v>37907</v>
          </cell>
          <cell r="F2873">
            <v>28</v>
          </cell>
          <cell r="G2873">
            <v>822</v>
          </cell>
          <cell r="K2873" t="str">
            <v>DR</v>
          </cell>
          <cell r="L2873">
            <v>37879</v>
          </cell>
          <cell r="N2873">
            <v>669</v>
          </cell>
          <cell r="P2873">
            <v>150</v>
          </cell>
          <cell r="Q2873">
            <v>3</v>
          </cell>
          <cell r="R2873">
            <v>3.7200000286102295</v>
          </cell>
          <cell r="S2873">
            <v>25.930000305175781</v>
          </cell>
          <cell r="T2873">
            <v>2</v>
          </cell>
          <cell r="U2873">
            <v>3.6600000858306885</v>
          </cell>
          <cell r="V2873">
            <v>113.16000366210938</v>
          </cell>
          <cell r="W2873" t="str">
            <v>CISCO_DAILY_BILL_DTL20031014.TXT</v>
          </cell>
          <cell r="X2873">
            <v>37909</v>
          </cell>
          <cell r="Z2873" t="str">
            <v>Print Summary</v>
          </cell>
        </row>
        <row r="2874">
          <cell r="E2874">
            <v>37937</v>
          </cell>
          <cell r="F2874">
            <v>30</v>
          </cell>
          <cell r="G2874">
            <v>883</v>
          </cell>
          <cell r="K2874" t="str">
            <v>DR</v>
          </cell>
          <cell r="L2874">
            <v>37907</v>
          </cell>
          <cell r="N2874">
            <v>733</v>
          </cell>
          <cell r="P2874">
            <v>144</v>
          </cell>
          <cell r="Q2874">
            <v>6</v>
          </cell>
          <cell r="R2874">
            <v>11.989999771118164</v>
          </cell>
          <cell r="S2874">
            <v>28.719999313354492</v>
          </cell>
          <cell r="T2874">
            <v>3.9900000095367432</v>
          </cell>
          <cell r="U2874">
            <v>3.9200000762939453</v>
          </cell>
          <cell r="V2874">
            <v>132.02999877929688</v>
          </cell>
          <cell r="W2874" t="str">
            <v>CISCO_DAILY_BILL_DTL20031113.TXT</v>
          </cell>
          <cell r="X2874">
            <v>37939</v>
          </cell>
          <cell r="Z2874" t="str">
            <v>Print Summary</v>
          </cell>
        </row>
        <row r="2875">
          <cell r="E2875">
            <v>37969</v>
          </cell>
          <cell r="F2875">
            <v>32</v>
          </cell>
          <cell r="G2875">
            <v>972</v>
          </cell>
          <cell r="K2875" t="str">
            <v>DR</v>
          </cell>
          <cell r="L2875">
            <v>37937</v>
          </cell>
          <cell r="N2875">
            <v>840</v>
          </cell>
          <cell r="P2875">
            <v>132</v>
          </cell>
          <cell r="Q2875">
            <v>0</v>
          </cell>
          <cell r="R2875">
            <v>28.579999923706055</v>
          </cell>
          <cell r="S2875">
            <v>34.849998474121094</v>
          </cell>
          <cell r="T2875">
            <v>0</v>
          </cell>
          <cell r="U2875">
            <v>4.309999942779541</v>
          </cell>
          <cell r="V2875">
            <v>157.22999572753906</v>
          </cell>
          <cell r="W2875" t="str">
            <v>CISCO_DAILY_BILL_DTL20031215.TXT</v>
          </cell>
          <cell r="X2875">
            <v>37971</v>
          </cell>
          <cell r="Z2875" t="str">
            <v>Print Summary</v>
          </cell>
        </row>
        <row r="2876">
          <cell r="E2876">
            <v>38000</v>
          </cell>
          <cell r="F2876">
            <v>31</v>
          </cell>
          <cell r="G2876">
            <v>901</v>
          </cell>
          <cell r="K2876" t="str">
            <v>DR</v>
          </cell>
          <cell r="L2876">
            <v>37969</v>
          </cell>
          <cell r="N2876">
            <v>781</v>
          </cell>
          <cell r="P2876">
            <v>113</v>
          </cell>
          <cell r="Q2876">
            <v>7</v>
          </cell>
          <cell r="R2876">
            <v>26.569999694824219</v>
          </cell>
          <cell r="S2876">
            <v>29.840000152587891</v>
          </cell>
          <cell r="T2876">
            <v>3.3900001049041748</v>
          </cell>
          <cell r="U2876">
            <v>4</v>
          </cell>
          <cell r="V2876">
            <v>145.30000305175781</v>
          </cell>
          <cell r="W2876" t="str">
            <v>CISCO_DAILY_BILL_DTL20040115.TXT</v>
          </cell>
          <cell r="X2876">
            <v>38002</v>
          </cell>
          <cell r="Z2876" t="str">
            <v>Print Summary</v>
          </cell>
        </row>
        <row r="2877">
          <cell r="E2877">
            <v>38029</v>
          </cell>
          <cell r="F2877">
            <v>29</v>
          </cell>
          <cell r="G2877">
            <v>836</v>
          </cell>
          <cell r="K2877" t="str">
            <v>DR</v>
          </cell>
          <cell r="L2877">
            <v>38000</v>
          </cell>
          <cell r="N2877">
            <v>728</v>
          </cell>
          <cell r="P2877">
            <v>97</v>
          </cell>
          <cell r="Q2877">
            <v>11</v>
          </cell>
          <cell r="R2877">
            <v>24.5</v>
          </cell>
          <cell r="S2877">
            <v>25.579999923706055</v>
          </cell>
          <cell r="T2877">
            <v>5.320000171661377</v>
          </cell>
          <cell r="U2877">
            <v>4.0199999809265137</v>
          </cell>
          <cell r="V2877">
            <v>134.1300048828125</v>
          </cell>
          <cell r="W2877" t="str">
            <v>CISCO_DAILY_BILL_DTL20040213.TXT</v>
          </cell>
          <cell r="X2877">
            <v>38034</v>
          </cell>
          <cell r="Z2877" t="str">
            <v>Print Summary</v>
          </cell>
        </row>
        <row r="2878">
          <cell r="E2878">
            <v>38061</v>
          </cell>
          <cell r="F2878">
            <v>32</v>
          </cell>
          <cell r="G2878">
            <v>895</v>
          </cell>
          <cell r="K2878" t="str">
            <v>DR</v>
          </cell>
          <cell r="L2878">
            <v>38029</v>
          </cell>
          <cell r="N2878">
            <v>789</v>
          </cell>
          <cell r="P2878">
            <v>106</v>
          </cell>
          <cell r="Q2878">
            <v>0</v>
          </cell>
          <cell r="R2878">
            <v>26.450000762939453</v>
          </cell>
          <cell r="S2878">
            <v>27.940000534057617</v>
          </cell>
          <cell r="T2878">
            <v>0</v>
          </cell>
          <cell r="U2878">
            <v>4.4099998474121094</v>
          </cell>
          <cell r="V2878">
            <v>138.86000061035156</v>
          </cell>
          <cell r="W2878" t="str">
            <v>CISCO_DAILY_BILL_DTL20040316.TXT</v>
          </cell>
          <cell r="X2878">
            <v>38063</v>
          </cell>
          <cell r="Z2878" t="str">
            <v>Print Summary</v>
          </cell>
        </row>
        <row r="2879">
          <cell r="E2879">
            <v>38090</v>
          </cell>
          <cell r="F2879">
            <v>29</v>
          </cell>
          <cell r="G2879">
            <v>739</v>
          </cell>
          <cell r="K2879" t="str">
            <v>DR</v>
          </cell>
          <cell r="L2879">
            <v>38061</v>
          </cell>
          <cell r="N2879">
            <v>642</v>
          </cell>
          <cell r="P2879">
            <v>97</v>
          </cell>
          <cell r="Q2879">
            <v>0</v>
          </cell>
          <cell r="R2879">
            <v>20.379999160766602</v>
          </cell>
          <cell r="S2879">
            <v>25.420000076293945</v>
          </cell>
          <cell r="T2879">
            <v>0</v>
          </cell>
          <cell r="U2879">
            <v>3.630000114440918</v>
          </cell>
          <cell r="V2879">
            <v>115.62999725341797</v>
          </cell>
          <cell r="W2879" t="str">
            <v>CISCO_DAILY_BILL_DTL20040414.TXT</v>
          </cell>
          <cell r="X2879">
            <v>38092</v>
          </cell>
          <cell r="Z2879" t="str">
            <v>Print Summary</v>
          </cell>
        </row>
        <row r="2880">
          <cell r="E2880">
            <v>38120</v>
          </cell>
          <cell r="F2880">
            <v>30</v>
          </cell>
          <cell r="G2880">
            <v>919</v>
          </cell>
          <cell r="K2880" t="str">
            <v>DR</v>
          </cell>
          <cell r="L2880">
            <v>38090</v>
          </cell>
          <cell r="N2880">
            <v>765</v>
          </cell>
          <cell r="P2880">
            <v>154</v>
          </cell>
          <cell r="Q2880">
            <v>0</v>
          </cell>
          <cell r="R2880">
            <v>1.8400000333786011</v>
          </cell>
          <cell r="S2880">
            <v>28.329999923706055</v>
          </cell>
          <cell r="T2880">
            <v>0</v>
          </cell>
          <cell r="U2880">
            <v>4.5300002098083496</v>
          </cell>
          <cell r="V2880">
            <v>133.00999450683594</v>
          </cell>
          <cell r="W2880" t="str">
            <v>CISCO_DAILY_BILL_DTL20040514.TXT</v>
          </cell>
          <cell r="X2880">
            <v>38124</v>
          </cell>
          <cell r="Z2880" t="str">
            <v>Print Summary</v>
          </cell>
        </row>
        <row r="2881">
          <cell r="E2881">
            <v>38152</v>
          </cell>
          <cell r="F2881">
            <v>32</v>
          </cell>
          <cell r="G2881">
            <v>775</v>
          </cell>
          <cell r="K2881" t="str">
            <v>DR</v>
          </cell>
          <cell r="L2881">
            <v>38120</v>
          </cell>
          <cell r="N2881">
            <v>679</v>
          </cell>
          <cell r="P2881">
            <v>96</v>
          </cell>
          <cell r="Q2881">
            <v>0</v>
          </cell>
          <cell r="R2881">
            <v>-7.9899997711181641</v>
          </cell>
          <cell r="S2881">
            <v>14.930000305175781</v>
          </cell>
          <cell r="T2881">
            <v>0</v>
          </cell>
          <cell r="U2881">
            <v>3.8199999332427979</v>
          </cell>
          <cell r="V2881">
            <v>88.519996643066406</v>
          </cell>
          <cell r="W2881" t="str">
            <v>CISCO_DAILY_BILL_DTL20040615.TXT</v>
          </cell>
          <cell r="X2881">
            <v>38154</v>
          </cell>
          <cell r="Z2881" t="str">
            <v>Print Summary</v>
          </cell>
        </row>
        <row r="2882">
          <cell r="E2882">
            <v>38182</v>
          </cell>
          <cell r="F2882">
            <v>30</v>
          </cell>
          <cell r="G2882">
            <v>1138</v>
          </cell>
          <cell r="K2882" t="str">
            <v>DR</v>
          </cell>
          <cell r="L2882">
            <v>38152</v>
          </cell>
          <cell r="N2882">
            <v>868</v>
          </cell>
          <cell r="P2882">
            <v>242</v>
          </cell>
          <cell r="Q2882">
            <v>28</v>
          </cell>
          <cell r="R2882">
            <v>-10.220000267028809</v>
          </cell>
          <cell r="S2882">
            <v>37.639999389648438</v>
          </cell>
          <cell r="T2882">
            <v>18.149999618530273</v>
          </cell>
          <cell r="U2882">
            <v>5.6100001335144043</v>
          </cell>
          <cell r="V2882">
            <v>180.8699951171875</v>
          </cell>
          <cell r="W2882" t="str">
            <v>CISCO_DAILY_BILL_DTL20040715.TXT</v>
          </cell>
          <cell r="X2882">
            <v>38184</v>
          </cell>
          <cell r="Z2882" t="str">
            <v>Print Summary</v>
          </cell>
        </row>
        <row r="2883">
          <cell r="E2883">
            <v>38211</v>
          </cell>
          <cell r="F2883">
            <v>29</v>
          </cell>
          <cell r="G2883">
            <v>1494</v>
          </cell>
          <cell r="K2883" t="str">
            <v>DR</v>
          </cell>
          <cell r="L2883">
            <v>38182</v>
          </cell>
          <cell r="N2883">
            <v>1183</v>
          </cell>
          <cell r="P2883">
            <v>280</v>
          </cell>
          <cell r="Q2883">
            <v>31</v>
          </cell>
          <cell r="R2883">
            <v>-13.920000076293945</v>
          </cell>
          <cell r="S2883">
            <v>43.549999237060547</v>
          </cell>
          <cell r="T2883">
            <v>20.100000381469727</v>
          </cell>
          <cell r="U2883">
            <v>7.369999885559082</v>
          </cell>
          <cell r="V2883">
            <v>241.89999389648438</v>
          </cell>
          <cell r="W2883" t="str">
            <v>CISCO_DAILY_BILL_DTL20040816.TXT</v>
          </cell>
          <cell r="X2883">
            <v>38216</v>
          </cell>
          <cell r="Z2883" t="str">
            <v>Print Summary</v>
          </cell>
        </row>
        <row r="2884">
          <cell r="E2884">
            <v>38244</v>
          </cell>
          <cell r="F2884">
            <v>33</v>
          </cell>
          <cell r="G2884">
            <v>1459</v>
          </cell>
          <cell r="K2884" t="str">
            <v>DR</v>
          </cell>
          <cell r="L2884">
            <v>38211</v>
          </cell>
          <cell r="N2884">
            <v>1129</v>
          </cell>
          <cell r="P2884">
            <v>313</v>
          </cell>
          <cell r="Q2884">
            <v>17</v>
          </cell>
          <cell r="R2884">
            <v>-17.229999542236328</v>
          </cell>
          <cell r="S2884">
            <v>47.889999389648438</v>
          </cell>
          <cell r="T2884">
            <v>10.899999618530273</v>
          </cell>
          <cell r="U2884">
            <v>7.1999998092651367</v>
          </cell>
          <cell r="V2884">
            <v>225.82000732421875</v>
          </cell>
          <cell r="W2884" t="str">
            <v>CISCO_DAILY_BILL_DTL20040915.TXT</v>
          </cell>
          <cell r="X2884">
            <v>38246</v>
          </cell>
          <cell r="Z2884" t="str">
            <v>Print Summary</v>
          </cell>
        </row>
        <row r="2885">
          <cell r="E2885">
            <v>38183</v>
          </cell>
          <cell r="F2885">
            <v>29</v>
          </cell>
          <cell r="G2885">
            <v>1035</v>
          </cell>
          <cell r="K2885" t="str">
            <v>DR</v>
          </cell>
          <cell r="L2885">
            <v>38154</v>
          </cell>
          <cell r="N2885">
            <v>876</v>
          </cell>
          <cell r="P2885">
            <v>137</v>
          </cell>
          <cell r="Q2885">
            <v>22</v>
          </cell>
          <cell r="R2885">
            <v>23.850000381469727</v>
          </cell>
          <cell r="S2885">
            <v>18.799999237060547</v>
          </cell>
          <cell r="T2885">
            <v>10.060000419616699</v>
          </cell>
          <cell r="U2885">
            <v>5.0999999046325684</v>
          </cell>
          <cell r="V2885">
            <v>178.83000183105469</v>
          </cell>
          <cell r="W2885" t="str">
            <v>CISCO_DAILY_BILL_DTL20040719.TXT</v>
          </cell>
          <cell r="X2885">
            <v>38188</v>
          </cell>
          <cell r="Z2885" t="str">
            <v>Print Summary</v>
          </cell>
        </row>
        <row r="2886">
          <cell r="E2886">
            <v>38214</v>
          </cell>
          <cell r="F2886">
            <v>31</v>
          </cell>
          <cell r="G2886">
            <v>1986</v>
          </cell>
          <cell r="K2886" t="str">
            <v>DR</v>
          </cell>
          <cell r="L2886">
            <v>38183</v>
          </cell>
          <cell r="N2886">
            <v>1599</v>
          </cell>
          <cell r="P2886">
            <v>316</v>
          </cell>
          <cell r="Q2886">
            <v>71</v>
          </cell>
          <cell r="R2886">
            <v>43.540000915527344</v>
          </cell>
          <cell r="S2886">
            <v>43.360000610351563</v>
          </cell>
          <cell r="T2886">
            <v>32.459999084472656</v>
          </cell>
          <cell r="U2886">
            <v>9.7899999618530273</v>
          </cell>
          <cell r="V2886">
            <v>391.29000854492188</v>
          </cell>
          <cell r="W2886" t="str">
            <v>CISCO_DAILY_BILL_DTL20040816.TXT</v>
          </cell>
          <cell r="X2886">
            <v>38216</v>
          </cell>
          <cell r="Z2886" t="str">
            <v>Print Summary</v>
          </cell>
        </row>
        <row r="2887">
          <cell r="E2887">
            <v>38245</v>
          </cell>
          <cell r="F2887">
            <v>31</v>
          </cell>
          <cell r="G2887">
            <v>2005</v>
          </cell>
          <cell r="K2887" t="str">
            <v>DR</v>
          </cell>
          <cell r="L2887">
            <v>38214</v>
          </cell>
          <cell r="N2887">
            <v>1590</v>
          </cell>
          <cell r="P2887">
            <v>316</v>
          </cell>
          <cell r="Q2887">
            <v>99</v>
          </cell>
          <cell r="R2887">
            <v>35.990001678466797</v>
          </cell>
          <cell r="S2887">
            <v>42.209999084472656</v>
          </cell>
          <cell r="T2887">
            <v>44.560001373291016</v>
          </cell>
          <cell r="U2887">
            <v>9.880000114440918</v>
          </cell>
          <cell r="V2887">
            <v>405.17999267578125</v>
          </cell>
          <cell r="W2887" t="str">
            <v>CISCO_DAILY_BILL_DTL20040916.TXT</v>
          </cell>
          <cell r="X2887">
            <v>38247</v>
          </cell>
          <cell r="Z2887" t="str">
            <v>Print Summary</v>
          </cell>
        </row>
        <row r="2888">
          <cell r="E2888">
            <v>37847</v>
          </cell>
          <cell r="F2888">
            <v>13</v>
          </cell>
          <cell r="G2888">
            <v>797</v>
          </cell>
          <cell r="K2888" t="str">
            <v>DR</v>
          </cell>
          <cell r="L2888">
            <v>37834</v>
          </cell>
          <cell r="N2888">
            <v>740</v>
          </cell>
          <cell r="P2888">
            <v>55</v>
          </cell>
          <cell r="Q2888">
            <v>2</v>
          </cell>
          <cell r="R2888">
            <v>32.459999084472656</v>
          </cell>
          <cell r="S2888">
            <v>8.4600000381469727</v>
          </cell>
          <cell r="T2888">
            <v>0.94999998807907104</v>
          </cell>
          <cell r="U2888">
            <v>4.0900001525878906</v>
          </cell>
          <cell r="V2888">
            <v>135.66000366210938</v>
          </cell>
          <cell r="W2888" t="str">
            <v>CISCO_DAILY_BILL_DTL20030818.TXT</v>
          </cell>
          <cell r="X2888">
            <v>37852</v>
          </cell>
          <cell r="Z2888" t="str">
            <v>Print Summary</v>
          </cell>
        </row>
        <row r="2889">
          <cell r="E2889">
            <v>37847</v>
          </cell>
          <cell r="F2889">
            <v>13</v>
          </cell>
          <cell r="G2889">
            <v>797</v>
          </cell>
          <cell r="K2889" t="str">
            <v>DR</v>
          </cell>
          <cell r="L2889">
            <v>37834</v>
          </cell>
          <cell r="N2889">
            <v>740</v>
          </cell>
          <cell r="P2889">
            <v>55</v>
          </cell>
          <cell r="Q2889">
            <v>2</v>
          </cell>
          <cell r="R2889">
            <v>32.459999084472656</v>
          </cell>
          <cell r="S2889">
            <v>8.4600000381469727</v>
          </cell>
          <cell r="T2889">
            <v>0.94999998807907104</v>
          </cell>
          <cell r="U2889">
            <v>4.0900001525878906</v>
          </cell>
          <cell r="V2889">
            <v>135.66000366210938</v>
          </cell>
          <cell r="W2889" t="str">
            <v>CISCO_DAILY_BILL_DTL20030819.TXT</v>
          </cell>
          <cell r="X2889">
            <v>37853</v>
          </cell>
          <cell r="Z2889" t="str">
            <v>Print Summary</v>
          </cell>
        </row>
        <row r="2890">
          <cell r="E2890">
            <v>37879</v>
          </cell>
          <cell r="F2890">
            <v>32</v>
          </cell>
          <cell r="G2890">
            <v>1774</v>
          </cell>
          <cell r="K2890" t="str">
            <v>DR</v>
          </cell>
          <cell r="L2890">
            <v>37847</v>
          </cell>
          <cell r="N2890">
            <v>1637</v>
          </cell>
          <cell r="P2890">
            <v>116</v>
          </cell>
          <cell r="Q2890">
            <v>21</v>
          </cell>
          <cell r="R2890">
            <v>72.339996337890625</v>
          </cell>
          <cell r="S2890">
            <v>17.889999389648438</v>
          </cell>
          <cell r="T2890">
            <v>9.9600000381469727</v>
          </cell>
          <cell r="U2890">
            <v>8.5200004577636719</v>
          </cell>
          <cell r="V2890">
            <v>304.77999877929688</v>
          </cell>
          <cell r="W2890" t="str">
            <v>CISCO_DAILY_BILL_DTL20030916.TXT</v>
          </cell>
          <cell r="X2890">
            <v>37881</v>
          </cell>
          <cell r="Z2890" t="str">
            <v>Print Summary</v>
          </cell>
        </row>
        <row r="2891">
          <cell r="E2891">
            <v>37908</v>
          </cell>
          <cell r="F2891">
            <v>29</v>
          </cell>
          <cell r="G2891">
            <v>1533</v>
          </cell>
          <cell r="K2891" t="str">
            <v>DR</v>
          </cell>
          <cell r="L2891">
            <v>37879</v>
          </cell>
          <cell r="N2891">
            <v>1351</v>
          </cell>
          <cell r="P2891">
            <v>166</v>
          </cell>
          <cell r="Q2891">
            <v>16</v>
          </cell>
          <cell r="R2891">
            <v>60.200000762939453</v>
          </cell>
          <cell r="S2891">
            <v>25.659999847412109</v>
          </cell>
          <cell r="T2891">
            <v>7.5999999046325684</v>
          </cell>
          <cell r="U2891">
            <v>6.8000001907348633</v>
          </cell>
          <cell r="V2891">
            <v>269.29998779296875</v>
          </cell>
          <cell r="W2891" t="str">
            <v>CISCO_DAILY_BILL_DTL20031015.TXT</v>
          </cell>
          <cell r="X2891">
            <v>37910</v>
          </cell>
          <cell r="Z2891" t="str">
            <v>Print Summary</v>
          </cell>
        </row>
        <row r="2892">
          <cell r="E2892">
            <v>37938</v>
          </cell>
          <cell r="F2892">
            <v>30</v>
          </cell>
          <cell r="G2892">
            <v>1652</v>
          </cell>
          <cell r="K2892" t="str">
            <v>DR</v>
          </cell>
          <cell r="L2892">
            <v>37908</v>
          </cell>
          <cell r="N2892">
            <v>1444</v>
          </cell>
          <cell r="P2892">
            <v>205</v>
          </cell>
          <cell r="Q2892">
            <v>3</v>
          </cell>
          <cell r="R2892">
            <v>63.580001831054688</v>
          </cell>
          <cell r="S2892">
            <v>22.229999542236328</v>
          </cell>
          <cell r="T2892">
            <v>1.4199999570846558</v>
          </cell>
          <cell r="U2892">
            <v>7.3400001525878906</v>
          </cell>
          <cell r="V2892">
            <v>266.70001220703125</v>
          </cell>
          <cell r="W2892" t="str">
            <v>CISCO_DAILY_BILL_DTL20031114.TXT</v>
          </cell>
          <cell r="X2892">
            <v>37942</v>
          </cell>
          <cell r="Z2892" t="str">
            <v>Print Summary</v>
          </cell>
        </row>
        <row r="2893">
          <cell r="E2893">
            <v>37970</v>
          </cell>
          <cell r="F2893">
            <v>32</v>
          </cell>
          <cell r="G2893">
            <v>2009</v>
          </cell>
          <cell r="K2893" t="str">
            <v>DR</v>
          </cell>
          <cell r="L2893">
            <v>37938</v>
          </cell>
          <cell r="N2893">
            <v>1773</v>
          </cell>
          <cell r="P2893">
            <v>236</v>
          </cell>
          <cell r="Q2893">
            <v>0</v>
          </cell>
          <cell r="R2893">
            <v>76.819999694824219</v>
          </cell>
          <cell r="S2893">
            <v>11.409999847412109</v>
          </cell>
          <cell r="T2893">
            <v>0</v>
          </cell>
          <cell r="U2893">
            <v>8.9200000762939453</v>
          </cell>
          <cell r="V2893">
            <v>292.29998779296875</v>
          </cell>
          <cell r="W2893" t="str">
            <v>CISCO_DAILY_BILL_DTL20031216.TXT</v>
          </cell>
          <cell r="X2893">
            <v>37972</v>
          </cell>
          <cell r="Z2893" t="str">
            <v>Print Summary</v>
          </cell>
        </row>
        <row r="2894">
          <cell r="E2894">
            <v>38001</v>
          </cell>
          <cell r="F2894">
            <v>31</v>
          </cell>
          <cell r="G2894">
            <v>1803</v>
          </cell>
          <cell r="K2894" t="str">
            <v>DR</v>
          </cell>
          <cell r="L2894">
            <v>37970</v>
          </cell>
          <cell r="N2894">
            <v>1539</v>
          </cell>
          <cell r="P2894">
            <v>248</v>
          </cell>
          <cell r="Q2894">
            <v>16</v>
          </cell>
          <cell r="R2894">
            <v>66.680000305175781</v>
          </cell>
          <cell r="S2894">
            <v>11.989999771118164</v>
          </cell>
          <cell r="T2894">
            <v>10.529999732971191</v>
          </cell>
          <cell r="U2894">
            <v>8.0200004577636719</v>
          </cell>
          <cell r="V2894">
            <v>267.26998901367188</v>
          </cell>
          <cell r="W2894" t="str">
            <v>CISCO_DAILY_BILL_DTL20040116.TXT</v>
          </cell>
          <cell r="X2894">
            <v>38006</v>
          </cell>
          <cell r="Z2894" t="str">
            <v>Print Summary</v>
          </cell>
        </row>
        <row r="2895">
          <cell r="E2895">
            <v>38033</v>
          </cell>
          <cell r="F2895">
            <v>32</v>
          </cell>
          <cell r="G2895">
            <v>1862</v>
          </cell>
          <cell r="K2895" t="str">
            <v>DR</v>
          </cell>
          <cell r="L2895">
            <v>38001</v>
          </cell>
          <cell r="N2895">
            <v>1614</v>
          </cell>
          <cell r="P2895">
            <v>227</v>
          </cell>
          <cell r="Q2895">
            <v>21</v>
          </cell>
          <cell r="R2895">
            <v>69.300003051757813</v>
          </cell>
          <cell r="S2895">
            <v>10.899999618530273</v>
          </cell>
          <cell r="T2895">
            <v>13.810000419616699</v>
          </cell>
          <cell r="U2895">
            <v>8.9799995422363281</v>
          </cell>
          <cell r="V2895">
            <v>276.47000122070313</v>
          </cell>
          <cell r="W2895" t="str">
            <v>CISCO_DAILY_BILL_DTL20040217.TXT</v>
          </cell>
          <cell r="X2895">
            <v>38035</v>
          </cell>
          <cell r="Z2895" t="str">
            <v>Print Summary</v>
          </cell>
        </row>
        <row r="2896">
          <cell r="E2896">
            <v>38062</v>
          </cell>
          <cell r="F2896">
            <v>29</v>
          </cell>
          <cell r="G2896">
            <v>1582</v>
          </cell>
          <cell r="K2896" t="str">
            <v>DR</v>
          </cell>
          <cell r="L2896">
            <v>38033</v>
          </cell>
          <cell r="N2896">
            <v>1384</v>
          </cell>
          <cell r="P2896">
            <v>198</v>
          </cell>
          <cell r="Q2896">
            <v>0</v>
          </cell>
          <cell r="R2896">
            <v>59.290000915527344</v>
          </cell>
          <cell r="S2896">
            <v>9.4700002670288086</v>
          </cell>
          <cell r="T2896">
            <v>0</v>
          </cell>
          <cell r="U2896">
            <v>7.8000001907348633</v>
          </cell>
          <cell r="V2896">
            <v>222.97000122070313</v>
          </cell>
          <cell r="W2896" t="str">
            <v>CISCO_DAILY_BILL_DTL20040317.TXT</v>
          </cell>
          <cell r="X2896">
            <v>38064</v>
          </cell>
          <cell r="Z2896" t="str">
            <v>Print Summary</v>
          </cell>
        </row>
        <row r="2897">
          <cell r="E2897">
            <v>38091</v>
          </cell>
          <cell r="F2897">
            <v>29</v>
          </cell>
          <cell r="G2897">
            <v>1506</v>
          </cell>
          <cell r="K2897" t="str">
            <v>DR</v>
          </cell>
          <cell r="L2897">
            <v>38062</v>
          </cell>
          <cell r="N2897">
            <v>1297</v>
          </cell>
          <cell r="P2897">
            <v>209</v>
          </cell>
          <cell r="Q2897">
            <v>0</v>
          </cell>
          <cell r="R2897">
            <v>52.549999237060547</v>
          </cell>
          <cell r="S2897">
            <v>9.6599998474121094</v>
          </cell>
          <cell r="T2897">
            <v>0</v>
          </cell>
          <cell r="U2897">
            <v>7.4099998474121094</v>
          </cell>
          <cell r="V2897">
            <v>211.19000244140625</v>
          </cell>
          <cell r="W2897" t="str">
            <v>CISCO_DAILY_BILL_DTL20040415.TXT</v>
          </cell>
          <cell r="X2897">
            <v>38093</v>
          </cell>
          <cell r="Z2897" t="str">
            <v>Print Summary</v>
          </cell>
        </row>
        <row r="2898">
          <cell r="E2898">
            <v>38123</v>
          </cell>
          <cell r="F2898">
            <v>32</v>
          </cell>
          <cell r="G2898">
            <v>1696</v>
          </cell>
          <cell r="K2898" t="str">
            <v>DR</v>
          </cell>
          <cell r="L2898">
            <v>38091</v>
          </cell>
          <cell r="N2898">
            <v>1499</v>
          </cell>
          <cell r="P2898">
            <v>197</v>
          </cell>
          <cell r="Q2898">
            <v>0</v>
          </cell>
          <cell r="R2898">
            <v>39.919998168945313</v>
          </cell>
          <cell r="S2898">
            <v>14.720000267028809</v>
          </cell>
          <cell r="T2898">
            <v>0</v>
          </cell>
          <cell r="U2898">
            <v>8.3599996566772461</v>
          </cell>
          <cell r="V2898">
            <v>257.76998901367188</v>
          </cell>
          <cell r="W2898" t="str">
            <v>CISCO_DAILY_BILL_DTL20040517.TXT</v>
          </cell>
          <cell r="X2898">
            <v>38125</v>
          </cell>
          <cell r="Z2898" t="str">
            <v>Print Summary</v>
          </cell>
        </row>
        <row r="2899">
          <cell r="E2899">
            <v>38153</v>
          </cell>
          <cell r="F2899">
            <v>30</v>
          </cell>
          <cell r="G2899">
            <v>1519</v>
          </cell>
          <cell r="K2899" t="str">
            <v>DR</v>
          </cell>
          <cell r="L2899">
            <v>38123</v>
          </cell>
          <cell r="N2899">
            <v>1336</v>
          </cell>
          <cell r="P2899">
            <v>183</v>
          </cell>
          <cell r="Q2899">
            <v>0</v>
          </cell>
          <cell r="R2899">
            <v>36.380001068115234</v>
          </cell>
          <cell r="S2899">
            <v>25.110000610351563</v>
          </cell>
          <cell r="T2899">
            <v>0</v>
          </cell>
          <cell r="U2899">
            <v>7.4899997711181641</v>
          </cell>
          <cell r="V2899">
            <v>256.8699951171875</v>
          </cell>
          <cell r="W2899" t="str">
            <v>CISCO_DAILY_BILL_DTL20040616.TXT</v>
          </cell>
          <cell r="X2899">
            <v>38155</v>
          </cell>
          <cell r="Z2899" t="str">
            <v>Print Summary</v>
          </cell>
        </row>
        <row r="2900">
          <cell r="E2900">
            <v>38183</v>
          </cell>
          <cell r="F2900">
            <v>30</v>
          </cell>
          <cell r="G2900">
            <v>1736</v>
          </cell>
          <cell r="K2900" t="str">
            <v>DR</v>
          </cell>
          <cell r="L2900">
            <v>38153</v>
          </cell>
          <cell r="N2900">
            <v>1531</v>
          </cell>
          <cell r="P2900">
            <v>199</v>
          </cell>
          <cell r="Q2900">
            <v>6</v>
          </cell>
          <cell r="R2900">
            <v>41.689998626708984</v>
          </cell>
          <cell r="S2900">
            <v>27.309999465942383</v>
          </cell>
          <cell r="T2900">
            <v>2.7400000095367432</v>
          </cell>
          <cell r="U2900">
            <v>8.5600004196166992</v>
          </cell>
          <cell r="V2900">
            <v>300.92001342773438</v>
          </cell>
          <cell r="W2900" t="str">
            <v>CISCO_DAILY_BILL_DTL20040716.TXT</v>
          </cell>
          <cell r="X2900">
            <v>38187</v>
          </cell>
          <cell r="Z2900" t="str">
            <v>Print Summary</v>
          </cell>
        </row>
        <row r="2901">
          <cell r="E2901">
            <v>38214</v>
          </cell>
          <cell r="F2901">
            <v>31</v>
          </cell>
          <cell r="G2901">
            <v>1785</v>
          </cell>
          <cell r="K2901" t="str">
            <v>DR</v>
          </cell>
          <cell r="L2901">
            <v>38183</v>
          </cell>
          <cell r="N2901">
            <v>1536</v>
          </cell>
          <cell r="P2901">
            <v>180</v>
          </cell>
          <cell r="Q2901">
            <v>69</v>
          </cell>
          <cell r="R2901">
            <v>41.830001831054688</v>
          </cell>
          <cell r="S2901">
            <v>24.700000762939453</v>
          </cell>
          <cell r="T2901">
            <v>31.549999237060547</v>
          </cell>
          <cell r="U2901">
            <v>8.7899999618530273</v>
          </cell>
          <cell r="V2901">
            <v>333.45999145507813</v>
          </cell>
          <cell r="W2901" t="str">
            <v>CISCO_DAILY_BILL_DTL20040816.TXT</v>
          </cell>
          <cell r="X2901">
            <v>38216</v>
          </cell>
          <cell r="Z2901" t="str">
            <v>Print Summary</v>
          </cell>
        </row>
        <row r="2902">
          <cell r="E2902">
            <v>38245</v>
          </cell>
          <cell r="F2902">
            <v>31</v>
          </cell>
          <cell r="G2902">
            <v>1804</v>
          </cell>
          <cell r="K2902" t="str">
            <v>DR</v>
          </cell>
          <cell r="L2902">
            <v>38214</v>
          </cell>
          <cell r="N2902">
            <v>1526</v>
          </cell>
          <cell r="P2902">
            <v>234</v>
          </cell>
          <cell r="Q2902">
            <v>44</v>
          </cell>
          <cell r="R2902">
            <v>35.259998321533203</v>
          </cell>
          <cell r="S2902">
            <v>31.379999160766602</v>
          </cell>
          <cell r="T2902">
            <v>19.799999237060547</v>
          </cell>
          <cell r="U2902">
            <v>8.9099998474121094</v>
          </cell>
          <cell r="V2902">
            <v>330.29998779296875</v>
          </cell>
          <cell r="W2902" t="str">
            <v>CISCO_DAILY_BILL_DTL20040916.TXT</v>
          </cell>
          <cell r="X2902">
            <v>38247</v>
          </cell>
          <cell r="Z2902" t="str">
            <v>Print Summary</v>
          </cell>
        </row>
        <row r="2903">
          <cell r="E2903">
            <v>38183</v>
          </cell>
          <cell r="F2903">
            <v>29</v>
          </cell>
          <cell r="G2903">
            <v>2111</v>
          </cell>
          <cell r="K2903" t="str">
            <v>DR</v>
          </cell>
          <cell r="L2903">
            <v>38154</v>
          </cell>
          <cell r="N2903">
            <v>1880</v>
          </cell>
          <cell r="P2903">
            <v>226</v>
          </cell>
          <cell r="Q2903">
            <v>5</v>
          </cell>
          <cell r="R2903">
            <v>51.189998626708984</v>
          </cell>
          <cell r="S2903">
            <v>31.010000228881836</v>
          </cell>
          <cell r="T2903">
            <v>2.2899999618530273</v>
          </cell>
          <cell r="U2903">
            <v>10.409999847412109</v>
          </cell>
          <cell r="V2903">
            <v>360</v>
          </cell>
          <cell r="W2903" t="str">
            <v>CISCO_DAILY_BILL_DTL20040716.TXT</v>
          </cell>
          <cell r="X2903">
            <v>38187</v>
          </cell>
          <cell r="Z2903" t="str">
            <v>Print Summary</v>
          </cell>
        </row>
        <row r="2904">
          <cell r="E2904">
            <v>38214</v>
          </cell>
          <cell r="F2904">
            <v>31</v>
          </cell>
          <cell r="G2904">
            <v>2554</v>
          </cell>
          <cell r="K2904" t="str">
            <v>DR</v>
          </cell>
          <cell r="L2904">
            <v>38183</v>
          </cell>
          <cell r="N2904">
            <v>2377</v>
          </cell>
          <cell r="P2904">
            <v>158</v>
          </cell>
          <cell r="Q2904">
            <v>19</v>
          </cell>
          <cell r="R2904">
            <v>64.730003356933594</v>
          </cell>
          <cell r="S2904">
            <v>21.680000305175781</v>
          </cell>
          <cell r="T2904">
            <v>8.6899995803833008</v>
          </cell>
          <cell r="U2904">
            <v>12.590000152587891</v>
          </cell>
          <cell r="V2904">
            <v>435.95001220703125</v>
          </cell>
          <cell r="W2904" t="str">
            <v>CISCO_DAILY_BILL_DTL20040816.TXT</v>
          </cell>
          <cell r="X2904">
            <v>38216</v>
          </cell>
          <cell r="Z2904" t="str">
            <v>Print Summary</v>
          </cell>
        </row>
        <row r="2905">
          <cell r="E2905">
            <v>38245</v>
          </cell>
          <cell r="F2905">
            <v>31</v>
          </cell>
          <cell r="G2905">
            <v>2368</v>
          </cell>
          <cell r="K2905" t="str">
            <v>DR</v>
          </cell>
          <cell r="L2905">
            <v>38214</v>
          </cell>
          <cell r="N2905">
            <v>2167</v>
          </cell>
          <cell r="P2905">
            <v>183</v>
          </cell>
          <cell r="Q2905">
            <v>18</v>
          </cell>
          <cell r="R2905">
            <v>49.069999694824219</v>
          </cell>
          <cell r="S2905">
            <v>24.459999084472656</v>
          </cell>
          <cell r="T2905">
            <v>8.1000003814697266</v>
          </cell>
          <cell r="U2905">
            <v>11.670000076293945</v>
          </cell>
          <cell r="V2905">
            <v>401.72000122070313</v>
          </cell>
          <cell r="W2905" t="str">
            <v>CISCO_DAILY_BILL_DTL20040916.TXT</v>
          </cell>
          <cell r="X2905">
            <v>38247</v>
          </cell>
          <cell r="Z2905" t="str">
            <v>Print Summary</v>
          </cell>
        </row>
        <row r="2906">
          <cell r="E2906">
            <v>37850</v>
          </cell>
          <cell r="F2906">
            <v>31</v>
          </cell>
          <cell r="G2906">
            <v>749</v>
          </cell>
          <cell r="K2906" t="str">
            <v>DRLI</v>
          </cell>
          <cell r="L2906">
            <v>37819</v>
          </cell>
          <cell r="N2906">
            <v>632</v>
          </cell>
          <cell r="P2906">
            <v>108</v>
          </cell>
          <cell r="Q2906">
            <v>9</v>
          </cell>
          <cell r="R2906">
            <v>3.0799999237060547</v>
          </cell>
          <cell r="S2906">
            <v>18.590000152587891</v>
          </cell>
          <cell r="T2906">
            <v>5.9800000190734863</v>
          </cell>
          <cell r="U2906">
            <v>0</v>
          </cell>
          <cell r="V2906">
            <v>72.25</v>
          </cell>
          <cell r="W2906" t="str">
            <v>CISCO_DAILY_BILL_DTL20030819.TXT</v>
          </cell>
          <cell r="X2906">
            <v>37853</v>
          </cell>
          <cell r="Z2906" t="str">
            <v>Print Summary</v>
          </cell>
        </row>
        <row r="2907">
          <cell r="E2907">
            <v>37880</v>
          </cell>
          <cell r="F2907">
            <v>30</v>
          </cell>
          <cell r="G2907">
            <v>668</v>
          </cell>
          <cell r="K2907" t="str">
            <v>DRLI</v>
          </cell>
          <cell r="L2907">
            <v>37850</v>
          </cell>
          <cell r="N2907">
            <v>560</v>
          </cell>
          <cell r="P2907">
            <v>84</v>
          </cell>
          <cell r="Q2907">
            <v>24</v>
          </cell>
          <cell r="R2907">
            <v>2.7300000190734863</v>
          </cell>
          <cell r="S2907">
            <v>14.460000038146973</v>
          </cell>
          <cell r="T2907">
            <v>15.960000038146973</v>
          </cell>
          <cell r="U2907">
            <v>0</v>
          </cell>
          <cell r="V2907">
            <v>70.739997863769531</v>
          </cell>
          <cell r="W2907" t="str">
            <v>CISCO_DAILY_BILL_DTL20030922.TXT</v>
          </cell>
          <cell r="X2907">
            <v>37887</v>
          </cell>
          <cell r="Z2907" t="str">
            <v>Print Summary</v>
          </cell>
        </row>
        <row r="2908">
          <cell r="E2908">
            <v>37909</v>
          </cell>
          <cell r="F2908">
            <v>29</v>
          </cell>
          <cell r="G2908">
            <v>582</v>
          </cell>
          <cell r="K2908" t="str">
            <v>DRLI</v>
          </cell>
          <cell r="L2908">
            <v>37880</v>
          </cell>
          <cell r="N2908">
            <v>476</v>
          </cell>
          <cell r="P2908">
            <v>92</v>
          </cell>
          <cell r="Q2908">
            <v>14</v>
          </cell>
          <cell r="R2908">
            <v>2.309999942779541</v>
          </cell>
          <cell r="S2908">
            <v>15.840000152587891</v>
          </cell>
          <cell r="T2908">
            <v>9.3000001907348633</v>
          </cell>
          <cell r="U2908">
            <v>0</v>
          </cell>
          <cell r="V2908">
            <v>65.349998474121094</v>
          </cell>
          <cell r="W2908" t="str">
            <v>CISCO_DAILY_BILL_DTL20031016.TXT</v>
          </cell>
          <cell r="X2908">
            <v>37911</v>
          </cell>
          <cell r="Z2908" t="str">
            <v>Print Summary</v>
          </cell>
        </row>
        <row r="2909">
          <cell r="E2909">
            <v>37941</v>
          </cell>
          <cell r="F2909">
            <v>32</v>
          </cell>
          <cell r="G2909">
            <v>681</v>
          </cell>
          <cell r="K2909" t="str">
            <v>DRLI</v>
          </cell>
          <cell r="L2909">
            <v>37909</v>
          </cell>
          <cell r="N2909">
            <v>583</v>
          </cell>
          <cell r="P2909">
            <v>93</v>
          </cell>
          <cell r="Q2909">
            <v>5</v>
          </cell>
          <cell r="R2909">
            <v>11.949999809265137</v>
          </cell>
          <cell r="S2909">
            <v>19.290000915527344</v>
          </cell>
          <cell r="T2909">
            <v>3.3199999332427979</v>
          </cell>
          <cell r="U2909">
            <v>0</v>
          </cell>
          <cell r="V2909">
            <v>77.330001831054688</v>
          </cell>
          <cell r="W2909" t="str">
            <v>CISCO_DAILY_BILL_DTL20031117.TXT</v>
          </cell>
          <cell r="X2909">
            <v>37943</v>
          </cell>
          <cell r="Z2909" t="str">
            <v>Print Summary</v>
          </cell>
        </row>
        <row r="2910">
          <cell r="E2910">
            <v>37971</v>
          </cell>
          <cell r="F2910">
            <v>30</v>
          </cell>
          <cell r="G2910">
            <v>798</v>
          </cell>
          <cell r="K2910" t="str">
            <v>DRLI</v>
          </cell>
          <cell r="L2910">
            <v>37941</v>
          </cell>
          <cell r="N2910">
            <v>712</v>
          </cell>
          <cell r="P2910">
            <v>86</v>
          </cell>
          <cell r="Q2910">
            <v>0</v>
          </cell>
          <cell r="R2910">
            <v>23.729999542236328</v>
          </cell>
          <cell r="S2910">
            <v>22.649999618530273</v>
          </cell>
          <cell r="T2910">
            <v>0</v>
          </cell>
          <cell r="U2910">
            <v>0</v>
          </cell>
          <cell r="V2910">
            <v>89.099998474121094</v>
          </cell>
          <cell r="W2910" t="str">
            <v>CISCO_DAILY_BILL_DTL20031217.TXT</v>
          </cell>
          <cell r="X2910">
            <v>37973</v>
          </cell>
          <cell r="Z2910" t="str">
            <v>Print Summary</v>
          </cell>
        </row>
        <row r="2911">
          <cell r="E2911">
            <v>38004</v>
          </cell>
          <cell r="F2911">
            <v>33</v>
          </cell>
          <cell r="G2911">
            <v>902</v>
          </cell>
          <cell r="K2911" t="str">
            <v>DRLI</v>
          </cell>
          <cell r="L2911">
            <v>37971</v>
          </cell>
          <cell r="N2911">
            <v>807</v>
          </cell>
          <cell r="P2911">
            <v>91</v>
          </cell>
          <cell r="Q2911">
            <v>4</v>
          </cell>
          <cell r="R2911">
            <v>26.899999618530273</v>
          </cell>
          <cell r="S2911">
            <v>23.959999084472656</v>
          </cell>
          <cell r="T2911">
            <v>1.9299999475479126</v>
          </cell>
          <cell r="U2911">
            <v>0</v>
          </cell>
          <cell r="V2911">
            <v>107.70999908447266</v>
          </cell>
          <cell r="W2911" t="str">
            <v>CISCO_DAILY_BILL_DTL20040120.TXT</v>
          </cell>
          <cell r="X2911">
            <v>38007</v>
          </cell>
          <cell r="Z2911" t="str">
            <v>Print Summary</v>
          </cell>
        </row>
        <row r="2912">
          <cell r="E2912">
            <v>38034</v>
          </cell>
          <cell r="F2912">
            <v>30</v>
          </cell>
          <cell r="G2912">
            <v>789</v>
          </cell>
          <cell r="K2912" t="str">
            <v>DRLI</v>
          </cell>
          <cell r="L2912">
            <v>38004</v>
          </cell>
          <cell r="N2912">
            <v>700</v>
          </cell>
          <cell r="P2912">
            <v>79</v>
          </cell>
          <cell r="Q2912">
            <v>10</v>
          </cell>
          <cell r="R2912">
            <v>23.459999084472656</v>
          </cell>
          <cell r="S2912">
            <v>20.819999694824219</v>
          </cell>
          <cell r="T2912">
            <v>4.8400001525878906</v>
          </cell>
          <cell r="U2912">
            <v>0</v>
          </cell>
          <cell r="V2912">
            <v>92.800003051757813</v>
          </cell>
          <cell r="W2912" t="str">
            <v>CISCO_DAILY_BILL_DTL20040218.TXT</v>
          </cell>
          <cell r="X2912">
            <v>38036</v>
          </cell>
          <cell r="Z2912" t="str">
            <v>Print Summary</v>
          </cell>
        </row>
        <row r="2913">
          <cell r="E2913">
            <v>38063</v>
          </cell>
          <cell r="F2913">
            <v>29</v>
          </cell>
          <cell r="G2913">
            <v>740</v>
          </cell>
          <cell r="K2913" t="str">
            <v>DRLI</v>
          </cell>
          <cell r="L2913">
            <v>38034</v>
          </cell>
          <cell r="N2913">
            <v>659</v>
          </cell>
          <cell r="P2913">
            <v>81</v>
          </cell>
          <cell r="Q2913">
            <v>0</v>
          </cell>
          <cell r="R2913">
            <v>22.090000152587891</v>
          </cell>
          <cell r="S2913">
            <v>21.340000152587891</v>
          </cell>
          <cell r="T2913">
            <v>0</v>
          </cell>
          <cell r="U2913">
            <v>0</v>
          </cell>
          <cell r="V2913">
            <v>89.019996643066406</v>
          </cell>
          <cell r="W2913" t="str">
            <v>CISCO_DAILY_BILL_DTL20040318.TXT</v>
          </cell>
          <cell r="X2913">
            <v>38065</v>
          </cell>
          <cell r="Z2913" t="str">
            <v>Print Summary</v>
          </cell>
        </row>
        <row r="2914">
          <cell r="E2914">
            <v>38092</v>
          </cell>
          <cell r="F2914">
            <v>29</v>
          </cell>
          <cell r="G2914">
            <v>692</v>
          </cell>
          <cell r="K2914" t="str">
            <v>DRLI</v>
          </cell>
          <cell r="L2914">
            <v>38063</v>
          </cell>
          <cell r="N2914">
            <v>611</v>
          </cell>
          <cell r="P2914">
            <v>81</v>
          </cell>
          <cell r="Q2914">
            <v>0</v>
          </cell>
          <cell r="R2914">
            <v>18.510000228881836</v>
          </cell>
          <cell r="S2914">
            <v>21.040000915527344</v>
          </cell>
          <cell r="T2914">
            <v>0</v>
          </cell>
          <cell r="U2914">
            <v>0</v>
          </cell>
          <cell r="V2914">
            <v>77.910003662109375</v>
          </cell>
          <cell r="W2914" t="str">
            <v>CISCO_DAILY_BILL_DTL20040416.TXT</v>
          </cell>
          <cell r="X2914">
            <v>38096</v>
          </cell>
          <cell r="Z2914" t="str">
            <v>Print Summary</v>
          </cell>
        </row>
        <row r="2915">
          <cell r="E2915">
            <v>38124</v>
          </cell>
          <cell r="F2915">
            <v>32</v>
          </cell>
          <cell r="G2915">
            <v>850</v>
          </cell>
          <cell r="K2915" t="str">
            <v>DRLI</v>
          </cell>
          <cell r="L2915">
            <v>38092</v>
          </cell>
          <cell r="N2915">
            <v>740</v>
          </cell>
          <cell r="P2915">
            <v>110</v>
          </cell>
          <cell r="Q2915">
            <v>0</v>
          </cell>
          <cell r="R2915">
            <v>0.76999998092651367</v>
          </cell>
          <cell r="S2915">
            <v>21.760000228881836</v>
          </cell>
          <cell r="T2915">
            <v>0</v>
          </cell>
          <cell r="U2915">
            <v>0</v>
          </cell>
          <cell r="V2915">
            <v>80.830001831054688</v>
          </cell>
          <cell r="W2915" t="str">
            <v>CISCO_DAILY_BILL_DTL20040519.TXT</v>
          </cell>
          <cell r="X2915">
            <v>38127</v>
          </cell>
          <cell r="Z2915" t="str">
            <v>Print Summary</v>
          </cell>
        </row>
        <row r="2916">
          <cell r="E2916">
            <v>38154</v>
          </cell>
          <cell r="F2916">
            <v>30</v>
          </cell>
          <cell r="G2916">
            <v>797</v>
          </cell>
          <cell r="K2916" t="str">
            <v>DRLI</v>
          </cell>
          <cell r="L2916">
            <v>38124</v>
          </cell>
          <cell r="N2916">
            <v>697</v>
          </cell>
          <cell r="P2916">
            <v>100</v>
          </cell>
          <cell r="Q2916">
            <v>0</v>
          </cell>
          <cell r="R2916">
            <v>-8.1999998092651367</v>
          </cell>
          <cell r="S2916">
            <v>15.550000190734863</v>
          </cell>
          <cell r="T2916">
            <v>0</v>
          </cell>
          <cell r="U2916">
            <v>0</v>
          </cell>
          <cell r="V2916">
            <v>66.220001220703125</v>
          </cell>
          <cell r="W2916" t="str">
            <v>CISCO_DAILY_BILL_DTL20040617.TXT</v>
          </cell>
          <cell r="X2916">
            <v>38156</v>
          </cell>
          <cell r="Z2916" t="str">
            <v>Print Summary</v>
          </cell>
        </row>
        <row r="2917">
          <cell r="E2917">
            <v>38186</v>
          </cell>
          <cell r="F2917">
            <v>32</v>
          </cell>
          <cell r="G2917">
            <v>815</v>
          </cell>
          <cell r="K2917" t="str">
            <v>DRLI</v>
          </cell>
          <cell r="L2917">
            <v>38154</v>
          </cell>
          <cell r="N2917">
            <v>699</v>
          </cell>
          <cell r="P2917">
            <v>110</v>
          </cell>
          <cell r="Q2917">
            <v>6</v>
          </cell>
          <cell r="R2917">
            <v>-8.2299995422363281</v>
          </cell>
          <cell r="S2917">
            <v>17.110000610351563</v>
          </cell>
          <cell r="T2917">
            <v>3.8900001049041748</v>
          </cell>
          <cell r="U2917">
            <v>0</v>
          </cell>
          <cell r="V2917">
            <v>71.660003662109375</v>
          </cell>
          <cell r="W2917" t="str">
            <v>CISCO_DAILY_BILL_DTL20040719.TXT</v>
          </cell>
          <cell r="X2917">
            <v>38188</v>
          </cell>
          <cell r="Z2917" t="str">
            <v>Print Summary</v>
          </cell>
        </row>
        <row r="2918">
          <cell r="E2918">
            <v>38215</v>
          </cell>
          <cell r="F2918">
            <v>29</v>
          </cell>
          <cell r="G2918">
            <v>718</v>
          </cell>
          <cell r="K2918" t="str">
            <v>DRLI</v>
          </cell>
          <cell r="L2918">
            <v>38186</v>
          </cell>
          <cell r="N2918">
            <v>584</v>
          </cell>
          <cell r="P2918">
            <v>96</v>
          </cell>
          <cell r="Q2918">
            <v>38</v>
          </cell>
          <cell r="R2918">
            <v>-6.869999885559082</v>
          </cell>
          <cell r="S2918">
            <v>14.930000305175781</v>
          </cell>
          <cell r="T2918">
            <v>24.629999160766602</v>
          </cell>
          <cell r="U2918">
            <v>0</v>
          </cell>
          <cell r="V2918">
            <v>80.099998474121094</v>
          </cell>
          <cell r="W2918" t="str">
            <v>CISCO_DAILY_BILL_DTL20040818.TXT</v>
          </cell>
          <cell r="X2918">
            <v>38218</v>
          </cell>
          <cell r="Z2918" t="str">
            <v>Print Summary</v>
          </cell>
        </row>
        <row r="2919">
          <cell r="E2919">
            <v>38246</v>
          </cell>
          <cell r="F2919">
            <v>31</v>
          </cell>
          <cell r="G2919">
            <v>744</v>
          </cell>
          <cell r="K2919" t="str">
            <v>DRLI</v>
          </cell>
          <cell r="L2919">
            <v>38215</v>
          </cell>
          <cell r="N2919">
            <v>613</v>
          </cell>
          <cell r="P2919">
            <v>97</v>
          </cell>
          <cell r="Q2919">
            <v>34</v>
          </cell>
          <cell r="R2919">
            <v>-9.8199996948242188</v>
          </cell>
          <cell r="S2919">
            <v>14.729999542236328</v>
          </cell>
          <cell r="T2919">
            <v>21.829999923706055</v>
          </cell>
          <cell r="U2919">
            <v>0</v>
          </cell>
          <cell r="V2919">
            <v>77.110000610351563</v>
          </cell>
          <cell r="W2919" t="str">
            <v>CISCO_DAILY_BILL_DTL20040920.TXT</v>
          </cell>
          <cell r="X2919">
            <v>38251</v>
          </cell>
          <cell r="Z2919" t="str">
            <v>Print Summary</v>
          </cell>
          <cell r="AA2919" t="str">
            <v>CPP Notification Failure. Move 10 kWh from super peak to on peak.</v>
          </cell>
        </row>
        <row r="2920">
          <cell r="E2920">
            <v>38186</v>
          </cell>
          <cell r="F2920">
            <v>31</v>
          </cell>
          <cell r="G2920">
            <v>999</v>
          </cell>
          <cell r="K2920" t="str">
            <v>DR</v>
          </cell>
          <cell r="L2920">
            <v>38155</v>
          </cell>
          <cell r="N2920">
            <v>844</v>
          </cell>
          <cell r="P2920">
            <v>155</v>
          </cell>
          <cell r="Q2920">
            <v>0</v>
          </cell>
          <cell r="R2920">
            <v>22.979999542236328</v>
          </cell>
          <cell r="S2920">
            <v>21.270000457763672</v>
          </cell>
          <cell r="T2920">
            <v>0</v>
          </cell>
          <cell r="U2920">
            <v>4.929999828338623</v>
          </cell>
          <cell r="V2920">
            <v>162.39999389648438</v>
          </cell>
          <cell r="W2920" t="str">
            <v>CISCO_DAILY_BILL_DTL20040720.TXT</v>
          </cell>
          <cell r="X2920">
            <v>38189</v>
          </cell>
          <cell r="Z2920" t="str">
            <v>Print Summary</v>
          </cell>
        </row>
        <row r="2921">
          <cell r="E2921">
            <v>38215</v>
          </cell>
          <cell r="F2921">
            <v>29</v>
          </cell>
          <cell r="G2921">
            <v>795</v>
          </cell>
          <cell r="K2921" t="str">
            <v>DR</v>
          </cell>
          <cell r="L2921">
            <v>38186</v>
          </cell>
          <cell r="N2921">
            <v>653</v>
          </cell>
          <cell r="P2921">
            <v>116</v>
          </cell>
          <cell r="Q2921">
            <v>26</v>
          </cell>
          <cell r="R2921">
            <v>17.780000686645508</v>
          </cell>
          <cell r="S2921">
            <v>15.920000076293945</v>
          </cell>
          <cell r="T2921">
            <v>11.890000343322754</v>
          </cell>
          <cell r="U2921">
            <v>3.9200000762939453</v>
          </cell>
          <cell r="V2921">
            <v>135.78999328613281</v>
          </cell>
          <cell r="W2921" t="str">
            <v>CISCO_DAILY_BILL_DTL20040818.TXT</v>
          </cell>
          <cell r="X2921">
            <v>38218</v>
          </cell>
          <cell r="Z2921" t="str">
            <v>Print Summary</v>
          </cell>
        </row>
        <row r="2922">
          <cell r="E2922">
            <v>38246</v>
          </cell>
          <cell r="F2922">
            <v>31</v>
          </cell>
          <cell r="G2922">
            <v>912</v>
          </cell>
          <cell r="K2922" t="str">
            <v>DR</v>
          </cell>
          <cell r="L2922">
            <v>38215</v>
          </cell>
          <cell r="N2922">
            <v>763</v>
          </cell>
          <cell r="P2922">
            <v>126</v>
          </cell>
          <cell r="Q2922">
            <v>23</v>
          </cell>
          <cell r="R2922">
            <v>17.200000762939453</v>
          </cell>
          <cell r="S2922">
            <v>16.75</v>
          </cell>
          <cell r="T2922">
            <v>10.369999885559082</v>
          </cell>
          <cell r="U2922">
            <v>4.4899997711181641</v>
          </cell>
          <cell r="V2922">
            <v>152.58000183105469</v>
          </cell>
          <cell r="W2922" t="str">
            <v>CISCO_DAILY_BILL_DTL20040920.TXT</v>
          </cell>
          <cell r="X2922">
            <v>38251</v>
          </cell>
          <cell r="Z2922" t="str">
            <v>Print Summary</v>
          </cell>
        </row>
        <row r="2923">
          <cell r="E2923">
            <v>37910</v>
          </cell>
          <cell r="F2923">
            <v>28</v>
          </cell>
          <cell r="G2923">
            <v>634</v>
          </cell>
          <cell r="K2923" t="str">
            <v>DRLI</v>
          </cell>
          <cell r="L2923">
            <v>37882</v>
          </cell>
          <cell r="N2923">
            <v>533</v>
          </cell>
          <cell r="P2923">
            <v>101</v>
          </cell>
          <cell r="Q2923">
            <v>0</v>
          </cell>
          <cell r="R2923">
            <v>23.379999160766602</v>
          </cell>
          <cell r="S2923">
            <v>15.539999961853027</v>
          </cell>
          <cell r="T2923">
            <v>0</v>
          </cell>
          <cell r="U2923">
            <v>0</v>
          </cell>
          <cell r="V2923">
            <v>69.220001220703125</v>
          </cell>
          <cell r="W2923" t="str">
            <v>CISCO_DAILY_BILL_DTL20031021.TXT</v>
          </cell>
          <cell r="X2923">
            <v>37916</v>
          </cell>
          <cell r="Z2923" t="str">
            <v>Print Summary</v>
          </cell>
          <cell r="AA2923" t="str">
            <v>CPP Notification Failure. Move 12 kWh from super peak to on peak.</v>
          </cell>
        </row>
        <row r="2924">
          <cell r="E2924">
            <v>37942</v>
          </cell>
          <cell r="F2924">
            <v>32</v>
          </cell>
          <cell r="G2924">
            <v>705</v>
          </cell>
          <cell r="K2924" t="str">
            <v>DRLI</v>
          </cell>
          <cell r="L2924">
            <v>37910</v>
          </cell>
          <cell r="N2924">
            <v>623</v>
          </cell>
          <cell r="P2924">
            <v>82</v>
          </cell>
          <cell r="Q2924">
            <v>0</v>
          </cell>
          <cell r="R2924">
            <v>26.930000305175781</v>
          </cell>
          <cell r="S2924">
            <v>9.1099996566772461</v>
          </cell>
          <cell r="T2924">
            <v>0</v>
          </cell>
          <cell r="U2924">
            <v>0</v>
          </cell>
          <cell r="V2924">
            <v>64.370002746582031</v>
          </cell>
          <cell r="W2924" t="str">
            <v>CISCO_DAILY_BILL_DTL20031119.TXT</v>
          </cell>
          <cell r="X2924">
            <v>37945</v>
          </cell>
          <cell r="Z2924" t="str">
            <v>Print Summary</v>
          </cell>
          <cell r="AA2924" t="str">
            <v>CPP Notification Failure. Move 1 kWh from super peak to on peak.</v>
          </cell>
        </row>
        <row r="2925">
          <cell r="E2925">
            <v>37972</v>
          </cell>
          <cell r="F2925">
            <v>30</v>
          </cell>
          <cell r="G2925">
            <v>786</v>
          </cell>
          <cell r="K2925" t="str">
            <v>DRLI</v>
          </cell>
          <cell r="L2925">
            <v>37942</v>
          </cell>
          <cell r="N2925">
            <v>679</v>
          </cell>
          <cell r="P2925">
            <v>107</v>
          </cell>
          <cell r="Q2925">
            <v>0</v>
          </cell>
          <cell r="R2925">
            <v>28.950000762939453</v>
          </cell>
          <cell r="S2925">
            <v>5.0999999046325684</v>
          </cell>
          <cell r="T2925">
            <v>0</v>
          </cell>
          <cell r="U2925">
            <v>0</v>
          </cell>
          <cell r="V2925">
            <v>58.959999084472656</v>
          </cell>
          <cell r="W2925" t="str">
            <v>CISCO_DAILY_BILL_DTL20031219.TXT</v>
          </cell>
          <cell r="X2925">
            <v>37977</v>
          </cell>
          <cell r="Z2925" t="str">
            <v>Print Summary</v>
          </cell>
        </row>
        <row r="2926">
          <cell r="E2926">
            <v>37819</v>
          </cell>
          <cell r="F2926">
            <v>17</v>
          </cell>
          <cell r="G2926">
            <v>1308</v>
          </cell>
          <cell r="K2926" t="str">
            <v>DR</v>
          </cell>
          <cell r="L2926">
            <v>37802</v>
          </cell>
          <cell r="N2926">
            <v>1109</v>
          </cell>
          <cell r="P2926">
            <v>199</v>
          </cell>
          <cell r="Q2926">
            <v>0</v>
          </cell>
          <cell r="R2926">
            <v>48.650001525878906</v>
          </cell>
          <cell r="S2926">
            <v>30.620000839233398</v>
          </cell>
          <cell r="T2926">
            <v>0</v>
          </cell>
          <cell r="U2926">
            <v>6.7100000381469727</v>
          </cell>
          <cell r="V2926">
            <v>240.89999389648438</v>
          </cell>
          <cell r="W2926" t="str">
            <v>CISCO_DAILY_BILL_DTL20030723.TXT</v>
          </cell>
          <cell r="X2926">
            <v>37826</v>
          </cell>
          <cell r="Z2926" t="str">
            <v>Print Summary</v>
          </cell>
          <cell r="AA2926" t="str">
            <v xml:space="preserve"> CPP Notification Failure. The customer was billed for CPP events for which they were not notified.</v>
          </cell>
        </row>
        <row r="2927">
          <cell r="E2927">
            <v>37850</v>
          </cell>
          <cell r="F2927">
            <v>31</v>
          </cell>
          <cell r="G2927">
            <v>1871</v>
          </cell>
          <cell r="K2927" t="str">
            <v>DR</v>
          </cell>
          <cell r="L2927">
            <v>37819</v>
          </cell>
          <cell r="N2927">
            <v>1627</v>
          </cell>
          <cell r="P2927">
            <v>244</v>
          </cell>
          <cell r="Q2927">
            <v>0</v>
          </cell>
          <cell r="R2927">
            <v>71.379997253417969</v>
          </cell>
          <cell r="S2927">
            <v>37.540000915527344</v>
          </cell>
          <cell r="T2927">
            <v>0</v>
          </cell>
          <cell r="U2927">
            <v>9.6000003814697266</v>
          </cell>
          <cell r="V2927">
            <v>333.04998779296875</v>
          </cell>
          <cell r="W2927" t="str">
            <v>CISCO_DAILY_BILL_DTL20030819.TXT</v>
          </cell>
          <cell r="X2927">
            <v>37853</v>
          </cell>
          <cell r="Z2927" t="str">
            <v>Print Summary</v>
          </cell>
          <cell r="AA2927" t="str">
            <v>CPP Notification Failure. Move 27 kWh from super peak to on peak.</v>
          </cell>
        </row>
        <row r="2928">
          <cell r="E2928">
            <v>37880</v>
          </cell>
          <cell r="F2928">
            <v>30</v>
          </cell>
          <cell r="G2928">
            <v>1959</v>
          </cell>
          <cell r="K2928" t="str">
            <v>DR</v>
          </cell>
          <cell r="L2928">
            <v>37850</v>
          </cell>
          <cell r="N2928">
            <v>1722</v>
          </cell>
          <cell r="P2928">
            <v>210</v>
          </cell>
          <cell r="Q2928">
            <v>27</v>
          </cell>
          <cell r="R2928">
            <v>76.279998779296875</v>
          </cell>
          <cell r="S2928">
            <v>32.400001525878906</v>
          </cell>
          <cell r="T2928">
            <v>12.810000419616699</v>
          </cell>
          <cell r="U2928">
            <v>9.1899995803833008</v>
          </cell>
          <cell r="V2928">
            <v>357.8699951171875</v>
          </cell>
          <cell r="W2928" t="str">
            <v>CISCO_DAILY_BILL_DTL20030918.TXT</v>
          </cell>
          <cell r="X2928">
            <v>37883</v>
          </cell>
          <cell r="Z2928" t="str">
            <v>Print Summary</v>
          </cell>
          <cell r="AA2928" t="str">
            <v>CPP Notification Failure. Move 2 kWh from super peak to on peak.</v>
          </cell>
        </row>
        <row r="2929">
          <cell r="E2929">
            <v>37909</v>
          </cell>
          <cell r="F2929">
            <v>29</v>
          </cell>
          <cell r="G2929">
            <v>2271</v>
          </cell>
          <cell r="K2929" t="str">
            <v>DR</v>
          </cell>
          <cell r="L2929">
            <v>37880</v>
          </cell>
          <cell r="N2929">
            <v>1932</v>
          </cell>
          <cell r="P2929">
            <v>309</v>
          </cell>
          <cell r="Q2929">
            <v>30</v>
          </cell>
          <cell r="R2929">
            <v>86.080001831054688</v>
          </cell>
          <cell r="S2929">
            <v>47.759998321533203</v>
          </cell>
          <cell r="T2929">
            <v>14.239999771118164</v>
          </cell>
          <cell r="U2929">
            <v>10.090000152587891</v>
          </cell>
          <cell r="V2929">
            <v>430.04000854492188</v>
          </cell>
          <cell r="W2929" t="str">
            <v>CISCO_DAILY_BILL_DTL20031020.TXT</v>
          </cell>
          <cell r="X2929">
            <v>37915</v>
          </cell>
          <cell r="Z2929" t="str">
            <v>Print Summary</v>
          </cell>
        </row>
        <row r="2930">
          <cell r="E2930">
            <v>37941</v>
          </cell>
          <cell r="F2930">
            <v>32</v>
          </cell>
          <cell r="G2930">
            <v>2646</v>
          </cell>
          <cell r="K2930" t="str">
            <v>DR</v>
          </cell>
          <cell r="L2930">
            <v>37909</v>
          </cell>
          <cell r="N2930">
            <v>2255</v>
          </cell>
          <cell r="P2930">
            <v>385</v>
          </cell>
          <cell r="Q2930">
            <v>6</v>
          </cell>
          <cell r="R2930">
            <v>99.040000915527344</v>
          </cell>
          <cell r="S2930">
            <v>39.319999694824219</v>
          </cell>
          <cell r="T2930">
            <v>2.8499999046325684</v>
          </cell>
          <cell r="U2930">
            <v>11.75</v>
          </cell>
          <cell r="V2930">
            <v>464.8699951171875</v>
          </cell>
          <cell r="W2930" t="str">
            <v>CISCO_DAILY_BILL_DTL20031117.TXT</v>
          </cell>
          <cell r="X2930">
            <v>37943</v>
          </cell>
          <cell r="Z2930" t="str">
            <v>Print Summary</v>
          </cell>
        </row>
        <row r="2931">
          <cell r="E2931">
            <v>37971</v>
          </cell>
          <cell r="F2931">
            <v>30</v>
          </cell>
          <cell r="G2931">
            <v>2315</v>
          </cell>
          <cell r="K2931" t="str">
            <v>DR</v>
          </cell>
          <cell r="L2931">
            <v>37941</v>
          </cell>
          <cell r="N2931">
            <v>1931</v>
          </cell>
          <cell r="P2931">
            <v>384</v>
          </cell>
          <cell r="Q2931">
            <v>0</v>
          </cell>
          <cell r="R2931">
            <v>83.669998168945313</v>
          </cell>
          <cell r="S2931">
            <v>18.559999465942383</v>
          </cell>
          <cell r="T2931">
            <v>0</v>
          </cell>
          <cell r="U2931">
            <v>10.279999732971191</v>
          </cell>
          <cell r="V2931">
            <v>375.79998779296875</v>
          </cell>
          <cell r="W2931" t="str">
            <v>CISCO_DAILY_BILL_DTL20031218.TXT</v>
          </cell>
          <cell r="X2931">
            <v>37974</v>
          </cell>
          <cell r="Z2931" t="str">
            <v>Print Summary</v>
          </cell>
        </row>
        <row r="2932">
          <cell r="E2932">
            <v>38004</v>
          </cell>
          <cell r="F2932">
            <v>33</v>
          </cell>
          <cell r="G2932">
            <v>2141</v>
          </cell>
          <cell r="K2932" t="str">
            <v>DR</v>
          </cell>
          <cell r="L2932">
            <v>37971</v>
          </cell>
          <cell r="N2932">
            <v>1838</v>
          </cell>
          <cell r="P2932">
            <v>284</v>
          </cell>
          <cell r="Q2932">
            <v>19</v>
          </cell>
          <cell r="R2932">
            <v>79.639999389648438</v>
          </cell>
          <cell r="S2932">
            <v>13.720000267028809</v>
          </cell>
          <cell r="T2932">
            <v>12.510000228881836</v>
          </cell>
          <cell r="U2932">
            <v>9.5100002288818359</v>
          </cell>
          <cell r="V2932">
            <v>350.80999755859375</v>
          </cell>
          <cell r="W2932" t="str">
            <v>CISCO_DAILY_BILL_DTL20040121.TXT</v>
          </cell>
          <cell r="X2932">
            <v>38008</v>
          </cell>
          <cell r="Z2932" t="str">
            <v>Print Summary</v>
          </cell>
        </row>
        <row r="2933">
          <cell r="E2933">
            <v>38034</v>
          </cell>
          <cell r="F2933">
            <v>30</v>
          </cell>
          <cell r="G2933">
            <v>2329</v>
          </cell>
          <cell r="K2933" t="str">
            <v>DR</v>
          </cell>
          <cell r="L2933">
            <v>38004</v>
          </cell>
          <cell r="N2933">
            <v>1963</v>
          </cell>
          <cell r="P2933">
            <v>337</v>
          </cell>
          <cell r="Q2933">
            <v>29</v>
          </cell>
          <cell r="R2933">
            <v>84.19000244140625</v>
          </cell>
          <cell r="S2933">
            <v>16.149999618530273</v>
          </cell>
          <cell r="T2933">
            <v>19.079999923706055</v>
          </cell>
          <cell r="U2933">
            <v>11.359999656677246</v>
          </cell>
          <cell r="V2933">
            <v>391.8900146484375</v>
          </cell>
          <cell r="W2933" t="str">
            <v>CISCO_DAILY_BILL_DTL20040218.TXT</v>
          </cell>
          <cell r="X2933">
            <v>38036</v>
          </cell>
          <cell r="Z2933" t="str">
            <v>Print Summary</v>
          </cell>
        </row>
        <row r="2934">
          <cell r="E2934">
            <v>38063</v>
          </cell>
          <cell r="F2934">
            <v>29</v>
          </cell>
          <cell r="G2934">
            <v>1963</v>
          </cell>
          <cell r="K2934" t="str">
            <v>DR</v>
          </cell>
          <cell r="L2934">
            <v>38034</v>
          </cell>
          <cell r="N2934">
            <v>1621</v>
          </cell>
          <cell r="P2934">
            <v>342</v>
          </cell>
          <cell r="Q2934">
            <v>0</v>
          </cell>
          <cell r="R2934">
            <v>69.44000244140625</v>
          </cell>
          <cell r="S2934">
            <v>16.360000610351563</v>
          </cell>
          <cell r="T2934">
            <v>0</v>
          </cell>
          <cell r="U2934">
            <v>9.6700000762939453</v>
          </cell>
          <cell r="V2934">
            <v>313.25</v>
          </cell>
          <cell r="W2934" t="str">
            <v>CISCO_DAILY_BILL_DTL20040318.TXT</v>
          </cell>
          <cell r="X2934">
            <v>38065</v>
          </cell>
          <cell r="Z2934" t="str">
            <v>Print Summary</v>
          </cell>
        </row>
        <row r="2935">
          <cell r="E2935">
            <v>38092</v>
          </cell>
          <cell r="F2935">
            <v>29</v>
          </cell>
          <cell r="G2935">
            <v>1848</v>
          </cell>
          <cell r="K2935" t="str">
            <v>DR</v>
          </cell>
          <cell r="L2935">
            <v>38063</v>
          </cell>
          <cell r="N2935">
            <v>1543</v>
          </cell>
          <cell r="P2935">
            <v>305</v>
          </cell>
          <cell r="Q2935">
            <v>0</v>
          </cell>
          <cell r="R2935">
            <v>61.099998474121094</v>
          </cell>
          <cell r="S2935">
            <v>13.560000419616699</v>
          </cell>
          <cell r="T2935">
            <v>0</v>
          </cell>
          <cell r="U2935">
            <v>9.1099996566772461</v>
          </cell>
          <cell r="V2935">
            <v>293.57000732421875</v>
          </cell>
          <cell r="W2935" t="str">
            <v>CISCO_DAILY_BILL_DTL20040416.TXT</v>
          </cell>
          <cell r="X2935">
            <v>38096</v>
          </cell>
          <cell r="Z2935" t="str">
            <v>Print Summary</v>
          </cell>
        </row>
        <row r="2936">
          <cell r="E2936">
            <v>38124</v>
          </cell>
          <cell r="F2936">
            <v>32</v>
          </cell>
          <cell r="G2936">
            <v>2000</v>
          </cell>
          <cell r="K2936" t="str">
            <v>DR</v>
          </cell>
          <cell r="L2936">
            <v>38092</v>
          </cell>
          <cell r="N2936">
            <v>1727</v>
          </cell>
          <cell r="P2936">
            <v>273</v>
          </cell>
          <cell r="Q2936">
            <v>0</v>
          </cell>
          <cell r="R2936">
            <v>45.939998626708984</v>
          </cell>
          <cell r="S2936">
            <v>22.479999542236328</v>
          </cell>
          <cell r="T2936">
            <v>0</v>
          </cell>
          <cell r="U2936">
            <v>9.8599996566772461</v>
          </cell>
          <cell r="V2936">
            <v>334.60000610351563</v>
          </cell>
          <cell r="W2936" t="str">
            <v>CISCO_DAILY_BILL_DTL20040524.TXT</v>
          </cell>
          <cell r="X2936">
            <v>38132</v>
          </cell>
          <cell r="Z2936" t="str">
            <v>Print Summary</v>
          </cell>
        </row>
        <row r="2937">
          <cell r="E2937">
            <v>38154</v>
          </cell>
          <cell r="F2937">
            <v>30</v>
          </cell>
          <cell r="G2937">
            <v>2224</v>
          </cell>
          <cell r="K2937" t="str">
            <v>DR</v>
          </cell>
          <cell r="L2937">
            <v>38124</v>
          </cell>
          <cell r="N2937">
            <v>1948</v>
          </cell>
          <cell r="P2937">
            <v>276</v>
          </cell>
          <cell r="Q2937">
            <v>0</v>
          </cell>
          <cell r="R2937">
            <v>53.040000915527344</v>
          </cell>
          <cell r="S2937">
            <v>37.880001068115234</v>
          </cell>
          <cell r="T2937">
            <v>0</v>
          </cell>
          <cell r="U2937">
            <v>10.960000038146973</v>
          </cell>
          <cell r="V2937">
            <v>401.10000610351563</v>
          </cell>
          <cell r="W2937" t="str">
            <v>CISCO_DAILY_BILL_DTL20040617.TXT</v>
          </cell>
          <cell r="X2937">
            <v>38156</v>
          </cell>
          <cell r="Z2937" t="str">
            <v>Print Summary</v>
          </cell>
        </row>
        <row r="2938">
          <cell r="E2938">
            <v>38186</v>
          </cell>
          <cell r="F2938">
            <v>32</v>
          </cell>
          <cell r="G2938">
            <v>2413</v>
          </cell>
          <cell r="K2938" t="str">
            <v>DR</v>
          </cell>
          <cell r="L2938">
            <v>38154</v>
          </cell>
          <cell r="N2938">
            <v>2104</v>
          </cell>
          <cell r="P2938">
            <v>299</v>
          </cell>
          <cell r="Q2938">
            <v>10</v>
          </cell>
          <cell r="R2938">
            <v>57.290000915527344</v>
          </cell>
          <cell r="S2938">
            <v>41.029998779296875</v>
          </cell>
          <cell r="T2938">
            <v>4.570000171661377</v>
          </cell>
          <cell r="U2938">
            <v>11.899999618530273</v>
          </cell>
          <cell r="V2938">
            <v>440.16000366210938</v>
          </cell>
          <cell r="W2938" t="str">
            <v>CISCO_DAILY_BILL_DTL20040719.TXT</v>
          </cell>
          <cell r="X2938">
            <v>38188</v>
          </cell>
          <cell r="Z2938" t="str">
            <v>Print Summary</v>
          </cell>
        </row>
        <row r="2939">
          <cell r="E2939">
            <v>38215</v>
          </cell>
          <cell r="F2939">
            <v>29</v>
          </cell>
          <cell r="G2939">
            <v>2112</v>
          </cell>
          <cell r="K2939" t="str">
            <v>DR</v>
          </cell>
          <cell r="L2939">
            <v>38186</v>
          </cell>
          <cell r="N2939">
            <v>1860</v>
          </cell>
          <cell r="P2939">
            <v>196</v>
          </cell>
          <cell r="Q2939">
            <v>56</v>
          </cell>
          <cell r="R2939">
            <v>50.650001525878906</v>
          </cell>
          <cell r="S2939">
            <v>26.899999618530273</v>
          </cell>
          <cell r="T2939">
            <v>25.600000381469727</v>
          </cell>
          <cell r="U2939">
            <v>10.409999847412109</v>
          </cell>
          <cell r="V2939">
            <v>397.07998657226563</v>
          </cell>
          <cell r="W2939" t="str">
            <v>CISCO_DAILY_BILL_DTL20040818.TXT</v>
          </cell>
          <cell r="X2939">
            <v>38218</v>
          </cell>
          <cell r="Z2939" t="str">
            <v>Print Summary</v>
          </cell>
        </row>
        <row r="2940">
          <cell r="E2940">
            <v>38246</v>
          </cell>
          <cell r="F2940">
            <v>31</v>
          </cell>
          <cell r="G2940">
            <v>2195</v>
          </cell>
          <cell r="K2940" t="str">
            <v>DR</v>
          </cell>
          <cell r="L2940">
            <v>38215</v>
          </cell>
          <cell r="N2940">
            <v>1915</v>
          </cell>
          <cell r="P2940">
            <v>238</v>
          </cell>
          <cell r="Q2940">
            <v>42</v>
          </cell>
          <cell r="R2940">
            <v>44.279998779296875</v>
          </cell>
          <cell r="S2940">
            <v>31.899999618530273</v>
          </cell>
          <cell r="T2940">
            <v>18.899999618530273</v>
          </cell>
          <cell r="U2940">
            <v>10.810000419616699</v>
          </cell>
          <cell r="V2940">
            <v>406.75</v>
          </cell>
          <cell r="W2940" t="str">
            <v>CISCO_DAILY_BILL_DTL20040917.TXT</v>
          </cell>
          <cell r="X2940">
            <v>38250</v>
          </cell>
          <cell r="Z2940" t="str">
            <v>Print Summary</v>
          </cell>
        </row>
        <row r="2941">
          <cell r="E2941">
            <v>37955</v>
          </cell>
          <cell r="F2941">
            <v>32</v>
          </cell>
          <cell r="G2941">
            <v>1014</v>
          </cell>
          <cell r="K2941" t="str">
            <v>DR</v>
          </cell>
          <cell r="L2941">
            <v>37923</v>
          </cell>
          <cell r="N2941">
            <v>936</v>
          </cell>
          <cell r="P2941">
            <v>78</v>
          </cell>
          <cell r="Q2941">
            <v>0</v>
          </cell>
          <cell r="R2941">
            <v>30.559999465942383</v>
          </cell>
          <cell r="S2941">
            <v>19.959999084472656</v>
          </cell>
          <cell r="T2941">
            <v>0</v>
          </cell>
          <cell r="U2941">
            <v>4.5</v>
          </cell>
          <cell r="V2941">
            <v>140.30999755859375</v>
          </cell>
          <cell r="W2941" t="str">
            <v>CISCO_DAILY_BILL_DTL20031230.TXT</v>
          </cell>
          <cell r="X2941">
            <v>37986</v>
          </cell>
          <cell r="Z2941" t="str">
            <v>Print Summary</v>
          </cell>
        </row>
        <row r="2942">
          <cell r="E2942">
            <v>37985</v>
          </cell>
          <cell r="F2942">
            <v>30</v>
          </cell>
          <cell r="G2942">
            <v>1429</v>
          </cell>
          <cell r="K2942" t="str">
            <v>DR</v>
          </cell>
          <cell r="L2942">
            <v>37955</v>
          </cell>
          <cell r="N2942">
            <v>1216</v>
          </cell>
          <cell r="P2942">
            <v>213</v>
          </cell>
          <cell r="Q2942">
            <v>0</v>
          </cell>
          <cell r="R2942">
            <v>41.369998931884766</v>
          </cell>
          <cell r="S2942">
            <v>56.240001678466797</v>
          </cell>
          <cell r="T2942">
            <v>0</v>
          </cell>
          <cell r="U2942">
            <v>6.3499999046325684</v>
          </cell>
          <cell r="V2942">
            <v>234.02000427246094</v>
          </cell>
          <cell r="W2942" t="str">
            <v>CISCO_DAILY_BILL_DTL20031231.TXT</v>
          </cell>
          <cell r="X2942">
            <v>37988</v>
          </cell>
          <cell r="Z2942" t="str">
            <v>Print Summary</v>
          </cell>
        </row>
        <row r="2943">
          <cell r="E2943">
            <v>38015</v>
          </cell>
          <cell r="F2943">
            <v>30</v>
          </cell>
          <cell r="G2943">
            <v>1276</v>
          </cell>
          <cell r="K2943" t="str">
            <v>DR</v>
          </cell>
          <cell r="L2943">
            <v>37985</v>
          </cell>
          <cell r="N2943">
            <v>1153</v>
          </cell>
          <cell r="P2943">
            <v>120</v>
          </cell>
          <cell r="Q2943">
            <v>3</v>
          </cell>
          <cell r="R2943">
            <v>39.119998931884766</v>
          </cell>
          <cell r="S2943">
            <v>31.680000305175781</v>
          </cell>
          <cell r="T2943">
            <v>1.4500000476837158</v>
          </cell>
          <cell r="U2943">
            <v>5.7800002098083496</v>
          </cell>
          <cell r="V2943">
            <v>189.89999389648438</v>
          </cell>
          <cell r="W2943" t="str">
            <v>CISCO_DAILY_BILL_DTL20040130.TXT</v>
          </cell>
          <cell r="X2943">
            <v>38019</v>
          </cell>
          <cell r="Z2943" t="str">
            <v>Print Summary</v>
          </cell>
        </row>
        <row r="2944">
          <cell r="E2944">
            <v>38047</v>
          </cell>
          <cell r="F2944">
            <v>32</v>
          </cell>
          <cell r="G2944">
            <v>1702</v>
          </cell>
          <cell r="K2944" t="str">
            <v>DR</v>
          </cell>
          <cell r="L2944">
            <v>38015</v>
          </cell>
          <cell r="N2944">
            <v>1624</v>
          </cell>
          <cell r="P2944">
            <v>76</v>
          </cell>
          <cell r="Q2944">
            <v>2</v>
          </cell>
          <cell r="R2944">
            <v>54.450000762939453</v>
          </cell>
          <cell r="S2944">
            <v>20.030000686645508</v>
          </cell>
          <cell r="T2944">
            <v>0.97000002861022949</v>
          </cell>
          <cell r="U2944">
            <v>8.3900003433227539</v>
          </cell>
          <cell r="V2944">
            <v>239.25999450683594</v>
          </cell>
          <cell r="W2944" t="str">
            <v>CISCO_DAILY_BILL_DTL20040302.TXT</v>
          </cell>
          <cell r="X2944">
            <v>38049</v>
          </cell>
          <cell r="Z2944" t="str">
            <v>Print Summary</v>
          </cell>
        </row>
        <row r="2945">
          <cell r="E2945">
            <v>38076</v>
          </cell>
          <cell r="F2945">
            <v>29</v>
          </cell>
          <cell r="G2945">
            <v>805</v>
          </cell>
          <cell r="K2945" t="str">
            <v>DR</v>
          </cell>
          <cell r="L2945">
            <v>38047</v>
          </cell>
          <cell r="N2945">
            <v>745</v>
          </cell>
          <cell r="P2945">
            <v>60</v>
          </cell>
          <cell r="Q2945">
            <v>0</v>
          </cell>
          <cell r="R2945">
            <v>24.979999542236328</v>
          </cell>
          <cell r="S2945">
            <v>15.810000419616699</v>
          </cell>
          <cell r="T2945">
            <v>0</v>
          </cell>
          <cell r="U2945">
            <v>3.9700000286102295</v>
          </cell>
          <cell r="V2945">
            <v>109.75</v>
          </cell>
          <cell r="W2945" t="str">
            <v>CISCO_DAILY_BILL_DTL20040331.TXT</v>
          </cell>
          <cell r="X2945">
            <v>38078</v>
          </cell>
          <cell r="Z2945" t="str">
            <v>Print Summary</v>
          </cell>
        </row>
        <row r="2946">
          <cell r="E2946">
            <v>38105</v>
          </cell>
          <cell r="F2946">
            <v>29</v>
          </cell>
          <cell r="G2946">
            <v>659</v>
          </cell>
          <cell r="K2946" t="str">
            <v>DR</v>
          </cell>
          <cell r="L2946">
            <v>38076</v>
          </cell>
          <cell r="N2946">
            <v>578</v>
          </cell>
          <cell r="P2946">
            <v>81</v>
          </cell>
          <cell r="Q2946">
            <v>0</v>
          </cell>
          <cell r="R2946">
            <v>14.899999618530273</v>
          </cell>
          <cell r="S2946">
            <v>20.790000915527344</v>
          </cell>
          <cell r="T2946">
            <v>0</v>
          </cell>
          <cell r="U2946">
            <v>3.25</v>
          </cell>
          <cell r="V2946">
            <v>93.180000305175781</v>
          </cell>
          <cell r="W2946" t="str">
            <v>CISCO_DAILY_BILL_DTL20040430.TXT</v>
          </cell>
          <cell r="X2946">
            <v>38110</v>
          </cell>
          <cell r="Z2946" t="str">
            <v>Print Summary</v>
          </cell>
        </row>
        <row r="2947">
          <cell r="E2947">
            <v>38138</v>
          </cell>
          <cell r="F2947">
            <v>33</v>
          </cell>
          <cell r="G2947">
            <v>455</v>
          </cell>
          <cell r="K2947" t="str">
            <v>DR</v>
          </cell>
          <cell r="L2947">
            <v>38105</v>
          </cell>
          <cell r="N2947">
            <v>403</v>
          </cell>
          <cell r="P2947">
            <v>52</v>
          </cell>
          <cell r="Q2947">
            <v>0</v>
          </cell>
          <cell r="R2947">
            <v>-4.0300002098083496</v>
          </cell>
          <cell r="S2947">
            <v>8.630000114440918</v>
          </cell>
          <cell r="T2947">
            <v>0</v>
          </cell>
          <cell r="U2947">
            <v>2.2400000095367432</v>
          </cell>
          <cell r="V2947">
            <v>44.759998321533203</v>
          </cell>
          <cell r="W2947" t="str">
            <v>CISCO_DAILY_BILL_DTL20040608.TXT</v>
          </cell>
          <cell r="X2947">
            <v>38147</v>
          </cell>
          <cell r="Z2947" t="str">
            <v>Print Summary</v>
          </cell>
        </row>
        <row r="2948">
          <cell r="E2948">
            <v>38167</v>
          </cell>
          <cell r="F2948">
            <v>29</v>
          </cell>
          <cell r="G2948">
            <v>444</v>
          </cell>
          <cell r="K2948" t="str">
            <v>DR</v>
          </cell>
          <cell r="L2948">
            <v>38138</v>
          </cell>
          <cell r="N2948">
            <v>392</v>
          </cell>
          <cell r="P2948">
            <v>52</v>
          </cell>
          <cell r="Q2948">
            <v>0</v>
          </cell>
          <cell r="R2948">
            <v>-4.6100001335144043</v>
          </cell>
          <cell r="S2948">
            <v>8.0900001525878906</v>
          </cell>
          <cell r="T2948">
            <v>0</v>
          </cell>
          <cell r="U2948">
            <v>2.190000057220459</v>
          </cell>
          <cell r="V2948">
            <v>43.770000457763672</v>
          </cell>
          <cell r="W2948" t="str">
            <v>CISCO_DAILY_BILL_DTL20040630.TXT</v>
          </cell>
          <cell r="X2948">
            <v>38169</v>
          </cell>
          <cell r="Z2948" t="str">
            <v>Print Summary</v>
          </cell>
        </row>
        <row r="2949">
          <cell r="E2949">
            <v>38197</v>
          </cell>
          <cell r="F2949">
            <v>30</v>
          </cell>
          <cell r="G2949">
            <v>494</v>
          </cell>
          <cell r="K2949" t="str">
            <v>DR</v>
          </cell>
          <cell r="L2949">
            <v>38167</v>
          </cell>
          <cell r="N2949">
            <v>444</v>
          </cell>
          <cell r="P2949">
            <v>44</v>
          </cell>
          <cell r="Q2949">
            <v>6</v>
          </cell>
          <cell r="R2949">
            <v>-5.2300000190734863</v>
          </cell>
          <cell r="S2949">
            <v>6.8400001525878906</v>
          </cell>
          <cell r="T2949">
            <v>3.8900001049041748</v>
          </cell>
          <cell r="U2949">
            <v>2.440000057220459</v>
          </cell>
          <cell r="V2949">
            <v>51.709999084472656</v>
          </cell>
          <cell r="W2949" t="str">
            <v>CISCO_DAILY_BILL_DTL20040730.TXT</v>
          </cell>
          <cell r="X2949">
            <v>38201</v>
          </cell>
          <cell r="Z2949" t="str">
            <v>Print Summary</v>
          </cell>
        </row>
        <row r="2950">
          <cell r="E2950">
            <v>38228</v>
          </cell>
          <cell r="F2950">
            <v>31</v>
          </cell>
          <cell r="G2950">
            <v>495</v>
          </cell>
          <cell r="K2950" t="str">
            <v>DR</v>
          </cell>
          <cell r="L2950">
            <v>38197</v>
          </cell>
          <cell r="N2950">
            <v>448</v>
          </cell>
          <cell r="P2950">
            <v>40</v>
          </cell>
          <cell r="Q2950">
            <v>7</v>
          </cell>
          <cell r="R2950">
            <v>-5.2699999809265137</v>
          </cell>
          <cell r="S2950">
            <v>6.2199997901916504</v>
          </cell>
          <cell r="T2950">
            <v>4.5399999618530273</v>
          </cell>
          <cell r="U2950">
            <v>2.4300000667572021</v>
          </cell>
          <cell r="V2950">
            <v>51.169998168945313</v>
          </cell>
          <cell r="W2950" t="str">
            <v>CISCO_DAILY_BILL_DTL20040830.TXT</v>
          </cell>
          <cell r="X2950">
            <v>38230</v>
          </cell>
          <cell r="Z2950" t="str">
            <v>Print Summary</v>
          </cell>
        </row>
        <row r="2951">
          <cell r="E2951">
            <v>38187</v>
          </cell>
          <cell r="F2951">
            <v>31</v>
          </cell>
          <cell r="G2951">
            <v>1372</v>
          </cell>
          <cell r="K2951" t="str">
            <v>DR</v>
          </cell>
          <cell r="L2951">
            <v>38156</v>
          </cell>
          <cell r="N2951">
            <v>1216</v>
          </cell>
          <cell r="P2951">
            <v>148</v>
          </cell>
          <cell r="Q2951">
            <v>8</v>
          </cell>
          <cell r="R2951">
            <v>33.110000610351563</v>
          </cell>
          <cell r="S2951">
            <v>20.309999465942383</v>
          </cell>
          <cell r="T2951">
            <v>3.6600000858306885</v>
          </cell>
          <cell r="U2951">
            <v>6.7699999809265137</v>
          </cell>
          <cell r="V2951">
            <v>233.36000061035156</v>
          </cell>
          <cell r="W2951" t="str">
            <v>CISCO_DAILY_BILL_DTL20040721.TXT</v>
          </cell>
          <cell r="X2951">
            <v>38190</v>
          </cell>
          <cell r="Z2951" t="str">
            <v>Print Summary</v>
          </cell>
        </row>
        <row r="2952">
          <cell r="E2952">
            <v>38216</v>
          </cell>
          <cell r="F2952">
            <v>29</v>
          </cell>
          <cell r="G2952">
            <v>1240</v>
          </cell>
          <cell r="K2952" t="str">
            <v>DR</v>
          </cell>
          <cell r="L2952">
            <v>38187</v>
          </cell>
          <cell r="N2952">
            <v>1077</v>
          </cell>
          <cell r="P2952">
            <v>131</v>
          </cell>
          <cell r="Q2952">
            <v>32</v>
          </cell>
          <cell r="R2952">
            <v>29.329999923706055</v>
          </cell>
          <cell r="S2952">
            <v>17.979999542236328</v>
          </cell>
          <cell r="T2952">
            <v>14.630000114440918</v>
          </cell>
          <cell r="U2952">
            <v>6.119999885559082</v>
          </cell>
          <cell r="V2952">
            <v>220.00999450683594</v>
          </cell>
          <cell r="W2952" t="str">
            <v>CISCO_DAILY_BILL_DTL20040818.TXT</v>
          </cell>
          <cell r="X2952">
            <v>38218</v>
          </cell>
          <cell r="Z2952" t="str">
            <v>Print Summary</v>
          </cell>
        </row>
        <row r="2953">
          <cell r="E2953">
            <v>38249</v>
          </cell>
          <cell r="F2953">
            <v>33</v>
          </cell>
          <cell r="G2953">
            <v>1635</v>
          </cell>
          <cell r="K2953" t="str">
            <v>DR</v>
          </cell>
          <cell r="L2953">
            <v>38216</v>
          </cell>
          <cell r="N2953">
            <v>1441</v>
          </cell>
          <cell r="P2953">
            <v>165</v>
          </cell>
          <cell r="Q2953">
            <v>29</v>
          </cell>
          <cell r="R2953">
            <v>32.110000610351563</v>
          </cell>
          <cell r="S2953">
            <v>21.889999389648438</v>
          </cell>
          <cell r="T2953">
            <v>13.050000190734863</v>
          </cell>
          <cell r="U2953">
            <v>8.0699996948242188</v>
          </cell>
          <cell r="V2953">
            <v>287.85000610351563</v>
          </cell>
          <cell r="W2953" t="str">
            <v>CISCO_DAILY_BILL_DTL20040920.TXT</v>
          </cell>
          <cell r="X2953">
            <v>38251</v>
          </cell>
          <cell r="Z2953" t="str">
            <v>Print Summary</v>
          </cell>
        </row>
        <row r="2954">
          <cell r="E2954">
            <v>38218</v>
          </cell>
          <cell r="F2954">
            <v>28</v>
          </cell>
          <cell r="G2954">
            <v>1290</v>
          </cell>
          <cell r="K2954" t="str">
            <v>DR</v>
          </cell>
          <cell r="L2954">
            <v>38190</v>
          </cell>
          <cell r="N2954">
            <v>924</v>
          </cell>
          <cell r="P2954">
            <v>315</v>
          </cell>
          <cell r="Q2954">
            <v>51</v>
          </cell>
          <cell r="R2954">
            <v>25.159999847412109</v>
          </cell>
          <cell r="S2954">
            <v>43.229999542236328</v>
          </cell>
          <cell r="T2954">
            <v>23.319999694824219</v>
          </cell>
          <cell r="U2954">
            <v>6.3600001335144043</v>
          </cell>
          <cell r="V2954">
            <v>253.53999328613281</v>
          </cell>
          <cell r="W2954" t="str">
            <v>CISCO_DAILY_BILL_DTL20040831.TXT</v>
          </cell>
          <cell r="X2954">
            <v>38231</v>
          </cell>
          <cell r="Z2954" t="str">
            <v>Print Summary</v>
          </cell>
          <cell r="AA2954" t="str">
            <v>CPP Notification Failure. Move 9 kWh from super peak to on peak.</v>
          </cell>
        </row>
        <row r="2955">
          <cell r="E2955">
            <v>38251</v>
          </cell>
          <cell r="F2955">
            <v>33</v>
          </cell>
          <cell r="G2955">
            <v>1518</v>
          </cell>
          <cell r="K2955" t="str">
            <v>DR</v>
          </cell>
          <cell r="L2955">
            <v>38218</v>
          </cell>
          <cell r="N2955">
            <v>1148</v>
          </cell>
          <cell r="P2955">
            <v>296</v>
          </cell>
          <cell r="Q2955">
            <v>74</v>
          </cell>
          <cell r="R2955">
            <v>24.879999160766602</v>
          </cell>
          <cell r="S2955">
            <v>39.139999389648438</v>
          </cell>
          <cell r="T2955">
            <v>33.279998779296875</v>
          </cell>
          <cell r="U2955">
            <v>7.4800000190734863</v>
          </cell>
          <cell r="V2955">
            <v>293.32998657226563</v>
          </cell>
          <cell r="W2955" t="str">
            <v>CISCO_DAILY_BILL_DTL20040922.TXT</v>
          </cell>
          <cell r="X2955">
            <v>38253</v>
          </cell>
          <cell r="Z2955" t="str">
            <v>Print Summary</v>
          </cell>
        </row>
        <row r="2956">
          <cell r="E2956">
            <v>37854</v>
          </cell>
          <cell r="F2956">
            <v>28</v>
          </cell>
          <cell r="G2956">
            <v>999</v>
          </cell>
          <cell r="K2956" t="str">
            <v>DR</v>
          </cell>
          <cell r="L2956">
            <v>37826</v>
          </cell>
          <cell r="N2956">
            <v>840</v>
          </cell>
          <cell r="P2956">
            <v>152</v>
          </cell>
          <cell r="Q2956">
            <v>7</v>
          </cell>
          <cell r="R2956">
            <v>36.849998474121094</v>
          </cell>
          <cell r="S2956">
            <v>23.389999389648438</v>
          </cell>
          <cell r="T2956">
            <v>3.3199999332427979</v>
          </cell>
          <cell r="U2956">
            <v>5.130000114440918</v>
          </cell>
          <cell r="V2956">
            <v>171.14999389648438</v>
          </cell>
          <cell r="W2956" t="str">
            <v>CISCO_DAILY_BILL_DTL20030910.TXT</v>
          </cell>
          <cell r="X2956">
            <v>37875</v>
          </cell>
          <cell r="Z2956" t="str">
            <v>Print Summary</v>
          </cell>
          <cell r="AA2956" t="str">
            <v>CPP Notification Failure. Move 16 kWh from super peak to on peak.</v>
          </cell>
        </row>
        <row r="2957">
          <cell r="E2957">
            <v>37886</v>
          </cell>
          <cell r="F2957">
            <v>32</v>
          </cell>
          <cell r="G2957">
            <v>1203</v>
          </cell>
          <cell r="K2957" t="str">
            <v>DR</v>
          </cell>
          <cell r="L2957">
            <v>37854</v>
          </cell>
          <cell r="N2957">
            <v>1016</v>
          </cell>
          <cell r="P2957">
            <v>150</v>
          </cell>
          <cell r="Q2957">
            <v>37</v>
          </cell>
          <cell r="R2957">
            <v>45.029998779296875</v>
          </cell>
          <cell r="S2957">
            <v>23.149999618530273</v>
          </cell>
          <cell r="T2957">
            <v>17.549999237060547</v>
          </cell>
          <cell r="U2957">
            <v>5.6100001335144043</v>
          </cell>
          <cell r="V2957">
            <v>216.6199951171875</v>
          </cell>
          <cell r="W2957" t="str">
            <v>CISCO_DAILY_BILL_DTL20030924.TXT</v>
          </cell>
          <cell r="X2957">
            <v>37889</v>
          </cell>
          <cell r="Z2957" t="str">
            <v>Print Summary</v>
          </cell>
        </row>
        <row r="2958">
          <cell r="E2958">
            <v>37915</v>
          </cell>
          <cell r="F2958">
            <v>29</v>
          </cell>
          <cell r="G2958">
            <v>1073</v>
          </cell>
          <cell r="K2958" t="str">
            <v>DR</v>
          </cell>
          <cell r="L2958">
            <v>37886</v>
          </cell>
          <cell r="N2958">
            <v>887</v>
          </cell>
          <cell r="P2958">
            <v>159</v>
          </cell>
          <cell r="Q2958">
            <v>27</v>
          </cell>
          <cell r="R2958">
            <v>39.520000457763672</v>
          </cell>
          <cell r="S2958">
            <v>24.569999694824219</v>
          </cell>
          <cell r="T2958">
            <v>12.810000419616699</v>
          </cell>
          <cell r="U2958">
            <v>4.7600002288818359</v>
          </cell>
          <cell r="V2958">
            <v>194.33999633789063</v>
          </cell>
          <cell r="W2958" t="str">
            <v>CISCO_DAILY_BILL_DTL20031022.TXT</v>
          </cell>
          <cell r="X2958">
            <v>37917</v>
          </cell>
          <cell r="Z2958" t="str">
            <v>Print Summary</v>
          </cell>
        </row>
        <row r="2959">
          <cell r="E2959">
            <v>37945</v>
          </cell>
          <cell r="F2959">
            <v>30</v>
          </cell>
          <cell r="G2959">
            <v>1191</v>
          </cell>
          <cell r="K2959" t="str">
            <v>DR</v>
          </cell>
          <cell r="L2959">
            <v>37915</v>
          </cell>
          <cell r="N2959">
            <v>969</v>
          </cell>
          <cell r="P2959">
            <v>222</v>
          </cell>
          <cell r="Q2959">
            <v>0</v>
          </cell>
          <cell r="R2959">
            <v>42.439998626708984</v>
          </cell>
          <cell r="S2959">
            <v>19.969999313354492</v>
          </cell>
          <cell r="T2959">
            <v>0</v>
          </cell>
          <cell r="U2959">
            <v>5.2899999618530273</v>
          </cell>
          <cell r="V2959">
            <v>190.42999267578125</v>
          </cell>
          <cell r="W2959" t="str">
            <v>CISCO_DAILY_BILL_DTL20031121.TXT</v>
          </cell>
          <cell r="X2959">
            <v>37949</v>
          </cell>
          <cell r="Z2959" t="str">
            <v>Print Summary</v>
          </cell>
        </row>
        <row r="2960">
          <cell r="E2960">
            <v>37977</v>
          </cell>
          <cell r="F2960">
            <v>32</v>
          </cell>
          <cell r="G2960">
            <v>1217</v>
          </cell>
          <cell r="K2960" t="str">
            <v>DR</v>
          </cell>
          <cell r="L2960">
            <v>37945</v>
          </cell>
          <cell r="N2960">
            <v>1002</v>
          </cell>
          <cell r="P2960">
            <v>215</v>
          </cell>
          <cell r="Q2960">
            <v>0</v>
          </cell>
          <cell r="R2960">
            <v>43.419998168945313</v>
          </cell>
          <cell r="S2960">
            <v>10.390000343322754</v>
          </cell>
          <cell r="T2960">
            <v>0</v>
          </cell>
          <cell r="U2960">
            <v>5.4099998474121094</v>
          </cell>
          <cell r="V2960">
            <v>179.8800048828125</v>
          </cell>
          <cell r="W2960" t="str">
            <v>CISCO_DAILY_BILL_DTL20031223.TXT</v>
          </cell>
          <cell r="X2960">
            <v>37981</v>
          </cell>
          <cell r="Z2960" t="str">
            <v>Print Summary</v>
          </cell>
        </row>
        <row r="2961">
          <cell r="E2961">
            <v>38008</v>
          </cell>
          <cell r="F2961">
            <v>31</v>
          </cell>
          <cell r="G2961">
            <v>1123</v>
          </cell>
          <cell r="K2961" t="str">
            <v>DR</v>
          </cell>
          <cell r="L2961">
            <v>37977</v>
          </cell>
          <cell r="N2961">
            <v>910</v>
          </cell>
          <cell r="P2961">
            <v>200</v>
          </cell>
          <cell r="Q2961">
            <v>13</v>
          </cell>
          <cell r="R2961">
            <v>39.419998168945313</v>
          </cell>
          <cell r="S2961">
            <v>9.6599998474121094</v>
          </cell>
          <cell r="T2961">
            <v>8.5600004196166992</v>
          </cell>
          <cell r="U2961">
            <v>5</v>
          </cell>
          <cell r="V2961">
            <v>171.11000061035156</v>
          </cell>
          <cell r="W2961" t="str">
            <v>CISCO_DAILY_BILL_DTL20040123.TXT</v>
          </cell>
          <cell r="X2961">
            <v>38012</v>
          </cell>
          <cell r="Z2961" t="str">
            <v>Print Summary</v>
          </cell>
        </row>
        <row r="2962">
          <cell r="E2962">
            <v>38040</v>
          </cell>
          <cell r="F2962">
            <v>32</v>
          </cell>
          <cell r="G2962">
            <v>1134</v>
          </cell>
          <cell r="K2962" t="str">
            <v>DR</v>
          </cell>
          <cell r="L2962">
            <v>38008</v>
          </cell>
          <cell r="N2962">
            <v>952</v>
          </cell>
          <cell r="P2962">
            <v>167</v>
          </cell>
          <cell r="Q2962">
            <v>15</v>
          </cell>
          <cell r="R2962">
            <v>40.779998779296875</v>
          </cell>
          <cell r="S2962">
            <v>7.9899997711181641</v>
          </cell>
          <cell r="T2962">
            <v>9.869999885559082</v>
          </cell>
          <cell r="U2962">
            <v>5.5900001525878906</v>
          </cell>
          <cell r="V2962">
            <v>172.33999633789063</v>
          </cell>
          <cell r="W2962" t="str">
            <v>CISCO_DAILY_BILL_DTL20040224.TXT</v>
          </cell>
          <cell r="X2962">
            <v>38042</v>
          </cell>
          <cell r="Z2962" t="str">
            <v>Print Summary</v>
          </cell>
        </row>
        <row r="2963">
          <cell r="E2963">
            <v>38069</v>
          </cell>
          <cell r="F2963">
            <v>29</v>
          </cell>
          <cell r="G2963">
            <v>960</v>
          </cell>
          <cell r="K2963" t="str">
            <v>DR</v>
          </cell>
          <cell r="L2963">
            <v>38040</v>
          </cell>
          <cell r="N2963">
            <v>782</v>
          </cell>
          <cell r="P2963">
            <v>178</v>
          </cell>
          <cell r="Q2963">
            <v>0</v>
          </cell>
          <cell r="R2963">
            <v>33.5</v>
          </cell>
          <cell r="S2963">
            <v>8.5100002288818359</v>
          </cell>
          <cell r="T2963">
            <v>0</v>
          </cell>
          <cell r="U2963">
            <v>4.7399997711181641</v>
          </cell>
          <cell r="V2963">
            <v>137.41999816894531</v>
          </cell>
          <cell r="W2963" t="str">
            <v>CISCO_DAILY_BILL_DTL20040324.TXT</v>
          </cell>
          <cell r="X2963">
            <v>38071</v>
          </cell>
          <cell r="Z2963" t="str">
            <v>Print Summary</v>
          </cell>
        </row>
        <row r="2964">
          <cell r="E2964">
            <v>38098</v>
          </cell>
          <cell r="F2964">
            <v>29</v>
          </cell>
          <cell r="G2964">
            <v>951</v>
          </cell>
          <cell r="K2964" t="str">
            <v>DR</v>
          </cell>
          <cell r="L2964">
            <v>38069</v>
          </cell>
          <cell r="N2964">
            <v>755</v>
          </cell>
          <cell r="P2964">
            <v>196</v>
          </cell>
          <cell r="Q2964">
            <v>0</v>
          </cell>
          <cell r="R2964">
            <v>27.639999389648438</v>
          </cell>
          <cell r="S2964">
            <v>8.369999885559082</v>
          </cell>
          <cell r="T2964">
            <v>0</v>
          </cell>
          <cell r="U2964">
            <v>4.6999998092651367</v>
          </cell>
          <cell r="V2964">
            <v>135.02999877929688</v>
          </cell>
          <cell r="W2964" t="str">
            <v>CISCO_DAILY_BILL_DTL20040422.TXT</v>
          </cell>
          <cell r="X2964">
            <v>38100</v>
          </cell>
          <cell r="Z2964" t="str">
            <v>Print Summary</v>
          </cell>
        </row>
        <row r="2965">
          <cell r="E2965">
            <v>38130</v>
          </cell>
          <cell r="F2965">
            <v>32</v>
          </cell>
          <cell r="G2965">
            <v>1097</v>
          </cell>
          <cell r="K2965" t="str">
            <v>DR</v>
          </cell>
          <cell r="L2965">
            <v>38098</v>
          </cell>
          <cell r="N2965">
            <v>900</v>
          </cell>
          <cell r="P2965">
            <v>197</v>
          </cell>
          <cell r="Q2965">
            <v>0</v>
          </cell>
          <cell r="R2965">
            <v>24.219999313354492</v>
          </cell>
          <cell r="S2965">
            <v>20.659999847412109</v>
          </cell>
          <cell r="T2965">
            <v>0</v>
          </cell>
          <cell r="U2965">
            <v>5.4099998474121094</v>
          </cell>
          <cell r="V2965">
            <v>175.03999328613281</v>
          </cell>
          <cell r="W2965" t="str">
            <v>CISCO_DAILY_BILL_DTL20040524.TXT</v>
          </cell>
          <cell r="X2965">
            <v>38132</v>
          </cell>
          <cell r="Z2965" t="str">
            <v>Print Summary</v>
          </cell>
        </row>
        <row r="2966">
          <cell r="E2966">
            <v>38160</v>
          </cell>
          <cell r="F2966">
            <v>30</v>
          </cell>
          <cell r="G2966">
            <v>1030</v>
          </cell>
          <cell r="K2966" t="str">
            <v>DR</v>
          </cell>
          <cell r="L2966">
            <v>38130</v>
          </cell>
          <cell r="N2966">
            <v>849</v>
          </cell>
          <cell r="P2966">
            <v>181</v>
          </cell>
          <cell r="Q2966">
            <v>0</v>
          </cell>
          <cell r="R2966">
            <v>23.120000839233398</v>
          </cell>
          <cell r="S2966">
            <v>24.840000152587891</v>
          </cell>
          <cell r="T2966">
            <v>0</v>
          </cell>
          <cell r="U2966">
            <v>5.0799999237060547</v>
          </cell>
          <cell r="V2966">
            <v>172.1199951171875</v>
          </cell>
          <cell r="W2966" t="str">
            <v>CISCO_DAILY_BILL_DTL20040623.TXT</v>
          </cell>
          <cell r="X2966">
            <v>38162</v>
          </cell>
          <cell r="Z2966" t="str">
            <v>Print Summary</v>
          </cell>
        </row>
        <row r="2967">
          <cell r="E2967">
            <v>38190</v>
          </cell>
          <cell r="F2967">
            <v>30</v>
          </cell>
          <cell r="G2967">
            <v>1051</v>
          </cell>
          <cell r="K2967" t="str">
            <v>DR</v>
          </cell>
          <cell r="L2967">
            <v>38160</v>
          </cell>
          <cell r="N2967">
            <v>872</v>
          </cell>
          <cell r="P2967">
            <v>160</v>
          </cell>
          <cell r="Q2967">
            <v>19</v>
          </cell>
          <cell r="R2967">
            <v>23.739999771118164</v>
          </cell>
          <cell r="S2967">
            <v>21.959999084472656</v>
          </cell>
          <cell r="T2967">
            <v>8.6899995803833008</v>
          </cell>
          <cell r="U2967">
            <v>5.179999828338623</v>
          </cell>
          <cell r="V2967">
            <v>181.82000732421875</v>
          </cell>
          <cell r="W2967" t="str">
            <v>CISCO_DAILY_BILL_DTL20040723.TXT</v>
          </cell>
          <cell r="X2967">
            <v>38194</v>
          </cell>
          <cell r="Z2967" t="str">
            <v>Print Summary</v>
          </cell>
        </row>
        <row r="2968">
          <cell r="E2968">
            <v>38221</v>
          </cell>
          <cell r="F2968">
            <v>31</v>
          </cell>
          <cell r="G2968">
            <v>1065</v>
          </cell>
          <cell r="K2968" t="str">
            <v>DR</v>
          </cell>
          <cell r="L2968">
            <v>38190</v>
          </cell>
          <cell r="N2968">
            <v>900</v>
          </cell>
          <cell r="P2968">
            <v>125</v>
          </cell>
          <cell r="Q2968">
            <v>40</v>
          </cell>
          <cell r="R2968">
            <v>24.510000228881836</v>
          </cell>
          <cell r="S2968">
            <v>17.149999618530273</v>
          </cell>
          <cell r="T2968">
            <v>18.290000915527344</v>
          </cell>
          <cell r="U2968">
            <v>5.25</v>
          </cell>
          <cell r="V2968">
            <v>188.3800048828125</v>
          </cell>
          <cell r="W2968" t="str">
            <v>CISCO_DAILY_BILL_DTL20040823.TXT</v>
          </cell>
          <cell r="X2968">
            <v>38223</v>
          </cell>
          <cell r="Z2968" t="str">
            <v>Print Summary</v>
          </cell>
        </row>
        <row r="2969">
          <cell r="E2969">
            <v>38252</v>
          </cell>
          <cell r="F2969">
            <v>31</v>
          </cell>
          <cell r="G2969">
            <v>1512</v>
          </cell>
          <cell r="K2969" t="str">
            <v>DR</v>
          </cell>
          <cell r="L2969">
            <v>38221</v>
          </cell>
          <cell r="N2969">
            <v>1253</v>
          </cell>
          <cell r="P2969">
            <v>168</v>
          </cell>
          <cell r="Q2969">
            <v>91</v>
          </cell>
          <cell r="R2969">
            <v>26.260000228881836</v>
          </cell>
          <cell r="S2969">
            <v>22.079999923706055</v>
          </cell>
          <cell r="T2969">
            <v>40.959999084472656</v>
          </cell>
          <cell r="U2969">
            <v>7.440000057220459</v>
          </cell>
          <cell r="V2969">
            <v>294.3599853515625</v>
          </cell>
          <cell r="W2969" t="str">
            <v>CISCO_DAILY_BILL_DTL20040924.TXT</v>
          </cell>
          <cell r="X2969">
            <v>38257</v>
          </cell>
          <cell r="Z2969" t="str">
            <v>Print Summary</v>
          </cell>
          <cell r="AA2969" t="str">
            <v>CPP Notification Failure. Move 38 kWh from super peak to on peak.</v>
          </cell>
        </row>
        <row r="2970">
          <cell r="E2970">
            <v>37903</v>
          </cell>
          <cell r="F2970">
            <v>28</v>
          </cell>
          <cell r="G2970">
            <v>2327</v>
          </cell>
          <cell r="K2970" t="str">
            <v>DR</v>
          </cell>
          <cell r="L2970">
            <v>37875</v>
          </cell>
          <cell r="N2970">
            <v>2051</v>
          </cell>
          <cell r="P2970">
            <v>276</v>
          </cell>
          <cell r="Q2970">
            <v>0</v>
          </cell>
          <cell r="R2970">
            <v>11.409999847412109</v>
          </cell>
          <cell r="S2970">
            <v>47.709999084472656</v>
          </cell>
          <cell r="T2970">
            <v>0</v>
          </cell>
          <cell r="U2970">
            <v>10.329999923706055</v>
          </cell>
          <cell r="V2970">
            <v>348.57000732421875</v>
          </cell>
          <cell r="W2970" t="str">
            <v>CISCO_DAILY_BILL_DTL20031014.TXT</v>
          </cell>
          <cell r="X2970">
            <v>37909</v>
          </cell>
          <cell r="Z2970" t="str">
            <v>Print Summary</v>
          </cell>
          <cell r="AA2970" t="str">
            <v>CPP Notification Failure. Move 36 kWh from super peak to on peak.</v>
          </cell>
        </row>
        <row r="2971">
          <cell r="E2971">
            <v>37935</v>
          </cell>
          <cell r="F2971">
            <v>32</v>
          </cell>
          <cell r="G2971">
            <v>2544</v>
          </cell>
          <cell r="K2971" t="str">
            <v>DR</v>
          </cell>
          <cell r="L2971">
            <v>37903</v>
          </cell>
          <cell r="N2971">
            <v>2263</v>
          </cell>
          <cell r="P2971">
            <v>281</v>
          </cell>
          <cell r="Q2971">
            <v>0</v>
          </cell>
          <cell r="R2971">
            <v>31.309999465942383</v>
          </cell>
          <cell r="S2971">
            <v>54.229999542236328</v>
          </cell>
          <cell r="T2971">
            <v>0</v>
          </cell>
          <cell r="U2971">
            <v>11.300000190734863</v>
          </cell>
          <cell r="V2971">
            <v>399.3599853515625</v>
          </cell>
          <cell r="W2971" t="str">
            <v>CISCO_DAILY_BILL_DTL20031112.TXT</v>
          </cell>
          <cell r="X2971">
            <v>37938</v>
          </cell>
          <cell r="Z2971" t="str">
            <v>Print Summary</v>
          </cell>
          <cell r="AA2971" t="str">
            <v>CPP Notification Failure. Move 16 kWh from super peak to on peak.</v>
          </cell>
        </row>
        <row r="2972">
          <cell r="E2972">
            <v>37965</v>
          </cell>
          <cell r="F2972">
            <v>30</v>
          </cell>
          <cell r="G2972">
            <v>2105</v>
          </cell>
          <cell r="K2972" t="str">
            <v>DR</v>
          </cell>
          <cell r="L2972">
            <v>37935</v>
          </cell>
          <cell r="N2972">
            <v>1875</v>
          </cell>
          <cell r="P2972">
            <v>230</v>
          </cell>
          <cell r="Q2972">
            <v>0</v>
          </cell>
          <cell r="R2972">
            <v>63.790000915527344</v>
          </cell>
          <cell r="S2972">
            <v>60.720001220703125</v>
          </cell>
          <cell r="T2972">
            <v>0</v>
          </cell>
          <cell r="U2972">
            <v>9.3500003814697266</v>
          </cell>
          <cell r="V2972">
            <v>370.29998779296875</v>
          </cell>
          <cell r="W2972" t="str">
            <v>CISCO_DAILY_BILL_DTL20031215.TXT</v>
          </cell>
          <cell r="X2972">
            <v>37971</v>
          </cell>
          <cell r="Z2972" t="str">
            <v>Print Summary</v>
          </cell>
        </row>
        <row r="2973">
          <cell r="E2973">
            <v>37998</v>
          </cell>
          <cell r="F2973">
            <v>33</v>
          </cell>
          <cell r="G2973">
            <v>2674</v>
          </cell>
          <cell r="K2973" t="str">
            <v>DR</v>
          </cell>
          <cell r="L2973">
            <v>37965</v>
          </cell>
          <cell r="N2973">
            <v>2391</v>
          </cell>
          <cell r="P2973">
            <v>274</v>
          </cell>
          <cell r="Q2973">
            <v>9</v>
          </cell>
          <cell r="R2973">
            <v>81.339996337890625</v>
          </cell>
          <cell r="S2973">
            <v>72.339996337890625</v>
          </cell>
          <cell r="T2973">
            <v>4.3600001335144043</v>
          </cell>
          <cell r="U2973">
            <v>11.869999885559082</v>
          </cell>
          <cell r="V2973">
            <v>474.19000244140625</v>
          </cell>
          <cell r="W2973" t="str">
            <v>CISCO_DAILY_BILL_DTL20040114.TXT</v>
          </cell>
          <cell r="X2973">
            <v>38001</v>
          </cell>
          <cell r="Z2973" t="str">
            <v>Print Summary</v>
          </cell>
        </row>
        <row r="2974">
          <cell r="E2974">
            <v>38027</v>
          </cell>
          <cell r="F2974">
            <v>29</v>
          </cell>
          <cell r="G2974">
            <v>2043</v>
          </cell>
          <cell r="K2974" t="str">
            <v>DR</v>
          </cell>
          <cell r="L2974">
            <v>37998</v>
          </cell>
          <cell r="N2974">
            <v>1848</v>
          </cell>
          <cell r="P2974">
            <v>178</v>
          </cell>
          <cell r="Q2974">
            <v>17</v>
          </cell>
          <cell r="R2974">
            <v>62.25</v>
          </cell>
          <cell r="S2974">
            <v>46.939998626708984</v>
          </cell>
          <cell r="T2974">
            <v>8.2200002670288086</v>
          </cell>
          <cell r="U2974">
            <v>9.7700004577636719</v>
          </cell>
          <cell r="V2974">
            <v>353.35000610351563</v>
          </cell>
          <cell r="W2974" t="str">
            <v>CISCO_DAILY_BILL_DTL20040212.TXT</v>
          </cell>
          <cell r="X2974">
            <v>38030</v>
          </cell>
          <cell r="Z2974" t="str">
            <v>Print Summary</v>
          </cell>
        </row>
        <row r="2975">
          <cell r="E2975">
            <v>38057</v>
          </cell>
          <cell r="F2975">
            <v>30</v>
          </cell>
          <cell r="G2975">
            <v>2030</v>
          </cell>
          <cell r="K2975" t="str">
            <v>DR</v>
          </cell>
          <cell r="L2975">
            <v>38027</v>
          </cell>
          <cell r="N2975">
            <v>1858</v>
          </cell>
          <cell r="P2975">
            <v>172</v>
          </cell>
          <cell r="Q2975">
            <v>0</v>
          </cell>
          <cell r="R2975">
            <v>62.299999237060547</v>
          </cell>
          <cell r="S2975">
            <v>45.319999694824219</v>
          </cell>
          <cell r="T2975">
            <v>0</v>
          </cell>
          <cell r="U2975">
            <v>10</v>
          </cell>
          <cell r="V2975">
            <v>342.20999145507813</v>
          </cell>
          <cell r="W2975" t="str">
            <v>CISCO_DAILY_BILL_DTL20040315.TXT</v>
          </cell>
          <cell r="X2975">
            <v>38062</v>
          </cell>
          <cell r="Z2975" t="str">
            <v>Print Summary</v>
          </cell>
        </row>
        <row r="2976">
          <cell r="E2976">
            <v>38088</v>
          </cell>
          <cell r="F2976">
            <v>31</v>
          </cell>
          <cell r="G2976">
            <v>2087</v>
          </cell>
          <cell r="K2976" t="str">
            <v>DR</v>
          </cell>
          <cell r="L2976">
            <v>38057</v>
          </cell>
          <cell r="N2976">
            <v>1913</v>
          </cell>
          <cell r="P2976">
            <v>174</v>
          </cell>
          <cell r="Q2976">
            <v>0</v>
          </cell>
          <cell r="R2976">
            <v>62.990001678466797</v>
          </cell>
          <cell r="S2976">
            <v>45.849998474121094</v>
          </cell>
          <cell r="T2976">
            <v>0</v>
          </cell>
          <cell r="U2976">
            <v>10.289999961853027</v>
          </cell>
          <cell r="V2976">
            <v>352.92999267578125</v>
          </cell>
          <cell r="W2976" t="str">
            <v>CISCO_DAILY_BILL_DTL20040413.TXT</v>
          </cell>
          <cell r="X2976">
            <v>38091</v>
          </cell>
          <cell r="Z2976" t="str">
            <v>Print Summary</v>
          </cell>
        </row>
        <row r="2977">
          <cell r="E2977">
            <v>38118</v>
          </cell>
          <cell r="F2977">
            <v>30</v>
          </cell>
          <cell r="G2977">
            <v>1897</v>
          </cell>
          <cell r="K2977" t="str">
            <v>DR</v>
          </cell>
          <cell r="L2977">
            <v>38088</v>
          </cell>
          <cell r="N2977">
            <v>1749</v>
          </cell>
          <cell r="P2977">
            <v>148</v>
          </cell>
          <cell r="Q2977">
            <v>0</v>
          </cell>
          <cell r="R2977">
            <v>10.840000152587891</v>
          </cell>
          <cell r="S2977">
            <v>31.319999694824219</v>
          </cell>
          <cell r="T2977">
            <v>0</v>
          </cell>
          <cell r="U2977">
            <v>9.3599996566772461</v>
          </cell>
          <cell r="V2977">
            <v>293.51998901367188</v>
          </cell>
          <cell r="W2977" t="str">
            <v>CISCO_DAILY_BILL_DTL20040514.TXT</v>
          </cell>
          <cell r="X2977">
            <v>38124</v>
          </cell>
          <cell r="Z2977" t="str">
            <v>Print Summary</v>
          </cell>
        </row>
        <row r="2978">
          <cell r="E2978">
            <v>38148</v>
          </cell>
          <cell r="F2978">
            <v>30</v>
          </cell>
          <cell r="G2978">
            <v>1891</v>
          </cell>
          <cell r="K2978" t="str">
            <v>DR</v>
          </cell>
          <cell r="L2978">
            <v>38118</v>
          </cell>
          <cell r="N2978">
            <v>1740</v>
          </cell>
          <cell r="P2978">
            <v>151</v>
          </cell>
          <cell r="Q2978">
            <v>0</v>
          </cell>
          <cell r="R2978">
            <v>-20.479999542236328</v>
          </cell>
          <cell r="S2978">
            <v>23.489999771118164</v>
          </cell>
          <cell r="T2978">
            <v>0</v>
          </cell>
          <cell r="U2978">
            <v>9.3199996948242188</v>
          </cell>
          <cell r="V2978">
            <v>261.30999755859375</v>
          </cell>
          <cell r="W2978" t="str">
            <v>CISCO_DAILY_BILL_DTL20040615.TXT</v>
          </cell>
          <cell r="X2978">
            <v>38154</v>
          </cell>
          <cell r="Z2978" t="str">
            <v>Print Summary</v>
          </cell>
        </row>
        <row r="2979">
          <cell r="E2979">
            <v>38180</v>
          </cell>
          <cell r="F2979">
            <v>32</v>
          </cell>
          <cell r="G2979">
            <v>2627</v>
          </cell>
          <cell r="K2979" t="str">
            <v>DR</v>
          </cell>
          <cell r="L2979">
            <v>38148</v>
          </cell>
          <cell r="N2979">
            <v>2319</v>
          </cell>
          <cell r="P2979">
            <v>308</v>
          </cell>
          <cell r="Q2979">
            <v>0</v>
          </cell>
          <cell r="R2979">
            <v>-27.290000915527344</v>
          </cell>
          <cell r="S2979">
            <v>47.900001525878906</v>
          </cell>
          <cell r="T2979">
            <v>0</v>
          </cell>
          <cell r="U2979">
            <v>12.949999809265137</v>
          </cell>
          <cell r="V2979">
            <v>391.22000122070313</v>
          </cell>
          <cell r="W2979" t="str">
            <v>CISCO_DAILY_BILL_DTL20040716.TXT</v>
          </cell>
          <cell r="X2979">
            <v>38187</v>
          </cell>
          <cell r="Z2979" t="str">
            <v>Print Summary</v>
          </cell>
        </row>
        <row r="2980">
          <cell r="E2980">
            <v>38209</v>
          </cell>
          <cell r="F2980">
            <v>29</v>
          </cell>
          <cell r="G2980">
            <v>2466</v>
          </cell>
          <cell r="K2980" t="str">
            <v>DR</v>
          </cell>
          <cell r="L2980">
            <v>38180</v>
          </cell>
          <cell r="N2980">
            <v>2134</v>
          </cell>
          <cell r="P2980">
            <v>274</v>
          </cell>
          <cell r="Q2980">
            <v>58</v>
          </cell>
          <cell r="R2980">
            <v>-25.120000839233398</v>
          </cell>
          <cell r="S2980">
            <v>42.619998931884766</v>
          </cell>
          <cell r="T2980">
            <v>37.599998474121094</v>
          </cell>
          <cell r="U2980">
            <v>12.159999847412109</v>
          </cell>
          <cell r="V2980">
            <v>404.19000244140625</v>
          </cell>
          <cell r="W2980" t="str">
            <v>CISCO_DAILY_BILL_DTL20040813.TXT</v>
          </cell>
          <cell r="X2980">
            <v>38215</v>
          </cell>
          <cell r="Z2980" t="str">
            <v>Print Summary</v>
          </cell>
        </row>
        <row r="2981">
          <cell r="E2981">
            <v>38242</v>
          </cell>
          <cell r="F2981">
            <v>33</v>
          </cell>
          <cell r="G2981">
            <v>2212</v>
          </cell>
          <cell r="K2981" t="str">
            <v>DR</v>
          </cell>
          <cell r="L2981">
            <v>38209</v>
          </cell>
          <cell r="N2981">
            <v>2049</v>
          </cell>
          <cell r="P2981">
            <v>132</v>
          </cell>
          <cell r="Q2981">
            <v>31</v>
          </cell>
          <cell r="R2981">
            <v>-30.920000076293945</v>
          </cell>
          <cell r="S2981">
            <v>20.159999847412109</v>
          </cell>
          <cell r="T2981">
            <v>19.889999389648438</v>
          </cell>
          <cell r="U2981">
            <v>10.909999847412109</v>
          </cell>
          <cell r="V2981">
            <v>319.82998657226563</v>
          </cell>
          <cell r="W2981" t="str">
            <v>CISCO_DAILY_BILL_DTL20040914.TXT</v>
          </cell>
          <cell r="X2981">
            <v>38245</v>
          </cell>
          <cell r="Z2981" t="str">
            <v>Print Summary</v>
          </cell>
        </row>
        <row r="2982">
          <cell r="E2982">
            <v>37858</v>
          </cell>
          <cell r="F2982">
            <v>28</v>
          </cell>
          <cell r="G2982">
            <v>778</v>
          </cell>
          <cell r="K2982" t="str">
            <v>DR</v>
          </cell>
          <cell r="L2982">
            <v>37830</v>
          </cell>
          <cell r="N2982">
            <v>658</v>
          </cell>
          <cell r="P2982">
            <v>120</v>
          </cell>
          <cell r="Q2982">
            <v>0</v>
          </cell>
          <cell r="R2982">
            <v>3.2000000476837158</v>
          </cell>
          <cell r="S2982">
            <v>20.659999847412109</v>
          </cell>
          <cell r="T2982">
            <v>0</v>
          </cell>
          <cell r="U2982">
            <v>3.9900000095367432</v>
          </cell>
          <cell r="V2982">
            <v>103.05999755859375</v>
          </cell>
          <cell r="W2982" t="str">
            <v>CISCO_DAILY_BILL_DTL20030827.TXT</v>
          </cell>
          <cell r="X2982">
            <v>37861</v>
          </cell>
          <cell r="Z2982" t="str">
            <v>Print Summary</v>
          </cell>
          <cell r="AA2982" t="str">
            <v>CPP Notification Failure. Move 11 kWh from super peak to on peak.</v>
          </cell>
        </row>
        <row r="2983">
          <cell r="E2983">
            <v>37888</v>
          </cell>
          <cell r="F2983">
            <v>30</v>
          </cell>
          <cell r="G2983">
            <v>893</v>
          </cell>
          <cell r="K2983" t="str">
            <v>DR</v>
          </cell>
          <cell r="L2983">
            <v>37858</v>
          </cell>
          <cell r="N2983">
            <v>764</v>
          </cell>
          <cell r="P2983">
            <v>129</v>
          </cell>
          <cell r="Q2983">
            <v>0</v>
          </cell>
          <cell r="R2983">
            <v>4.1500000953674316</v>
          </cell>
          <cell r="S2983">
            <v>22.280000686645508</v>
          </cell>
          <cell r="T2983">
            <v>0</v>
          </cell>
          <cell r="U2983">
            <v>4.0900001525878906</v>
          </cell>
          <cell r="V2983">
            <v>118.26000213623047</v>
          </cell>
          <cell r="W2983" t="str">
            <v>CISCO_DAILY_BILL_DTL20030926.TXT</v>
          </cell>
          <cell r="X2983">
            <v>37893</v>
          </cell>
          <cell r="Z2983" t="str">
            <v>Print Summary</v>
          </cell>
          <cell r="AA2983" t="str">
            <v>CPP Notification Failure. Move 14 kWh from super peak to on peak.</v>
          </cell>
        </row>
        <row r="2984">
          <cell r="E2984">
            <v>37917</v>
          </cell>
          <cell r="F2984">
            <v>29</v>
          </cell>
          <cell r="G2984">
            <v>888</v>
          </cell>
          <cell r="K2984" t="str">
            <v>DR</v>
          </cell>
          <cell r="L2984">
            <v>37888</v>
          </cell>
          <cell r="N2984">
            <v>757</v>
          </cell>
          <cell r="P2984">
            <v>115</v>
          </cell>
          <cell r="Q2984">
            <v>16</v>
          </cell>
          <cell r="R2984">
            <v>4.2100000381469727</v>
          </cell>
          <cell r="S2984">
            <v>19.870000839233398</v>
          </cell>
          <cell r="T2984">
            <v>10.649999618530273</v>
          </cell>
          <cell r="U2984">
            <v>3.940000057220459</v>
          </cell>
          <cell r="V2984">
            <v>127.94000244140625</v>
          </cell>
          <cell r="W2984" t="str">
            <v>CISCO_DAILY_BILL_DTL20031028.TXT</v>
          </cell>
          <cell r="X2984">
            <v>37923</v>
          </cell>
          <cell r="Z2984" t="str">
            <v>Print Summary</v>
          </cell>
        </row>
        <row r="2985">
          <cell r="E2985">
            <v>37949</v>
          </cell>
          <cell r="F2985">
            <v>32</v>
          </cell>
          <cell r="G2985">
            <v>1045</v>
          </cell>
          <cell r="K2985" t="str">
            <v>DR</v>
          </cell>
          <cell r="L2985">
            <v>37917</v>
          </cell>
          <cell r="N2985">
            <v>894</v>
          </cell>
          <cell r="P2985">
            <v>151</v>
          </cell>
          <cell r="Q2985">
            <v>0</v>
          </cell>
          <cell r="R2985">
            <v>24.639999389648438</v>
          </cell>
          <cell r="S2985">
            <v>36.130001068115234</v>
          </cell>
          <cell r="T2985">
            <v>0</v>
          </cell>
          <cell r="U2985">
            <v>4.6399998664855957</v>
          </cell>
          <cell r="V2985">
            <v>159.38999938964844</v>
          </cell>
          <cell r="W2985" t="str">
            <v>CISCO_DAILY_BILL_DTL20031125.TXT</v>
          </cell>
          <cell r="X2985">
            <v>37951</v>
          </cell>
          <cell r="Z2985" t="str">
            <v>Print Summary</v>
          </cell>
        </row>
        <row r="2986">
          <cell r="E2986">
            <v>37980</v>
          </cell>
          <cell r="F2986">
            <v>31</v>
          </cell>
          <cell r="G2986">
            <v>1106</v>
          </cell>
          <cell r="K2986" t="str">
            <v>DR</v>
          </cell>
          <cell r="L2986">
            <v>37949</v>
          </cell>
          <cell r="N2986">
            <v>917</v>
          </cell>
          <cell r="P2986">
            <v>189</v>
          </cell>
          <cell r="Q2986">
            <v>0</v>
          </cell>
          <cell r="R2986">
            <v>31.200000762939453</v>
          </cell>
          <cell r="S2986">
            <v>49.900001525878906</v>
          </cell>
          <cell r="T2986">
            <v>0</v>
          </cell>
          <cell r="U2986">
            <v>4.9099998474121094</v>
          </cell>
          <cell r="V2986">
            <v>183.32000732421875</v>
          </cell>
          <cell r="W2986" t="str">
            <v>CISCO_DAILY_BILL_DTL20031226.TXT</v>
          </cell>
          <cell r="X2986">
            <v>37984</v>
          </cell>
          <cell r="Z2986" t="str">
            <v>Print Summary</v>
          </cell>
        </row>
        <row r="2987">
          <cell r="E2987">
            <v>38012</v>
          </cell>
          <cell r="F2987">
            <v>32</v>
          </cell>
          <cell r="G2987">
            <v>1241</v>
          </cell>
          <cell r="K2987" t="str">
            <v>DR</v>
          </cell>
          <cell r="L2987">
            <v>37980</v>
          </cell>
          <cell r="N2987">
            <v>1080</v>
          </cell>
          <cell r="P2987">
            <v>147</v>
          </cell>
          <cell r="Q2987">
            <v>14</v>
          </cell>
          <cell r="R2987">
            <v>36.669998168945313</v>
          </cell>
          <cell r="S2987">
            <v>38.799999237060547</v>
          </cell>
          <cell r="T2987">
            <v>6.7699999809265137</v>
          </cell>
          <cell r="U2987">
            <v>5.5999999046325684</v>
          </cell>
          <cell r="V2987">
            <v>197.52000427246094</v>
          </cell>
          <cell r="W2987" t="str">
            <v>CISCO_DAILY_BILL_DTL20040128.TXT</v>
          </cell>
          <cell r="X2987">
            <v>38015</v>
          </cell>
          <cell r="Z2987" t="str">
            <v>Print Summary</v>
          </cell>
        </row>
        <row r="2988">
          <cell r="E2988">
            <v>38042</v>
          </cell>
          <cell r="F2988">
            <v>30</v>
          </cell>
          <cell r="G2988">
            <v>1067</v>
          </cell>
          <cell r="K2988" t="str">
            <v>DR</v>
          </cell>
          <cell r="L2988">
            <v>38012</v>
          </cell>
          <cell r="N2988">
            <v>921</v>
          </cell>
          <cell r="P2988">
            <v>138</v>
          </cell>
          <cell r="Q2988">
            <v>8</v>
          </cell>
          <cell r="R2988">
            <v>30.879999160766602</v>
          </cell>
          <cell r="S2988">
            <v>36.369998931884766</v>
          </cell>
          <cell r="T2988">
            <v>3.869999885559082</v>
          </cell>
          <cell r="U2988">
            <v>5.2600002288818359</v>
          </cell>
          <cell r="V2988">
            <v>168.3800048828125</v>
          </cell>
          <cell r="W2988" t="str">
            <v>CISCO_DAILY_BILL_DTL20040226.TXT</v>
          </cell>
          <cell r="X2988">
            <v>38044</v>
          </cell>
          <cell r="Z2988" t="str">
            <v>Print Summary</v>
          </cell>
        </row>
        <row r="2989">
          <cell r="E2989">
            <v>38071</v>
          </cell>
          <cell r="F2989">
            <v>29</v>
          </cell>
          <cell r="G2989">
            <v>991</v>
          </cell>
          <cell r="K2989" t="str">
            <v>DR</v>
          </cell>
          <cell r="L2989">
            <v>38042</v>
          </cell>
          <cell r="N2989">
            <v>838</v>
          </cell>
          <cell r="P2989">
            <v>153</v>
          </cell>
          <cell r="Q2989">
            <v>0</v>
          </cell>
          <cell r="R2989">
            <v>28.100000381469727</v>
          </cell>
          <cell r="S2989">
            <v>40.319999694824219</v>
          </cell>
          <cell r="T2989">
            <v>0</v>
          </cell>
          <cell r="U2989">
            <v>4.880000114440918</v>
          </cell>
          <cell r="V2989">
            <v>159.22000122070313</v>
          </cell>
          <cell r="W2989" t="str">
            <v>CISCO_DAILY_BILL_DTL20040326.TXT</v>
          </cell>
          <cell r="X2989">
            <v>38075</v>
          </cell>
          <cell r="Z2989" t="str">
            <v>Print Summary</v>
          </cell>
        </row>
        <row r="2990">
          <cell r="E2990">
            <v>38102</v>
          </cell>
          <cell r="F2990">
            <v>31</v>
          </cell>
          <cell r="G2990">
            <v>1018</v>
          </cell>
          <cell r="K2990" t="str">
            <v>DR</v>
          </cell>
          <cell r="L2990">
            <v>38071</v>
          </cell>
          <cell r="N2990">
            <v>877</v>
          </cell>
          <cell r="P2990">
            <v>141</v>
          </cell>
          <cell r="Q2990">
            <v>0</v>
          </cell>
          <cell r="R2990">
            <v>22.229999542236328</v>
          </cell>
          <cell r="S2990">
            <v>36.110000610351563</v>
          </cell>
          <cell r="T2990">
            <v>0</v>
          </cell>
          <cell r="U2990">
            <v>5.0199999809265137</v>
          </cell>
          <cell r="V2990">
            <v>155.92999267578125</v>
          </cell>
          <cell r="W2990" t="str">
            <v>CISCO_DAILY_BILL_DTL20040426.TXT</v>
          </cell>
          <cell r="X2990">
            <v>38104</v>
          </cell>
          <cell r="Z2990" t="str">
            <v>Print Summary</v>
          </cell>
        </row>
        <row r="2991">
          <cell r="E2991">
            <v>38132</v>
          </cell>
          <cell r="F2991">
            <v>30</v>
          </cell>
          <cell r="G2991">
            <v>956</v>
          </cell>
          <cell r="K2991" t="str">
            <v>DR</v>
          </cell>
          <cell r="L2991">
            <v>38102</v>
          </cell>
          <cell r="N2991">
            <v>806</v>
          </cell>
          <cell r="P2991">
            <v>150</v>
          </cell>
          <cell r="Q2991">
            <v>0</v>
          </cell>
          <cell r="R2991">
            <v>-6.130000114440918</v>
          </cell>
          <cell r="S2991">
            <v>26.239999771118164</v>
          </cell>
          <cell r="T2991">
            <v>0</v>
          </cell>
          <cell r="U2991">
            <v>4.7100000381469727</v>
          </cell>
          <cell r="V2991">
            <v>131.47000122070313</v>
          </cell>
          <cell r="W2991" t="str">
            <v>CISCO_DAILY_BILL_DTL20040526.TXT</v>
          </cell>
          <cell r="X2991">
            <v>38134</v>
          </cell>
          <cell r="Z2991" t="str">
            <v>Print Summary</v>
          </cell>
        </row>
        <row r="2992">
          <cell r="E2992">
            <v>38162</v>
          </cell>
          <cell r="F2992">
            <v>30</v>
          </cell>
          <cell r="G2992">
            <v>1003</v>
          </cell>
          <cell r="K2992" t="str">
            <v>DR</v>
          </cell>
          <cell r="L2992">
            <v>38132</v>
          </cell>
          <cell r="N2992">
            <v>848</v>
          </cell>
          <cell r="P2992">
            <v>155</v>
          </cell>
          <cell r="Q2992">
            <v>0</v>
          </cell>
          <cell r="R2992">
            <v>-9.9799995422363281</v>
          </cell>
          <cell r="S2992">
            <v>24.110000610351563</v>
          </cell>
          <cell r="T2992">
            <v>0</v>
          </cell>
          <cell r="U2992">
            <v>4.940000057220459</v>
          </cell>
          <cell r="V2992">
            <v>135.50999450683594</v>
          </cell>
          <cell r="W2992" t="str">
            <v>CISCO_DAILY_BILL_DTL20040625.TXT</v>
          </cell>
          <cell r="X2992">
            <v>38166</v>
          </cell>
          <cell r="Z2992" t="str">
            <v>Print Summary</v>
          </cell>
        </row>
        <row r="2993">
          <cell r="E2993">
            <v>38194</v>
          </cell>
          <cell r="F2993">
            <v>32</v>
          </cell>
          <cell r="G2993">
            <v>1018</v>
          </cell>
          <cell r="K2993" t="str">
            <v>DR</v>
          </cell>
          <cell r="L2993">
            <v>38162</v>
          </cell>
          <cell r="N2993">
            <v>884</v>
          </cell>
          <cell r="P2993">
            <v>123</v>
          </cell>
          <cell r="Q2993">
            <v>11</v>
          </cell>
          <cell r="R2993">
            <v>-10.399999618530273</v>
          </cell>
          <cell r="S2993">
            <v>19.129999160766602</v>
          </cell>
          <cell r="T2993">
            <v>7.130000114440918</v>
          </cell>
          <cell r="U2993">
            <v>5.0199999809265137</v>
          </cell>
          <cell r="V2993">
            <v>137.21000671386719</v>
          </cell>
          <cell r="W2993" t="str">
            <v>CISCO_DAILY_BILL_DTL20040727.TXT</v>
          </cell>
          <cell r="X2993">
            <v>38196</v>
          </cell>
          <cell r="Z2993" t="str">
            <v>Print Summary</v>
          </cell>
        </row>
        <row r="2994">
          <cell r="E2994">
            <v>38223</v>
          </cell>
          <cell r="F2994">
            <v>29</v>
          </cell>
          <cell r="G2994">
            <v>880</v>
          </cell>
          <cell r="K2994" t="str">
            <v>DR</v>
          </cell>
          <cell r="L2994">
            <v>38194</v>
          </cell>
          <cell r="N2994">
            <v>744</v>
          </cell>
          <cell r="P2994">
            <v>123</v>
          </cell>
          <cell r="Q2994">
            <v>13</v>
          </cell>
          <cell r="R2994">
            <v>-8.7600002288818359</v>
          </cell>
          <cell r="S2994">
            <v>19.129999160766602</v>
          </cell>
          <cell r="T2994">
            <v>8.4300003051757813</v>
          </cell>
          <cell r="U2994">
            <v>4.3400001525878906</v>
          </cell>
          <cell r="V2994">
            <v>122.19999694824219</v>
          </cell>
          <cell r="W2994" t="str">
            <v>CISCO_DAILY_BILL_DTL20040825.TXT</v>
          </cell>
          <cell r="X2994">
            <v>38225</v>
          </cell>
          <cell r="Z2994" t="str">
            <v>Print Summary</v>
          </cell>
        </row>
        <row r="2995">
          <cell r="E2995">
            <v>38256</v>
          </cell>
          <cell r="F2995">
            <v>33</v>
          </cell>
          <cell r="G2995">
            <v>968</v>
          </cell>
          <cell r="K2995" t="str">
            <v>DR</v>
          </cell>
          <cell r="L2995">
            <v>38223</v>
          </cell>
          <cell r="N2995">
            <v>847</v>
          </cell>
          <cell r="P2995">
            <v>104</v>
          </cell>
          <cell r="Q2995">
            <v>17</v>
          </cell>
          <cell r="R2995">
            <v>-15.25</v>
          </cell>
          <cell r="S2995">
            <v>15.539999961853027</v>
          </cell>
          <cell r="T2995">
            <v>10.909999847412109</v>
          </cell>
          <cell r="U2995">
            <v>4.7699999809265137</v>
          </cell>
          <cell r="V2995">
            <v>127.04000091552734</v>
          </cell>
          <cell r="W2995" t="str">
            <v>CISCO_DAILY_BILL_DTL20040927.TXT</v>
          </cell>
          <cell r="X2995">
            <v>38258</v>
          </cell>
          <cell r="Z2995" t="str">
            <v>Print Summary</v>
          </cell>
        </row>
        <row r="2996">
          <cell r="E2996">
            <v>37819</v>
          </cell>
          <cell r="F2996">
            <v>17</v>
          </cell>
          <cell r="G2996">
            <v>374</v>
          </cell>
          <cell r="K2996" t="str">
            <v>DR</v>
          </cell>
          <cell r="L2996">
            <v>37802</v>
          </cell>
          <cell r="N2996">
            <v>337</v>
          </cell>
          <cell r="P2996">
            <v>36</v>
          </cell>
          <cell r="Q2996">
            <v>1</v>
          </cell>
          <cell r="R2996">
            <v>14.779999732971191</v>
          </cell>
          <cell r="S2996">
            <v>5.5399999618530273</v>
          </cell>
          <cell r="T2996">
            <v>0.4699999988079071</v>
          </cell>
          <cell r="U2996">
            <v>1.9099999666213989</v>
          </cell>
          <cell r="V2996">
            <v>56.549999237060547</v>
          </cell>
          <cell r="W2996" t="str">
            <v>CISCO_DAILY_BILL_DTL20030721.TXT</v>
          </cell>
          <cell r="X2996">
            <v>37824</v>
          </cell>
          <cell r="Z2996" t="str">
            <v>Print Summary</v>
          </cell>
          <cell r="AA2996" t="str">
            <v xml:space="preserve"> CPP Notification Failure. The customer was billed for CPP events for which they were not notified.</v>
          </cell>
        </row>
        <row r="2997">
          <cell r="E2997">
            <v>37850</v>
          </cell>
          <cell r="F2997">
            <v>31</v>
          </cell>
          <cell r="G2997">
            <v>870</v>
          </cell>
          <cell r="K2997" t="str">
            <v>DR</v>
          </cell>
          <cell r="L2997">
            <v>37819</v>
          </cell>
          <cell r="N2997">
            <v>796</v>
          </cell>
          <cell r="P2997">
            <v>68</v>
          </cell>
          <cell r="Q2997">
            <v>6</v>
          </cell>
          <cell r="R2997">
            <v>34.919998168945313</v>
          </cell>
          <cell r="S2997">
            <v>10.460000038146973</v>
          </cell>
          <cell r="T2997">
            <v>2.8399999141693115</v>
          </cell>
          <cell r="U2997">
            <v>4.4600000381469727</v>
          </cell>
          <cell r="V2997">
            <v>136.22999572753906</v>
          </cell>
          <cell r="W2997" t="str">
            <v>CISCO_DAILY_BILL_DTL20030819.TXT</v>
          </cell>
          <cell r="X2997">
            <v>37853</v>
          </cell>
          <cell r="Z2997" t="str">
            <v>Print Summary</v>
          </cell>
        </row>
        <row r="2998">
          <cell r="E2998">
            <v>37880</v>
          </cell>
          <cell r="F2998">
            <v>30</v>
          </cell>
          <cell r="G2998">
            <v>730</v>
          </cell>
          <cell r="K2998" t="str">
            <v>DR</v>
          </cell>
          <cell r="L2998">
            <v>37850</v>
          </cell>
          <cell r="N2998">
            <v>636</v>
          </cell>
          <cell r="P2998">
            <v>87</v>
          </cell>
          <cell r="Q2998">
            <v>7</v>
          </cell>
          <cell r="R2998">
            <v>28.149999618530273</v>
          </cell>
          <cell r="S2998">
            <v>13.430000305175781</v>
          </cell>
          <cell r="T2998">
            <v>3.3199999332427979</v>
          </cell>
          <cell r="U2998">
            <v>3.4500000476837158</v>
          </cell>
          <cell r="V2998">
            <v>116.18000030517578</v>
          </cell>
          <cell r="W2998" t="str">
            <v>CISCO_DAILY_BILL_DTL20030917.TXT</v>
          </cell>
          <cell r="X2998">
            <v>37882</v>
          </cell>
          <cell r="Z2998" t="str">
            <v>Print Summary</v>
          </cell>
        </row>
        <row r="2999">
          <cell r="E2999">
            <v>37909</v>
          </cell>
          <cell r="F2999">
            <v>29</v>
          </cell>
          <cell r="G2999">
            <v>429</v>
          </cell>
          <cell r="K2999" t="str">
            <v>DR</v>
          </cell>
          <cell r="L2999">
            <v>37880</v>
          </cell>
          <cell r="N2999">
            <v>364</v>
          </cell>
          <cell r="P2999">
            <v>59</v>
          </cell>
          <cell r="Q2999">
            <v>6</v>
          </cell>
          <cell r="R2999">
            <v>16.209999084472656</v>
          </cell>
          <cell r="S2999">
            <v>9.1099996566772461</v>
          </cell>
          <cell r="T2999">
            <v>2.8399999141693115</v>
          </cell>
          <cell r="U2999">
            <v>1.8999999761581421</v>
          </cell>
          <cell r="V2999">
            <v>65.339996337890625</v>
          </cell>
          <cell r="W2999" t="str">
            <v>CISCO_DAILY_BILL_DTL20031017.TXT</v>
          </cell>
          <cell r="X2999">
            <v>37914</v>
          </cell>
          <cell r="Z2999" t="str">
            <v>Print Summary</v>
          </cell>
        </row>
        <row r="3000">
          <cell r="E3000">
            <v>37941</v>
          </cell>
          <cell r="F3000">
            <v>32</v>
          </cell>
          <cell r="G3000">
            <v>659</v>
          </cell>
          <cell r="K3000" t="str">
            <v>DR</v>
          </cell>
          <cell r="L3000">
            <v>37909</v>
          </cell>
          <cell r="N3000">
            <v>573</v>
          </cell>
          <cell r="P3000">
            <v>85</v>
          </cell>
          <cell r="Q3000">
            <v>1</v>
          </cell>
          <cell r="R3000">
            <v>25.260000228881836</v>
          </cell>
          <cell r="S3000">
            <v>9.7399997711181641</v>
          </cell>
          <cell r="T3000">
            <v>0.4699999988079071</v>
          </cell>
          <cell r="U3000">
            <v>2.9300000667572021</v>
          </cell>
          <cell r="V3000">
            <v>97.75</v>
          </cell>
          <cell r="W3000" t="str">
            <v>CISCO_DAILY_BILL_DTL20031117.TXT</v>
          </cell>
          <cell r="X3000">
            <v>37943</v>
          </cell>
          <cell r="Z3000" t="str">
            <v>Print Summary</v>
          </cell>
        </row>
        <row r="3001">
          <cell r="E3001">
            <v>37971</v>
          </cell>
          <cell r="F3001">
            <v>30</v>
          </cell>
          <cell r="G3001">
            <v>621</v>
          </cell>
          <cell r="K3001" t="str">
            <v>DR</v>
          </cell>
          <cell r="L3001">
            <v>37941</v>
          </cell>
          <cell r="N3001">
            <v>516</v>
          </cell>
          <cell r="P3001">
            <v>105</v>
          </cell>
          <cell r="Q3001">
            <v>0</v>
          </cell>
          <cell r="R3001">
            <v>22.360000610351563</v>
          </cell>
          <cell r="S3001">
            <v>5.070000171661377</v>
          </cell>
          <cell r="T3001">
            <v>0</v>
          </cell>
          <cell r="U3001">
            <v>2.7599999904632568</v>
          </cell>
          <cell r="V3001">
            <v>83.44000244140625</v>
          </cell>
          <cell r="W3001" t="str">
            <v>CISCO_DAILY_BILL_DTL20031217.TXT</v>
          </cell>
          <cell r="X3001">
            <v>37973</v>
          </cell>
          <cell r="Z3001" t="str">
            <v>Print Summary</v>
          </cell>
        </row>
        <row r="3002">
          <cell r="E3002">
            <v>38004</v>
          </cell>
          <cell r="F3002">
            <v>33</v>
          </cell>
          <cell r="G3002">
            <v>643</v>
          </cell>
          <cell r="K3002" t="str">
            <v>DR</v>
          </cell>
          <cell r="L3002">
            <v>37971</v>
          </cell>
          <cell r="N3002">
            <v>529</v>
          </cell>
          <cell r="P3002">
            <v>110</v>
          </cell>
          <cell r="Q3002">
            <v>4</v>
          </cell>
          <cell r="R3002">
            <v>22.930000305175781</v>
          </cell>
          <cell r="S3002">
            <v>5.320000171661377</v>
          </cell>
          <cell r="T3002">
            <v>2.630000114440918</v>
          </cell>
          <cell r="U3002">
            <v>2.8599998950958252</v>
          </cell>
          <cell r="V3002">
            <v>87.94000244140625</v>
          </cell>
          <cell r="W3002" t="str">
            <v>CISCO_DAILY_BILL_DTL20040120.TXT</v>
          </cell>
          <cell r="X3002">
            <v>38007</v>
          </cell>
          <cell r="Z3002" t="str">
            <v>Print Summary</v>
          </cell>
        </row>
        <row r="3003">
          <cell r="E3003">
            <v>38034</v>
          </cell>
          <cell r="F3003">
            <v>30</v>
          </cell>
          <cell r="G3003">
            <v>478</v>
          </cell>
          <cell r="K3003" t="str">
            <v>DR</v>
          </cell>
          <cell r="L3003">
            <v>38004</v>
          </cell>
          <cell r="N3003">
            <v>401</v>
          </cell>
          <cell r="P3003">
            <v>68</v>
          </cell>
          <cell r="Q3003">
            <v>9</v>
          </cell>
          <cell r="R3003">
            <v>17.190000534057617</v>
          </cell>
          <cell r="S3003">
            <v>3.2599999904632568</v>
          </cell>
          <cell r="T3003">
            <v>5.9200000762939453</v>
          </cell>
          <cell r="U3003">
            <v>2.3399999141693115</v>
          </cell>
          <cell r="V3003">
            <v>66.669998168945313</v>
          </cell>
          <cell r="W3003" t="str">
            <v>CISCO_DAILY_BILL_DTL20040218.TXT</v>
          </cell>
          <cell r="X3003">
            <v>38036</v>
          </cell>
          <cell r="Z3003" t="str">
            <v>Print Summary</v>
          </cell>
        </row>
        <row r="3004">
          <cell r="E3004">
            <v>38063</v>
          </cell>
          <cell r="F3004">
            <v>29</v>
          </cell>
          <cell r="G3004">
            <v>459</v>
          </cell>
          <cell r="K3004" t="str">
            <v>DR</v>
          </cell>
          <cell r="L3004">
            <v>38034</v>
          </cell>
          <cell r="N3004">
            <v>379</v>
          </cell>
          <cell r="P3004">
            <v>80</v>
          </cell>
          <cell r="Q3004">
            <v>0</v>
          </cell>
          <cell r="R3004">
            <v>16.229999542236328</v>
          </cell>
          <cell r="S3004">
            <v>3.8199999332427979</v>
          </cell>
          <cell r="T3004">
            <v>0</v>
          </cell>
          <cell r="U3004">
            <v>2.2599999904632568</v>
          </cell>
          <cell r="V3004">
            <v>59.099998474121094</v>
          </cell>
          <cell r="W3004" t="str">
            <v>CISCO_DAILY_BILL_DTL20040318.TXT</v>
          </cell>
          <cell r="X3004">
            <v>38065</v>
          </cell>
          <cell r="Z3004" t="str">
            <v>Print Summary</v>
          </cell>
        </row>
        <row r="3005">
          <cell r="E3005">
            <v>38092</v>
          </cell>
          <cell r="F3005">
            <v>29</v>
          </cell>
          <cell r="G3005">
            <v>494</v>
          </cell>
          <cell r="K3005" t="str">
            <v>DR</v>
          </cell>
          <cell r="L3005">
            <v>38063</v>
          </cell>
          <cell r="N3005">
            <v>395</v>
          </cell>
          <cell r="P3005">
            <v>99</v>
          </cell>
          <cell r="Q3005">
            <v>0</v>
          </cell>
          <cell r="R3005">
            <v>15.859999656677246</v>
          </cell>
          <cell r="S3005">
            <v>4.5</v>
          </cell>
          <cell r="T3005">
            <v>0</v>
          </cell>
          <cell r="U3005">
            <v>2.4300000667572021</v>
          </cell>
          <cell r="V3005">
            <v>64.05999755859375</v>
          </cell>
          <cell r="W3005" t="str">
            <v>CISCO_DAILY_BILL_DTL20040416.TXT</v>
          </cell>
          <cell r="X3005">
            <v>38096</v>
          </cell>
          <cell r="Z3005" t="str">
            <v>Print Summary</v>
          </cell>
        </row>
        <row r="3006">
          <cell r="E3006">
            <v>38124</v>
          </cell>
          <cell r="F3006">
            <v>32</v>
          </cell>
          <cell r="G3006">
            <v>701</v>
          </cell>
          <cell r="K3006" t="str">
            <v>DR</v>
          </cell>
          <cell r="L3006">
            <v>38092</v>
          </cell>
          <cell r="N3006">
            <v>556</v>
          </cell>
          <cell r="P3006">
            <v>145</v>
          </cell>
          <cell r="Q3006">
            <v>0</v>
          </cell>
          <cell r="R3006">
            <v>14.850000381469727</v>
          </cell>
          <cell r="S3006">
            <v>12.890000343322754</v>
          </cell>
          <cell r="T3006">
            <v>0</v>
          </cell>
          <cell r="U3006">
            <v>3.4600000381469727</v>
          </cell>
          <cell r="V3006">
            <v>101.44000244140625</v>
          </cell>
          <cell r="W3006" t="str">
            <v>CISCO_DAILY_BILL_DTL20040518.TXT</v>
          </cell>
          <cell r="X3006">
            <v>38126</v>
          </cell>
          <cell r="Z3006" t="str">
            <v>Print Summary</v>
          </cell>
        </row>
        <row r="3007">
          <cell r="E3007">
            <v>38154</v>
          </cell>
          <cell r="F3007">
            <v>30</v>
          </cell>
          <cell r="G3007">
            <v>448</v>
          </cell>
          <cell r="K3007" t="str">
            <v>DR</v>
          </cell>
          <cell r="L3007">
            <v>38124</v>
          </cell>
          <cell r="N3007">
            <v>374</v>
          </cell>
          <cell r="P3007">
            <v>74</v>
          </cell>
          <cell r="Q3007">
            <v>0</v>
          </cell>
          <cell r="R3007">
            <v>10.180000305175781</v>
          </cell>
          <cell r="S3007">
            <v>10.159999847412109</v>
          </cell>
          <cell r="T3007">
            <v>0</v>
          </cell>
          <cell r="U3007">
            <v>2.2100000381469727</v>
          </cell>
          <cell r="V3007">
            <v>62.740001678466797</v>
          </cell>
          <cell r="W3007" t="str">
            <v>CISCO_DAILY_BILL_DTL20040617.TXT</v>
          </cell>
          <cell r="X3007">
            <v>38156</v>
          </cell>
          <cell r="Z3007" t="str">
            <v>Print Summary</v>
          </cell>
        </row>
        <row r="3008">
          <cell r="E3008">
            <v>38186</v>
          </cell>
          <cell r="F3008">
            <v>32</v>
          </cell>
          <cell r="G3008">
            <v>692</v>
          </cell>
          <cell r="K3008" t="str">
            <v>DR</v>
          </cell>
          <cell r="L3008">
            <v>38154</v>
          </cell>
          <cell r="N3008">
            <v>589</v>
          </cell>
          <cell r="P3008">
            <v>99</v>
          </cell>
          <cell r="Q3008">
            <v>4</v>
          </cell>
          <cell r="R3008">
            <v>16.040000915527344</v>
          </cell>
          <cell r="S3008">
            <v>13.590000152587891</v>
          </cell>
          <cell r="T3008">
            <v>1.8300000429153442</v>
          </cell>
          <cell r="U3008">
            <v>3.4100000858306885</v>
          </cell>
          <cell r="V3008">
            <v>105.11000061035156</v>
          </cell>
          <cell r="W3008" t="str">
            <v>CISCO_DAILY_BILL_DTL20040719.TXT</v>
          </cell>
          <cell r="X3008">
            <v>38188</v>
          </cell>
          <cell r="Z3008" t="str">
            <v>Print Summary</v>
          </cell>
        </row>
        <row r="3009">
          <cell r="E3009">
            <v>38215</v>
          </cell>
          <cell r="F3009">
            <v>29</v>
          </cell>
          <cell r="G3009">
            <v>601</v>
          </cell>
          <cell r="K3009" t="str">
            <v>DR</v>
          </cell>
          <cell r="L3009">
            <v>38186</v>
          </cell>
          <cell r="N3009">
            <v>515</v>
          </cell>
          <cell r="P3009">
            <v>71</v>
          </cell>
          <cell r="Q3009">
            <v>15</v>
          </cell>
          <cell r="R3009">
            <v>14.020000457763672</v>
          </cell>
          <cell r="S3009">
            <v>9.7399997711181641</v>
          </cell>
          <cell r="T3009">
            <v>6.8600001335144043</v>
          </cell>
          <cell r="U3009">
            <v>2.9600000381469727</v>
          </cell>
          <cell r="V3009">
            <v>93.660003662109375</v>
          </cell>
          <cell r="W3009" t="str">
            <v>CISCO_DAILY_BILL_DTL20040817.TXT</v>
          </cell>
          <cell r="X3009">
            <v>38217</v>
          </cell>
          <cell r="Z3009" t="str">
            <v>Print Summary</v>
          </cell>
        </row>
        <row r="3010">
          <cell r="E3010">
            <v>38246</v>
          </cell>
          <cell r="F3010">
            <v>31</v>
          </cell>
          <cell r="G3010">
            <v>758</v>
          </cell>
          <cell r="K3010" t="str">
            <v>DR</v>
          </cell>
          <cell r="L3010">
            <v>38215</v>
          </cell>
          <cell r="N3010">
            <v>672</v>
          </cell>
          <cell r="P3010">
            <v>74</v>
          </cell>
          <cell r="Q3010">
            <v>12</v>
          </cell>
          <cell r="R3010">
            <v>14.600000381469727</v>
          </cell>
          <cell r="S3010">
            <v>9.8100004196166992</v>
          </cell>
          <cell r="T3010">
            <v>5.4099998474121094</v>
          </cell>
          <cell r="U3010">
            <v>3.7300000190734863</v>
          </cell>
          <cell r="V3010">
            <v>116.73999786376953</v>
          </cell>
          <cell r="W3010" t="str">
            <v>CISCO_DAILY_BILL_DTL20040917.TXT</v>
          </cell>
          <cell r="X3010">
            <v>38250</v>
          </cell>
          <cell r="Z3010" t="str">
            <v>Print Summary</v>
          </cell>
        </row>
        <row r="3011">
          <cell r="E3011">
            <v>37830</v>
          </cell>
          <cell r="F3011">
            <v>12</v>
          </cell>
          <cell r="G3011">
            <v>198</v>
          </cell>
          <cell r="K3011" t="str">
            <v>DR</v>
          </cell>
          <cell r="L3011">
            <v>37818</v>
          </cell>
          <cell r="N3011">
            <v>170</v>
          </cell>
          <cell r="P3011">
            <v>25</v>
          </cell>
          <cell r="Q3011">
            <v>3</v>
          </cell>
          <cell r="R3011">
            <v>0.82999998331069946</v>
          </cell>
          <cell r="S3011">
            <v>4.3000001907348633</v>
          </cell>
          <cell r="T3011">
            <v>1.9900000095367432</v>
          </cell>
          <cell r="U3011">
            <v>1.0199999809265137</v>
          </cell>
          <cell r="V3011">
            <v>24.780000686645508</v>
          </cell>
          <cell r="W3011" t="str">
            <v>CISCO_DAILY_BILL_DTL20030821.TXT</v>
          </cell>
          <cell r="X3011">
            <v>37855</v>
          </cell>
          <cell r="Z3011" t="str">
            <v>Print Summary</v>
          </cell>
          <cell r="AA3011" t="str">
            <v>CPP Notification Failure. Move 1 kWh from super peak to on peak.</v>
          </cell>
        </row>
        <row r="3012">
          <cell r="E3012">
            <v>37859</v>
          </cell>
          <cell r="F3012">
            <v>29</v>
          </cell>
          <cell r="G3012">
            <v>545</v>
          </cell>
          <cell r="K3012" t="str">
            <v>DR</v>
          </cell>
          <cell r="L3012">
            <v>37830</v>
          </cell>
          <cell r="N3012">
            <v>456</v>
          </cell>
          <cell r="P3012">
            <v>84</v>
          </cell>
          <cell r="Q3012">
            <v>5</v>
          </cell>
          <cell r="R3012">
            <v>2.2200000286102295</v>
          </cell>
          <cell r="S3012">
            <v>14.460000038146973</v>
          </cell>
          <cell r="T3012">
            <v>3.3199999332427979</v>
          </cell>
          <cell r="U3012">
            <v>2.7999999523162842</v>
          </cell>
          <cell r="V3012">
            <v>70.110000610351563</v>
          </cell>
          <cell r="W3012" t="str">
            <v>CISCO_DAILY_BILL_DTL20030829.TXT</v>
          </cell>
          <cell r="X3012">
            <v>37866</v>
          </cell>
          <cell r="Z3012" t="str">
            <v>Print Summary</v>
          </cell>
        </row>
        <row r="3013">
          <cell r="E3013">
            <v>37889</v>
          </cell>
          <cell r="F3013">
            <v>30</v>
          </cell>
          <cell r="G3013">
            <v>422</v>
          </cell>
          <cell r="K3013" t="str">
            <v>DR</v>
          </cell>
          <cell r="L3013">
            <v>37859</v>
          </cell>
          <cell r="N3013">
            <v>358</v>
          </cell>
          <cell r="P3013">
            <v>58</v>
          </cell>
          <cell r="Q3013">
            <v>6</v>
          </cell>
          <cell r="R3013">
            <v>1.940000057220459</v>
          </cell>
          <cell r="S3013">
            <v>10.010000228881836</v>
          </cell>
          <cell r="T3013">
            <v>3.9900000095367432</v>
          </cell>
          <cell r="U3013">
            <v>1.9299999475479126</v>
          </cell>
          <cell r="V3013">
            <v>51.630001068115234</v>
          </cell>
          <cell r="W3013" t="str">
            <v>CISCO_DAILY_BILL_DTL20030929.TXT</v>
          </cell>
          <cell r="X3013">
            <v>37894</v>
          </cell>
          <cell r="Z3013" t="str">
            <v>Print Summary</v>
          </cell>
        </row>
        <row r="3014">
          <cell r="E3014">
            <v>37920</v>
          </cell>
          <cell r="F3014">
            <v>31</v>
          </cell>
          <cell r="G3014">
            <v>430</v>
          </cell>
          <cell r="K3014" t="str">
            <v>DR</v>
          </cell>
          <cell r="L3014">
            <v>37889</v>
          </cell>
          <cell r="N3014">
            <v>370</v>
          </cell>
          <cell r="P3014">
            <v>54</v>
          </cell>
          <cell r="Q3014">
            <v>6</v>
          </cell>
          <cell r="R3014">
            <v>2.059999942779541</v>
          </cell>
          <cell r="S3014">
            <v>9.3299999237060547</v>
          </cell>
          <cell r="T3014">
            <v>3.9900000095367432</v>
          </cell>
          <cell r="U3014">
            <v>1.9099999666213989</v>
          </cell>
          <cell r="V3014">
            <v>52.259998321533203</v>
          </cell>
          <cell r="W3014" t="str">
            <v>CISCO_DAILY_BILL_DTL20031028.TXT</v>
          </cell>
          <cell r="X3014">
            <v>37923</v>
          </cell>
          <cell r="Z3014" t="str">
            <v>Print Summary</v>
          </cell>
        </row>
        <row r="3015">
          <cell r="E3015">
            <v>37950</v>
          </cell>
          <cell r="F3015">
            <v>30</v>
          </cell>
          <cell r="G3015">
            <v>432</v>
          </cell>
          <cell r="K3015" t="str">
            <v>DR</v>
          </cell>
          <cell r="L3015">
            <v>37920</v>
          </cell>
          <cell r="N3015">
            <v>361</v>
          </cell>
          <cell r="P3015">
            <v>71</v>
          </cell>
          <cell r="Q3015">
            <v>0</v>
          </cell>
          <cell r="R3015">
            <v>10.659999847412109</v>
          </cell>
          <cell r="S3015">
            <v>17.010000228881836</v>
          </cell>
          <cell r="T3015">
            <v>0</v>
          </cell>
          <cell r="U3015">
            <v>1.9099999666213989</v>
          </cell>
          <cell r="V3015">
            <v>64.019996643066406</v>
          </cell>
          <cell r="W3015" t="str">
            <v>CISCO_DAILY_BILL_DTL20031126.TXT</v>
          </cell>
          <cell r="X3015">
            <v>37956</v>
          </cell>
          <cell r="Z3015" t="str">
            <v>Print Summary</v>
          </cell>
        </row>
        <row r="3016">
          <cell r="E3016">
            <v>37983</v>
          </cell>
          <cell r="F3016">
            <v>33</v>
          </cell>
          <cell r="G3016">
            <v>580</v>
          </cell>
          <cell r="K3016" t="str">
            <v>DR</v>
          </cell>
          <cell r="L3016">
            <v>37950</v>
          </cell>
          <cell r="N3016">
            <v>486</v>
          </cell>
          <cell r="P3016">
            <v>94</v>
          </cell>
          <cell r="Q3016">
            <v>0</v>
          </cell>
          <cell r="R3016">
            <v>16.530000686645508</v>
          </cell>
          <cell r="S3016">
            <v>24.819999694824219</v>
          </cell>
          <cell r="T3016">
            <v>0</v>
          </cell>
          <cell r="U3016">
            <v>2.5799999237060547</v>
          </cell>
          <cell r="V3016">
            <v>92.099998474121094</v>
          </cell>
          <cell r="W3016" t="str">
            <v>CISCO_DAILY_BILL_DTL20031229.TXT</v>
          </cell>
          <cell r="X3016">
            <v>37985</v>
          </cell>
          <cell r="Z3016" t="str">
            <v>Print Summary</v>
          </cell>
        </row>
        <row r="3017">
          <cell r="E3017">
            <v>38013</v>
          </cell>
          <cell r="F3017">
            <v>30</v>
          </cell>
          <cell r="G3017">
            <v>433</v>
          </cell>
          <cell r="K3017" t="str">
            <v>DR</v>
          </cell>
          <cell r="L3017">
            <v>37983</v>
          </cell>
          <cell r="N3017">
            <v>356</v>
          </cell>
          <cell r="P3017">
            <v>70</v>
          </cell>
          <cell r="Q3017">
            <v>7</v>
          </cell>
          <cell r="R3017">
            <v>12.069999694824219</v>
          </cell>
          <cell r="S3017">
            <v>18.469999313354492</v>
          </cell>
          <cell r="T3017">
            <v>3.3900001049041748</v>
          </cell>
          <cell r="U3017">
            <v>1.9700000286102295</v>
          </cell>
          <cell r="V3017">
            <v>69.5</v>
          </cell>
          <cell r="W3017" t="str">
            <v>CISCO_DAILY_BILL_DTL20040128.TXT</v>
          </cell>
          <cell r="X3017">
            <v>38015</v>
          </cell>
          <cell r="Z3017" t="str">
            <v>Print Summary</v>
          </cell>
        </row>
        <row r="3018">
          <cell r="E3018">
            <v>38043</v>
          </cell>
          <cell r="F3018">
            <v>30</v>
          </cell>
          <cell r="G3018">
            <v>469</v>
          </cell>
          <cell r="K3018" t="str">
            <v>DR</v>
          </cell>
          <cell r="L3018">
            <v>38013</v>
          </cell>
          <cell r="N3018">
            <v>399</v>
          </cell>
          <cell r="P3018">
            <v>67</v>
          </cell>
          <cell r="Q3018">
            <v>3</v>
          </cell>
          <cell r="R3018">
            <v>13.380000114440918</v>
          </cell>
          <cell r="S3018">
            <v>17.659999847412109</v>
          </cell>
          <cell r="T3018">
            <v>1.4500000476837158</v>
          </cell>
          <cell r="U3018">
            <v>2.3199999332427979</v>
          </cell>
          <cell r="V3018">
            <v>71.900001525878906</v>
          </cell>
          <cell r="W3018" t="str">
            <v>CISCO_DAILY_BILL_DTL20040227.TXT</v>
          </cell>
          <cell r="X3018">
            <v>38047</v>
          </cell>
          <cell r="Z3018" t="str">
            <v>Print Summary</v>
          </cell>
        </row>
        <row r="3019">
          <cell r="E3019">
            <v>38074</v>
          </cell>
          <cell r="F3019">
            <v>31</v>
          </cell>
          <cell r="G3019">
            <v>454</v>
          </cell>
          <cell r="K3019" t="str">
            <v>DR</v>
          </cell>
          <cell r="L3019">
            <v>38043</v>
          </cell>
          <cell r="N3019">
            <v>389</v>
          </cell>
          <cell r="P3019">
            <v>65</v>
          </cell>
          <cell r="Q3019">
            <v>0</v>
          </cell>
          <cell r="R3019">
            <v>13.050000190734863</v>
          </cell>
          <cell r="S3019">
            <v>17.129999160766602</v>
          </cell>
          <cell r="T3019">
            <v>0</v>
          </cell>
          <cell r="U3019">
            <v>2.2400000095367432</v>
          </cell>
          <cell r="V3019">
            <v>68.370002746582031</v>
          </cell>
          <cell r="W3019" t="str">
            <v>CISCO_DAILY_BILL_DTL20040330.TXT</v>
          </cell>
          <cell r="X3019">
            <v>38077</v>
          </cell>
          <cell r="Z3019" t="str">
            <v>Print Summary</v>
          </cell>
        </row>
        <row r="3020">
          <cell r="E3020">
            <v>38103</v>
          </cell>
          <cell r="F3020">
            <v>29</v>
          </cell>
          <cell r="G3020">
            <v>450</v>
          </cell>
          <cell r="K3020" t="str">
            <v>DR</v>
          </cell>
          <cell r="L3020">
            <v>38074</v>
          </cell>
          <cell r="N3020">
            <v>385</v>
          </cell>
          <cell r="P3020">
            <v>65</v>
          </cell>
          <cell r="Q3020">
            <v>0</v>
          </cell>
          <cell r="R3020">
            <v>9.119999885559082</v>
          </cell>
          <cell r="S3020">
            <v>16.610000610351563</v>
          </cell>
          <cell r="T3020">
            <v>0</v>
          </cell>
          <cell r="U3020">
            <v>2.2200000286102295</v>
          </cell>
          <cell r="V3020">
            <v>66.230003356933594</v>
          </cell>
          <cell r="W3020" t="str">
            <v>CISCO_DAILY_BILL_DTL20040428.TXT</v>
          </cell>
          <cell r="X3020">
            <v>38106</v>
          </cell>
          <cell r="Z3020" t="str">
            <v>Print Summary</v>
          </cell>
        </row>
        <row r="3021">
          <cell r="E3021">
            <v>38133</v>
          </cell>
          <cell r="F3021">
            <v>30</v>
          </cell>
          <cell r="G3021">
            <v>459</v>
          </cell>
          <cell r="K3021" t="str">
            <v>DR</v>
          </cell>
          <cell r="L3021">
            <v>38103</v>
          </cell>
          <cell r="N3021">
            <v>390</v>
          </cell>
          <cell r="P3021">
            <v>69</v>
          </cell>
          <cell r="Q3021">
            <v>0</v>
          </cell>
          <cell r="R3021">
            <v>-3.3399999141693115</v>
          </cell>
          <cell r="S3021">
            <v>11.829999923706055</v>
          </cell>
          <cell r="T3021">
            <v>0</v>
          </cell>
          <cell r="U3021">
            <v>2.2599999904632568</v>
          </cell>
          <cell r="V3021">
            <v>52.209999084472656</v>
          </cell>
          <cell r="W3021" t="str">
            <v>CISCO_DAILY_BILL_DTL20040528.TXT</v>
          </cell>
          <cell r="X3021">
            <v>38139</v>
          </cell>
          <cell r="Z3021" t="str">
            <v>Print Summary</v>
          </cell>
        </row>
        <row r="3022">
          <cell r="E3022">
            <v>38165</v>
          </cell>
          <cell r="F3022">
            <v>32</v>
          </cell>
          <cell r="G3022">
            <v>517</v>
          </cell>
          <cell r="K3022" t="str">
            <v>DR</v>
          </cell>
          <cell r="L3022">
            <v>38133</v>
          </cell>
          <cell r="N3022">
            <v>444</v>
          </cell>
          <cell r="P3022">
            <v>73</v>
          </cell>
          <cell r="Q3022">
            <v>0</v>
          </cell>
          <cell r="R3022">
            <v>-5.2300000190734863</v>
          </cell>
          <cell r="S3022">
            <v>11.350000381469727</v>
          </cell>
          <cell r="T3022">
            <v>0</v>
          </cell>
          <cell r="U3022">
            <v>2.5499999523162842</v>
          </cell>
          <cell r="V3022">
            <v>56.490001678466797</v>
          </cell>
          <cell r="W3022" t="str">
            <v>CISCO_DAILY_BILL_DTL20040629.TXT</v>
          </cell>
          <cell r="X3022">
            <v>38168</v>
          </cell>
          <cell r="Z3022" t="str">
            <v>Print Summary</v>
          </cell>
        </row>
        <row r="3023">
          <cell r="E3023">
            <v>38195</v>
          </cell>
          <cell r="F3023">
            <v>30</v>
          </cell>
          <cell r="G3023">
            <v>558</v>
          </cell>
          <cell r="K3023" t="str">
            <v>DR</v>
          </cell>
          <cell r="L3023">
            <v>38165</v>
          </cell>
          <cell r="N3023">
            <v>458</v>
          </cell>
          <cell r="P3023">
            <v>85</v>
          </cell>
          <cell r="Q3023">
            <v>15</v>
          </cell>
          <cell r="R3023">
            <v>-5.3899998664855957</v>
          </cell>
          <cell r="S3023">
            <v>13.220000267028809</v>
          </cell>
          <cell r="T3023">
            <v>9.7200002670288086</v>
          </cell>
          <cell r="U3023">
            <v>2.75</v>
          </cell>
          <cell r="V3023">
            <v>74.339996337890625</v>
          </cell>
          <cell r="W3023" t="str">
            <v>CISCO_DAILY_BILL_DTL20040730.TXT</v>
          </cell>
          <cell r="X3023">
            <v>38201</v>
          </cell>
          <cell r="Z3023" t="str">
            <v>Print Summary</v>
          </cell>
        </row>
        <row r="3024">
          <cell r="E3024">
            <v>38224</v>
          </cell>
          <cell r="F3024">
            <v>29</v>
          </cell>
          <cell r="G3024">
            <v>458</v>
          </cell>
          <cell r="K3024" t="str">
            <v>DR</v>
          </cell>
          <cell r="L3024">
            <v>38195</v>
          </cell>
          <cell r="N3024">
            <v>387</v>
          </cell>
          <cell r="P3024">
            <v>62</v>
          </cell>
          <cell r="Q3024">
            <v>9</v>
          </cell>
          <cell r="R3024">
            <v>-4.5500001907348633</v>
          </cell>
          <cell r="S3024">
            <v>9.6400003433227539</v>
          </cell>
          <cell r="T3024">
            <v>5.8299999237060547</v>
          </cell>
          <cell r="U3024">
            <v>2.2599999904632568</v>
          </cell>
          <cell r="V3024">
            <v>55.169998168945313</v>
          </cell>
          <cell r="W3024" t="str">
            <v>CISCO_DAILY_BILL_DTL20040827.TXT</v>
          </cell>
          <cell r="X3024">
            <v>38229</v>
          </cell>
          <cell r="Z3024" t="str">
            <v>Print Summary</v>
          </cell>
        </row>
        <row r="3025">
          <cell r="E3025">
            <v>38257</v>
          </cell>
          <cell r="F3025">
            <v>33</v>
          </cell>
          <cell r="G3025">
            <v>555</v>
          </cell>
          <cell r="K3025" t="str">
            <v>DR</v>
          </cell>
          <cell r="L3025">
            <v>38224</v>
          </cell>
          <cell r="N3025">
            <v>486</v>
          </cell>
          <cell r="P3025">
            <v>58</v>
          </cell>
          <cell r="Q3025">
            <v>11</v>
          </cell>
          <cell r="R3025">
            <v>-8.9300003051757813</v>
          </cell>
          <cell r="S3025">
            <v>8.6599998474121094</v>
          </cell>
          <cell r="T3025">
            <v>7.059999942779541</v>
          </cell>
          <cell r="U3025">
            <v>2.7200000286102295</v>
          </cell>
          <cell r="V3025">
            <v>62.349998474121094</v>
          </cell>
          <cell r="W3025" t="str">
            <v>CISCO_DAILY_BILL_DTL20040929.TXT</v>
          </cell>
          <cell r="X3025">
            <v>38260</v>
          </cell>
          <cell r="Z3025" t="str">
            <v>Print Summary</v>
          </cell>
        </row>
        <row r="3026">
          <cell r="E3026">
            <v>38194</v>
          </cell>
          <cell r="F3026">
            <v>31</v>
          </cell>
          <cell r="G3026">
            <v>163</v>
          </cell>
          <cell r="K3026" t="str">
            <v>DR</v>
          </cell>
          <cell r="L3026">
            <v>38163</v>
          </cell>
          <cell r="N3026">
            <v>144</v>
          </cell>
          <cell r="P3026">
            <v>17</v>
          </cell>
          <cell r="Q3026">
            <v>2</v>
          </cell>
          <cell r="R3026">
            <v>-1.690000057220459</v>
          </cell>
          <cell r="S3026">
            <v>2.6400001049041748</v>
          </cell>
          <cell r="T3026">
            <v>1.2999999523162842</v>
          </cell>
          <cell r="U3026">
            <v>0.80000001192092896</v>
          </cell>
          <cell r="V3026">
            <v>16.170000076293945</v>
          </cell>
          <cell r="W3026" t="str">
            <v>CISCO_DAILY_BILL_DTL20040728.TXT</v>
          </cell>
          <cell r="X3026">
            <v>38197</v>
          </cell>
          <cell r="Z3026" t="str">
            <v>Print Summary</v>
          </cell>
        </row>
        <row r="3027">
          <cell r="E3027">
            <v>38223</v>
          </cell>
          <cell r="F3027">
            <v>29</v>
          </cell>
          <cell r="G3027">
            <v>467</v>
          </cell>
          <cell r="K3027" t="str">
            <v>DR</v>
          </cell>
          <cell r="L3027">
            <v>38194</v>
          </cell>
          <cell r="N3027">
            <v>393</v>
          </cell>
          <cell r="P3027">
            <v>52</v>
          </cell>
          <cell r="Q3027">
            <v>22</v>
          </cell>
          <cell r="R3027">
            <v>-4.630000114440918</v>
          </cell>
          <cell r="S3027">
            <v>8.0900001525878906</v>
          </cell>
          <cell r="T3027">
            <v>14.260000228881836</v>
          </cell>
          <cell r="U3027">
            <v>2.2999999523162842</v>
          </cell>
          <cell r="V3027">
            <v>63.139999389648438</v>
          </cell>
          <cell r="W3027" t="str">
            <v>CISCO_DAILY_BILL_DTL20040825.TXT</v>
          </cell>
          <cell r="X3027">
            <v>38225</v>
          </cell>
          <cell r="Z3027" t="str">
            <v>Print Summary</v>
          </cell>
        </row>
        <row r="3028">
          <cell r="E3028">
            <v>38256</v>
          </cell>
          <cell r="F3028">
            <v>33</v>
          </cell>
          <cell r="G3028">
            <v>224</v>
          </cell>
          <cell r="K3028" t="str">
            <v>DR</v>
          </cell>
          <cell r="L3028">
            <v>38223</v>
          </cell>
          <cell r="N3028">
            <v>199</v>
          </cell>
          <cell r="P3028">
            <v>21</v>
          </cell>
          <cell r="Q3028">
            <v>4</v>
          </cell>
          <cell r="R3028">
            <v>-3.6099998950958252</v>
          </cell>
          <cell r="S3028">
            <v>3.130000114440918</v>
          </cell>
          <cell r="T3028">
            <v>2.559999942779541</v>
          </cell>
          <cell r="U3028">
            <v>1.1100000143051147</v>
          </cell>
          <cell r="V3028">
            <v>21.219999313354492</v>
          </cell>
          <cell r="W3028" t="str">
            <v>CISCO_DAILY_BILL_DTL20040927.TXT</v>
          </cell>
          <cell r="X3028">
            <v>38258</v>
          </cell>
          <cell r="Z3028" t="str">
            <v>Print Summary</v>
          </cell>
        </row>
        <row r="3029">
          <cell r="E3029">
            <v>37931</v>
          </cell>
          <cell r="F3029">
            <v>28</v>
          </cell>
          <cell r="G3029">
            <v>350</v>
          </cell>
          <cell r="K3029" t="str">
            <v>DR</v>
          </cell>
          <cell r="L3029">
            <v>37903</v>
          </cell>
          <cell r="N3029">
            <v>298</v>
          </cell>
          <cell r="P3029">
            <v>48</v>
          </cell>
          <cell r="Q3029">
            <v>4</v>
          </cell>
          <cell r="R3029">
            <v>13.210000038146973</v>
          </cell>
          <cell r="S3029">
            <v>6.4600000381469727</v>
          </cell>
          <cell r="T3029">
            <v>1.8999999761581421</v>
          </cell>
          <cell r="U3029">
            <v>1.5499999523162842</v>
          </cell>
          <cell r="V3029">
            <v>49.729999542236328</v>
          </cell>
          <cell r="W3029" t="str">
            <v>CISCO_DAILY_BILL_DTL20031107.TXT</v>
          </cell>
          <cell r="X3029">
            <v>37935</v>
          </cell>
          <cell r="Z3029" t="str">
            <v>Print Summary</v>
          </cell>
        </row>
        <row r="3030">
          <cell r="E3030">
            <v>37964</v>
          </cell>
          <cell r="F3030">
            <v>33</v>
          </cell>
          <cell r="G3030">
            <v>449</v>
          </cell>
          <cell r="K3030" t="str">
            <v>DR</v>
          </cell>
          <cell r="L3030">
            <v>37931</v>
          </cell>
          <cell r="N3030">
            <v>387</v>
          </cell>
          <cell r="P3030">
            <v>62</v>
          </cell>
          <cell r="Q3030">
            <v>0</v>
          </cell>
          <cell r="R3030">
            <v>16.770000457763672</v>
          </cell>
          <cell r="S3030">
            <v>3</v>
          </cell>
          <cell r="T3030">
            <v>0</v>
          </cell>
          <cell r="U3030">
            <v>1.9900000095367432</v>
          </cell>
          <cell r="V3030">
            <v>56.400001525878906</v>
          </cell>
          <cell r="W3030" t="str">
            <v>CISCO_DAILY_BILL_DTL20031210.TXT</v>
          </cell>
          <cell r="X3030">
            <v>37966</v>
          </cell>
          <cell r="Z3030" t="str">
            <v>Print Summary</v>
          </cell>
        </row>
        <row r="3031">
          <cell r="E3031">
            <v>37997</v>
          </cell>
          <cell r="F3031">
            <v>33</v>
          </cell>
          <cell r="G3031">
            <v>493</v>
          </cell>
          <cell r="K3031" t="str">
            <v>DR</v>
          </cell>
          <cell r="L3031">
            <v>37964</v>
          </cell>
          <cell r="N3031">
            <v>422</v>
          </cell>
          <cell r="P3031">
            <v>68</v>
          </cell>
          <cell r="Q3031">
            <v>3</v>
          </cell>
          <cell r="R3031">
            <v>18.290000915527344</v>
          </cell>
          <cell r="S3031">
            <v>3.2799999713897705</v>
          </cell>
          <cell r="T3031">
            <v>1.9700000286102295</v>
          </cell>
          <cell r="U3031">
            <v>2.190000057220459</v>
          </cell>
          <cell r="V3031">
            <v>64.230003356933594</v>
          </cell>
          <cell r="W3031" t="str">
            <v>CISCO_DAILY_BILL_DTL20040112.TXT</v>
          </cell>
          <cell r="X3031">
            <v>37999</v>
          </cell>
          <cell r="Z3031" t="str">
            <v>Print Summary</v>
          </cell>
        </row>
        <row r="3032">
          <cell r="E3032">
            <v>38026</v>
          </cell>
          <cell r="F3032">
            <v>29</v>
          </cell>
          <cell r="G3032">
            <v>387</v>
          </cell>
          <cell r="K3032" t="str">
            <v>DR</v>
          </cell>
          <cell r="L3032">
            <v>37997</v>
          </cell>
          <cell r="N3032">
            <v>327</v>
          </cell>
          <cell r="P3032">
            <v>55</v>
          </cell>
          <cell r="Q3032">
            <v>5</v>
          </cell>
          <cell r="R3032">
            <v>14.060000419616699</v>
          </cell>
          <cell r="S3032">
            <v>2.6500000953674316</v>
          </cell>
          <cell r="T3032">
            <v>3.2899999618530273</v>
          </cell>
          <cell r="U3032">
            <v>1.8400000333786011</v>
          </cell>
          <cell r="V3032">
            <v>50.900001525878906</v>
          </cell>
          <cell r="W3032" t="str">
            <v>CISCO_DAILY_BILL_DTL20040210.TXT</v>
          </cell>
          <cell r="X3032">
            <v>38028</v>
          </cell>
          <cell r="Z3032" t="str">
            <v>Print Summary</v>
          </cell>
        </row>
        <row r="3033">
          <cell r="E3033">
            <v>38056</v>
          </cell>
          <cell r="F3033">
            <v>30</v>
          </cell>
          <cell r="G3033">
            <v>369</v>
          </cell>
          <cell r="K3033" t="str">
            <v>DR</v>
          </cell>
          <cell r="L3033">
            <v>38026</v>
          </cell>
          <cell r="N3033">
            <v>312</v>
          </cell>
          <cell r="P3033">
            <v>57</v>
          </cell>
          <cell r="Q3033">
            <v>0</v>
          </cell>
          <cell r="R3033">
            <v>13.359999656677246</v>
          </cell>
          <cell r="S3033">
            <v>2.7200000286102295</v>
          </cell>
          <cell r="T3033">
            <v>0</v>
          </cell>
          <cell r="U3033">
            <v>1.8200000524520874</v>
          </cell>
          <cell r="V3033">
            <v>45.330001831054688</v>
          </cell>
          <cell r="W3033" t="str">
            <v>CISCO_DAILY_BILL_DTL20040311.TXT</v>
          </cell>
          <cell r="X3033">
            <v>38058</v>
          </cell>
          <cell r="Z3033" t="str">
            <v>Print Summary</v>
          </cell>
        </row>
        <row r="3034">
          <cell r="E3034">
            <v>38085</v>
          </cell>
          <cell r="F3034">
            <v>29</v>
          </cell>
          <cell r="G3034">
            <v>365</v>
          </cell>
          <cell r="K3034" t="str">
            <v>DR</v>
          </cell>
          <cell r="L3034">
            <v>38056</v>
          </cell>
          <cell r="N3034">
            <v>306</v>
          </cell>
          <cell r="P3034">
            <v>59</v>
          </cell>
          <cell r="Q3034">
            <v>0</v>
          </cell>
          <cell r="R3034">
            <v>13.109999656677246</v>
          </cell>
          <cell r="S3034">
            <v>2.8199999332427979</v>
          </cell>
          <cell r="T3034">
            <v>0</v>
          </cell>
          <cell r="U3034">
            <v>1.7999999523162842</v>
          </cell>
          <cell r="V3034">
            <v>45.380001068115234</v>
          </cell>
          <cell r="W3034" t="str">
            <v>CISCO_DAILY_BILL_DTL20040409.TXT</v>
          </cell>
          <cell r="X3034">
            <v>38089</v>
          </cell>
          <cell r="Z3034" t="str">
            <v>Print Summary</v>
          </cell>
        </row>
        <row r="3035">
          <cell r="E3035">
            <v>38117</v>
          </cell>
          <cell r="F3035">
            <v>32</v>
          </cell>
          <cell r="G3035">
            <v>515</v>
          </cell>
          <cell r="K3035" t="str">
            <v>DR</v>
          </cell>
          <cell r="L3035">
            <v>38085</v>
          </cell>
          <cell r="N3035">
            <v>408</v>
          </cell>
          <cell r="P3035">
            <v>107</v>
          </cell>
          <cell r="Q3035">
            <v>0</v>
          </cell>
          <cell r="R3035">
            <v>11.220000267028809</v>
          </cell>
          <cell r="S3035">
            <v>8.6700000762939453</v>
          </cell>
          <cell r="T3035">
            <v>0</v>
          </cell>
          <cell r="U3035">
            <v>2.5299999713897705</v>
          </cell>
          <cell r="V3035">
            <v>68.139999389648438</v>
          </cell>
          <cell r="W3035" t="str">
            <v>CISCO_DAILY_BILL_DTL20040511.TXT</v>
          </cell>
          <cell r="X3035">
            <v>38119</v>
          </cell>
          <cell r="Z3035" t="str">
            <v>Print Summary</v>
          </cell>
        </row>
        <row r="3036">
          <cell r="E3036">
            <v>38147</v>
          </cell>
          <cell r="F3036">
            <v>30</v>
          </cell>
          <cell r="G3036">
            <v>444</v>
          </cell>
          <cell r="K3036" t="str">
            <v>DR</v>
          </cell>
          <cell r="L3036">
            <v>38117</v>
          </cell>
          <cell r="N3036">
            <v>362</v>
          </cell>
          <cell r="P3036">
            <v>82</v>
          </cell>
          <cell r="Q3036">
            <v>0</v>
          </cell>
          <cell r="R3036">
            <v>9.8599996566772461</v>
          </cell>
          <cell r="S3036">
            <v>11.25</v>
          </cell>
          <cell r="T3036">
            <v>0</v>
          </cell>
          <cell r="U3036">
            <v>2.190000057220459</v>
          </cell>
          <cell r="V3036">
            <v>60.860000610351563</v>
          </cell>
          <cell r="W3036" t="str">
            <v>CISCO_DAILY_BILL_DTL20040611.TXT</v>
          </cell>
          <cell r="X3036">
            <v>38152</v>
          </cell>
          <cell r="Z3036" t="str">
            <v>Print Summary</v>
          </cell>
        </row>
        <row r="3037">
          <cell r="E3037">
            <v>38179</v>
          </cell>
          <cell r="F3037">
            <v>32</v>
          </cell>
          <cell r="G3037">
            <v>510</v>
          </cell>
          <cell r="K3037" t="str">
            <v>DR</v>
          </cell>
          <cell r="L3037">
            <v>38147</v>
          </cell>
          <cell r="N3037">
            <v>408</v>
          </cell>
          <cell r="P3037">
            <v>102</v>
          </cell>
          <cell r="Q3037">
            <v>0</v>
          </cell>
          <cell r="R3037">
            <v>11.109999656677246</v>
          </cell>
          <cell r="S3037">
            <v>14</v>
          </cell>
          <cell r="T3037">
            <v>0</v>
          </cell>
          <cell r="U3037">
            <v>2.5099999904632568</v>
          </cell>
          <cell r="V3037">
            <v>71.819999694824219</v>
          </cell>
          <cell r="W3037" t="str">
            <v>CISCO_DAILY_BILL_DTL20040713.TXT</v>
          </cell>
          <cell r="X3037">
            <v>38182</v>
          </cell>
          <cell r="Z3037" t="str">
            <v>Print Summary</v>
          </cell>
        </row>
        <row r="3038">
          <cell r="E3038">
            <v>38208</v>
          </cell>
          <cell r="F3038">
            <v>29</v>
          </cell>
          <cell r="G3038">
            <v>819</v>
          </cell>
          <cell r="K3038" t="str">
            <v>DR</v>
          </cell>
          <cell r="L3038">
            <v>38179</v>
          </cell>
          <cell r="N3038">
            <v>578</v>
          </cell>
          <cell r="P3038">
            <v>197</v>
          </cell>
          <cell r="Q3038">
            <v>44</v>
          </cell>
          <cell r="R3038">
            <v>15.739999771118164</v>
          </cell>
          <cell r="S3038">
            <v>27.030000686645508</v>
          </cell>
          <cell r="T3038">
            <v>20.120000839233398</v>
          </cell>
          <cell r="U3038">
            <v>4.0399999618530273</v>
          </cell>
          <cell r="V3038">
            <v>153.16000366210938</v>
          </cell>
          <cell r="W3038" t="str">
            <v>CISCO_DAILY_BILL_DTL20040811.TXT</v>
          </cell>
          <cell r="X3038">
            <v>38211</v>
          </cell>
          <cell r="Z3038" t="str">
            <v>Print Summary</v>
          </cell>
        </row>
        <row r="3039">
          <cell r="E3039">
            <v>38239</v>
          </cell>
          <cell r="F3039">
            <v>31</v>
          </cell>
          <cell r="G3039">
            <v>793</v>
          </cell>
          <cell r="K3039" t="str">
            <v>DR</v>
          </cell>
          <cell r="L3039">
            <v>38208</v>
          </cell>
          <cell r="N3039">
            <v>575</v>
          </cell>
          <cell r="P3039">
            <v>161</v>
          </cell>
          <cell r="Q3039">
            <v>57</v>
          </cell>
          <cell r="R3039">
            <v>14.090000152587891</v>
          </cell>
          <cell r="S3039">
            <v>21.75</v>
          </cell>
          <cell r="T3039">
            <v>25.780000686645508</v>
          </cell>
          <cell r="U3039">
            <v>3.9000000953674316</v>
          </cell>
          <cell r="V3039">
            <v>147.60000610351563</v>
          </cell>
          <cell r="W3039" t="str">
            <v>CISCO_DAILY_BILL_DTL20040913.TXT</v>
          </cell>
          <cell r="X3039">
            <v>38244</v>
          </cell>
          <cell r="Z3039" t="str">
            <v>Print Summary</v>
          </cell>
        </row>
        <row r="3040">
          <cell r="E3040">
            <v>38218</v>
          </cell>
          <cell r="F3040">
            <v>28</v>
          </cell>
          <cell r="G3040">
            <v>1888</v>
          </cell>
          <cell r="K3040" t="str">
            <v>DR</v>
          </cell>
          <cell r="L3040">
            <v>38190</v>
          </cell>
          <cell r="N3040">
            <v>1500</v>
          </cell>
          <cell r="P3040">
            <v>388</v>
          </cell>
          <cell r="Q3040">
            <v>0</v>
          </cell>
          <cell r="R3040">
            <v>-17.659999847412109</v>
          </cell>
          <cell r="S3040">
            <v>60.349998474121094</v>
          </cell>
          <cell r="T3040">
            <v>0</v>
          </cell>
          <cell r="U3040">
            <v>9.3000001907348633</v>
          </cell>
          <cell r="V3040">
            <v>302.8900146484375</v>
          </cell>
          <cell r="W3040" t="str">
            <v>CISCO_DAILY_BILL_DTL20040827.TXT</v>
          </cell>
          <cell r="X3040">
            <v>38229</v>
          </cell>
          <cell r="Z3040" t="str">
            <v>Print Summary</v>
          </cell>
          <cell r="AA3040" t="str">
            <v>CPP Notification Failure. Move 102 kWh from super peak to on peak.</v>
          </cell>
        </row>
        <row r="3041">
          <cell r="E3041">
            <v>38251</v>
          </cell>
          <cell r="F3041">
            <v>33</v>
          </cell>
          <cell r="G3041">
            <v>2238</v>
          </cell>
          <cell r="K3041" t="str">
            <v>DR</v>
          </cell>
          <cell r="L3041">
            <v>38218</v>
          </cell>
          <cell r="N3041">
            <v>1891</v>
          </cell>
          <cell r="P3041">
            <v>306</v>
          </cell>
          <cell r="Q3041">
            <v>41</v>
          </cell>
          <cell r="R3041">
            <v>-32.569999694824219</v>
          </cell>
          <cell r="S3041">
            <v>45.950000762939453</v>
          </cell>
          <cell r="T3041">
            <v>26.290000915527344</v>
          </cell>
          <cell r="U3041">
            <v>11.029999732971191</v>
          </cell>
          <cell r="V3041">
            <v>358.489990234375</v>
          </cell>
          <cell r="W3041" t="str">
            <v>CISCO_DAILY_BILL_DTL20040922.TXT</v>
          </cell>
          <cell r="X3041">
            <v>38253</v>
          </cell>
          <cell r="Z3041" t="str">
            <v>Print Summary</v>
          </cell>
        </row>
        <row r="3042">
          <cell r="E3042">
            <v>37832</v>
          </cell>
          <cell r="F3042">
            <v>29</v>
          </cell>
          <cell r="G3042">
            <v>339</v>
          </cell>
          <cell r="K3042" t="str">
            <v>DR</v>
          </cell>
          <cell r="L3042">
            <v>37803</v>
          </cell>
          <cell r="N3042">
            <v>296</v>
          </cell>
          <cell r="P3042">
            <v>39</v>
          </cell>
          <cell r="Q3042">
            <v>4</v>
          </cell>
          <cell r="R3042">
            <v>1.440000057220459</v>
          </cell>
          <cell r="S3042">
            <v>6.7100000381469727</v>
          </cell>
          <cell r="T3042">
            <v>2.6600000858306885</v>
          </cell>
          <cell r="U3042">
            <v>0</v>
          </cell>
          <cell r="V3042">
            <v>37.119998931884766</v>
          </cell>
          <cell r="W3042" t="str">
            <v>ENTERED_MANUALLY_07_31_03</v>
          </cell>
          <cell r="X3042">
            <v>37838</v>
          </cell>
          <cell r="Z3042" t="str">
            <v>Print Summary</v>
          </cell>
        </row>
        <row r="3043">
          <cell r="E3043">
            <v>37861</v>
          </cell>
          <cell r="F3043">
            <v>29</v>
          </cell>
          <cell r="G3043">
            <v>335</v>
          </cell>
          <cell r="K3043" t="str">
            <v>DR</v>
          </cell>
          <cell r="L3043">
            <v>37832</v>
          </cell>
          <cell r="N3043">
            <v>289</v>
          </cell>
          <cell r="P3043">
            <v>41</v>
          </cell>
          <cell r="Q3043">
            <v>5</v>
          </cell>
          <cell r="R3043">
            <v>1.4099999666213989</v>
          </cell>
          <cell r="S3043">
            <v>7.059999942779541</v>
          </cell>
          <cell r="T3043">
            <v>3.3199999332427979</v>
          </cell>
          <cell r="U3043">
            <v>1.7200000286102295</v>
          </cell>
          <cell r="V3043">
            <v>37.790000915527344</v>
          </cell>
          <cell r="W3043" t="str">
            <v>CISCO_DAILY_BILL_DTL20030829.TXT</v>
          </cell>
          <cell r="X3043">
            <v>37866</v>
          </cell>
          <cell r="Z3043" t="str">
            <v>Print Summary</v>
          </cell>
        </row>
        <row r="3044">
          <cell r="E3044">
            <v>37893</v>
          </cell>
          <cell r="F3044">
            <v>32</v>
          </cell>
          <cell r="G3044">
            <v>569</v>
          </cell>
          <cell r="K3044" t="str">
            <v>DR</v>
          </cell>
          <cell r="L3044">
            <v>37861</v>
          </cell>
          <cell r="N3044">
            <v>462</v>
          </cell>
          <cell r="P3044">
            <v>98</v>
          </cell>
          <cell r="Q3044">
            <v>9</v>
          </cell>
          <cell r="R3044">
            <v>2.5399999618530273</v>
          </cell>
          <cell r="S3044">
            <v>16.930000305175781</v>
          </cell>
          <cell r="T3044">
            <v>5.9899997711181641</v>
          </cell>
          <cell r="U3044">
            <v>2.559999942779541</v>
          </cell>
          <cell r="V3044">
            <v>74.910003662109375</v>
          </cell>
          <cell r="W3044" t="str">
            <v>CISCO_DAILY_BILL_DTL20031001.TXT</v>
          </cell>
          <cell r="X3044">
            <v>37896</v>
          </cell>
          <cell r="Z3044" t="str">
            <v>Print Summary</v>
          </cell>
        </row>
        <row r="3045">
          <cell r="E3045">
            <v>37922</v>
          </cell>
          <cell r="F3045">
            <v>29</v>
          </cell>
          <cell r="G3045">
            <v>397</v>
          </cell>
          <cell r="K3045" t="str">
            <v>DR</v>
          </cell>
          <cell r="L3045">
            <v>37893</v>
          </cell>
          <cell r="N3045">
            <v>341</v>
          </cell>
          <cell r="P3045">
            <v>47</v>
          </cell>
          <cell r="Q3045">
            <v>9</v>
          </cell>
          <cell r="R3045">
            <v>1.8899999856948853</v>
          </cell>
          <cell r="S3045">
            <v>8.119999885559082</v>
          </cell>
          <cell r="T3045">
            <v>5.9899997711181641</v>
          </cell>
          <cell r="U3045">
            <v>1.7599999904632568</v>
          </cell>
          <cell r="V3045">
            <v>48.669998168945313</v>
          </cell>
          <cell r="W3045" t="str">
            <v>CISCO_DAILY_BILL_DTL20031031.TXT</v>
          </cell>
          <cell r="X3045">
            <v>37928</v>
          </cell>
          <cell r="Z3045" t="str">
            <v>Print Summary</v>
          </cell>
        </row>
        <row r="3046">
          <cell r="E3046">
            <v>37955</v>
          </cell>
          <cell r="F3046">
            <v>33</v>
          </cell>
          <cell r="G3046">
            <v>696</v>
          </cell>
          <cell r="K3046" t="str">
            <v>DR</v>
          </cell>
          <cell r="L3046">
            <v>37922</v>
          </cell>
          <cell r="N3046">
            <v>635</v>
          </cell>
          <cell r="P3046">
            <v>61</v>
          </cell>
          <cell r="Q3046">
            <v>0</v>
          </cell>
          <cell r="R3046">
            <v>20.520000457763672</v>
          </cell>
          <cell r="S3046">
            <v>15.369999885559082</v>
          </cell>
          <cell r="T3046">
            <v>0</v>
          </cell>
          <cell r="U3046">
            <v>3.0799999237060547</v>
          </cell>
          <cell r="V3046">
            <v>98.220001220703125</v>
          </cell>
          <cell r="W3046" t="str">
            <v>CISCO_DAILY_BILL_DTL20031201.TXT</v>
          </cell>
          <cell r="X3046">
            <v>37957</v>
          </cell>
          <cell r="Z3046" t="str">
            <v>Print Summary</v>
          </cell>
        </row>
        <row r="3047">
          <cell r="E3047">
            <v>37985</v>
          </cell>
          <cell r="F3047">
            <v>30</v>
          </cell>
          <cell r="G3047">
            <v>463</v>
          </cell>
          <cell r="K3047" t="str">
            <v>DR</v>
          </cell>
          <cell r="L3047">
            <v>37955</v>
          </cell>
          <cell r="N3047">
            <v>373</v>
          </cell>
          <cell r="P3047">
            <v>90</v>
          </cell>
          <cell r="Q3047">
            <v>0</v>
          </cell>
          <cell r="R3047">
            <v>12.689999580383301</v>
          </cell>
          <cell r="S3047">
            <v>23.760000228881836</v>
          </cell>
          <cell r="T3047">
            <v>0</v>
          </cell>
          <cell r="U3047">
            <v>2.0499999523162842</v>
          </cell>
          <cell r="V3047">
            <v>75.169998168945313</v>
          </cell>
          <cell r="W3047" t="str">
            <v>CISCO_DAILY_BILL_DTL20040102.TXT</v>
          </cell>
          <cell r="X3047">
            <v>37991</v>
          </cell>
          <cell r="Z3047" t="str">
            <v>Print Summary</v>
          </cell>
        </row>
        <row r="3048">
          <cell r="E3048">
            <v>38015</v>
          </cell>
          <cell r="F3048">
            <v>30</v>
          </cell>
          <cell r="G3048">
            <v>487</v>
          </cell>
          <cell r="K3048" t="str">
            <v>DR</v>
          </cell>
          <cell r="L3048">
            <v>37985</v>
          </cell>
          <cell r="N3048">
            <v>405</v>
          </cell>
          <cell r="P3048">
            <v>75</v>
          </cell>
          <cell r="Q3048">
            <v>7</v>
          </cell>
          <cell r="R3048">
            <v>13.699999809265137</v>
          </cell>
          <cell r="S3048">
            <v>19.790000915527344</v>
          </cell>
          <cell r="T3048">
            <v>3.3900001049041748</v>
          </cell>
          <cell r="U3048">
            <v>2.25</v>
          </cell>
          <cell r="V3048">
            <v>77.650001525878906</v>
          </cell>
          <cell r="W3048" t="str">
            <v>CISCO_DAILY_BILL_DTL20040202.TXT</v>
          </cell>
          <cell r="X3048">
            <v>38020</v>
          </cell>
          <cell r="Z3048" t="str">
            <v>Print Summary</v>
          </cell>
        </row>
        <row r="3049">
          <cell r="E3049">
            <v>38047</v>
          </cell>
          <cell r="F3049">
            <v>32</v>
          </cell>
          <cell r="G3049">
            <v>807</v>
          </cell>
          <cell r="K3049" t="str">
            <v>DR</v>
          </cell>
          <cell r="L3049">
            <v>38015</v>
          </cell>
          <cell r="N3049">
            <v>711</v>
          </cell>
          <cell r="P3049">
            <v>92</v>
          </cell>
          <cell r="Q3049">
            <v>4</v>
          </cell>
          <cell r="R3049">
            <v>23.840000152587891</v>
          </cell>
          <cell r="S3049">
            <v>24.239999771118164</v>
          </cell>
          <cell r="T3049">
            <v>1.9299999475479126</v>
          </cell>
          <cell r="U3049">
            <v>3.9800000190734863</v>
          </cell>
          <cell r="V3049">
            <v>123.97000122070313</v>
          </cell>
          <cell r="W3049" t="str">
            <v>CISCO_DAILY_BILL_DTL20040302.TXT</v>
          </cell>
          <cell r="X3049">
            <v>38049</v>
          </cell>
          <cell r="Z3049" t="str">
            <v>Print Summary</v>
          </cell>
        </row>
        <row r="3050">
          <cell r="E3050">
            <v>38076</v>
          </cell>
          <cell r="F3050">
            <v>29</v>
          </cell>
          <cell r="G3050">
            <v>585</v>
          </cell>
          <cell r="K3050" t="str">
            <v>DR</v>
          </cell>
          <cell r="L3050">
            <v>38047</v>
          </cell>
          <cell r="N3050">
            <v>511</v>
          </cell>
          <cell r="P3050">
            <v>74</v>
          </cell>
          <cell r="Q3050">
            <v>0</v>
          </cell>
          <cell r="R3050">
            <v>17.129999160766602</v>
          </cell>
          <cell r="S3050">
            <v>19.5</v>
          </cell>
          <cell r="T3050">
            <v>0</v>
          </cell>
          <cell r="U3050">
            <v>2.880000114440918</v>
          </cell>
          <cell r="V3050">
            <v>88.75</v>
          </cell>
          <cell r="W3050" t="str">
            <v>CISCO_DAILY_BILL_DTL20040331.TXT</v>
          </cell>
          <cell r="X3050">
            <v>38078</v>
          </cell>
          <cell r="Z3050" t="str">
            <v>Print Summary</v>
          </cell>
        </row>
        <row r="3051">
          <cell r="E3051">
            <v>38105</v>
          </cell>
          <cell r="F3051">
            <v>29</v>
          </cell>
          <cell r="G3051">
            <v>643</v>
          </cell>
          <cell r="K3051" t="str">
            <v>DR</v>
          </cell>
          <cell r="L3051">
            <v>38076</v>
          </cell>
          <cell r="N3051">
            <v>541</v>
          </cell>
          <cell r="P3051">
            <v>102</v>
          </cell>
          <cell r="Q3051">
            <v>0</v>
          </cell>
          <cell r="R3051">
            <v>12.939999580383301</v>
          </cell>
          <cell r="S3051">
            <v>25.870000839233398</v>
          </cell>
          <cell r="T3051">
            <v>0</v>
          </cell>
          <cell r="U3051">
            <v>3.1800000667572021</v>
          </cell>
          <cell r="V3051">
            <v>100.76000213623047</v>
          </cell>
          <cell r="W3051" t="str">
            <v>CISCO_DAILY_BILL_DTL20040429.TXT</v>
          </cell>
          <cell r="X3051">
            <v>38107</v>
          </cell>
          <cell r="Z3051" t="str">
            <v>Print Summary</v>
          </cell>
        </row>
        <row r="3052">
          <cell r="E3052">
            <v>38138</v>
          </cell>
          <cell r="F3052">
            <v>33</v>
          </cell>
          <cell r="G3052">
            <v>669</v>
          </cell>
          <cell r="K3052" t="str">
            <v>DR</v>
          </cell>
          <cell r="L3052">
            <v>38105</v>
          </cell>
          <cell r="N3052">
            <v>566</v>
          </cell>
          <cell r="P3052">
            <v>103</v>
          </cell>
          <cell r="Q3052">
            <v>0</v>
          </cell>
          <cell r="R3052">
            <v>-5.9499998092651367</v>
          </cell>
          <cell r="S3052">
            <v>16.469999313354492</v>
          </cell>
          <cell r="T3052">
            <v>0</v>
          </cell>
          <cell r="U3052">
            <v>3.2799999713897705</v>
          </cell>
          <cell r="V3052">
            <v>77.419998168945313</v>
          </cell>
          <cell r="W3052" t="str">
            <v>CISCO_DAILY_BILL_DTL20040601.TXT</v>
          </cell>
          <cell r="X3052">
            <v>38140</v>
          </cell>
          <cell r="Z3052" t="str">
            <v>Print Summary</v>
          </cell>
        </row>
        <row r="3053">
          <cell r="E3053">
            <v>38167</v>
          </cell>
          <cell r="F3053">
            <v>29</v>
          </cell>
          <cell r="G3053">
            <v>423</v>
          </cell>
          <cell r="K3053" t="str">
            <v>DR</v>
          </cell>
          <cell r="L3053">
            <v>38138</v>
          </cell>
          <cell r="N3053">
            <v>336</v>
          </cell>
          <cell r="P3053">
            <v>87</v>
          </cell>
          <cell r="Q3053">
            <v>0</v>
          </cell>
          <cell r="R3053">
            <v>-3.9500000476837158</v>
          </cell>
          <cell r="S3053">
            <v>13.529999732971191</v>
          </cell>
          <cell r="T3053">
            <v>0</v>
          </cell>
          <cell r="U3053">
            <v>2.0899999141693115</v>
          </cell>
          <cell r="V3053">
            <v>47.349998474121094</v>
          </cell>
          <cell r="W3053" t="str">
            <v>CISCO_DAILY_BILL_DTL20040701.TXT</v>
          </cell>
          <cell r="X3053">
            <v>38170</v>
          </cell>
          <cell r="Z3053" t="str">
            <v>Print Summary</v>
          </cell>
        </row>
        <row r="3054">
          <cell r="E3054">
            <v>38197</v>
          </cell>
          <cell r="F3054">
            <v>30</v>
          </cell>
          <cell r="G3054">
            <v>522</v>
          </cell>
          <cell r="K3054" t="str">
            <v>DR</v>
          </cell>
          <cell r="L3054">
            <v>38167</v>
          </cell>
          <cell r="N3054">
            <v>343</v>
          </cell>
          <cell r="P3054">
            <v>136</v>
          </cell>
          <cell r="Q3054">
            <v>43</v>
          </cell>
          <cell r="R3054">
            <v>-4.0399999618530273</v>
          </cell>
          <cell r="S3054">
            <v>21.149999618530273</v>
          </cell>
          <cell r="T3054">
            <v>27.870000839233398</v>
          </cell>
          <cell r="U3054">
            <v>2.5799999237060547</v>
          </cell>
          <cell r="V3054">
            <v>94.550003051757813</v>
          </cell>
          <cell r="W3054" t="str">
            <v>CISCO_DAILY_BILL_DTL20040730.TXT</v>
          </cell>
          <cell r="X3054">
            <v>38201</v>
          </cell>
          <cell r="Z3054" t="str">
            <v>Print Summary</v>
          </cell>
        </row>
        <row r="3055">
          <cell r="E3055">
            <v>38228</v>
          </cell>
          <cell r="F3055">
            <v>31</v>
          </cell>
          <cell r="G3055">
            <v>366</v>
          </cell>
          <cell r="K3055" t="str">
            <v>DR</v>
          </cell>
          <cell r="L3055">
            <v>38197</v>
          </cell>
          <cell r="N3055">
            <v>303</v>
          </cell>
          <cell r="P3055">
            <v>54</v>
          </cell>
          <cell r="Q3055">
            <v>9</v>
          </cell>
          <cell r="R3055">
            <v>-3.5699999332427979</v>
          </cell>
          <cell r="S3055">
            <v>8.3999996185302734</v>
          </cell>
          <cell r="T3055">
            <v>5.8299999237060547</v>
          </cell>
          <cell r="U3055">
            <v>1.7999999523162842</v>
          </cell>
          <cell r="V3055">
            <v>41.919998168945313</v>
          </cell>
          <cell r="W3055" t="str">
            <v>CISCO_DAILY_BILL_DTL20040831.TXT</v>
          </cell>
          <cell r="X3055">
            <v>38231</v>
          </cell>
          <cell r="Z3055" t="str">
            <v>Print Summary</v>
          </cell>
        </row>
        <row r="3056">
          <cell r="E3056">
            <v>37894</v>
          </cell>
          <cell r="F3056">
            <v>28</v>
          </cell>
          <cell r="G3056">
            <v>980</v>
          </cell>
          <cell r="K3056" t="str">
            <v>DR</v>
          </cell>
          <cell r="L3056">
            <v>37866</v>
          </cell>
          <cell r="N3056">
            <v>802</v>
          </cell>
          <cell r="P3056">
            <v>151</v>
          </cell>
          <cell r="Q3056">
            <v>27</v>
          </cell>
          <cell r="R3056">
            <v>4.4600000381469727</v>
          </cell>
          <cell r="S3056">
            <v>26.100000381469727</v>
          </cell>
          <cell r="T3056">
            <v>17.969999313354492</v>
          </cell>
          <cell r="U3056">
            <v>4.3499999046325684</v>
          </cell>
          <cell r="V3056">
            <v>148.44999694824219</v>
          </cell>
          <cell r="W3056" t="str">
            <v>CISCO_DAILY_BILL_DTL20031001.TXT</v>
          </cell>
          <cell r="X3056">
            <v>37896</v>
          </cell>
          <cell r="Z3056" t="str">
            <v>Print Summary</v>
          </cell>
        </row>
        <row r="3057">
          <cell r="E3057">
            <v>37923</v>
          </cell>
          <cell r="F3057">
            <v>29</v>
          </cell>
          <cell r="G3057">
            <v>1079</v>
          </cell>
          <cell r="K3057" t="str">
            <v>DR</v>
          </cell>
          <cell r="L3057">
            <v>37894</v>
          </cell>
          <cell r="N3057">
            <v>881</v>
          </cell>
          <cell r="P3057">
            <v>187</v>
          </cell>
          <cell r="Q3057">
            <v>11</v>
          </cell>
          <cell r="R3057">
            <v>4.9000000953674316</v>
          </cell>
          <cell r="S3057">
            <v>32.319999694824219</v>
          </cell>
          <cell r="T3057">
            <v>7.320000171661377</v>
          </cell>
          <cell r="U3057">
            <v>4.7899999618530273</v>
          </cell>
          <cell r="V3057">
            <v>158.80999755859375</v>
          </cell>
          <cell r="W3057" t="str">
            <v>CISCO_DAILY_BILL_DTL20031103.TXT</v>
          </cell>
          <cell r="X3057">
            <v>37929</v>
          </cell>
          <cell r="Z3057" t="str">
            <v>Print Summary</v>
          </cell>
        </row>
        <row r="3058">
          <cell r="E3058">
            <v>37956</v>
          </cell>
          <cell r="F3058">
            <v>33</v>
          </cell>
          <cell r="G3058">
            <v>1156</v>
          </cell>
          <cell r="K3058" t="str">
            <v>DR</v>
          </cell>
          <cell r="L3058">
            <v>37923</v>
          </cell>
          <cell r="N3058">
            <v>976</v>
          </cell>
          <cell r="P3058">
            <v>180</v>
          </cell>
          <cell r="Q3058">
            <v>0</v>
          </cell>
          <cell r="R3058">
            <v>31.809999465942383</v>
          </cell>
          <cell r="S3058">
            <v>46.610000610351563</v>
          </cell>
          <cell r="T3058">
            <v>0</v>
          </cell>
          <cell r="U3058">
            <v>5.130000114440918</v>
          </cell>
          <cell r="V3058">
            <v>193.39999389648438</v>
          </cell>
          <cell r="W3058" t="str">
            <v>CISCO_DAILY_BILL_DTL20031202.TXT</v>
          </cell>
          <cell r="X3058">
            <v>37958</v>
          </cell>
          <cell r="Z3058" t="str">
            <v>Print Summary</v>
          </cell>
        </row>
        <row r="3059">
          <cell r="E3059">
            <v>37987</v>
          </cell>
          <cell r="F3059">
            <v>31</v>
          </cell>
          <cell r="G3059">
            <v>1047</v>
          </cell>
          <cell r="K3059" t="str">
            <v>DR</v>
          </cell>
          <cell r="L3059">
            <v>37956</v>
          </cell>
          <cell r="N3059">
            <v>878</v>
          </cell>
          <cell r="P3059">
            <v>169</v>
          </cell>
          <cell r="Q3059">
            <v>0</v>
          </cell>
          <cell r="R3059">
            <v>29.860000610351563</v>
          </cell>
          <cell r="S3059">
            <v>44.619998931884766</v>
          </cell>
          <cell r="T3059">
            <v>0</v>
          </cell>
          <cell r="U3059">
            <v>4.6399998664855957</v>
          </cell>
          <cell r="V3059">
            <v>177.3699951171875</v>
          </cell>
          <cell r="W3059" t="str">
            <v>CISCO_DAILY_BILL_DTL20040102.TXT</v>
          </cell>
          <cell r="X3059">
            <v>37991</v>
          </cell>
          <cell r="Z3059" t="str">
            <v>Print Summary</v>
          </cell>
        </row>
        <row r="3060">
          <cell r="E3060">
            <v>38018</v>
          </cell>
          <cell r="F3060">
            <v>31</v>
          </cell>
          <cell r="G3060">
            <v>1049</v>
          </cell>
          <cell r="K3060" t="str">
            <v>DR</v>
          </cell>
          <cell r="L3060">
            <v>37987</v>
          </cell>
          <cell r="N3060">
            <v>901</v>
          </cell>
          <cell r="P3060">
            <v>128</v>
          </cell>
          <cell r="Q3060">
            <v>20</v>
          </cell>
          <cell r="R3060">
            <v>30.489999771118164</v>
          </cell>
          <cell r="S3060">
            <v>33.770000457763672</v>
          </cell>
          <cell r="T3060">
            <v>9.6800003051757813</v>
          </cell>
          <cell r="U3060">
            <v>4.8600001335144043</v>
          </cell>
          <cell r="V3060">
            <v>175.85000610351563</v>
          </cell>
          <cell r="W3060" t="str">
            <v>CISCO_DAILY_BILL_DTL20040202.TXT</v>
          </cell>
          <cell r="X3060">
            <v>38020</v>
          </cell>
          <cell r="Z3060" t="str">
            <v>Print Summary</v>
          </cell>
        </row>
        <row r="3061">
          <cell r="E3061">
            <v>38048</v>
          </cell>
          <cell r="F3061">
            <v>30</v>
          </cell>
          <cell r="G3061">
            <v>1083</v>
          </cell>
          <cell r="K3061" t="str">
            <v>DR</v>
          </cell>
          <cell r="L3061">
            <v>38018</v>
          </cell>
          <cell r="N3061">
            <v>930</v>
          </cell>
          <cell r="P3061">
            <v>145</v>
          </cell>
          <cell r="Q3061">
            <v>8</v>
          </cell>
          <cell r="R3061">
            <v>31.180000305175781</v>
          </cell>
          <cell r="S3061">
            <v>38.220001220703125</v>
          </cell>
          <cell r="T3061">
            <v>3.869999885559082</v>
          </cell>
          <cell r="U3061">
            <v>5.3400001525878906</v>
          </cell>
          <cell r="V3061">
            <v>180.52000427246094</v>
          </cell>
          <cell r="W3061" t="str">
            <v>CISCO_DAILY_BILL_DTL20040303.TXT</v>
          </cell>
          <cell r="X3061">
            <v>38050</v>
          </cell>
          <cell r="Z3061" t="str">
            <v>Print Summary</v>
          </cell>
        </row>
        <row r="3062">
          <cell r="E3062">
            <v>38077</v>
          </cell>
          <cell r="F3062">
            <v>29</v>
          </cell>
          <cell r="G3062">
            <v>992</v>
          </cell>
          <cell r="K3062" t="str">
            <v>DR</v>
          </cell>
          <cell r="L3062">
            <v>38048</v>
          </cell>
          <cell r="N3062">
            <v>849</v>
          </cell>
          <cell r="P3062">
            <v>143</v>
          </cell>
          <cell r="Q3062">
            <v>0</v>
          </cell>
          <cell r="R3062">
            <v>28.469999313354492</v>
          </cell>
          <cell r="S3062">
            <v>37.680000305175781</v>
          </cell>
          <cell r="T3062">
            <v>0</v>
          </cell>
          <cell r="U3062">
            <v>4.8899998664855957</v>
          </cell>
          <cell r="V3062">
            <v>164.17999267578125</v>
          </cell>
          <cell r="W3062" t="str">
            <v>CISCO_DAILY_BILL_DTL20040401.TXT</v>
          </cell>
          <cell r="X3062">
            <v>38079</v>
          </cell>
          <cell r="Z3062" t="str">
            <v>Print Summary</v>
          </cell>
        </row>
        <row r="3063">
          <cell r="E3063">
            <v>38106</v>
          </cell>
          <cell r="F3063">
            <v>29</v>
          </cell>
          <cell r="G3063">
            <v>933</v>
          </cell>
          <cell r="K3063" t="str">
            <v>DR</v>
          </cell>
          <cell r="L3063">
            <v>38077</v>
          </cell>
          <cell r="N3063">
            <v>814</v>
          </cell>
          <cell r="P3063">
            <v>119</v>
          </cell>
          <cell r="Q3063">
            <v>0</v>
          </cell>
          <cell r="R3063">
            <v>18.600000381469727</v>
          </cell>
          <cell r="S3063">
            <v>30.030000686645508</v>
          </cell>
          <cell r="T3063">
            <v>0</v>
          </cell>
          <cell r="U3063">
            <v>4.6100001335144043</v>
          </cell>
          <cell r="V3063">
            <v>147.07000732421875</v>
          </cell>
          <cell r="W3063" t="str">
            <v>CISCO_DAILY_BILL_DTL20040430.TXT</v>
          </cell>
          <cell r="X3063">
            <v>38110</v>
          </cell>
          <cell r="Z3063" t="str">
            <v>Print Summary</v>
          </cell>
        </row>
        <row r="3064">
          <cell r="E3064">
            <v>38139</v>
          </cell>
          <cell r="F3064">
            <v>33</v>
          </cell>
          <cell r="G3064">
            <v>1055</v>
          </cell>
          <cell r="K3064" t="str">
            <v>DR</v>
          </cell>
          <cell r="L3064">
            <v>38106</v>
          </cell>
          <cell r="N3064">
            <v>912</v>
          </cell>
          <cell r="P3064">
            <v>143</v>
          </cell>
          <cell r="Q3064">
            <v>0</v>
          </cell>
          <cell r="R3064">
            <v>-10.189999580383301</v>
          </cell>
          <cell r="S3064">
            <v>22.610000610351563</v>
          </cell>
          <cell r="T3064">
            <v>0</v>
          </cell>
          <cell r="U3064">
            <v>5.1999998092651367</v>
          </cell>
          <cell r="V3064">
            <v>132.28999328613281</v>
          </cell>
          <cell r="W3064" t="str">
            <v>CISCO_DAILY_BILL_DTL20040602.TXT</v>
          </cell>
          <cell r="X3064">
            <v>38141</v>
          </cell>
          <cell r="Z3064" t="str">
            <v>Print Summary</v>
          </cell>
        </row>
        <row r="3065">
          <cell r="E3065">
            <v>38168</v>
          </cell>
          <cell r="F3065">
            <v>29</v>
          </cell>
          <cell r="G3065">
            <v>895</v>
          </cell>
          <cell r="K3065" t="str">
            <v>DR</v>
          </cell>
          <cell r="L3065">
            <v>38139</v>
          </cell>
          <cell r="N3065">
            <v>773</v>
          </cell>
          <cell r="P3065">
            <v>122</v>
          </cell>
          <cell r="Q3065">
            <v>0</v>
          </cell>
          <cell r="R3065">
            <v>-9.1000003814697266</v>
          </cell>
          <cell r="S3065">
            <v>18.969999313354492</v>
          </cell>
          <cell r="T3065">
            <v>0</v>
          </cell>
          <cell r="U3065">
            <v>4.4200000762939453</v>
          </cell>
          <cell r="V3065">
            <v>110.77999877929688</v>
          </cell>
          <cell r="W3065" t="str">
            <v>CISCO_DAILY_BILL_DTL20040701.TXT</v>
          </cell>
          <cell r="X3065">
            <v>38170</v>
          </cell>
          <cell r="Z3065" t="str">
            <v>Print Summary</v>
          </cell>
        </row>
        <row r="3066">
          <cell r="E3066">
            <v>38200</v>
          </cell>
          <cell r="F3066">
            <v>32</v>
          </cell>
          <cell r="G3066">
            <v>1120</v>
          </cell>
          <cell r="K3066" t="str">
            <v>DR</v>
          </cell>
          <cell r="L3066">
            <v>38168</v>
          </cell>
          <cell r="N3066">
            <v>949</v>
          </cell>
          <cell r="P3066">
            <v>150</v>
          </cell>
          <cell r="Q3066">
            <v>21</v>
          </cell>
          <cell r="R3066">
            <v>-11.170000076293945</v>
          </cell>
          <cell r="S3066">
            <v>23.329999923706055</v>
          </cell>
          <cell r="T3066">
            <v>13.609999656677246</v>
          </cell>
          <cell r="U3066">
            <v>5.5199999809265137</v>
          </cell>
          <cell r="V3066">
            <v>155.63999938964844</v>
          </cell>
          <cell r="W3066" t="str">
            <v>CISCO_DAILY_BILL_DTL20040802.TXT</v>
          </cell>
          <cell r="X3066">
            <v>38202</v>
          </cell>
          <cell r="Z3066" t="str">
            <v>Print Summary</v>
          </cell>
        </row>
        <row r="3067">
          <cell r="E3067">
            <v>38229</v>
          </cell>
          <cell r="F3067">
            <v>29</v>
          </cell>
          <cell r="G3067">
            <v>927</v>
          </cell>
          <cell r="K3067" t="str">
            <v>DR</v>
          </cell>
          <cell r="L3067">
            <v>38200</v>
          </cell>
          <cell r="N3067">
            <v>774</v>
          </cell>
          <cell r="P3067">
            <v>117</v>
          </cell>
          <cell r="Q3067">
            <v>36</v>
          </cell>
          <cell r="R3067">
            <v>-9.1099996566772461</v>
          </cell>
          <cell r="S3067">
            <v>18.200000762939453</v>
          </cell>
          <cell r="T3067">
            <v>23.340000152587891</v>
          </cell>
          <cell r="U3067">
            <v>4.5799999237060547</v>
          </cell>
          <cell r="V3067">
            <v>137.83000183105469</v>
          </cell>
          <cell r="W3067" t="str">
            <v>CISCO_DAILY_BILL_DTL20040831.TXT</v>
          </cell>
          <cell r="X3067">
            <v>38231</v>
          </cell>
          <cell r="Z3067" t="str">
            <v>Print Summary</v>
          </cell>
        </row>
        <row r="3068">
          <cell r="E3068">
            <v>37833</v>
          </cell>
          <cell r="F3068">
            <v>30</v>
          </cell>
          <cell r="G3068">
            <v>591</v>
          </cell>
          <cell r="K3068" t="str">
            <v>DR</v>
          </cell>
          <cell r="L3068">
            <v>37803</v>
          </cell>
          <cell r="N3068">
            <v>532</v>
          </cell>
          <cell r="P3068">
            <v>54</v>
          </cell>
          <cell r="Q3068">
            <v>5</v>
          </cell>
          <cell r="R3068">
            <v>2.5899999141693115</v>
          </cell>
          <cell r="S3068">
            <v>9.3000001907348633</v>
          </cell>
          <cell r="T3068">
            <v>3.3199999332427979</v>
          </cell>
          <cell r="U3068">
            <v>3.0299999713897705</v>
          </cell>
          <cell r="V3068">
            <v>68.30999755859375</v>
          </cell>
          <cell r="W3068" t="str">
            <v>CISCO_DAILY_BILL_DTL20030804.TXT</v>
          </cell>
          <cell r="X3068">
            <v>37840</v>
          </cell>
          <cell r="Z3068" t="str">
            <v>Print Summary</v>
          </cell>
        </row>
        <row r="3069">
          <cell r="E3069">
            <v>37833</v>
          </cell>
          <cell r="F3069">
            <v>30</v>
          </cell>
          <cell r="G3069">
            <v>591</v>
          </cell>
          <cell r="K3069" t="str">
            <v>DR</v>
          </cell>
          <cell r="L3069">
            <v>37803</v>
          </cell>
          <cell r="N3069">
            <v>532</v>
          </cell>
          <cell r="P3069">
            <v>54</v>
          </cell>
          <cell r="Q3069">
            <v>5</v>
          </cell>
          <cell r="R3069">
            <v>2.5899999141693115</v>
          </cell>
          <cell r="S3069">
            <v>9.3000001907348633</v>
          </cell>
          <cell r="T3069">
            <v>3.3199999332427979</v>
          </cell>
          <cell r="U3069">
            <v>3.0299999713897705</v>
          </cell>
          <cell r="V3069">
            <v>68.30999755859375</v>
          </cell>
          <cell r="W3069" t="str">
            <v>CISCO_DAILY_BILL_DTL20030805.TXT</v>
          </cell>
          <cell r="X3069">
            <v>37840</v>
          </cell>
          <cell r="Z3069" t="str">
            <v>Print Summary</v>
          </cell>
        </row>
        <row r="3070">
          <cell r="E3070">
            <v>37865</v>
          </cell>
          <cell r="F3070">
            <v>32</v>
          </cell>
          <cell r="G3070">
            <v>690</v>
          </cell>
          <cell r="K3070" t="str">
            <v>DR</v>
          </cell>
          <cell r="L3070">
            <v>37833</v>
          </cell>
          <cell r="N3070">
            <v>627</v>
          </cell>
          <cell r="P3070">
            <v>57</v>
          </cell>
          <cell r="Q3070">
            <v>6</v>
          </cell>
          <cell r="R3070">
            <v>3.0799999237060547</v>
          </cell>
          <cell r="S3070">
            <v>9.8100004196166992</v>
          </cell>
          <cell r="T3070">
            <v>3.9900000095367432</v>
          </cell>
          <cell r="U3070">
            <v>3.5099999904632568</v>
          </cell>
          <cell r="V3070">
            <v>80.239997863769531</v>
          </cell>
          <cell r="W3070" t="str">
            <v>CISCO_DAILY_BILL_DTL20030902.TXT</v>
          </cell>
          <cell r="X3070">
            <v>37867</v>
          </cell>
          <cell r="Z3070" t="str">
            <v>Print Summary</v>
          </cell>
        </row>
        <row r="3071">
          <cell r="E3071">
            <v>37894</v>
          </cell>
          <cell r="F3071">
            <v>29</v>
          </cell>
          <cell r="G3071">
            <v>615</v>
          </cell>
          <cell r="K3071" t="str">
            <v>DR</v>
          </cell>
          <cell r="L3071">
            <v>37865</v>
          </cell>
          <cell r="N3071">
            <v>545</v>
          </cell>
          <cell r="P3071">
            <v>61</v>
          </cell>
          <cell r="Q3071">
            <v>9</v>
          </cell>
          <cell r="R3071">
            <v>3.0299999713897705</v>
          </cell>
          <cell r="S3071">
            <v>10.539999961853027</v>
          </cell>
          <cell r="T3071">
            <v>5.9899997711181641</v>
          </cell>
          <cell r="U3071">
            <v>2.7300000190734863</v>
          </cell>
          <cell r="V3071">
            <v>75.370002746582031</v>
          </cell>
          <cell r="W3071" t="str">
            <v>CISCO_DAILY_BILL_DTL20031002.TXT</v>
          </cell>
          <cell r="X3071">
            <v>37897</v>
          </cell>
          <cell r="Z3071" t="str">
            <v>Print Summary</v>
          </cell>
        </row>
        <row r="3072">
          <cell r="E3072">
            <v>37923</v>
          </cell>
          <cell r="F3072">
            <v>29</v>
          </cell>
          <cell r="G3072">
            <v>545</v>
          </cell>
          <cell r="K3072" t="str">
            <v>DR</v>
          </cell>
          <cell r="L3072">
            <v>37894</v>
          </cell>
          <cell r="N3072">
            <v>489</v>
          </cell>
          <cell r="P3072">
            <v>52</v>
          </cell>
          <cell r="Q3072">
            <v>4</v>
          </cell>
          <cell r="R3072">
            <v>2.7200000286102295</v>
          </cell>
          <cell r="S3072">
            <v>8.9899997711181641</v>
          </cell>
          <cell r="T3072">
            <v>2.6600000858306885</v>
          </cell>
          <cell r="U3072">
            <v>2.4100000858306885</v>
          </cell>
          <cell r="V3072">
            <v>63.439998626708984</v>
          </cell>
          <cell r="W3072" t="str">
            <v>CISCO_DAILY_BILL_DTL20031103.TXT</v>
          </cell>
          <cell r="X3072">
            <v>37929</v>
          </cell>
          <cell r="Z3072" t="str">
            <v>Print Summary</v>
          </cell>
        </row>
        <row r="3073">
          <cell r="E3073">
            <v>37956</v>
          </cell>
          <cell r="F3073">
            <v>33</v>
          </cell>
          <cell r="G3073">
            <v>672</v>
          </cell>
          <cell r="K3073" t="str">
            <v>DR</v>
          </cell>
          <cell r="L3073">
            <v>37923</v>
          </cell>
          <cell r="N3073">
            <v>588</v>
          </cell>
          <cell r="P3073">
            <v>84</v>
          </cell>
          <cell r="Q3073">
            <v>0</v>
          </cell>
          <cell r="R3073">
            <v>19.100000381469727</v>
          </cell>
          <cell r="S3073">
            <v>21.360000610351563</v>
          </cell>
          <cell r="T3073">
            <v>0</v>
          </cell>
          <cell r="U3073">
            <v>2.9800000190734863</v>
          </cell>
          <cell r="V3073">
            <v>100.30999755859375</v>
          </cell>
          <cell r="W3073" t="str">
            <v>CISCO_DAILY_BILL_DTL20031203.TXT</v>
          </cell>
          <cell r="X3073">
            <v>37959</v>
          </cell>
          <cell r="Z3073" t="str">
            <v>Print Summary</v>
          </cell>
        </row>
        <row r="3074">
          <cell r="E3074">
            <v>37987</v>
          </cell>
          <cell r="F3074">
            <v>31</v>
          </cell>
          <cell r="G3074">
            <v>645</v>
          </cell>
          <cell r="K3074" t="str">
            <v>DR</v>
          </cell>
          <cell r="L3074">
            <v>37956</v>
          </cell>
          <cell r="N3074">
            <v>573</v>
          </cell>
          <cell r="P3074">
            <v>72</v>
          </cell>
          <cell r="Q3074">
            <v>0</v>
          </cell>
          <cell r="R3074">
            <v>19.489999771118164</v>
          </cell>
          <cell r="S3074">
            <v>19.010000228881836</v>
          </cell>
          <cell r="T3074">
            <v>0</v>
          </cell>
          <cell r="U3074">
            <v>2.8599998950958252</v>
          </cell>
          <cell r="V3074">
            <v>96.029998779296875</v>
          </cell>
          <cell r="W3074" t="str">
            <v>CISCO_DAILY_BILL_DTL20040102.TXT</v>
          </cell>
          <cell r="X3074">
            <v>37991</v>
          </cell>
          <cell r="Z3074" t="str">
            <v>Print Summary</v>
          </cell>
        </row>
        <row r="3075">
          <cell r="E3075">
            <v>38018</v>
          </cell>
          <cell r="F3075">
            <v>31</v>
          </cell>
          <cell r="G3075">
            <v>562</v>
          </cell>
          <cell r="K3075" t="str">
            <v>DR</v>
          </cell>
          <cell r="L3075">
            <v>37987</v>
          </cell>
          <cell r="N3075">
            <v>512</v>
          </cell>
          <cell r="P3075">
            <v>47</v>
          </cell>
          <cell r="Q3075">
            <v>3</v>
          </cell>
          <cell r="R3075">
            <v>17.329999923706055</v>
          </cell>
          <cell r="S3075">
            <v>12.409999847412109</v>
          </cell>
          <cell r="T3075">
            <v>1.4500000476837158</v>
          </cell>
          <cell r="U3075">
            <v>2.5899999141693115</v>
          </cell>
          <cell r="V3075">
            <v>79.129997253417969</v>
          </cell>
          <cell r="W3075" t="str">
            <v>CISCO_DAILY_BILL_DTL20040202.TXT</v>
          </cell>
          <cell r="X3075">
            <v>38020</v>
          </cell>
          <cell r="Z3075" t="str">
            <v>Print Summary</v>
          </cell>
        </row>
        <row r="3076">
          <cell r="E3076">
            <v>38048</v>
          </cell>
          <cell r="F3076">
            <v>30</v>
          </cell>
          <cell r="G3076">
            <v>551</v>
          </cell>
          <cell r="K3076" t="str">
            <v>DR</v>
          </cell>
          <cell r="L3076">
            <v>38018</v>
          </cell>
          <cell r="N3076">
            <v>497</v>
          </cell>
          <cell r="P3076">
            <v>51</v>
          </cell>
          <cell r="Q3076">
            <v>3</v>
          </cell>
          <cell r="R3076">
            <v>16.659999847412109</v>
          </cell>
          <cell r="S3076">
            <v>13.439999580383301</v>
          </cell>
          <cell r="T3076">
            <v>1.4500000476837158</v>
          </cell>
          <cell r="U3076">
            <v>2.7200000286102295</v>
          </cell>
          <cell r="V3076">
            <v>78.930000305175781</v>
          </cell>
          <cell r="W3076" t="str">
            <v>CISCO_DAILY_BILL_DTL20040303.TXT</v>
          </cell>
          <cell r="X3076">
            <v>38050</v>
          </cell>
          <cell r="Z3076" t="str">
            <v>Print Summary</v>
          </cell>
        </row>
        <row r="3077">
          <cell r="E3077">
            <v>38077</v>
          </cell>
          <cell r="F3077">
            <v>29</v>
          </cell>
          <cell r="G3077">
            <v>582</v>
          </cell>
          <cell r="K3077" t="str">
            <v>DR</v>
          </cell>
          <cell r="L3077">
            <v>38048</v>
          </cell>
          <cell r="N3077">
            <v>519</v>
          </cell>
          <cell r="P3077">
            <v>63</v>
          </cell>
          <cell r="Q3077">
            <v>0</v>
          </cell>
          <cell r="R3077">
            <v>17.399999618530273</v>
          </cell>
          <cell r="S3077">
            <v>16.600000381469727</v>
          </cell>
          <cell r="T3077">
            <v>0</v>
          </cell>
          <cell r="U3077">
            <v>2.869999885559082</v>
          </cell>
          <cell r="V3077">
            <v>85.800003051757813</v>
          </cell>
          <cell r="W3077" t="str">
            <v>CISCO_DAILY_BILL_DTL20040402.TXT</v>
          </cell>
          <cell r="X3077">
            <v>38082</v>
          </cell>
          <cell r="Z3077" t="str">
            <v>Print Summary</v>
          </cell>
        </row>
        <row r="3078">
          <cell r="E3078">
            <v>38106</v>
          </cell>
          <cell r="F3078">
            <v>29</v>
          </cell>
          <cell r="G3078">
            <v>503</v>
          </cell>
          <cell r="K3078" t="str">
            <v>DR</v>
          </cell>
          <cell r="L3078">
            <v>38077</v>
          </cell>
          <cell r="N3078">
            <v>459</v>
          </cell>
          <cell r="P3078">
            <v>44</v>
          </cell>
          <cell r="Q3078">
            <v>0</v>
          </cell>
          <cell r="R3078">
            <v>10.140000343322754</v>
          </cell>
          <cell r="S3078">
            <v>11.050000190734863</v>
          </cell>
          <cell r="T3078">
            <v>0</v>
          </cell>
          <cell r="U3078">
            <v>2.4800000190734863</v>
          </cell>
          <cell r="V3078">
            <v>67.55999755859375</v>
          </cell>
          <cell r="W3078" t="str">
            <v>CISCO_DAILY_BILL_DTL20040430.TXT</v>
          </cell>
          <cell r="X3078">
            <v>38110</v>
          </cell>
          <cell r="Z3078" t="str">
            <v>Print Summary</v>
          </cell>
        </row>
        <row r="3079">
          <cell r="E3079">
            <v>38139</v>
          </cell>
          <cell r="F3079">
            <v>33</v>
          </cell>
          <cell r="G3079">
            <v>537</v>
          </cell>
          <cell r="K3079" t="str">
            <v>DR</v>
          </cell>
          <cell r="L3079">
            <v>38106</v>
          </cell>
          <cell r="N3079">
            <v>493</v>
          </cell>
          <cell r="P3079">
            <v>44</v>
          </cell>
          <cell r="Q3079">
            <v>0</v>
          </cell>
          <cell r="R3079">
            <v>-5.3400001525878906</v>
          </cell>
          <cell r="S3079">
            <v>7.0199999809265137</v>
          </cell>
          <cell r="T3079">
            <v>0</v>
          </cell>
          <cell r="U3079">
            <v>2.6500000953674316</v>
          </cell>
          <cell r="V3079">
            <v>51.270000457763672</v>
          </cell>
          <cell r="W3079" t="str">
            <v>CISCO_DAILY_BILL_DTL20040602.TXT</v>
          </cell>
          <cell r="X3079">
            <v>38141</v>
          </cell>
          <cell r="Z3079" t="str">
            <v>Print Summary</v>
          </cell>
        </row>
        <row r="3080">
          <cell r="E3080">
            <v>38168</v>
          </cell>
          <cell r="F3080">
            <v>29</v>
          </cell>
          <cell r="G3080">
            <v>466</v>
          </cell>
          <cell r="K3080" t="str">
            <v>DR</v>
          </cell>
          <cell r="L3080">
            <v>38139</v>
          </cell>
          <cell r="N3080">
            <v>434</v>
          </cell>
          <cell r="P3080">
            <v>32</v>
          </cell>
          <cell r="Q3080">
            <v>0</v>
          </cell>
          <cell r="R3080">
            <v>-5.1100001335144043</v>
          </cell>
          <cell r="S3080">
            <v>4.9800000190734863</v>
          </cell>
          <cell r="T3080">
            <v>0</v>
          </cell>
          <cell r="U3080">
            <v>2.2999999523162842</v>
          </cell>
          <cell r="V3080">
            <v>42.720001220703125</v>
          </cell>
          <cell r="W3080" t="str">
            <v>CISCO_DAILY_BILL_DTL20040701.TXT</v>
          </cell>
          <cell r="X3080">
            <v>38170</v>
          </cell>
          <cell r="Z3080" t="str">
            <v>Print Summary</v>
          </cell>
        </row>
        <row r="3081">
          <cell r="E3081">
            <v>38200</v>
          </cell>
          <cell r="F3081">
            <v>32</v>
          </cell>
          <cell r="G3081">
            <v>578</v>
          </cell>
          <cell r="K3081" t="str">
            <v>DR</v>
          </cell>
          <cell r="L3081">
            <v>38168</v>
          </cell>
          <cell r="N3081">
            <v>534</v>
          </cell>
          <cell r="P3081">
            <v>38</v>
          </cell>
          <cell r="Q3081">
            <v>6</v>
          </cell>
          <cell r="R3081">
            <v>-6.2899999618530273</v>
          </cell>
          <cell r="S3081">
            <v>5.9099998474121094</v>
          </cell>
          <cell r="T3081">
            <v>3.8900001049041748</v>
          </cell>
          <cell r="U3081">
            <v>2.8499999046325684</v>
          </cell>
          <cell r="V3081">
            <v>59.119998931884766</v>
          </cell>
          <cell r="W3081" t="str">
            <v>CISCO_DAILY_BILL_DTL20040803.TXT</v>
          </cell>
          <cell r="X3081">
            <v>38203</v>
          </cell>
          <cell r="Z3081" t="str">
            <v>Print Summary</v>
          </cell>
        </row>
        <row r="3082">
          <cell r="E3082">
            <v>38229</v>
          </cell>
          <cell r="F3082">
            <v>29</v>
          </cell>
          <cell r="G3082">
            <v>498</v>
          </cell>
          <cell r="K3082" t="str">
            <v>DR</v>
          </cell>
          <cell r="L3082">
            <v>38200</v>
          </cell>
          <cell r="N3082">
            <v>468</v>
          </cell>
          <cell r="P3082">
            <v>26</v>
          </cell>
          <cell r="Q3082">
            <v>4</v>
          </cell>
          <cell r="R3082">
            <v>-5.5100002288818359</v>
          </cell>
          <cell r="S3082">
            <v>4.0399999618530273</v>
          </cell>
          <cell r="T3082">
            <v>2.5899999141693115</v>
          </cell>
          <cell r="U3082">
            <v>2.4600000381469727</v>
          </cell>
          <cell r="V3082">
            <v>48.150001525878906</v>
          </cell>
          <cell r="W3082" t="str">
            <v>CISCO_DAILY_BILL_DTL20040831.TXT</v>
          </cell>
          <cell r="X3082">
            <v>38231</v>
          </cell>
          <cell r="Z3082" t="str">
            <v>Print Summary</v>
          </cell>
        </row>
        <row r="3083">
          <cell r="E3083">
            <v>37804</v>
          </cell>
          <cell r="F3083">
            <v>2</v>
          </cell>
          <cell r="G3083">
            <v>36</v>
          </cell>
          <cell r="K3083" t="str">
            <v>DR</v>
          </cell>
          <cell r="L3083">
            <v>37802</v>
          </cell>
          <cell r="N3083">
            <v>13</v>
          </cell>
          <cell r="P3083">
            <v>23</v>
          </cell>
          <cell r="Q3083">
            <v>0</v>
          </cell>
          <cell r="R3083">
            <v>5.9999998658895493E-2</v>
          </cell>
          <cell r="S3083">
            <v>3.9600000381469727</v>
          </cell>
          <cell r="T3083">
            <v>0</v>
          </cell>
          <cell r="U3083">
            <v>0.18000000715255737</v>
          </cell>
          <cell r="V3083">
            <v>7.1999998092651367</v>
          </cell>
          <cell r="W3083" t="str">
            <v>CISCO_DAILY_BILL_DTL20030707.TXT</v>
          </cell>
          <cell r="X3083">
            <v>37812</v>
          </cell>
          <cell r="Z3083" t="str">
            <v>Print Summary</v>
          </cell>
        </row>
        <row r="3084">
          <cell r="E3084">
            <v>37836</v>
          </cell>
          <cell r="F3084">
            <v>32</v>
          </cell>
          <cell r="G3084">
            <v>661</v>
          </cell>
          <cell r="K3084" t="str">
            <v>DR</v>
          </cell>
          <cell r="L3084">
            <v>37804</v>
          </cell>
          <cell r="N3084">
            <v>460</v>
          </cell>
          <cell r="P3084">
            <v>201</v>
          </cell>
          <cell r="Q3084">
            <v>0</v>
          </cell>
          <cell r="R3084">
            <v>2.2400000095367432</v>
          </cell>
          <cell r="S3084">
            <v>34.610000610351563</v>
          </cell>
          <cell r="T3084">
            <v>0</v>
          </cell>
          <cell r="U3084">
            <v>3.3900001049041748</v>
          </cell>
          <cell r="V3084">
            <v>97.19000244140625</v>
          </cell>
          <cell r="W3084" t="str">
            <v>CISCO_DAILY_BILL_DTL20030805.TXT</v>
          </cell>
          <cell r="X3084">
            <v>37839</v>
          </cell>
          <cell r="Z3084" t="str">
            <v>Print Summary</v>
          </cell>
          <cell r="AA3084" t="str">
            <v>CPP Notification Failure. Move 17 kWh from super peak to on peak.</v>
          </cell>
        </row>
        <row r="3085">
          <cell r="E3085">
            <v>37866</v>
          </cell>
          <cell r="F3085">
            <v>30</v>
          </cell>
          <cell r="G3085">
            <v>2176</v>
          </cell>
          <cell r="K3085" t="str">
            <v>DR</v>
          </cell>
          <cell r="L3085">
            <v>37836</v>
          </cell>
          <cell r="N3085">
            <v>1589</v>
          </cell>
          <cell r="P3085">
            <v>587</v>
          </cell>
          <cell r="Q3085">
            <v>0</v>
          </cell>
          <cell r="R3085">
            <v>7.809999942779541</v>
          </cell>
          <cell r="S3085">
            <v>101.08000183105469</v>
          </cell>
          <cell r="T3085">
            <v>0</v>
          </cell>
          <cell r="U3085">
            <v>11.060000419616699</v>
          </cell>
          <cell r="V3085">
            <v>371.45999145507813</v>
          </cell>
          <cell r="W3085" t="str">
            <v>CISCO_DAILY_BILL_DTL20030905.TXT</v>
          </cell>
          <cell r="X3085">
            <v>37872</v>
          </cell>
          <cell r="Z3085" t="str">
            <v>Print Summary</v>
          </cell>
          <cell r="AA3085" t="str">
            <v>CPP Notification Failure. Move 42 kWh from super peak to on peak.</v>
          </cell>
        </row>
        <row r="3086">
          <cell r="E3086">
            <v>37895</v>
          </cell>
          <cell r="F3086">
            <v>29</v>
          </cell>
          <cell r="G3086">
            <v>1523</v>
          </cell>
          <cell r="K3086" t="str">
            <v>DR</v>
          </cell>
          <cell r="L3086">
            <v>37866</v>
          </cell>
          <cell r="N3086">
            <v>1185</v>
          </cell>
          <cell r="P3086">
            <v>332</v>
          </cell>
          <cell r="Q3086">
            <v>6</v>
          </cell>
          <cell r="R3086">
            <v>6.5900001525878906</v>
          </cell>
          <cell r="S3086">
            <v>57.389999389648438</v>
          </cell>
          <cell r="T3086">
            <v>3.9900000095367432</v>
          </cell>
          <cell r="U3086">
            <v>6.7699999809265137</v>
          </cell>
          <cell r="V3086">
            <v>241.19999694824219</v>
          </cell>
          <cell r="W3086" t="str">
            <v>CISCO_DAILY_BILL_DTL20031003.TXT</v>
          </cell>
          <cell r="X3086">
            <v>37900</v>
          </cell>
          <cell r="Z3086" t="str">
            <v>Print Summary</v>
          </cell>
          <cell r="AA3086" t="str">
            <v>CPP Notification Failure. Move 25 kWh from super peak to on peak.</v>
          </cell>
        </row>
        <row r="3087">
          <cell r="E3087">
            <v>37924</v>
          </cell>
          <cell r="F3087">
            <v>29</v>
          </cell>
          <cell r="G3087">
            <v>1519</v>
          </cell>
          <cell r="K3087" t="str">
            <v>DR</v>
          </cell>
          <cell r="L3087">
            <v>37895</v>
          </cell>
          <cell r="N3087">
            <v>1242</v>
          </cell>
          <cell r="P3087">
            <v>264</v>
          </cell>
          <cell r="Q3087">
            <v>13</v>
          </cell>
          <cell r="R3087">
            <v>6.9000000953674316</v>
          </cell>
          <cell r="S3087">
            <v>45.630001068115234</v>
          </cell>
          <cell r="T3087">
            <v>8.6499996185302734</v>
          </cell>
          <cell r="U3087">
            <v>6.7300000190734863</v>
          </cell>
          <cell r="V3087">
            <v>236.82000732421875</v>
          </cell>
          <cell r="W3087" t="str">
            <v>CISCO_DAILY_BILL_DTL20031104.TXT</v>
          </cell>
          <cell r="X3087">
            <v>37930</v>
          </cell>
          <cell r="Z3087" t="str">
            <v>Print Summary</v>
          </cell>
        </row>
        <row r="3088">
          <cell r="E3088">
            <v>37957</v>
          </cell>
          <cell r="F3088">
            <v>33</v>
          </cell>
          <cell r="G3088">
            <v>2224</v>
          </cell>
          <cell r="K3088" t="str">
            <v>DR</v>
          </cell>
          <cell r="L3088">
            <v>37924</v>
          </cell>
          <cell r="N3088">
            <v>1974</v>
          </cell>
          <cell r="P3088">
            <v>250</v>
          </cell>
          <cell r="Q3088">
            <v>0</v>
          </cell>
          <cell r="R3088">
            <v>66.25</v>
          </cell>
          <cell r="S3088">
            <v>65.19000244140625</v>
          </cell>
          <cell r="T3088">
            <v>0</v>
          </cell>
          <cell r="U3088">
            <v>9.880000114440918</v>
          </cell>
          <cell r="V3088">
            <v>362.97000122070313</v>
          </cell>
          <cell r="W3088" t="str">
            <v>CISCO_DAILY_BILL_DTL20031203.TXT</v>
          </cell>
          <cell r="X3088">
            <v>37959</v>
          </cell>
          <cell r="Z3088" t="str">
            <v>Print Summary</v>
          </cell>
        </row>
        <row r="3089">
          <cell r="E3089">
            <v>37990</v>
          </cell>
          <cell r="F3089">
            <v>33</v>
          </cell>
          <cell r="G3089">
            <v>2830</v>
          </cell>
          <cell r="K3089" t="str">
            <v>DR</v>
          </cell>
          <cell r="L3089">
            <v>37957</v>
          </cell>
          <cell r="N3089">
            <v>2501</v>
          </cell>
          <cell r="P3089">
            <v>329</v>
          </cell>
          <cell r="Q3089">
            <v>0</v>
          </cell>
          <cell r="R3089">
            <v>85.080001831054688</v>
          </cell>
          <cell r="S3089">
            <v>86.860000610351563</v>
          </cell>
          <cell r="T3089">
            <v>0</v>
          </cell>
          <cell r="U3089">
            <v>12.569999694824219</v>
          </cell>
          <cell r="V3089">
            <v>481.94000244140625</v>
          </cell>
          <cell r="W3089" t="str">
            <v>CISCO_DAILY_BILL_DTL20040106.TXT</v>
          </cell>
          <cell r="X3089">
            <v>37993</v>
          </cell>
          <cell r="Z3089" t="str">
            <v>Print Summary</v>
          </cell>
        </row>
        <row r="3090">
          <cell r="E3090">
            <v>38019</v>
          </cell>
          <cell r="F3090">
            <v>29</v>
          </cell>
          <cell r="G3090">
            <v>2468</v>
          </cell>
          <cell r="K3090" t="str">
            <v>DR</v>
          </cell>
          <cell r="L3090">
            <v>37990</v>
          </cell>
          <cell r="N3090">
            <v>2161</v>
          </cell>
          <cell r="P3090">
            <v>275</v>
          </cell>
          <cell r="Q3090">
            <v>32</v>
          </cell>
          <cell r="R3090">
            <v>73.089996337890625</v>
          </cell>
          <cell r="S3090">
            <v>72.580001831054688</v>
          </cell>
          <cell r="T3090">
            <v>15.479999542236328</v>
          </cell>
          <cell r="U3090">
            <v>11.420000076293945</v>
          </cell>
          <cell r="V3090">
            <v>427.98001098632813</v>
          </cell>
          <cell r="W3090" t="str">
            <v>CISCO_DAILY_BILL_DTL20040203.TXT</v>
          </cell>
          <cell r="X3090">
            <v>38021</v>
          </cell>
          <cell r="Z3090" t="str">
            <v>Print Summary</v>
          </cell>
        </row>
        <row r="3091">
          <cell r="E3091">
            <v>38049</v>
          </cell>
          <cell r="F3091">
            <v>30</v>
          </cell>
          <cell r="G3091">
            <v>2524</v>
          </cell>
          <cell r="K3091" t="str">
            <v>DR</v>
          </cell>
          <cell r="L3091">
            <v>38019</v>
          </cell>
          <cell r="N3091">
            <v>2181</v>
          </cell>
          <cell r="P3091">
            <v>322</v>
          </cell>
          <cell r="Q3091">
            <v>21</v>
          </cell>
          <cell r="R3091">
            <v>73.120002746582031</v>
          </cell>
          <cell r="S3091">
            <v>84.860000610351563</v>
          </cell>
          <cell r="T3091">
            <v>10.149999618530273</v>
          </cell>
          <cell r="U3091">
            <v>12.439999580383301</v>
          </cell>
          <cell r="V3091">
            <v>441.58999633789063</v>
          </cell>
          <cell r="W3091" t="str">
            <v>CISCO_DAILY_BILL_DTL20040304.TXT</v>
          </cell>
          <cell r="X3091">
            <v>38051</v>
          </cell>
          <cell r="Z3091" t="str">
            <v>Print Summary</v>
          </cell>
        </row>
        <row r="3092">
          <cell r="E3092">
            <v>38078</v>
          </cell>
          <cell r="F3092">
            <v>29</v>
          </cell>
          <cell r="G3092">
            <v>1467</v>
          </cell>
          <cell r="K3092" t="str">
            <v>DR</v>
          </cell>
          <cell r="L3092">
            <v>38049</v>
          </cell>
          <cell r="N3092">
            <v>1261</v>
          </cell>
          <cell r="P3092">
            <v>206</v>
          </cell>
          <cell r="Q3092">
            <v>0</v>
          </cell>
          <cell r="R3092">
            <v>42.279998779296875</v>
          </cell>
          <cell r="S3092">
            <v>54.290000915527344</v>
          </cell>
          <cell r="T3092">
            <v>0</v>
          </cell>
          <cell r="U3092">
            <v>7.2300000190734863</v>
          </cell>
          <cell r="V3092">
            <v>238.74000549316406</v>
          </cell>
          <cell r="W3092" t="str">
            <v>CISCO_DAILY_BILL_DTL20040405.TXT</v>
          </cell>
          <cell r="X3092">
            <v>38083</v>
          </cell>
          <cell r="Z3092" t="str">
            <v>Print Summary</v>
          </cell>
        </row>
        <row r="3093">
          <cell r="E3093">
            <v>38109</v>
          </cell>
          <cell r="F3093">
            <v>31</v>
          </cell>
          <cell r="G3093">
            <v>1656</v>
          </cell>
          <cell r="K3093" t="str">
            <v>DR</v>
          </cell>
          <cell r="L3093">
            <v>38078</v>
          </cell>
          <cell r="N3093">
            <v>1367</v>
          </cell>
          <cell r="P3093">
            <v>289</v>
          </cell>
          <cell r="Q3093">
            <v>0</v>
          </cell>
          <cell r="R3093">
            <v>26.690000534057617</v>
          </cell>
          <cell r="S3093">
            <v>72.760002136230469</v>
          </cell>
          <cell r="T3093">
            <v>0</v>
          </cell>
          <cell r="U3093">
            <v>8.1700000762939453</v>
          </cell>
          <cell r="V3093">
            <v>278.010009765625</v>
          </cell>
          <cell r="W3093" t="str">
            <v>CISCO_DAILY_BILL_DTL20040503.TXT</v>
          </cell>
          <cell r="X3093">
            <v>38111</v>
          </cell>
          <cell r="Z3093" t="str">
            <v>Print Summary</v>
          </cell>
        </row>
        <row r="3094">
          <cell r="E3094">
            <v>38140</v>
          </cell>
          <cell r="F3094">
            <v>31</v>
          </cell>
          <cell r="G3094">
            <v>1464</v>
          </cell>
          <cell r="K3094" t="str">
            <v>DR</v>
          </cell>
          <cell r="L3094">
            <v>38109</v>
          </cell>
          <cell r="N3094">
            <v>1143</v>
          </cell>
          <cell r="P3094">
            <v>321</v>
          </cell>
          <cell r="Q3094">
            <v>0</v>
          </cell>
          <cell r="R3094">
            <v>-13.449999809265137</v>
          </cell>
          <cell r="S3094">
            <v>49.930000305175781</v>
          </cell>
          <cell r="T3094">
            <v>0</v>
          </cell>
          <cell r="U3094">
            <v>7.2100000381469727</v>
          </cell>
          <cell r="V3094">
            <v>221.85000610351563</v>
          </cell>
          <cell r="W3094" t="str">
            <v>CISCO_DAILY_BILL_DTL20040603.TXT</v>
          </cell>
          <cell r="X3094">
            <v>38142</v>
          </cell>
          <cell r="Z3094" t="str">
            <v>Print Summary</v>
          </cell>
        </row>
        <row r="3095">
          <cell r="E3095">
            <v>38169</v>
          </cell>
          <cell r="F3095">
            <v>29</v>
          </cell>
          <cell r="G3095">
            <v>1238</v>
          </cell>
          <cell r="K3095" t="str">
            <v>DR</v>
          </cell>
          <cell r="L3095">
            <v>38140</v>
          </cell>
          <cell r="N3095">
            <v>1024</v>
          </cell>
          <cell r="P3095">
            <v>214</v>
          </cell>
          <cell r="Q3095">
            <v>0</v>
          </cell>
          <cell r="R3095">
            <v>-12.050000190734863</v>
          </cell>
          <cell r="S3095">
            <v>33.279998779296875</v>
          </cell>
          <cell r="T3095">
            <v>0</v>
          </cell>
          <cell r="U3095">
            <v>6.1100001335144043</v>
          </cell>
          <cell r="V3095">
            <v>174.24000549316406</v>
          </cell>
          <cell r="W3095" t="str">
            <v>CISCO_DAILY_BILL_DTL20040702.TXT</v>
          </cell>
          <cell r="X3095">
            <v>38174</v>
          </cell>
          <cell r="Z3095" t="str">
            <v>Print Summary</v>
          </cell>
        </row>
        <row r="3096">
          <cell r="E3096">
            <v>38201</v>
          </cell>
          <cell r="F3096">
            <v>32</v>
          </cell>
          <cell r="G3096">
            <v>1315</v>
          </cell>
          <cell r="K3096" t="str">
            <v>DR</v>
          </cell>
          <cell r="L3096">
            <v>38169</v>
          </cell>
          <cell r="N3096">
            <v>1060</v>
          </cell>
          <cell r="P3096">
            <v>244</v>
          </cell>
          <cell r="Q3096">
            <v>11</v>
          </cell>
          <cell r="R3096">
            <v>-12.479999542236328</v>
          </cell>
          <cell r="S3096">
            <v>37.950000762939453</v>
          </cell>
          <cell r="T3096">
            <v>7.130000114440918</v>
          </cell>
          <cell r="U3096">
            <v>6.4899997711181641</v>
          </cell>
          <cell r="V3096">
            <v>193.46000671386719</v>
          </cell>
          <cell r="W3096" t="str">
            <v>CISCO_DAILY_BILL_DTL20040803.TXT</v>
          </cell>
          <cell r="X3096">
            <v>38203</v>
          </cell>
          <cell r="Z3096" t="str">
            <v>Print Summary</v>
          </cell>
        </row>
        <row r="3097">
          <cell r="E3097">
            <v>38230</v>
          </cell>
          <cell r="F3097">
            <v>29</v>
          </cell>
          <cell r="G3097">
            <v>1343</v>
          </cell>
          <cell r="K3097" t="str">
            <v>DR</v>
          </cell>
          <cell r="L3097">
            <v>38201</v>
          </cell>
          <cell r="N3097">
            <v>1097</v>
          </cell>
          <cell r="P3097">
            <v>190</v>
          </cell>
          <cell r="Q3097">
            <v>56</v>
          </cell>
          <cell r="R3097">
            <v>-13.119999885559082</v>
          </cell>
          <cell r="S3097">
            <v>29.549999237060547</v>
          </cell>
          <cell r="T3097">
            <v>36.200000762939453</v>
          </cell>
          <cell r="U3097">
            <v>6.619999885559082</v>
          </cell>
          <cell r="V3097">
            <v>222</v>
          </cell>
          <cell r="W3097" t="str">
            <v>CISCO_DAILY_BILL_DTL20040901.TXT</v>
          </cell>
          <cell r="X3097">
            <v>38232</v>
          </cell>
          <cell r="Z3097" t="str">
            <v>Print Summary</v>
          </cell>
        </row>
        <row r="3098">
          <cell r="E3098">
            <v>38230</v>
          </cell>
          <cell r="F3098">
            <v>29</v>
          </cell>
          <cell r="G3098">
            <v>1343</v>
          </cell>
          <cell r="K3098" t="str">
            <v>DR</v>
          </cell>
          <cell r="L3098">
            <v>38201</v>
          </cell>
          <cell r="N3098">
            <v>1097</v>
          </cell>
          <cell r="P3098">
            <v>190</v>
          </cell>
          <cell r="Q3098">
            <v>56</v>
          </cell>
          <cell r="R3098">
            <v>-13.119999885559082</v>
          </cell>
          <cell r="S3098">
            <v>29.549999237060547</v>
          </cell>
          <cell r="T3098">
            <v>36.200000762939453</v>
          </cell>
          <cell r="U3098">
            <v>6.619999885559082</v>
          </cell>
          <cell r="V3098">
            <v>222.07000732421875</v>
          </cell>
          <cell r="W3098" t="str">
            <v>CISCO_DAILY_BILL_DTL20040908.TXT</v>
          </cell>
          <cell r="X3098">
            <v>38239</v>
          </cell>
          <cell r="Z3098" t="str">
            <v>Print Summary</v>
          </cell>
        </row>
        <row r="3099">
          <cell r="E3099">
            <v>37809</v>
          </cell>
          <cell r="F3099">
            <v>7</v>
          </cell>
          <cell r="G3099">
            <v>156</v>
          </cell>
          <cell r="K3099" t="str">
            <v>DR</v>
          </cell>
          <cell r="L3099">
            <v>37802</v>
          </cell>
          <cell r="N3099">
            <v>113</v>
          </cell>
          <cell r="P3099">
            <v>43</v>
          </cell>
          <cell r="Q3099">
            <v>0</v>
          </cell>
          <cell r="R3099">
            <v>4.9600000381469727</v>
          </cell>
          <cell r="S3099">
            <v>6.619999885559082</v>
          </cell>
          <cell r="T3099">
            <v>0</v>
          </cell>
          <cell r="U3099">
            <v>0.80000001192092896</v>
          </cell>
          <cell r="V3099">
            <v>26.059999465942383</v>
          </cell>
          <cell r="W3099" t="str">
            <v>CISCO_DAILY_BILL_DTL20030717.TXT</v>
          </cell>
          <cell r="X3099">
            <v>37820</v>
          </cell>
          <cell r="Z3099" t="str">
            <v>Print Summary</v>
          </cell>
        </row>
        <row r="3100">
          <cell r="E3100">
            <v>37838</v>
          </cell>
          <cell r="F3100">
            <v>29</v>
          </cell>
          <cell r="G3100">
            <v>571</v>
          </cell>
          <cell r="K3100" t="str">
            <v>DR</v>
          </cell>
          <cell r="L3100">
            <v>37809</v>
          </cell>
          <cell r="N3100">
            <v>431</v>
          </cell>
          <cell r="P3100">
            <v>135</v>
          </cell>
          <cell r="Q3100">
            <v>5</v>
          </cell>
          <cell r="R3100">
            <v>18.909999847412109</v>
          </cell>
          <cell r="S3100">
            <v>20.770000457763672</v>
          </cell>
          <cell r="T3100">
            <v>2.369999885559082</v>
          </cell>
          <cell r="U3100">
            <v>2.9300000667572021</v>
          </cell>
          <cell r="V3100">
            <v>93.580001831054688</v>
          </cell>
          <cell r="W3100" t="str">
            <v>CISCO_DAILY_BILL_DTL20030806.TXT</v>
          </cell>
          <cell r="X3100">
            <v>37840</v>
          </cell>
          <cell r="Z3100" t="str">
            <v>Print Summary</v>
          </cell>
        </row>
        <row r="3101">
          <cell r="E3101">
            <v>37868</v>
          </cell>
          <cell r="F3101">
            <v>30</v>
          </cell>
          <cell r="G3101">
            <v>749</v>
          </cell>
          <cell r="K3101" t="str">
            <v>DR</v>
          </cell>
          <cell r="L3101">
            <v>37838</v>
          </cell>
          <cell r="N3101">
            <v>553</v>
          </cell>
          <cell r="P3101">
            <v>184</v>
          </cell>
          <cell r="Q3101">
            <v>12</v>
          </cell>
          <cell r="R3101">
            <v>24.299999237060547</v>
          </cell>
          <cell r="S3101">
            <v>28.329999923706055</v>
          </cell>
          <cell r="T3101">
            <v>5.679999828338623</v>
          </cell>
          <cell r="U3101">
            <v>3.7999999523162842</v>
          </cell>
          <cell r="V3101">
            <v>129.89999389648438</v>
          </cell>
          <cell r="W3101" t="str">
            <v>CISCO_DAILY_BILL_DTL20030908.TXT</v>
          </cell>
          <cell r="X3101">
            <v>37873</v>
          </cell>
          <cell r="Z3101" t="str">
            <v>Print Summary</v>
          </cell>
        </row>
        <row r="3102">
          <cell r="E3102">
            <v>37899</v>
          </cell>
          <cell r="F3102">
            <v>31</v>
          </cell>
          <cell r="G3102">
            <v>508</v>
          </cell>
          <cell r="K3102" t="str">
            <v>DR</v>
          </cell>
          <cell r="L3102">
            <v>37868</v>
          </cell>
          <cell r="N3102">
            <v>401</v>
          </cell>
          <cell r="P3102">
            <v>99</v>
          </cell>
          <cell r="Q3102">
            <v>8</v>
          </cell>
          <cell r="R3102">
            <v>17.860000610351563</v>
          </cell>
          <cell r="S3102">
            <v>15.300000190734863</v>
          </cell>
          <cell r="T3102">
            <v>3.7999999523162842</v>
          </cell>
          <cell r="U3102">
            <v>2.25</v>
          </cell>
          <cell r="V3102">
            <v>80.55999755859375</v>
          </cell>
          <cell r="W3102" t="str">
            <v>CISCO_DAILY_BILL_DTL20031007.TXT</v>
          </cell>
          <cell r="X3102">
            <v>37902</v>
          </cell>
          <cell r="Z3102" t="str">
            <v>Print Summary</v>
          </cell>
        </row>
        <row r="3103">
          <cell r="E3103">
            <v>37928</v>
          </cell>
          <cell r="F3103">
            <v>29</v>
          </cell>
          <cell r="G3103">
            <v>440</v>
          </cell>
          <cell r="K3103" t="str">
            <v>DR</v>
          </cell>
          <cell r="L3103">
            <v>37899</v>
          </cell>
          <cell r="N3103">
            <v>326</v>
          </cell>
          <cell r="P3103">
            <v>109</v>
          </cell>
          <cell r="Q3103">
            <v>5</v>
          </cell>
          <cell r="R3103">
            <v>14.489999771118164</v>
          </cell>
          <cell r="S3103">
            <v>16.639999389648438</v>
          </cell>
          <cell r="T3103">
            <v>2.369999885559082</v>
          </cell>
          <cell r="U3103">
            <v>1.9500000476837158</v>
          </cell>
          <cell r="V3103">
            <v>71.279998779296875</v>
          </cell>
          <cell r="W3103" t="str">
            <v>CISCO_DAILY_BILL_DTL20031105.TXT</v>
          </cell>
          <cell r="X3103">
            <v>37931</v>
          </cell>
          <cell r="Z3103" t="str">
            <v>Print Summary</v>
          </cell>
        </row>
        <row r="3104">
          <cell r="E3104">
            <v>37959</v>
          </cell>
          <cell r="F3104">
            <v>31</v>
          </cell>
          <cell r="G3104">
            <v>290</v>
          </cell>
          <cell r="K3104" t="str">
            <v>DR</v>
          </cell>
          <cell r="L3104">
            <v>37928</v>
          </cell>
          <cell r="N3104">
            <v>242</v>
          </cell>
          <cell r="P3104">
            <v>48</v>
          </cell>
          <cell r="Q3104">
            <v>0</v>
          </cell>
          <cell r="R3104">
            <v>10.489999771118164</v>
          </cell>
          <cell r="S3104">
            <v>2.3199999332427979</v>
          </cell>
          <cell r="T3104">
            <v>0</v>
          </cell>
          <cell r="U3104">
            <v>1.2899999618530273</v>
          </cell>
          <cell r="V3104">
            <v>35.680000305175781</v>
          </cell>
          <cell r="W3104" t="str">
            <v>CISCO_DAILY_BILL_DTL20031211.TXT</v>
          </cell>
          <cell r="X3104">
            <v>37967</v>
          </cell>
          <cell r="Z3104" t="str">
            <v>Print Summary</v>
          </cell>
        </row>
        <row r="3105">
          <cell r="E3105">
            <v>37992</v>
          </cell>
          <cell r="F3105">
            <v>33</v>
          </cell>
          <cell r="G3105">
            <v>377</v>
          </cell>
          <cell r="K3105" t="str">
            <v>DR</v>
          </cell>
          <cell r="L3105">
            <v>37959</v>
          </cell>
          <cell r="N3105">
            <v>312</v>
          </cell>
          <cell r="P3105">
            <v>63</v>
          </cell>
          <cell r="Q3105">
            <v>2</v>
          </cell>
          <cell r="R3105">
            <v>13.520000457763672</v>
          </cell>
          <cell r="S3105">
            <v>3.0399999618530273</v>
          </cell>
          <cell r="T3105">
            <v>1.3200000524520874</v>
          </cell>
          <cell r="U3105">
            <v>1.6799999475479126</v>
          </cell>
          <cell r="V3105">
            <v>47.5</v>
          </cell>
          <cell r="W3105" t="str">
            <v>CISCO_DAILY_BILL_DTL20040116.TXT</v>
          </cell>
          <cell r="X3105">
            <v>38006</v>
          </cell>
          <cell r="Z3105" t="str">
            <v>Print Summary</v>
          </cell>
        </row>
        <row r="3106">
          <cell r="E3106">
            <v>38021</v>
          </cell>
          <cell r="F3106">
            <v>29</v>
          </cell>
          <cell r="G3106">
            <v>274</v>
          </cell>
          <cell r="K3106" t="str">
            <v>DR</v>
          </cell>
          <cell r="L3106">
            <v>37992</v>
          </cell>
          <cell r="N3106">
            <v>231</v>
          </cell>
          <cell r="P3106">
            <v>41</v>
          </cell>
          <cell r="Q3106">
            <v>2</v>
          </cell>
          <cell r="R3106">
            <v>9.9600000381469727</v>
          </cell>
          <cell r="S3106">
            <v>1.9700000286102295</v>
          </cell>
          <cell r="T3106">
            <v>1.3200000524520874</v>
          </cell>
          <cell r="U3106">
            <v>1.2799999713897705</v>
          </cell>
          <cell r="V3106">
            <v>34.439998626708984</v>
          </cell>
          <cell r="W3106" t="str">
            <v>CISCO_DAILY_BILL_DTL20040205.TXT</v>
          </cell>
          <cell r="X3106">
            <v>38023</v>
          </cell>
          <cell r="Z3106" t="str">
            <v>Print Summary</v>
          </cell>
        </row>
        <row r="3107">
          <cell r="E3107">
            <v>38053</v>
          </cell>
          <cell r="F3107">
            <v>32</v>
          </cell>
          <cell r="G3107">
            <v>302</v>
          </cell>
          <cell r="K3107" t="str">
            <v>DR</v>
          </cell>
          <cell r="L3107">
            <v>38021</v>
          </cell>
          <cell r="N3107">
            <v>263</v>
          </cell>
          <cell r="P3107">
            <v>39</v>
          </cell>
          <cell r="Q3107">
            <v>0</v>
          </cell>
          <cell r="R3107">
            <v>11.270000457763672</v>
          </cell>
          <cell r="S3107">
            <v>1.8600000143051147</v>
          </cell>
          <cell r="T3107">
            <v>0</v>
          </cell>
          <cell r="U3107">
            <v>1.4800000190734863</v>
          </cell>
          <cell r="V3107">
            <v>36.680000305175781</v>
          </cell>
          <cell r="W3107" t="str">
            <v>CISCO_DAILY_BILL_DTL20040308.TXT</v>
          </cell>
          <cell r="X3107">
            <v>38055</v>
          </cell>
          <cell r="Z3107" t="str">
            <v>Print Summary</v>
          </cell>
        </row>
        <row r="3108">
          <cell r="E3108">
            <v>38082</v>
          </cell>
          <cell r="F3108">
            <v>29</v>
          </cell>
          <cell r="G3108">
            <v>434</v>
          </cell>
          <cell r="K3108" t="str">
            <v>DR</v>
          </cell>
          <cell r="L3108">
            <v>38053</v>
          </cell>
          <cell r="N3108">
            <v>351</v>
          </cell>
          <cell r="P3108">
            <v>83</v>
          </cell>
          <cell r="Q3108">
            <v>0</v>
          </cell>
          <cell r="R3108">
            <v>15.039999961853027</v>
          </cell>
          <cell r="S3108">
            <v>3.9700000286102295</v>
          </cell>
          <cell r="T3108">
            <v>0</v>
          </cell>
          <cell r="U3108">
            <v>2.1400001049041748</v>
          </cell>
          <cell r="V3108">
            <v>53.369998931884766</v>
          </cell>
          <cell r="W3108" t="str">
            <v>CISCO_DAILY_BILL_DTL20040408.TXT</v>
          </cell>
          <cell r="X3108">
            <v>38086</v>
          </cell>
          <cell r="Z3108" t="str">
            <v>Print Summary</v>
          </cell>
        </row>
        <row r="3109">
          <cell r="E3109">
            <v>38112</v>
          </cell>
          <cell r="F3109">
            <v>30</v>
          </cell>
          <cell r="G3109">
            <v>499</v>
          </cell>
          <cell r="K3109" t="str">
            <v>DR</v>
          </cell>
          <cell r="L3109">
            <v>38082</v>
          </cell>
          <cell r="N3109">
            <v>375</v>
          </cell>
          <cell r="P3109">
            <v>124</v>
          </cell>
          <cell r="Q3109">
            <v>0</v>
          </cell>
          <cell r="R3109">
            <v>10.810000419616699</v>
          </cell>
          <cell r="S3109">
            <v>7.8000001907348633</v>
          </cell>
          <cell r="T3109">
            <v>0</v>
          </cell>
          <cell r="U3109">
            <v>2.4600000381469727</v>
          </cell>
          <cell r="V3109">
            <v>63.009998321533203</v>
          </cell>
          <cell r="W3109" t="str">
            <v>CISCO_DAILY_BILL_DTL20040506.TXT</v>
          </cell>
          <cell r="X3109">
            <v>38114</v>
          </cell>
          <cell r="Z3109" t="str">
            <v>Print Summary</v>
          </cell>
        </row>
        <row r="3110">
          <cell r="E3110">
            <v>38144</v>
          </cell>
          <cell r="F3110">
            <v>32</v>
          </cell>
          <cell r="G3110">
            <v>399</v>
          </cell>
          <cell r="K3110" t="str">
            <v>DR</v>
          </cell>
          <cell r="L3110">
            <v>38112</v>
          </cell>
          <cell r="N3110">
            <v>335</v>
          </cell>
          <cell r="P3110">
            <v>64</v>
          </cell>
          <cell r="Q3110">
            <v>0</v>
          </cell>
          <cell r="R3110">
            <v>9.119999885559082</v>
          </cell>
          <cell r="S3110">
            <v>8.7799997329711914</v>
          </cell>
          <cell r="T3110">
            <v>0</v>
          </cell>
          <cell r="U3110">
            <v>1.9700000286102295</v>
          </cell>
          <cell r="V3110">
            <v>52.560001373291016</v>
          </cell>
          <cell r="W3110" t="str">
            <v>CISCO_DAILY_BILL_DTL20040608.TXT</v>
          </cell>
          <cell r="X3110">
            <v>38147</v>
          </cell>
          <cell r="Z3110" t="str">
            <v>Print Summary</v>
          </cell>
        </row>
        <row r="3111">
          <cell r="E3111">
            <v>38174</v>
          </cell>
          <cell r="F3111">
            <v>30</v>
          </cell>
          <cell r="G3111">
            <v>353</v>
          </cell>
          <cell r="K3111" t="str">
            <v>DR</v>
          </cell>
          <cell r="L3111">
            <v>38144</v>
          </cell>
          <cell r="N3111">
            <v>293</v>
          </cell>
          <cell r="P3111">
            <v>60</v>
          </cell>
          <cell r="Q3111">
            <v>0</v>
          </cell>
          <cell r="R3111">
            <v>7.9800000190734863</v>
          </cell>
          <cell r="S3111">
            <v>8.2299995422363281</v>
          </cell>
          <cell r="T3111">
            <v>0</v>
          </cell>
          <cell r="U3111">
            <v>1.7400000095367432</v>
          </cell>
          <cell r="V3111">
            <v>46.459999084472656</v>
          </cell>
          <cell r="W3111" t="str">
            <v>CISCO_DAILY_BILL_DTL20040707.TXT</v>
          </cell>
          <cell r="X3111">
            <v>38176</v>
          </cell>
          <cell r="Z3111" t="str">
            <v>Print Summary</v>
          </cell>
        </row>
        <row r="3112">
          <cell r="E3112">
            <v>38203</v>
          </cell>
          <cell r="F3112">
            <v>29</v>
          </cell>
          <cell r="G3112">
            <v>682</v>
          </cell>
          <cell r="K3112" t="str">
            <v>DR</v>
          </cell>
          <cell r="L3112">
            <v>38174</v>
          </cell>
          <cell r="N3112">
            <v>476</v>
          </cell>
          <cell r="P3112">
            <v>191</v>
          </cell>
          <cell r="Q3112">
            <v>15</v>
          </cell>
          <cell r="R3112">
            <v>12.960000038146973</v>
          </cell>
          <cell r="S3112">
            <v>26.209999084472656</v>
          </cell>
          <cell r="T3112">
            <v>6.8600001335144043</v>
          </cell>
          <cell r="U3112">
            <v>3.369999885559082</v>
          </cell>
          <cell r="V3112">
            <v>117.56999969482422</v>
          </cell>
          <cell r="W3112" t="str">
            <v>CISCO_DAILY_BILL_DTL20040805.TXT</v>
          </cell>
          <cell r="X3112">
            <v>38205</v>
          </cell>
          <cell r="Z3112" t="str">
            <v>Print Summary</v>
          </cell>
        </row>
        <row r="3113">
          <cell r="E3113">
            <v>38236</v>
          </cell>
          <cell r="F3113">
            <v>33</v>
          </cell>
          <cell r="G3113">
            <v>564</v>
          </cell>
          <cell r="K3113" t="str">
            <v>DR</v>
          </cell>
          <cell r="L3113">
            <v>38203</v>
          </cell>
          <cell r="N3113">
            <v>424</v>
          </cell>
          <cell r="P3113">
            <v>125</v>
          </cell>
          <cell r="Q3113">
            <v>15</v>
          </cell>
          <cell r="R3113">
            <v>11.039999961853027</v>
          </cell>
          <cell r="S3113">
            <v>17.100000381469727</v>
          </cell>
          <cell r="T3113">
            <v>6.8400001525878906</v>
          </cell>
          <cell r="U3113">
            <v>2.7799999713897705</v>
          </cell>
          <cell r="V3113">
            <v>89.319999694824219</v>
          </cell>
          <cell r="W3113" t="str">
            <v>CISCO_DAILY_BILL_DTL20040907.TXT</v>
          </cell>
          <cell r="X3113">
            <v>38238</v>
          </cell>
          <cell r="Z3113" t="str">
            <v>Print Summary</v>
          </cell>
        </row>
        <row r="3114">
          <cell r="E3114">
            <v>38173</v>
          </cell>
          <cell r="F3114">
            <v>31</v>
          </cell>
          <cell r="G3114">
            <v>576</v>
          </cell>
          <cell r="K3114" t="str">
            <v>DR</v>
          </cell>
          <cell r="L3114">
            <v>38142</v>
          </cell>
          <cell r="N3114">
            <v>481</v>
          </cell>
          <cell r="P3114">
            <v>95</v>
          </cell>
          <cell r="Q3114">
            <v>0</v>
          </cell>
          <cell r="R3114">
            <v>13.100000381469727</v>
          </cell>
          <cell r="S3114">
            <v>13.039999961853027</v>
          </cell>
          <cell r="T3114">
            <v>0</v>
          </cell>
          <cell r="U3114">
            <v>2.8299999237060547</v>
          </cell>
          <cell r="V3114">
            <v>82.099998474121094</v>
          </cell>
          <cell r="W3114" t="str">
            <v>CISCO_DAILY_BILL_DTL20040706.TXT</v>
          </cell>
          <cell r="X3114">
            <v>38175</v>
          </cell>
          <cell r="Z3114" t="str">
            <v>Print Summary</v>
          </cell>
        </row>
        <row r="3115">
          <cell r="E3115">
            <v>38202</v>
          </cell>
          <cell r="F3115">
            <v>29</v>
          </cell>
          <cell r="G3115">
            <v>1359</v>
          </cell>
          <cell r="K3115" t="str">
            <v>DR</v>
          </cell>
          <cell r="L3115">
            <v>38173</v>
          </cell>
          <cell r="N3115">
            <v>983</v>
          </cell>
          <cell r="P3115">
            <v>314</v>
          </cell>
          <cell r="Q3115">
            <v>62</v>
          </cell>
          <cell r="R3115">
            <v>26.770000457763672</v>
          </cell>
          <cell r="S3115">
            <v>43.090000152587891</v>
          </cell>
          <cell r="T3115">
            <v>28.350000381469727</v>
          </cell>
          <cell r="U3115">
            <v>6.7100000381469727</v>
          </cell>
          <cell r="V3115">
            <v>269.35000610351563</v>
          </cell>
          <cell r="W3115" t="str">
            <v>CISCO_DAILY_BILL_DTL20040804.TXT</v>
          </cell>
          <cell r="X3115">
            <v>38204</v>
          </cell>
          <cell r="Z3115" t="str">
            <v>Print Summary</v>
          </cell>
        </row>
        <row r="3116">
          <cell r="E3116">
            <v>38231</v>
          </cell>
          <cell r="F3116">
            <v>29</v>
          </cell>
          <cell r="G3116">
            <v>1268</v>
          </cell>
          <cell r="K3116" t="str">
            <v>DR</v>
          </cell>
          <cell r="L3116">
            <v>38202</v>
          </cell>
          <cell r="N3116">
            <v>897</v>
          </cell>
          <cell r="P3116">
            <v>284</v>
          </cell>
          <cell r="Q3116">
            <v>87</v>
          </cell>
          <cell r="R3116">
            <v>23.899999618530273</v>
          </cell>
          <cell r="S3116">
            <v>38.790000915527344</v>
          </cell>
          <cell r="T3116">
            <v>39.590000152587891</v>
          </cell>
          <cell r="U3116">
            <v>6.2399997711181641</v>
          </cell>
          <cell r="V3116">
            <v>259.79000854492188</v>
          </cell>
          <cell r="W3116" t="str">
            <v>CISCO_DAILY_BILL_DTL20040902.TXT</v>
          </cell>
          <cell r="X3116">
            <v>38233</v>
          </cell>
          <cell r="Z3116" t="str">
            <v>Print Summary</v>
          </cell>
        </row>
        <row r="3117">
          <cell r="E3117">
            <v>37837</v>
          </cell>
          <cell r="F3117">
            <v>27</v>
          </cell>
          <cell r="G3117">
            <v>2158</v>
          </cell>
          <cell r="K3117" t="str">
            <v>DR</v>
          </cell>
          <cell r="L3117">
            <v>37810</v>
          </cell>
          <cell r="N3117">
            <v>1619</v>
          </cell>
          <cell r="P3117">
            <v>539</v>
          </cell>
          <cell r="Q3117">
            <v>0</v>
          </cell>
          <cell r="R3117">
            <v>71.029998779296875</v>
          </cell>
          <cell r="S3117">
            <v>82.94000244140625</v>
          </cell>
          <cell r="T3117">
            <v>0</v>
          </cell>
          <cell r="U3117">
            <v>11.069999694824219</v>
          </cell>
          <cell r="V3117">
            <v>417.79000854492188</v>
          </cell>
          <cell r="W3117" t="str">
            <v>CISCO_DAILY_BILL_DTL20030814.TXT</v>
          </cell>
          <cell r="X3117">
            <v>37848</v>
          </cell>
          <cell r="Z3117" t="str">
            <v>Print Summary</v>
          </cell>
          <cell r="AA3117" t="str">
            <v>CPP Notification Failure. Move 45 kWh from super peak to on peak.</v>
          </cell>
        </row>
        <row r="3118">
          <cell r="E3118">
            <v>37867</v>
          </cell>
          <cell r="F3118">
            <v>30</v>
          </cell>
          <cell r="G3118">
            <v>2455</v>
          </cell>
          <cell r="K3118" t="str">
            <v>DR</v>
          </cell>
          <cell r="L3118">
            <v>37837</v>
          </cell>
          <cell r="N3118">
            <v>1804</v>
          </cell>
          <cell r="P3118">
            <v>611</v>
          </cell>
          <cell r="Q3118">
            <v>40</v>
          </cell>
          <cell r="R3118">
            <v>79.230003356933594</v>
          </cell>
          <cell r="S3118">
            <v>94.029998779296875</v>
          </cell>
          <cell r="T3118">
            <v>18.969999313354492</v>
          </cell>
          <cell r="U3118">
            <v>12.479999542236328</v>
          </cell>
          <cell r="V3118">
            <v>493.07998657226563</v>
          </cell>
          <cell r="W3118" t="str">
            <v>CISCO_DAILY_BILL_DTL20030908.TXT</v>
          </cell>
          <cell r="X3118">
            <v>37873</v>
          </cell>
          <cell r="Z3118" t="str">
            <v>Print Summary</v>
          </cell>
          <cell r="AA3118" t="str">
            <v>CPP Notification Failure. Move 10 kWh from super peak to on peak.</v>
          </cell>
        </row>
        <row r="3119">
          <cell r="E3119">
            <v>37896</v>
          </cell>
          <cell r="F3119">
            <v>29</v>
          </cell>
          <cell r="G3119">
            <v>1511</v>
          </cell>
          <cell r="K3119" t="str">
            <v>DR</v>
          </cell>
          <cell r="L3119">
            <v>37867</v>
          </cell>
          <cell r="N3119">
            <v>1254</v>
          </cell>
          <cell r="P3119">
            <v>240</v>
          </cell>
          <cell r="Q3119">
            <v>17</v>
          </cell>
          <cell r="R3119">
            <v>55.880001068115234</v>
          </cell>
          <cell r="S3119">
            <v>37.090000152587891</v>
          </cell>
          <cell r="T3119">
            <v>8.0699996948242188</v>
          </cell>
          <cell r="U3119">
            <v>6.7100000381469727</v>
          </cell>
          <cell r="V3119">
            <v>272.80999755859375</v>
          </cell>
          <cell r="W3119" t="str">
            <v>CISCO_DAILY_BILL_DTL20031007.TXT</v>
          </cell>
          <cell r="X3119">
            <v>37902</v>
          </cell>
          <cell r="Z3119" t="str">
            <v>Print Summary</v>
          </cell>
        </row>
        <row r="3120">
          <cell r="E3120">
            <v>37927</v>
          </cell>
          <cell r="F3120">
            <v>31</v>
          </cell>
          <cell r="G3120">
            <v>1790</v>
          </cell>
          <cell r="K3120" t="str">
            <v>DR</v>
          </cell>
          <cell r="L3120">
            <v>37896</v>
          </cell>
          <cell r="N3120">
            <v>1482</v>
          </cell>
          <cell r="P3120">
            <v>292</v>
          </cell>
          <cell r="Q3120">
            <v>16</v>
          </cell>
          <cell r="R3120">
            <v>65.889999389648438</v>
          </cell>
          <cell r="S3120">
            <v>45.130001068115234</v>
          </cell>
          <cell r="T3120">
            <v>7.5900001525878906</v>
          </cell>
          <cell r="U3120">
            <v>7.9499998092651367</v>
          </cell>
          <cell r="V3120">
            <v>327.239990234375</v>
          </cell>
          <cell r="W3120" t="str">
            <v>CISCO_DAILY_BILL_DTL20031103.TXT</v>
          </cell>
          <cell r="X3120">
            <v>37929</v>
          </cell>
          <cell r="Z3120" t="str">
            <v>Print Summary</v>
          </cell>
        </row>
        <row r="3121">
          <cell r="E3121">
            <v>37958</v>
          </cell>
          <cell r="F3121">
            <v>31</v>
          </cell>
          <cell r="G3121">
            <v>2002</v>
          </cell>
          <cell r="K3121" t="str">
            <v>DR</v>
          </cell>
          <cell r="L3121">
            <v>37927</v>
          </cell>
          <cell r="N3121">
            <v>1719</v>
          </cell>
          <cell r="P3121">
            <v>283</v>
          </cell>
          <cell r="Q3121">
            <v>0</v>
          </cell>
          <cell r="R3121">
            <v>74.480003356933594</v>
          </cell>
          <cell r="S3121">
            <v>13.680000305175781</v>
          </cell>
          <cell r="T3121">
            <v>0</v>
          </cell>
          <cell r="U3121">
            <v>8.8900003433227539</v>
          </cell>
          <cell r="V3121">
            <v>293.20999145507813</v>
          </cell>
          <cell r="W3121" t="str">
            <v>CISCO_DAILY_BILL_DTL20031204.TXT</v>
          </cell>
          <cell r="X3121">
            <v>37960</v>
          </cell>
          <cell r="Z3121" t="str">
            <v>Print Summary</v>
          </cell>
        </row>
        <row r="3122">
          <cell r="E3122">
            <v>37991</v>
          </cell>
          <cell r="F3122">
            <v>33</v>
          </cell>
          <cell r="G3122">
            <v>2716</v>
          </cell>
          <cell r="K3122" t="str">
            <v>DR</v>
          </cell>
          <cell r="L3122">
            <v>37958</v>
          </cell>
          <cell r="N3122">
            <v>2389</v>
          </cell>
          <cell r="P3122">
            <v>327</v>
          </cell>
          <cell r="Q3122">
            <v>0</v>
          </cell>
          <cell r="R3122">
            <v>103.51999664306641</v>
          </cell>
          <cell r="S3122">
            <v>15.800000190734863</v>
          </cell>
          <cell r="T3122">
            <v>0</v>
          </cell>
          <cell r="U3122">
            <v>12.060000419616699</v>
          </cell>
          <cell r="V3122">
            <v>414.19000244140625</v>
          </cell>
          <cell r="W3122" t="str">
            <v>CISCO_DAILY_BILL_DTL20040107.TXT</v>
          </cell>
          <cell r="X3122">
            <v>37994</v>
          </cell>
          <cell r="Z3122" t="str">
            <v>Print Summary</v>
          </cell>
        </row>
        <row r="3123">
          <cell r="E3123">
            <v>37991</v>
          </cell>
          <cell r="F3123">
            <v>33</v>
          </cell>
          <cell r="G3123">
            <v>2716</v>
          </cell>
          <cell r="K3123" t="str">
            <v>DR</v>
          </cell>
          <cell r="L3123">
            <v>37958</v>
          </cell>
          <cell r="N3123">
            <v>2389</v>
          </cell>
          <cell r="P3123">
            <v>327</v>
          </cell>
          <cell r="Q3123">
            <v>0</v>
          </cell>
          <cell r="R3123">
            <v>103.51999664306641</v>
          </cell>
          <cell r="S3123">
            <v>15.800000190734863</v>
          </cell>
          <cell r="T3123">
            <v>0</v>
          </cell>
          <cell r="U3123">
            <v>12.060000419616699</v>
          </cell>
          <cell r="V3123">
            <v>414.19000244140625</v>
          </cell>
          <cell r="W3123" t="str">
            <v>CISCO_DAILY_BILL_DTL20040107.TXT</v>
          </cell>
          <cell r="X3123">
            <v>37994</v>
          </cell>
          <cell r="Z3123" t="str">
            <v>Print Summary</v>
          </cell>
        </row>
        <row r="3124">
          <cell r="E3124">
            <v>38020</v>
          </cell>
          <cell r="F3124">
            <v>29</v>
          </cell>
          <cell r="G3124">
            <v>2108</v>
          </cell>
          <cell r="K3124" t="str">
            <v>DR</v>
          </cell>
          <cell r="L3124">
            <v>37991</v>
          </cell>
          <cell r="N3124">
            <v>1806</v>
          </cell>
          <cell r="P3124">
            <v>255</v>
          </cell>
          <cell r="Q3124">
            <v>47</v>
          </cell>
          <cell r="R3124">
            <v>77.80999755859375</v>
          </cell>
          <cell r="S3124">
            <v>12.270000457763672</v>
          </cell>
          <cell r="T3124">
            <v>30.920000076293945</v>
          </cell>
          <cell r="U3124">
            <v>9.880000114440918</v>
          </cell>
          <cell r="V3124">
            <v>340.8699951171875</v>
          </cell>
          <cell r="W3124" t="str">
            <v>CISCO_DAILY_BILL_DTL20040204.TXT</v>
          </cell>
          <cell r="X3124">
            <v>38022</v>
          </cell>
          <cell r="Z3124" t="str">
            <v>Print Summary</v>
          </cell>
        </row>
        <row r="3125">
          <cell r="E3125">
            <v>38050</v>
          </cell>
          <cell r="F3125">
            <v>30</v>
          </cell>
          <cell r="G3125">
            <v>2241</v>
          </cell>
          <cell r="K3125" t="str">
            <v>DR</v>
          </cell>
          <cell r="L3125">
            <v>38020</v>
          </cell>
          <cell r="N3125">
            <v>1935</v>
          </cell>
          <cell r="P3125">
            <v>306</v>
          </cell>
          <cell r="Q3125">
            <v>0</v>
          </cell>
          <cell r="R3125">
            <v>82.900001525878906</v>
          </cell>
          <cell r="S3125">
            <v>14.640000343322754</v>
          </cell>
          <cell r="T3125">
            <v>0</v>
          </cell>
          <cell r="U3125">
            <v>11.050000190734863</v>
          </cell>
          <cell r="V3125">
            <v>333.8800048828125</v>
          </cell>
          <cell r="W3125" t="str">
            <v>CISCO_DAILY_BILL_DTL20040305.TXT</v>
          </cell>
          <cell r="X3125">
            <v>38054</v>
          </cell>
          <cell r="Z3125" t="str">
            <v>Print Summary</v>
          </cell>
        </row>
        <row r="3126">
          <cell r="E3126">
            <v>38081</v>
          </cell>
          <cell r="F3126">
            <v>31</v>
          </cell>
          <cell r="G3126">
            <v>1672</v>
          </cell>
          <cell r="K3126" t="str">
            <v>DR</v>
          </cell>
          <cell r="L3126">
            <v>38050</v>
          </cell>
          <cell r="N3126">
            <v>1424</v>
          </cell>
          <cell r="P3126">
            <v>248</v>
          </cell>
          <cell r="Q3126">
            <v>0</v>
          </cell>
          <cell r="R3126">
            <v>61</v>
          </cell>
          <cell r="S3126">
            <v>11.859999656677246</v>
          </cell>
          <cell r="T3126">
            <v>0</v>
          </cell>
          <cell r="U3126">
            <v>8.25</v>
          </cell>
          <cell r="V3126">
            <v>236.74000549316406</v>
          </cell>
          <cell r="W3126" t="str">
            <v>CISCO_DAILY_BILL_DTL20040405.TXT</v>
          </cell>
          <cell r="X3126">
            <v>38083</v>
          </cell>
          <cell r="Z3126" t="str">
            <v>Print Summary</v>
          </cell>
        </row>
        <row r="3127">
          <cell r="E3127">
            <v>38110</v>
          </cell>
          <cell r="F3127">
            <v>29</v>
          </cell>
          <cell r="G3127">
            <v>1686</v>
          </cell>
          <cell r="K3127" t="str">
            <v>DR</v>
          </cell>
          <cell r="L3127">
            <v>38081</v>
          </cell>
          <cell r="N3127">
            <v>1377</v>
          </cell>
          <cell r="P3127">
            <v>309</v>
          </cell>
          <cell r="Q3127">
            <v>0</v>
          </cell>
          <cell r="R3127">
            <v>40.009998321533203</v>
          </cell>
          <cell r="S3127">
            <v>14.939999580383301</v>
          </cell>
          <cell r="T3127">
            <v>0</v>
          </cell>
          <cell r="U3127">
            <v>8.3100004196166992</v>
          </cell>
          <cell r="V3127">
            <v>246.53999328613281</v>
          </cell>
          <cell r="W3127" t="str">
            <v>CISCO_DAILY_BILL_DTL20040504.TXT</v>
          </cell>
          <cell r="X3127">
            <v>38112</v>
          </cell>
          <cell r="Z3127" t="str">
            <v>Print Summary</v>
          </cell>
        </row>
        <row r="3128">
          <cell r="E3128">
            <v>38141</v>
          </cell>
          <cell r="F3128">
            <v>31</v>
          </cell>
          <cell r="G3128">
            <v>1563</v>
          </cell>
          <cell r="K3128" t="str">
            <v>DR</v>
          </cell>
          <cell r="L3128">
            <v>38110</v>
          </cell>
          <cell r="N3128">
            <v>1306</v>
          </cell>
          <cell r="P3128">
            <v>257</v>
          </cell>
          <cell r="Q3128">
            <v>0</v>
          </cell>
          <cell r="R3128">
            <v>35.560001373291016</v>
          </cell>
          <cell r="S3128">
            <v>35.270000457763672</v>
          </cell>
          <cell r="T3128">
            <v>0</v>
          </cell>
          <cell r="U3128">
            <v>7.6999998092651367</v>
          </cell>
          <cell r="V3128">
            <v>271.6199951171875</v>
          </cell>
          <cell r="W3128" t="str">
            <v>CISCO_DAILY_BILL_DTL20040604.TXT</v>
          </cell>
          <cell r="X3128">
            <v>38145</v>
          </cell>
          <cell r="Z3128" t="str">
            <v>Print Summary</v>
          </cell>
        </row>
        <row r="3129">
          <cell r="E3129">
            <v>38173</v>
          </cell>
          <cell r="F3129">
            <v>32</v>
          </cell>
          <cell r="G3129">
            <v>1555</v>
          </cell>
          <cell r="K3129" t="str">
            <v>DR</v>
          </cell>
          <cell r="L3129">
            <v>38141</v>
          </cell>
          <cell r="N3129">
            <v>1334</v>
          </cell>
          <cell r="P3129">
            <v>221</v>
          </cell>
          <cell r="Q3129">
            <v>0</v>
          </cell>
          <cell r="R3129">
            <v>36.319999694824219</v>
          </cell>
          <cell r="S3129">
            <v>30.329999923706055</v>
          </cell>
          <cell r="T3129">
            <v>0</v>
          </cell>
          <cell r="U3129">
            <v>7.6700000762939453</v>
          </cell>
          <cell r="V3129">
            <v>264.91000366210938</v>
          </cell>
          <cell r="W3129" t="str">
            <v>CISCO_DAILY_BILL_DTL20040706.TXT</v>
          </cell>
          <cell r="X3129">
            <v>38175</v>
          </cell>
          <cell r="Z3129" t="str">
            <v>Print Summary</v>
          </cell>
        </row>
        <row r="3130">
          <cell r="E3130">
            <v>38202</v>
          </cell>
          <cell r="F3130">
            <v>29</v>
          </cell>
          <cell r="G3130">
            <v>2126</v>
          </cell>
          <cell r="K3130" t="str">
            <v>DR</v>
          </cell>
          <cell r="L3130">
            <v>38173</v>
          </cell>
          <cell r="N3130">
            <v>1599</v>
          </cell>
          <cell r="P3130">
            <v>446</v>
          </cell>
          <cell r="Q3130">
            <v>81</v>
          </cell>
          <cell r="R3130">
            <v>43.540000915527344</v>
          </cell>
          <cell r="S3130">
            <v>61.200000762939453</v>
          </cell>
          <cell r="T3130">
            <v>37.040000915527344</v>
          </cell>
          <cell r="U3130">
            <v>10.489999771118164</v>
          </cell>
          <cell r="V3130">
            <v>433.14999389648438</v>
          </cell>
          <cell r="W3130" t="str">
            <v>CISCO_DAILY_BILL_DTL20040804.TXT</v>
          </cell>
          <cell r="X3130">
            <v>38204</v>
          </cell>
          <cell r="Z3130" t="str">
            <v>Print Summary</v>
          </cell>
        </row>
        <row r="3131">
          <cell r="E3131">
            <v>38231</v>
          </cell>
          <cell r="F3131">
            <v>29</v>
          </cell>
          <cell r="G3131">
            <v>1713</v>
          </cell>
          <cell r="K3131" t="str">
            <v>DR</v>
          </cell>
          <cell r="L3131">
            <v>38202</v>
          </cell>
          <cell r="N3131">
            <v>1322</v>
          </cell>
          <cell r="P3131">
            <v>287</v>
          </cell>
          <cell r="Q3131">
            <v>104</v>
          </cell>
          <cell r="R3131">
            <v>35.080001831054688</v>
          </cell>
          <cell r="S3131">
            <v>39.169998168945313</v>
          </cell>
          <cell r="T3131">
            <v>47.330001831054688</v>
          </cell>
          <cell r="U3131">
            <v>8.4300003051757813</v>
          </cell>
          <cell r="V3131">
            <v>349.72000122070313</v>
          </cell>
          <cell r="W3131" t="str">
            <v>CISCO_DAILY_BILL_DTL20040902.TXT</v>
          </cell>
          <cell r="X3131">
            <v>38233</v>
          </cell>
          <cell r="Z3131" t="str">
            <v>Print Summary</v>
          </cell>
        </row>
        <row r="3132">
          <cell r="E3132">
            <v>38175</v>
          </cell>
          <cell r="F3132">
            <v>29</v>
          </cell>
          <cell r="G3132">
            <v>257</v>
          </cell>
          <cell r="K3132" t="str">
            <v>DR</v>
          </cell>
          <cell r="L3132">
            <v>38146</v>
          </cell>
          <cell r="N3132">
            <v>236</v>
          </cell>
          <cell r="P3132">
            <v>21</v>
          </cell>
          <cell r="Q3132">
            <v>0</v>
          </cell>
          <cell r="R3132">
            <v>-2.7799999713897705</v>
          </cell>
          <cell r="S3132">
            <v>3.2699999809265137</v>
          </cell>
          <cell r="T3132">
            <v>0</v>
          </cell>
          <cell r="U3132">
            <v>1.2699999809265137</v>
          </cell>
          <cell r="V3132">
            <v>22.450000762939453</v>
          </cell>
          <cell r="W3132" t="str">
            <v>CISCO_DAILY_BILL_DTL20040708.TXT</v>
          </cell>
          <cell r="X3132">
            <v>38177</v>
          </cell>
          <cell r="Z3132" t="str">
            <v>Print Summary</v>
          </cell>
        </row>
        <row r="3133">
          <cell r="E3133">
            <v>38204</v>
          </cell>
          <cell r="F3133">
            <v>29</v>
          </cell>
          <cell r="G3133">
            <v>234</v>
          </cell>
          <cell r="K3133" t="str">
            <v>DR</v>
          </cell>
          <cell r="L3133">
            <v>38175</v>
          </cell>
          <cell r="N3133">
            <v>209</v>
          </cell>
          <cell r="P3133">
            <v>21</v>
          </cell>
          <cell r="Q3133">
            <v>4</v>
          </cell>
          <cell r="R3133">
            <v>-2.4600000381469727</v>
          </cell>
          <cell r="S3133">
            <v>3.2699999809265137</v>
          </cell>
          <cell r="T3133">
            <v>2.5899999141693115</v>
          </cell>
          <cell r="U3133">
            <v>1.1499999761581421</v>
          </cell>
          <cell r="V3133">
            <v>23.389999389648438</v>
          </cell>
          <cell r="W3133" t="str">
            <v>CISCO_DAILY_BILL_DTL20040809.TXT</v>
          </cell>
          <cell r="X3133">
            <v>38209</v>
          </cell>
          <cell r="Z3133" t="str">
            <v>Print Summary</v>
          </cell>
        </row>
        <row r="3134">
          <cell r="E3134">
            <v>38237</v>
          </cell>
          <cell r="F3134">
            <v>33</v>
          </cell>
          <cell r="G3134">
            <v>272</v>
          </cell>
          <cell r="K3134" t="str">
            <v>DR</v>
          </cell>
          <cell r="L3134">
            <v>38204</v>
          </cell>
          <cell r="N3134">
            <v>243</v>
          </cell>
          <cell r="P3134">
            <v>23</v>
          </cell>
          <cell r="Q3134">
            <v>6</v>
          </cell>
          <cell r="R3134">
            <v>-3.4600000381469727</v>
          </cell>
          <cell r="S3134">
            <v>3.5299999713897705</v>
          </cell>
          <cell r="T3134">
            <v>3.880000114440918</v>
          </cell>
          <cell r="U3134">
            <v>1.3400000333786011</v>
          </cell>
          <cell r="V3134">
            <v>27.180000305175781</v>
          </cell>
          <cell r="W3134" t="str">
            <v>CISCO_DAILY_BILL_DTL20040909.TXT</v>
          </cell>
          <cell r="X3134">
            <v>38240</v>
          </cell>
          <cell r="Z3134" t="str">
            <v>Print Summary</v>
          </cell>
        </row>
        <row r="3135">
          <cell r="E3135">
            <v>38175</v>
          </cell>
          <cell r="F3135">
            <v>29</v>
          </cell>
          <cell r="G3135">
            <v>823</v>
          </cell>
          <cell r="K3135" t="str">
            <v>DR</v>
          </cell>
          <cell r="L3135">
            <v>38146</v>
          </cell>
          <cell r="N3135">
            <v>693</v>
          </cell>
          <cell r="P3135">
            <v>130</v>
          </cell>
          <cell r="Q3135">
            <v>0</v>
          </cell>
          <cell r="R3135">
            <v>-8.1599998474121094</v>
          </cell>
          <cell r="S3135">
            <v>20.219999313354492</v>
          </cell>
          <cell r="T3135">
            <v>0</v>
          </cell>
          <cell r="U3135">
            <v>4.059999942779541</v>
          </cell>
          <cell r="V3135">
            <v>102.88999938964844</v>
          </cell>
          <cell r="W3135" t="str">
            <v>CISCO_DAILY_BILL_DTL20040713.TXT</v>
          </cell>
          <cell r="X3135">
            <v>38182</v>
          </cell>
          <cell r="Z3135" t="str">
            <v>Print Summary</v>
          </cell>
        </row>
        <row r="3136">
          <cell r="E3136">
            <v>38204</v>
          </cell>
          <cell r="F3136">
            <v>29</v>
          </cell>
          <cell r="G3136">
            <v>930</v>
          </cell>
          <cell r="K3136" t="str">
            <v>DR</v>
          </cell>
          <cell r="L3136">
            <v>38175</v>
          </cell>
          <cell r="N3136">
            <v>786</v>
          </cell>
          <cell r="P3136">
            <v>116</v>
          </cell>
          <cell r="Q3136">
            <v>28</v>
          </cell>
          <cell r="R3136">
            <v>-9.25</v>
          </cell>
          <cell r="S3136">
            <v>18.040000915527344</v>
          </cell>
          <cell r="T3136">
            <v>18.149999618530273</v>
          </cell>
          <cell r="U3136">
            <v>4.5900001525878906</v>
          </cell>
          <cell r="V3136">
            <v>132.75</v>
          </cell>
          <cell r="W3136" t="str">
            <v>CISCO_DAILY_BILL_DTL20040809.TXT</v>
          </cell>
          <cell r="X3136">
            <v>38209</v>
          </cell>
          <cell r="Z3136" t="str">
            <v>Print Summary</v>
          </cell>
        </row>
        <row r="3137">
          <cell r="E3137">
            <v>38237</v>
          </cell>
          <cell r="F3137">
            <v>33</v>
          </cell>
          <cell r="G3137">
            <v>1059</v>
          </cell>
          <cell r="K3137" t="str">
            <v>DR</v>
          </cell>
          <cell r="L3137">
            <v>38204</v>
          </cell>
          <cell r="N3137">
            <v>938</v>
          </cell>
          <cell r="P3137">
            <v>92</v>
          </cell>
          <cell r="Q3137">
            <v>29</v>
          </cell>
          <cell r="R3137">
            <v>-13.369999885559082</v>
          </cell>
          <cell r="S3137">
            <v>14.159999847412109</v>
          </cell>
          <cell r="T3137">
            <v>18.760000228881836</v>
          </cell>
          <cell r="U3137">
            <v>5.2199997901916504</v>
          </cell>
          <cell r="V3137">
            <v>142.38999938964844</v>
          </cell>
          <cell r="W3137" t="str">
            <v>CISCO_DAILY_BILL_DTL20040909.TXT</v>
          </cell>
          <cell r="X3137">
            <v>38240</v>
          </cell>
          <cell r="Z3137" t="str">
            <v>Print Summary</v>
          </cell>
        </row>
        <row r="3138">
          <cell r="E3138">
            <v>38175</v>
          </cell>
          <cell r="F3138">
            <v>29</v>
          </cell>
          <cell r="G3138">
            <v>190</v>
          </cell>
          <cell r="K3138" t="str">
            <v>DR</v>
          </cell>
          <cell r="L3138">
            <v>38146</v>
          </cell>
          <cell r="N3138">
            <v>163</v>
          </cell>
          <cell r="P3138">
            <v>27</v>
          </cell>
          <cell r="Q3138">
            <v>0</v>
          </cell>
          <cell r="R3138">
            <v>-1.9199999570846558</v>
          </cell>
          <cell r="S3138">
            <v>4.1999998092651367</v>
          </cell>
          <cell r="T3138">
            <v>0</v>
          </cell>
          <cell r="U3138">
            <v>0.93999999761581421</v>
          </cell>
          <cell r="V3138">
            <v>18.520000457763672</v>
          </cell>
          <cell r="W3138" t="str">
            <v>CISCO_DAILY_BILL_DTL20040709.TXT</v>
          </cell>
          <cell r="X3138">
            <v>38180</v>
          </cell>
          <cell r="Z3138" t="str">
            <v>Print Summary</v>
          </cell>
        </row>
        <row r="3139">
          <cell r="E3139">
            <v>38204</v>
          </cell>
          <cell r="F3139">
            <v>29</v>
          </cell>
          <cell r="G3139">
            <v>255</v>
          </cell>
          <cell r="K3139" t="str">
            <v>DR</v>
          </cell>
          <cell r="L3139">
            <v>38175</v>
          </cell>
          <cell r="N3139">
            <v>220</v>
          </cell>
          <cell r="P3139">
            <v>27</v>
          </cell>
          <cell r="Q3139">
            <v>8</v>
          </cell>
          <cell r="R3139">
            <v>-2.5899999141693115</v>
          </cell>
          <cell r="S3139">
            <v>4.1999998092651367</v>
          </cell>
          <cell r="T3139">
            <v>5.190000057220459</v>
          </cell>
          <cell r="U3139">
            <v>1.2599999904632568</v>
          </cell>
          <cell r="V3139">
            <v>28.590000152587891</v>
          </cell>
          <cell r="W3139" t="str">
            <v>CISCO_DAILY_BILL_DTL20040806.TXT</v>
          </cell>
          <cell r="X3139">
            <v>38208</v>
          </cell>
          <cell r="Z3139" t="str">
            <v>Print Summary</v>
          </cell>
        </row>
        <row r="3140">
          <cell r="E3140">
            <v>38237</v>
          </cell>
          <cell r="F3140">
            <v>33</v>
          </cell>
          <cell r="G3140">
            <v>259</v>
          </cell>
          <cell r="K3140" t="str">
            <v>DR</v>
          </cell>
          <cell r="L3140">
            <v>38204</v>
          </cell>
          <cell r="N3140">
            <v>221</v>
          </cell>
          <cell r="P3140">
            <v>30</v>
          </cell>
          <cell r="Q3140">
            <v>8</v>
          </cell>
          <cell r="R3140">
            <v>-3.0299999713897705</v>
          </cell>
          <cell r="S3140">
            <v>4.619999885559082</v>
          </cell>
          <cell r="T3140">
            <v>5.1700000762939453</v>
          </cell>
          <cell r="U3140">
            <v>1.2799999713897705</v>
          </cell>
          <cell r="V3140">
            <v>28.889999389648438</v>
          </cell>
          <cell r="W3140" t="str">
            <v>CISCO_DAILY_BILL_DTL20040915.TXT</v>
          </cell>
          <cell r="X3140">
            <v>38246</v>
          </cell>
          <cell r="Z3140" t="str">
            <v>Print Summary</v>
          </cell>
        </row>
        <row r="3141">
          <cell r="E3141">
            <v>37810</v>
          </cell>
          <cell r="F3141">
            <v>8</v>
          </cell>
          <cell r="G3141">
            <v>149</v>
          </cell>
          <cell r="K3141" t="str">
            <v>DR</v>
          </cell>
          <cell r="L3141">
            <v>37802</v>
          </cell>
          <cell r="N3141">
            <v>125</v>
          </cell>
          <cell r="P3141">
            <v>24</v>
          </cell>
          <cell r="Q3141">
            <v>0</v>
          </cell>
          <cell r="R3141">
            <v>5.4800000190734863</v>
          </cell>
          <cell r="S3141">
            <v>3.690000057220459</v>
          </cell>
          <cell r="T3141">
            <v>0</v>
          </cell>
          <cell r="U3141">
            <v>0.76999998092651367</v>
          </cell>
          <cell r="V3141">
            <v>22.829999923706055</v>
          </cell>
          <cell r="W3141" t="str">
            <v>CISCO_DAILY_BILL_DTL20030710.TXT</v>
          </cell>
          <cell r="X3141">
            <v>37813</v>
          </cell>
          <cell r="Z3141" t="str">
            <v>Print Summary</v>
          </cell>
        </row>
        <row r="3142">
          <cell r="E3142">
            <v>37839</v>
          </cell>
          <cell r="F3142">
            <v>29</v>
          </cell>
          <cell r="G3142">
            <v>544</v>
          </cell>
          <cell r="K3142" t="str">
            <v>DR</v>
          </cell>
          <cell r="L3142">
            <v>37810</v>
          </cell>
          <cell r="N3142">
            <v>426</v>
          </cell>
          <cell r="P3142">
            <v>106</v>
          </cell>
          <cell r="Q3142">
            <v>12</v>
          </cell>
          <cell r="R3142">
            <v>18.690000534057617</v>
          </cell>
          <cell r="S3142">
            <v>16.309999465942383</v>
          </cell>
          <cell r="T3142">
            <v>5.690000057220459</v>
          </cell>
          <cell r="U3142">
            <v>2.7999999523162842</v>
          </cell>
          <cell r="V3142">
            <v>90.699996948242188</v>
          </cell>
          <cell r="W3142" t="str">
            <v>CISCO_DAILY_BILL_DTL20030811.TXT</v>
          </cell>
          <cell r="X3142">
            <v>37845</v>
          </cell>
          <cell r="Z3142" t="str">
            <v>Print Summary</v>
          </cell>
          <cell r="AA3142" t="str">
            <v>CPP Notification Failure. Move 7 kWh from super peak to on peak.</v>
          </cell>
        </row>
        <row r="3143">
          <cell r="E3143">
            <v>37871</v>
          </cell>
          <cell r="F3143">
            <v>32</v>
          </cell>
          <cell r="G3143">
            <v>625</v>
          </cell>
          <cell r="K3143" t="str">
            <v>DR</v>
          </cell>
          <cell r="L3143">
            <v>37839</v>
          </cell>
          <cell r="N3143">
            <v>520</v>
          </cell>
          <cell r="P3143">
            <v>79</v>
          </cell>
          <cell r="Q3143">
            <v>26</v>
          </cell>
          <cell r="R3143">
            <v>22.899999618530273</v>
          </cell>
          <cell r="S3143">
            <v>12.159999847412109</v>
          </cell>
          <cell r="T3143">
            <v>12.329999923706055</v>
          </cell>
          <cell r="U3143">
            <v>3.1099998950958252</v>
          </cell>
          <cell r="V3143">
            <v>105.26999664306641</v>
          </cell>
          <cell r="W3143" t="str">
            <v>CISCO_DAILY_BILL_DTL20030908.TXT</v>
          </cell>
          <cell r="X3143">
            <v>37873</v>
          </cell>
          <cell r="Z3143" t="str">
            <v>Print Summary</v>
          </cell>
        </row>
        <row r="3144">
          <cell r="E3144">
            <v>37900</v>
          </cell>
          <cell r="F3144">
            <v>29</v>
          </cell>
          <cell r="G3144">
            <v>516</v>
          </cell>
          <cell r="K3144" t="str">
            <v>DR</v>
          </cell>
          <cell r="L3144">
            <v>37871</v>
          </cell>
          <cell r="N3144">
            <v>428</v>
          </cell>
          <cell r="P3144">
            <v>79</v>
          </cell>
          <cell r="Q3144">
            <v>9</v>
          </cell>
          <cell r="R3144">
            <v>19.069999694824219</v>
          </cell>
          <cell r="S3144">
            <v>12.210000038146973</v>
          </cell>
          <cell r="T3144">
            <v>4.2699999809265137</v>
          </cell>
          <cell r="U3144">
            <v>2.2899999618530273</v>
          </cell>
          <cell r="V3144">
            <v>82.239997863769531</v>
          </cell>
          <cell r="W3144" t="str">
            <v>CISCO_DAILY_BILL_DTL20031007.TXT</v>
          </cell>
          <cell r="X3144">
            <v>37902</v>
          </cell>
          <cell r="Z3144" t="str">
            <v>Print Summary</v>
          </cell>
        </row>
        <row r="3145">
          <cell r="E3145">
            <v>37929</v>
          </cell>
          <cell r="F3145">
            <v>29</v>
          </cell>
          <cell r="G3145">
            <v>461</v>
          </cell>
          <cell r="K3145" t="str">
            <v>DR</v>
          </cell>
          <cell r="L3145">
            <v>37900</v>
          </cell>
          <cell r="N3145">
            <v>392</v>
          </cell>
          <cell r="P3145">
            <v>58</v>
          </cell>
          <cell r="Q3145">
            <v>11</v>
          </cell>
          <cell r="R3145">
            <v>17.420000076293945</v>
          </cell>
          <cell r="S3145">
            <v>8.6400003433227539</v>
          </cell>
          <cell r="T3145">
            <v>5.2199997901916504</v>
          </cell>
          <cell r="U3145">
            <v>2.0399999618530273</v>
          </cell>
          <cell r="V3145">
            <v>72.629997253417969</v>
          </cell>
          <cell r="W3145" t="str">
            <v>CISCO_DAILY_BILL_DTL20031105.TXT</v>
          </cell>
          <cell r="X3145">
            <v>37931</v>
          </cell>
          <cell r="Z3145" t="str">
            <v>Print Summary</v>
          </cell>
        </row>
        <row r="3146">
          <cell r="E3146">
            <v>37962</v>
          </cell>
          <cell r="F3146">
            <v>33</v>
          </cell>
          <cell r="G3146">
            <v>600</v>
          </cell>
          <cell r="K3146" t="str">
            <v>DR</v>
          </cell>
          <cell r="L3146">
            <v>37929</v>
          </cell>
          <cell r="N3146">
            <v>513</v>
          </cell>
          <cell r="P3146">
            <v>87</v>
          </cell>
          <cell r="Q3146">
            <v>0</v>
          </cell>
          <cell r="R3146">
            <v>22.229999542236328</v>
          </cell>
          <cell r="S3146">
            <v>4.1999998092651367</v>
          </cell>
          <cell r="T3146">
            <v>0</v>
          </cell>
          <cell r="U3146">
            <v>2.6700000762939453</v>
          </cell>
          <cell r="V3146">
            <v>79.290000915527344</v>
          </cell>
          <cell r="W3146" t="str">
            <v>CISCO_DAILY_BILL_DTL20031208.TXT</v>
          </cell>
          <cell r="X3146">
            <v>37964</v>
          </cell>
          <cell r="Z3146" t="str">
            <v>Print Summary</v>
          </cell>
        </row>
        <row r="3147">
          <cell r="E3147">
            <v>37993</v>
          </cell>
          <cell r="F3147">
            <v>31</v>
          </cell>
          <cell r="G3147">
            <v>773</v>
          </cell>
          <cell r="K3147" t="str">
            <v>DR</v>
          </cell>
          <cell r="L3147">
            <v>37962</v>
          </cell>
          <cell r="N3147">
            <v>660</v>
          </cell>
          <cell r="P3147">
            <v>106</v>
          </cell>
          <cell r="Q3147">
            <v>7</v>
          </cell>
          <cell r="R3147">
            <v>28.600000381469727</v>
          </cell>
          <cell r="S3147">
            <v>5.119999885559082</v>
          </cell>
          <cell r="T3147">
            <v>4.6100001335144043</v>
          </cell>
          <cell r="U3147">
            <v>3.440000057220459</v>
          </cell>
          <cell r="V3147">
            <v>110.65000152587891</v>
          </cell>
          <cell r="W3147" t="str">
            <v>CISCO_DAILY_BILL_DTL20040109.TXT</v>
          </cell>
          <cell r="X3147">
            <v>37998</v>
          </cell>
          <cell r="Z3147" t="str">
            <v>Print Summary</v>
          </cell>
        </row>
        <row r="3148">
          <cell r="E3148">
            <v>38022</v>
          </cell>
          <cell r="F3148">
            <v>29</v>
          </cell>
          <cell r="G3148">
            <v>766</v>
          </cell>
          <cell r="K3148" t="str">
            <v>DR</v>
          </cell>
          <cell r="L3148">
            <v>37993</v>
          </cell>
          <cell r="N3148">
            <v>629</v>
          </cell>
          <cell r="P3148">
            <v>120</v>
          </cell>
          <cell r="Q3148">
            <v>17</v>
          </cell>
          <cell r="R3148">
            <v>27.100000381469727</v>
          </cell>
          <cell r="S3148">
            <v>5.7699999809265137</v>
          </cell>
          <cell r="T3148">
            <v>11.180000305175781</v>
          </cell>
          <cell r="U3148">
            <v>3.5899999141693115</v>
          </cell>
          <cell r="V3148">
            <v>115.77999877929688</v>
          </cell>
          <cell r="W3148" t="str">
            <v>CISCO_DAILY_BILL_DTL20040206.TXT</v>
          </cell>
          <cell r="X3148">
            <v>38026</v>
          </cell>
          <cell r="Z3148" t="str">
            <v>Print Summary</v>
          </cell>
        </row>
        <row r="3149">
          <cell r="E3149">
            <v>38054</v>
          </cell>
          <cell r="F3149">
            <v>32</v>
          </cell>
          <cell r="G3149">
            <v>845</v>
          </cell>
          <cell r="K3149" t="str">
            <v>DR</v>
          </cell>
          <cell r="L3149">
            <v>38022</v>
          </cell>
          <cell r="N3149">
            <v>717</v>
          </cell>
          <cell r="P3149">
            <v>128</v>
          </cell>
          <cell r="Q3149">
            <v>0</v>
          </cell>
          <cell r="R3149">
            <v>30.709999084472656</v>
          </cell>
          <cell r="S3149">
            <v>6.119999885559082</v>
          </cell>
          <cell r="T3149">
            <v>0</v>
          </cell>
          <cell r="U3149">
            <v>4.1599998474121094</v>
          </cell>
          <cell r="V3149">
            <v>116.58999633789063</v>
          </cell>
          <cell r="W3149" t="str">
            <v>CISCO_DAILY_BILL_DTL20040309.TXT</v>
          </cell>
          <cell r="X3149">
            <v>38056</v>
          </cell>
          <cell r="Z3149" t="str">
            <v>Print Summary</v>
          </cell>
        </row>
        <row r="3150">
          <cell r="E3150">
            <v>38083</v>
          </cell>
          <cell r="F3150">
            <v>29</v>
          </cell>
          <cell r="G3150">
            <v>466</v>
          </cell>
          <cell r="K3150" t="str">
            <v>DR</v>
          </cell>
          <cell r="L3150">
            <v>38054</v>
          </cell>
          <cell r="N3150">
            <v>402</v>
          </cell>
          <cell r="P3150">
            <v>64</v>
          </cell>
          <cell r="Q3150">
            <v>0</v>
          </cell>
          <cell r="R3150">
            <v>17.219999313354492</v>
          </cell>
          <cell r="S3150">
            <v>3.059999942779541</v>
          </cell>
          <cell r="T3150">
            <v>0</v>
          </cell>
          <cell r="U3150">
            <v>2.2999999523162842</v>
          </cell>
          <cell r="V3150">
            <v>60.419998168945313</v>
          </cell>
          <cell r="W3150" t="str">
            <v>CISCO_DAILY_BILL_DTL20040407.TXT</v>
          </cell>
          <cell r="X3150">
            <v>38085</v>
          </cell>
          <cell r="Z3150" t="str">
            <v>Print Summary</v>
          </cell>
        </row>
        <row r="3151">
          <cell r="E3151">
            <v>38113</v>
          </cell>
          <cell r="F3151">
            <v>30</v>
          </cell>
          <cell r="G3151">
            <v>478</v>
          </cell>
          <cell r="K3151" t="str">
            <v>DR</v>
          </cell>
          <cell r="L3151">
            <v>38083</v>
          </cell>
          <cell r="N3151">
            <v>410</v>
          </cell>
          <cell r="P3151">
            <v>68</v>
          </cell>
          <cell r="Q3151">
            <v>0</v>
          </cell>
          <cell r="R3151">
            <v>11.720000267028809</v>
          </cell>
          <cell r="S3151">
            <v>3.4300000667572021</v>
          </cell>
          <cell r="T3151">
            <v>0</v>
          </cell>
          <cell r="U3151">
            <v>2.3399999141693115</v>
          </cell>
          <cell r="V3151">
            <v>59.840000152587891</v>
          </cell>
          <cell r="W3151" t="str">
            <v>CISCO_DAILY_BILL_DTL20040507.TXT</v>
          </cell>
          <cell r="X3151">
            <v>38117</v>
          </cell>
          <cell r="Z3151" t="str">
            <v>Print Summary</v>
          </cell>
        </row>
        <row r="3152">
          <cell r="E3152">
            <v>38145</v>
          </cell>
          <cell r="F3152">
            <v>32</v>
          </cell>
          <cell r="G3152">
            <v>478</v>
          </cell>
          <cell r="K3152" t="str">
            <v>DR</v>
          </cell>
          <cell r="L3152">
            <v>38113</v>
          </cell>
          <cell r="N3152">
            <v>403</v>
          </cell>
          <cell r="P3152">
            <v>75</v>
          </cell>
          <cell r="Q3152">
            <v>0</v>
          </cell>
          <cell r="R3152">
            <v>10.970000267028809</v>
          </cell>
          <cell r="S3152">
            <v>10.289999961853027</v>
          </cell>
          <cell r="T3152">
            <v>0</v>
          </cell>
          <cell r="U3152">
            <v>2.3599998950958252</v>
          </cell>
          <cell r="V3152">
            <v>66.529998779296875</v>
          </cell>
          <cell r="W3152" t="str">
            <v>CISCO_DAILY_BILL_DTL20040608.TXT</v>
          </cell>
          <cell r="X3152">
            <v>38147</v>
          </cell>
          <cell r="Z3152" t="str">
            <v>Print Summary</v>
          </cell>
        </row>
        <row r="3153">
          <cell r="E3153">
            <v>38175</v>
          </cell>
          <cell r="F3153">
            <v>30</v>
          </cell>
          <cell r="G3153">
            <v>425</v>
          </cell>
          <cell r="K3153" t="str">
            <v>DR</v>
          </cell>
          <cell r="L3153">
            <v>38145</v>
          </cell>
          <cell r="N3153">
            <v>360</v>
          </cell>
          <cell r="P3153">
            <v>65</v>
          </cell>
          <cell r="Q3153">
            <v>0</v>
          </cell>
          <cell r="R3153">
            <v>9.8000001907348633</v>
          </cell>
          <cell r="S3153">
            <v>8.9200000762939453</v>
          </cell>
          <cell r="T3153">
            <v>0</v>
          </cell>
          <cell r="U3153">
            <v>2.0899999141693115</v>
          </cell>
          <cell r="V3153">
            <v>58.090000152587891</v>
          </cell>
          <cell r="W3153" t="str">
            <v>CISCO_DAILY_BILL_DTL20040708.TXT</v>
          </cell>
          <cell r="X3153">
            <v>38177</v>
          </cell>
          <cell r="Z3153" t="str">
            <v>Print Summary</v>
          </cell>
        </row>
        <row r="3154">
          <cell r="E3154">
            <v>38204</v>
          </cell>
          <cell r="F3154">
            <v>29</v>
          </cell>
          <cell r="G3154">
            <v>462</v>
          </cell>
          <cell r="K3154" t="str">
            <v>DR</v>
          </cell>
          <cell r="L3154">
            <v>38175</v>
          </cell>
          <cell r="N3154">
            <v>395</v>
          </cell>
          <cell r="P3154">
            <v>53</v>
          </cell>
          <cell r="Q3154">
            <v>14</v>
          </cell>
          <cell r="R3154">
            <v>10.760000228881836</v>
          </cell>
          <cell r="S3154">
            <v>7.2699999809265137</v>
          </cell>
          <cell r="T3154">
            <v>6.4000000953674316</v>
          </cell>
          <cell r="U3154">
            <v>2.2799999713897705</v>
          </cell>
          <cell r="V3154">
            <v>69.199996948242188</v>
          </cell>
          <cell r="W3154" t="str">
            <v>CISCO_DAILY_BILL_DTL20040809.TXT</v>
          </cell>
          <cell r="X3154">
            <v>38209</v>
          </cell>
          <cell r="Z3154" t="str">
            <v>Print Summary</v>
          </cell>
        </row>
        <row r="3155">
          <cell r="E3155">
            <v>38237</v>
          </cell>
          <cell r="F3155">
            <v>33</v>
          </cell>
          <cell r="G3155">
            <v>471</v>
          </cell>
          <cell r="K3155" t="str">
            <v>DR</v>
          </cell>
          <cell r="L3155">
            <v>38204</v>
          </cell>
          <cell r="N3155">
            <v>402</v>
          </cell>
          <cell r="P3155">
            <v>52</v>
          </cell>
          <cell r="Q3155">
            <v>17</v>
          </cell>
          <cell r="R3155">
            <v>10.239999771118164</v>
          </cell>
          <cell r="S3155">
            <v>7.0100002288818359</v>
          </cell>
          <cell r="T3155">
            <v>7.7199997901916504</v>
          </cell>
          <cell r="U3155">
            <v>2.3199999332427979</v>
          </cell>
          <cell r="V3155">
            <v>68.779998779296875</v>
          </cell>
          <cell r="W3155" t="str">
            <v>CISCO_DAILY_BILL_DTL20040908.TXT</v>
          </cell>
          <cell r="X3155">
            <v>38239</v>
          </cell>
          <cell r="Z3155" t="str">
            <v>Print Summary</v>
          </cell>
        </row>
        <row r="3156">
          <cell r="E3156">
            <v>37810</v>
          </cell>
          <cell r="F3156">
            <v>8</v>
          </cell>
          <cell r="G3156">
            <v>247</v>
          </cell>
          <cell r="K3156" t="str">
            <v>DR</v>
          </cell>
          <cell r="L3156">
            <v>37802</v>
          </cell>
          <cell r="N3156">
            <v>235</v>
          </cell>
          <cell r="P3156">
            <v>12</v>
          </cell>
          <cell r="Q3156">
            <v>0</v>
          </cell>
          <cell r="R3156">
            <v>1.1399999856948853</v>
          </cell>
          <cell r="S3156">
            <v>2.0699999332427979</v>
          </cell>
          <cell r="T3156">
            <v>0</v>
          </cell>
          <cell r="U3156">
            <v>1.2699999809265137</v>
          </cell>
          <cell r="V3156">
            <v>28.639999389648438</v>
          </cell>
          <cell r="W3156" t="str">
            <v>CISCO_DAILY_BILL_DTL20030710.TXT</v>
          </cell>
          <cell r="X3156">
            <v>37813</v>
          </cell>
          <cell r="Z3156" t="str">
            <v>Print Summary</v>
          </cell>
        </row>
        <row r="3157">
          <cell r="E3157">
            <v>37839</v>
          </cell>
          <cell r="F3157">
            <v>29</v>
          </cell>
          <cell r="G3157">
            <v>893</v>
          </cell>
          <cell r="K3157" t="str">
            <v>DR</v>
          </cell>
          <cell r="L3157">
            <v>37810</v>
          </cell>
          <cell r="N3157">
            <v>841</v>
          </cell>
          <cell r="P3157">
            <v>52</v>
          </cell>
          <cell r="Q3157">
            <v>0</v>
          </cell>
          <cell r="R3157">
            <v>4.0999999046325684</v>
          </cell>
          <cell r="S3157">
            <v>8.9499998092651367</v>
          </cell>
          <cell r="T3157">
            <v>0</v>
          </cell>
          <cell r="U3157">
            <v>4.5900001525878906</v>
          </cell>
          <cell r="V3157">
            <v>105.05000305175781</v>
          </cell>
          <cell r="W3157" t="str">
            <v>CISCO_DAILY_BILL_DTL20030808.TXT</v>
          </cell>
          <cell r="X3157">
            <v>37844</v>
          </cell>
          <cell r="Z3157" t="str">
            <v>Print Summary</v>
          </cell>
          <cell r="AA3157" t="str">
            <v>CPP Notification Failure. Move 4 kWh from super peak to on peak.</v>
          </cell>
        </row>
        <row r="3158">
          <cell r="E3158">
            <v>37871</v>
          </cell>
          <cell r="F3158">
            <v>32</v>
          </cell>
          <cell r="G3158">
            <v>1122</v>
          </cell>
          <cell r="K3158" t="str">
            <v>DR</v>
          </cell>
          <cell r="L3158">
            <v>37839</v>
          </cell>
          <cell r="N3158">
            <v>1045</v>
          </cell>
          <cell r="P3158">
            <v>77</v>
          </cell>
          <cell r="Q3158">
            <v>0</v>
          </cell>
          <cell r="R3158">
            <v>5.2399997711181641</v>
          </cell>
          <cell r="S3158">
            <v>13.270000457763672</v>
          </cell>
          <cell r="T3158">
            <v>0</v>
          </cell>
          <cell r="U3158">
            <v>5.5799999237060547</v>
          </cell>
          <cell r="V3158">
            <v>138.67999267578125</v>
          </cell>
          <cell r="W3158" t="str">
            <v>CISCO_DAILY_BILL_DTL20030909.TXT</v>
          </cell>
          <cell r="X3158">
            <v>37874</v>
          </cell>
          <cell r="Z3158" t="str">
            <v>Print Summary</v>
          </cell>
          <cell r="AA3158" t="str">
            <v>CPP Notification Failure. Move 7 kWh from super peak to on peak.</v>
          </cell>
        </row>
        <row r="3159">
          <cell r="E3159">
            <v>37900</v>
          </cell>
          <cell r="F3159">
            <v>29</v>
          </cell>
          <cell r="G3159">
            <v>895</v>
          </cell>
          <cell r="K3159" t="str">
            <v>DR</v>
          </cell>
          <cell r="L3159">
            <v>37871</v>
          </cell>
          <cell r="N3159">
            <v>823</v>
          </cell>
          <cell r="P3159">
            <v>72</v>
          </cell>
          <cell r="Q3159">
            <v>0</v>
          </cell>
          <cell r="R3159">
            <v>4.570000171661377</v>
          </cell>
          <cell r="S3159">
            <v>12.439999580383301</v>
          </cell>
          <cell r="T3159">
            <v>0</v>
          </cell>
          <cell r="U3159">
            <v>3.9700000286102295</v>
          </cell>
          <cell r="V3159">
            <v>109.12999725341797</v>
          </cell>
          <cell r="W3159" t="str">
            <v>CISCO_DAILY_BILL_DTL20031008.TXT</v>
          </cell>
          <cell r="X3159">
            <v>37903</v>
          </cell>
          <cell r="Z3159" t="str">
            <v>Print Summary</v>
          </cell>
          <cell r="AA3159" t="str">
            <v>CPP Notification Failure. Move 6 kWh from super peak to on peak.</v>
          </cell>
        </row>
        <row r="3160">
          <cell r="E3160">
            <v>37929</v>
          </cell>
          <cell r="F3160">
            <v>29</v>
          </cell>
          <cell r="G3160">
            <v>1060</v>
          </cell>
          <cell r="K3160" t="str">
            <v>DR</v>
          </cell>
          <cell r="L3160">
            <v>37900</v>
          </cell>
          <cell r="N3160">
            <v>984</v>
          </cell>
          <cell r="P3160">
            <v>76</v>
          </cell>
          <cell r="Q3160">
            <v>0</v>
          </cell>
          <cell r="R3160">
            <v>9.1999998092651367</v>
          </cell>
          <cell r="S3160">
            <v>14.050000190734863</v>
          </cell>
          <cell r="T3160">
            <v>0</v>
          </cell>
          <cell r="U3160">
            <v>4.7100000381469727</v>
          </cell>
          <cell r="V3160">
            <v>138.50999450683594</v>
          </cell>
          <cell r="W3160" t="str">
            <v>CISCO_DAILY_BILL_DTL20031106.TXT</v>
          </cell>
          <cell r="X3160">
            <v>37932</v>
          </cell>
          <cell r="Z3160" t="str">
            <v>Print Summary</v>
          </cell>
          <cell r="AA3160" t="str">
            <v>CPP Notification Failure. Move 5 kWh from super peak to on peak.</v>
          </cell>
        </row>
        <row r="3161">
          <cell r="E3161">
            <v>37962</v>
          </cell>
          <cell r="F3161">
            <v>33</v>
          </cell>
          <cell r="G3161">
            <v>1278</v>
          </cell>
          <cell r="K3161" t="str">
            <v>DR</v>
          </cell>
          <cell r="L3161">
            <v>37929</v>
          </cell>
          <cell r="N3161">
            <v>1172</v>
          </cell>
          <cell r="P3161">
            <v>106</v>
          </cell>
          <cell r="Q3161">
            <v>0</v>
          </cell>
          <cell r="R3161">
            <v>39.869998931884766</v>
          </cell>
          <cell r="S3161">
            <v>27.989999771118164</v>
          </cell>
          <cell r="T3161">
            <v>0</v>
          </cell>
          <cell r="U3161">
            <v>5.679999828338623</v>
          </cell>
          <cell r="V3161">
            <v>200.99000549316406</v>
          </cell>
          <cell r="W3161" t="str">
            <v>CISCO_DAILY_BILL_DTL20031209.TXT</v>
          </cell>
          <cell r="X3161">
            <v>37965</v>
          </cell>
          <cell r="Z3161" t="str">
            <v>Print Summary</v>
          </cell>
        </row>
        <row r="3162">
          <cell r="E3162">
            <v>37993</v>
          </cell>
          <cell r="F3162">
            <v>31</v>
          </cell>
          <cell r="G3162">
            <v>1284</v>
          </cell>
          <cell r="K3162" t="str">
            <v>DR</v>
          </cell>
          <cell r="L3162">
            <v>37962</v>
          </cell>
          <cell r="N3162">
            <v>1155</v>
          </cell>
          <cell r="P3162">
            <v>129</v>
          </cell>
          <cell r="Q3162">
            <v>0</v>
          </cell>
          <cell r="R3162">
            <v>39.290000915527344</v>
          </cell>
          <cell r="S3162">
            <v>34.060001373291016</v>
          </cell>
          <cell r="T3162">
            <v>0</v>
          </cell>
          <cell r="U3162">
            <v>5.6999998092651367</v>
          </cell>
          <cell r="V3162">
            <v>208.94000244140625</v>
          </cell>
          <cell r="W3162" t="str">
            <v>CISCO_DAILY_BILL_DTL20040112.TXT</v>
          </cell>
          <cell r="X3162">
            <v>37999</v>
          </cell>
          <cell r="Z3162" t="str">
            <v>Print Summary</v>
          </cell>
        </row>
        <row r="3163">
          <cell r="E3163">
            <v>38022</v>
          </cell>
          <cell r="F3163">
            <v>29</v>
          </cell>
          <cell r="G3163">
            <v>1058</v>
          </cell>
          <cell r="K3163" t="str">
            <v>DR</v>
          </cell>
          <cell r="L3163">
            <v>37993</v>
          </cell>
          <cell r="N3163">
            <v>972</v>
          </cell>
          <cell r="P3163">
            <v>79</v>
          </cell>
          <cell r="Q3163">
            <v>7</v>
          </cell>
          <cell r="R3163">
            <v>32.819999694824219</v>
          </cell>
          <cell r="S3163">
            <v>20.840000152587891</v>
          </cell>
          <cell r="T3163">
            <v>3.380000114440918</v>
          </cell>
          <cell r="U3163">
            <v>4.9699997901916504</v>
          </cell>
          <cell r="V3163">
            <v>163.8699951171875</v>
          </cell>
          <cell r="W3163" t="str">
            <v>CISCO_DAILY_BILL_DTL20040206.TXT</v>
          </cell>
          <cell r="X3163">
            <v>38026</v>
          </cell>
          <cell r="Z3163" t="str">
            <v>Print Summary</v>
          </cell>
        </row>
        <row r="3164">
          <cell r="E3164">
            <v>38054</v>
          </cell>
          <cell r="F3164">
            <v>32</v>
          </cell>
          <cell r="G3164">
            <v>1017</v>
          </cell>
          <cell r="K3164" t="str">
            <v>DR</v>
          </cell>
          <cell r="L3164">
            <v>38022</v>
          </cell>
          <cell r="N3164">
            <v>919</v>
          </cell>
          <cell r="P3164">
            <v>98</v>
          </cell>
          <cell r="Q3164">
            <v>0</v>
          </cell>
          <cell r="R3164">
            <v>30.809999465942383</v>
          </cell>
          <cell r="S3164">
            <v>25.829999923706055</v>
          </cell>
          <cell r="T3164">
            <v>0</v>
          </cell>
          <cell r="U3164">
            <v>5.0100002288818359</v>
          </cell>
          <cell r="V3164">
            <v>155.82000732421875</v>
          </cell>
          <cell r="W3164" t="str">
            <v>CISCO_DAILY_BILL_DTL20040309.TXT</v>
          </cell>
          <cell r="X3164">
            <v>38056</v>
          </cell>
          <cell r="Z3164" t="str">
            <v>Print Summary</v>
          </cell>
        </row>
        <row r="3165">
          <cell r="E3165">
            <v>38083</v>
          </cell>
          <cell r="F3165">
            <v>29</v>
          </cell>
          <cell r="G3165">
            <v>958</v>
          </cell>
          <cell r="K3165" t="str">
            <v>DR</v>
          </cell>
          <cell r="L3165">
            <v>38054</v>
          </cell>
          <cell r="N3165">
            <v>872</v>
          </cell>
          <cell r="P3165">
            <v>86</v>
          </cell>
          <cell r="Q3165">
            <v>0</v>
          </cell>
          <cell r="R3165">
            <v>29.239999771118164</v>
          </cell>
          <cell r="S3165">
            <v>22.659999847412109</v>
          </cell>
          <cell r="T3165">
            <v>0</v>
          </cell>
          <cell r="U3165">
            <v>4.7300000190734863</v>
          </cell>
          <cell r="V3165">
            <v>147.3699951171875</v>
          </cell>
          <cell r="W3165" t="str">
            <v>CISCO_DAILY_BILL_DTL20040407.TXT</v>
          </cell>
          <cell r="X3165">
            <v>38085</v>
          </cell>
          <cell r="Z3165" t="str">
            <v>Print Summary</v>
          </cell>
        </row>
        <row r="3166">
          <cell r="E3166">
            <v>38113</v>
          </cell>
          <cell r="F3166">
            <v>30</v>
          </cell>
          <cell r="G3166">
            <v>920</v>
          </cell>
          <cell r="K3166" t="str">
            <v>DR</v>
          </cell>
          <cell r="L3166">
            <v>38083</v>
          </cell>
          <cell r="N3166">
            <v>867</v>
          </cell>
          <cell r="P3166">
            <v>53</v>
          </cell>
          <cell r="Q3166">
            <v>0</v>
          </cell>
          <cell r="R3166">
            <v>11.090000152587891</v>
          </cell>
          <cell r="S3166">
            <v>12.279999732971191</v>
          </cell>
          <cell r="T3166">
            <v>0</v>
          </cell>
          <cell r="U3166">
            <v>4.5300002098083496</v>
          </cell>
          <cell r="V3166">
            <v>124.83000183105469</v>
          </cell>
          <cell r="W3166" t="str">
            <v>CISCO_DAILY_BILL_DTL20040507.TXT</v>
          </cell>
          <cell r="X3166">
            <v>38117</v>
          </cell>
          <cell r="Z3166" t="str">
            <v>Print Summary</v>
          </cell>
        </row>
        <row r="3167">
          <cell r="E3167">
            <v>38145</v>
          </cell>
          <cell r="F3167">
            <v>32</v>
          </cell>
          <cell r="G3167">
            <v>934</v>
          </cell>
          <cell r="K3167" t="str">
            <v>DR</v>
          </cell>
          <cell r="L3167">
            <v>38113</v>
          </cell>
          <cell r="N3167">
            <v>881</v>
          </cell>
          <cell r="P3167">
            <v>53</v>
          </cell>
          <cell r="Q3167">
            <v>0</v>
          </cell>
          <cell r="R3167">
            <v>-10.369999885559082</v>
          </cell>
          <cell r="S3167">
            <v>8.2399997711181641</v>
          </cell>
          <cell r="T3167">
            <v>0</v>
          </cell>
          <cell r="U3167">
            <v>4.5999999046325684</v>
          </cell>
          <cell r="V3167">
            <v>105.37999725341797</v>
          </cell>
          <cell r="W3167" t="str">
            <v>CISCO_DAILY_BILL_DTL20040608.TXT</v>
          </cell>
          <cell r="X3167">
            <v>38147</v>
          </cell>
          <cell r="Z3167" t="str">
            <v>Print Summary</v>
          </cell>
        </row>
        <row r="3168">
          <cell r="E3168">
            <v>38175</v>
          </cell>
          <cell r="F3168">
            <v>30</v>
          </cell>
          <cell r="G3168">
            <v>954</v>
          </cell>
          <cell r="K3168" t="str">
            <v>DR</v>
          </cell>
          <cell r="L3168">
            <v>38145</v>
          </cell>
          <cell r="N3168">
            <v>864</v>
          </cell>
          <cell r="P3168">
            <v>90</v>
          </cell>
          <cell r="Q3168">
            <v>0</v>
          </cell>
          <cell r="R3168">
            <v>-10.170000076293945</v>
          </cell>
          <cell r="S3168">
            <v>14</v>
          </cell>
          <cell r="T3168">
            <v>0</v>
          </cell>
          <cell r="U3168">
            <v>4.6999998092651367</v>
          </cell>
          <cell r="V3168">
            <v>116.13999938964844</v>
          </cell>
          <cell r="W3168" t="str">
            <v>CISCO_DAILY_BILL_DTL20040708.TXT</v>
          </cell>
          <cell r="X3168">
            <v>38177</v>
          </cell>
          <cell r="Z3168" t="str">
            <v>Print Summary</v>
          </cell>
        </row>
        <row r="3169">
          <cell r="E3169">
            <v>38204</v>
          </cell>
          <cell r="F3169">
            <v>29</v>
          </cell>
          <cell r="G3169">
            <v>913</v>
          </cell>
          <cell r="K3169" t="str">
            <v>DR</v>
          </cell>
          <cell r="L3169">
            <v>38175</v>
          </cell>
          <cell r="N3169">
            <v>846</v>
          </cell>
          <cell r="P3169">
            <v>59</v>
          </cell>
          <cell r="Q3169">
            <v>8</v>
          </cell>
          <cell r="R3169">
            <v>-9.9600000381469727</v>
          </cell>
          <cell r="S3169">
            <v>9.1800003051757813</v>
          </cell>
          <cell r="T3169">
            <v>5.190000057220459</v>
          </cell>
          <cell r="U3169">
            <v>4.5</v>
          </cell>
          <cell r="V3169">
            <v>111.52999877929688</v>
          </cell>
          <cell r="W3169" t="str">
            <v>CISCO_DAILY_BILL_DTL20040806.TXT</v>
          </cell>
          <cell r="X3169">
            <v>38208</v>
          </cell>
          <cell r="Z3169" t="str">
            <v>Print Summary</v>
          </cell>
        </row>
        <row r="3170">
          <cell r="E3170">
            <v>38237</v>
          </cell>
          <cell r="F3170">
            <v>33</v>
          </cell>
          <cell r="G3170">
            <v>1061</v>
          </cell>
          <cell r="K3170" t="str">
            <v>DR</v>
          </cell>
          <cell r="L3170">
            <v>38204</v>
          </cell>
          <cell r="N3170">
            <v>982</v>
          </cell>
          <cell r="P3170">
            <v>72</v>
          </cell>
          <cell r="Q3170">
            <v>7</v>
          </cell>
          <cell r="R3170">
            <v>-13.449999809265137</v>
          </cell>
          <cell r="S3170">
            <v>10.979999542236328</v>
          </cell>
          <cell r="T3170">
            <v>4.5199999809265137</v>
          </cell>
          <cell r="U3170">
            <v>5.2300000190734863</v>
          </cell>
          <cell r="V3170">
            <v>128.63999938964844</v>
          </cell>
          <cell r="W3170" t="str">
            <v>CISCO_DAILY_BILL_DTL20040908.TXT</v>
          </cell>
          <cell r="X3170">
            <v>38239</v>
          </cell>
          <cell r="Z3170" t="str">
            <v>Print Summary</v>
          </cell>
        </row>
        <row r="3171">
          <cell r="E3171">
            <v>37809</v>
          </cell>
          <cell r="F3171">
            <v>7</v>
          </cell>
          <cell r="G3171">
            <v>353</v>
          </cell>
          <cell r="K3171" t="str">
            <v>DR</v>
          </cell>
          <cell r="L3171">
            <v>37802</v>
          </cell>
          <cell r="N3171">
            <v>316</v>
          </cell>
          <cell r="P3171">
            <v>37</v>
          </cell>
          <cell r="Q3171">
            <v>0</v>
          </cell>
          <cell r="R3171">
            <v>1.5399999618530273</v>
          </cell>
          <cell r="S3171">
            <v>6.369999885559082</v>
          </cell>
          <cell r="T3171">
            <v>0</v>
          </cell>
          <cell r="U3171">
            <v>1.809999942779541</v>
          </cell>
          <cell r="V3171">
            <v>48</v>
          </cell>
          <cell r="W3171" t="str">
            <v>CISCO_DAILY_BILL_DTL20030717.TXT</v>
          </cell>
          <cell r="X3171">
            <v>37820</v>
          </cell>
          <cell r="Z3171" t="str">
            <v>Print Summary</v>
          </cell>
        </row>
        <row r="3172">
          <cell r="E3172">
            <v>37838</v>
          </cell>
          <cell r="F3172">
            <v>29</v>
          </cell>
          <cell r="G3172">
            <v>1473</v>
          </cell>
          <cell r="K3172" t="str">
            <v>DR</v>
          </cell>
          <cell r="L3172">
            <v>37809</v>
          </cell>
          <cell r="N3172">
            <v>1328</v>
          </cell>
          <cell r="P3172">
            <v>133</v>
          </cell>
          <cell r="Q3172">
            <v>12</v>
          </cell>
          <cell r="R3172">
            <v>6.4699997901916504</v>
          </cell>
          <cell r="S3172">
            <v>22.899999618530273</v>
          </cell>
          <cell r="T3172">
            <v>7.9800000190734863</v>
          </cell>
          <cell r="U3172">
            <v>7.5500001907348633</v>
          </cell>
          <cell r="V3172">
            <v>204.80999755859375</v>
          </cell>
          <cell r="W3172" t="str">
            <v>CISCO_DAILY_BILL_DTL20030806.TXT</v>
          </cell>
          <cell r="X3172">
            <v>37840</v>
          </cell>
          <cell r="Z3172" t="str">
            <v>Print Summary</v>
          </cell>
        </row>
        <row r="3173">
          <cell r="E3173">
            <v>37868</v>
          </cell>
          <cell r="F3173">
            <v>30</v>
          </cell>
          <cell r="G3173">
            <v>1511</v>
          </cell>
          <cell r="K3173" t="str">
            <v>DR</v>
          </cell>
          <cell r="L3173">
            <v>37838</v>
          </cell>
          <cell r="N3173">
            <v>1380</v>
          </cell>
          <cell r="P3173">
            <v>115</v>
          </cell>
          <cell r="Q3173">
            <v>16</v>
          </cell>
          <cell r="R3173">
            <v>6.8600001335144043</v>
          </cell>
          <cell r="S3173">
            <v>19.809999465942383</v>
          </cell>
          <cell r="T3173">
            <v>10.640000343322754</v>
          </cell>
          <cell r="U3173">
            <v>7.5999999046325684</v>
          </cell>
          <cell r="V3173">
            <v>208.58999633789063</v>
          </cell>
          <cell r="W3173" t="str">
            <v>CISCO_DAILY_BILL_DTL20030905.TXT</v>
          </cell>
          <cell r="X3173">
            <v>37872</v>
          </cell>
          <cell r="Z3173" t="str">
            <v>Print Summary</v>
          </cell>
        </row>
        <row r="3174">
          <cell r="E3174">
            <v>37899</v>
          </cell>
          <cell r="F3174">
            <v>31</v>
          </cell>
          <cell r="G3174">
            <v>1580</v>
          </cell>
          <cell r="K3174" t="str">
            <v>DR</v>
          </cell>
          <cell r="L3174">
            <v>37868</v>
          </cell>
          <cell r="N3174">
            <v>1450</v>
          </cell>
          <cell r="P3174">
            <v>118</v>
          </cell>
          <cell r="Q3174">
            <v>12</v>
          </cell>
          <cell r="R3174">
            <v>8.0600004196166992</v>
          </cell>
          <cell r="S3174">
            <v>20.399999618530273</v>
          </cell>
          <cell r="T3174">
            <v>7.9899997711181641</v>
          </cell>
          <cell r="U3174">
            <v>7.0100002288818359</v>
          </cell>
          <cell r="V3174">
            <v>215.41999816894531</v>
          </cell>
          <cell r="W3174" t="str">
            <v>CISCO_DAILY_BILL_DTL20031006.TXT</v>
          </cell>
          <cell r="X3174">
            <v>37901</v>
          </cell>
          <cell r="Z3174" t="str">
            <v>Print Summary</v>
          </cell>
        </row>
        <row r="3175">
          <cell r="E3175">
            <v>37928</v>
          </cell>
          <cell r="F3175">
            <v>29</v>
          </cell>
          <cell r="G3175">
            <v>1437</v>
          </cell>
          <cell r="K3175" t="str">
            <v>DR</v>
          </cell>
          <cell r="L3175">
            <v>37899</v>
          </cell>
          <cell r="N3175">
            <v>1280</v>
          </cell>
          <cell r="P3175">
            <v>143</v>
          </cell>
          <cell r="Q3175">
            <v>14</v>
          </cell>
          <cell r="R3175">
            <v>9.9899997711181641</v>
          </cell>
          <cell r="S3175">
            <v>25.090000152587891</v>
          </cell>
          <cell r="T3175">
            <v>9.3199996948242188</v>
          </cell>
          <cell r="U3175">
            <v>6.380000114440918</v>
          </cell>
          <cell r="V3175">
            <v>207.08000183105469</v>
          </cell>
          <cell r="W3175" t="str">
            <v>CISCO_DAILY_BILL_DTL20031104.TXT</v>
          </cell>
          <cell r="X3175">
            <v>37930</v>
          </cell>
          <cell r="Z3175" t="str">
            <v>Print Summary</v>
          </cell>
        </row>
        <row r="3176">
          <cell r="E3176">
            <v>37959</v>
          </cell>
          <cell r="F3176">
            <v>31</v>
          </cell>
          <cell r="G3176">
            <v>1400</v>
          </cell>
          <cell r="K3176" t="str">
            <v>DR</v>
          </cell>
          <cell r="L3176">
            <v>37928</v>
          </cell>
          <cell r="N3176">
            <v>1255</v>
          </cell>
          <cell r="P3176">
            <v>145</v>
          </cell>
          <cell r="Q3176">
            <v>0</v>
          </cell>
          <cell r="R3176">
            <v>42.700000762939453</v>
          </cell>
          <cell r="S3176">
            <v>38.279998779296875</v>
          </cell>
          <cell r="T3176">
            <v>0</v>
          </cell>
          <cell r="U3176">
            <v>6.2199997901916504</v>
          </cell>
          <cell r="V3176">
            <v>213.17999267578125</v>
          </cell>
          <cell r="W3176" t="str">
            <v>CISCO_DAILY_BILL_DTL20031205.TXT</v>
          </cell>
          <cell r="X3176">
            <v>37963</v>
          </cell>
          <cell r="Z3176" t="str">
            <v>Print Summary</v>
          </cell>
        </row>
        <row r="3177">
          <cell r="E3177">
            <v>37992</v>
          </cell>
          <cell r="F3177">
            <v>33</v>
          </cell>
          <cell r="G3177">
            <v>1745</v>
          </cell>
          <cell r="K3177" t="str">
            <v>DR</v>
          </cell>
          <cell r="L3177">
            <v>37959</v>
          </cell>
          <cell r="N3177">
            <v>1545</v>
          </cell>
          <cell r="P3177">
            <v>190</v>
          </cell>
          <cell r="Q3177">
            <v>10</v>
          </cell>
          <cell r="R3177">
            <v>52.560001373291016</v>
          </cell>
          <cell r="S3177">
            <v>50.159999847412109</v>
          </cell>
          <cell r="T3177">
            <v>4.8400001525878906</v>
          </cell>
          <cell r="U3177">
            <v>7.75</v>
          </cell>
          <cell r="V3177">
            <v>276.760009765625</v>
          </cell>
          <cell r="W3177" t="str">
            <v>CISCO_DAILY_BILL_DTL20040107.TXT</v>
          </cell>
          <cell r="X3177">
            <v>37994</v>
          </cell>
          <cell r="Z3177" t="str">
            <v>Print Summary</v>
          </cell>
        </row>
        <row r="3178">
          <cell r="E3178">
            <v>37992</v>
          </cell>
          <cell r="F3178">
            <v>33</v>
          </cell>
          <cell r="G3178">
            <v>1745</v>
          </cell>
          <cell r="K3178" t="str">
            <v>DR</v>
          </cell>
          <cell r="L3178">
            <v>37959</v>
          </cell>
          <cell r="N3178">
            <v>1545</v>
          </cell>
          <cell r="P3178">
            <v>190</v>
          </cell>
          <cell r="Q3178">
            <v>10</v>
          </cell>
          <cell r="R3178">
            <v>52.560001373291016</v>
          </cell>
          <cell r="S3178">
            <v>50.159999847412109</v>
          </cell>
          <cell r="T3178">
            <v>4.8400001525878906</v>
          </cell>
          <cell r="U3178">
            <v>7.75</v>
          </cell>
          <cell r="V3178">
            <v>276.760009765625</v>
          </cell>
          <cell r="W3178" t="str">
            <v>CISCO_DAILY_BILL_DTL20040107.TXT</v>
          </cell>
          <cell r="X3178">
            <v>37994</v>
          </cell>
          <cell r="Z3178" t="str">
            <v>Print Summary</v>
          </cell>
        </row>
        <row r="3179">
          <cell r="E3179">
            <v>38021</v>
          </cell>
          <cell r="F3179">
            <v>29</v>
          </cell>
          <cell r="G3179">
            <v>1304</v>
          </cell>
          <cell r="K3179" t="str">
            <v>DR</v>
          </cell>
          <cell r="L3179">
            <v>37992</v>
          </cell>
          <cell r="N3179">
            <v>1159</v>
          </cell>
          <cell r="P3179">
            <v>131</v>
          </cell>
          <cell r="Q3179">
            <v>14</v>
          </cell>
          <cell r="R3179">
            <v>39.159999847412109</v>
          </cell>
          <cell r="S3179">
            <v>34.560001373291016</v>
          </cell>
          <cell r="T3179">
            <v>6.7699999809265137</v>
          </cell>
          <cell r="U3179">
            <v>6.0999999046325684</v>
          </cell>
          <cell r="V3179">
            <v>201.58000183105469</v>
          </cell>
          <cell r="W3179" t="str">
            <v>CISCO_DAILY_BILL_DTL20040205.TXT</v>
          </cell>
          <cell r="X3179">
            <v>38023</v>
          </cell>
          <cell r="Z3179" t="str">
            <v>Print Summary</v>
          </cell>
        </row>
        <row r="3180">
          <cell r="E3180">
            <v>38053</v>
          </cell>
          <cell r="F3180">
            <v>32</v>
          </cell>
          <cell r="G3180">
            <v>1352</v>
          </cell>
          <cell r="K3180" t="str">
            <v>DR</v>
          </cell>
          <cell r="L3180">
            <v>38021</v>
          </cell>
          <cell r="N3180">
            <v>1220</v>
          </cell>
          <cell r="P3180">
            <v>132</v>
          </cell>
          <cell r="Q3180">
            <v>0</v>
          </cell>
          <cell r="R3180">
            <v>40.909999847412109</v>
          </cell>
          <cell r="S3180">
            <v>34.779998779296875</v>
          </cell>
          <cell r="T3180">
            <v>0</v>
          </cell>
          <cell r="U3180">
            <v>6.6700000762939453</v>
          </cell>
          <cell r="V3180">
            <v>200.25999450683594</v>
          </cell>
          <cell r="W3180" t="str">
            <v>CISCO_DAILY_BILL_DTL20040308.TXT</v>
          </cell>
          <cell r="X3180">
            <v>38055</v>
          </cell>
          <cell r="Z3180" t="str">
            <v>Print Summary</v>
          </cell>
        </row>
        <row r="3181">
          <cell r="E3181">
            <v>38082</v>
          </cell>
          <cell r="F3181">
            <v>29</v>
          </cell>
          <cell r="G3181">
            <v>1252</v>
          </cell>
          <cell r="K3181" t="str">
            <v>DR</v>
          </cell>
          <cell r="L3181">
            <v>38053</v>
          </cell>
          <cell r="N3181">
            <v>1130</v>
          </cell>
          <cell r="P3181">
            <v>122</v>
          </cell>
          <cell r="Q3181">
            <v>0</v>
          </cell>
          <cell r="R3181">
            <v>37.889999389648438</v>
          </cell>
          <cell r="S3181">
            <v>32.150001525878906</v>
          </cell>
          <cell r="T3181">
            <v>0</v>
          </cell>
          <cell r="U3181">
            <v>6.1700000762939453</v>
          </cell>
          <cell r="V3181">
            <v>187.55999755859375</v>
          </cell>
          <cell r="W3181" t="str">
            <v>CISCO_DAILY_BILL_DTL20040406.TXT</v>
          </cell>
          <cell r="X3181">
            <v>38084</v>
          </cell>
          <cell r="Z3181" t="str">
            <v>Print Summary</v>
          </cell>
        </row>
        <row r="3182">
          <cell r="E3182">
            <v>38112</v>
          </cell>
          <cell r="F3182">
            <v>30</v>
          </cell>
          <cell r="G3182">
            <v>1367</v>
          </cell>
          <cell r="K3182" t="str">
            <v>DR</v>
          </cell>
          <cell r="L3182">
            <v>38082</v>
          </cell>
          <cell r="N3182">
            <v>1211</v>
          </cell>
          <cell r="P3182">
            <v>156</v>
          </cell>
          <cell r="Q3182">
            <v>0</v>
          </cell>
          <cell r="R3182">
            <v>16.600000381469727</v>
          </cell>
          <cell r="S3182">
            <v>37.110000610351563</v>
          </cell>
          <cell r="T3182">
            <v>0</v>
          </cell>
          <cell r="U3182">
            <v>6.7300000190734863</v>
          </cell>
          <cell r="V3182">
            <v>201.6300048828125</v>
          </cell>
          <cell r="W3182" t="str">
            <v>CISCO_DAILY_BILL_DTL20040506.TXT</v>
          </cell>
          <cell r="X3182">
            <v>38114</v>
          </cell>
          <cell r="Z3182" t="str">
            <v>Print Summary</v>
          </cell>
        </row>
        <row r="3183">
          <cell r="E3183">
            <v>38144</v>
          </cell>
          <cell r="F3183">
            <v>32</v>
          </cell>
          <cell r="G3183">
            <v>1480</v>
          </cell>
          <cell r="K3183" t="str">
            <v>DR</v>
          </cell>
          <cell r="L3183">
            <v>38112</v>
          </cell>
          <cell r="N3183">
            <v>1342</v>
          </cell>
          <cell r="P3183">
            <v>138</v>
          </cell>
          <cell r="Q3183">
            <v>0</v>
          </cell>
          <cell r="R3183">
            <v>-15.800000190734863</v>
          </cell>
          <cell r="S3183">
            <v>21.459999084472656</v>
          </cell>
          <cell r="T3183">
            <v>0</v>
          </cell>
          <cell r="U3183">
            <v>7.3000001907348633</v>
          </cell>
          <cell r="V3183">
            <v>192.22999572753906</v>
          </cell>
          <cell r="W3183" t="str">
            <v>CISCO_DAILY_BILL_DTL20040607.TXT</v>
          </cell>
          <cell r="X3183">
            <v>38146</v>
          </cell>
          <cell r="Z3183" t="str">
            <v>Print Summary</v>
          </cell>
        </row>
        <row r="3184">
          <cell r="E3184">
            <v>38174</v>
          </cell>
          <cell r="F3184">
            <v>30</v>
          </cell>
          <cell r="G3184">
            <v>1329</v>
          </cell>
          <cell r="K3184" t="str">
            <v>DR</v>
          </cell>
          <cell r="L3184">
            <v>38144</v>
          </cell>
          <cell r="N3184">
            <v>1201</v>
          </cell>
          <cell r="P3184">
            <v>128</v>
          </cell>
          <cell r="Q3184">
            <v>0</v>
          </cell>
          <cell r="R3184">
            <v>-14.140000343322754</v>
          </cell>
          <cell r="S3184">
            <v>19.909999847412109</v>
          </cell>
          <cell r="T3184">
            <v>0</v>
          </cell>
          <cell r="U3184">
            <v>6.5500001907348633</v>
          </cell>
          <cell r="V3184">
            <v>171.52999877929688</v>
          </cell>
          <cell r="W3184" t="str">
            <v>CISCO_DAILY_BILL_DTL20040707.TXT</v>
          </cell>
          <cell r="X3184">
            <v>38176</v>
          </cell>
          <cell r="Z3184" t="str">
            <v>Print Summary</v>
          </cell>
        </row>
        <row r="3185">
          <cell r="E3185">
            <v>38203</v>
          </cell>
          <cell r="F3185">
            <v>29</v>
          </cell>
          <cell r="G3185">
            <v>1411</v>
          </cell>
          <cell r="K3185" t="str">
            <v>DR</v>
          </cell>
          <cell r="L3185">
            <v>38174</v>
          </cell>
          <cell r="N3185">
            <v>1279</v>
          </cell>
          <cell r="P3185">
            <v>112</v>
          </cell>
          <cell r="Q3185">
            <v>20</v>
          </cell>
          <cell r="R3185">
            <v>-15.050000190734863</v>
          </cell>
          <cell r="S3185">
            <v>17.420000076293945</v>
          </cell>
          <cell r="T3185">
            <v>12.960000038146973</v>
          </cell>
          <cell r="U3185">
            <v>6.9600000381469727</v>
          </cell>
          <cell r="V3185">
            <v>195.28999328613281</v>
          </cell>
          <cell r="W3185" t="str">
            <v>CISCO_DAILY_BILL_DTL20040805.TXT</v>
          </cell>
          <cell r="X3185">
            <v>38205</v>
          </cell>
          <cell r="Z3185" t="str">
            <v>Print Summary</v>
          </cell>
        </row>
        <row r="3186">
          <cell r="E3186">
            <v>38236</v>
          </cell>
          <cell r="F3186">
            <v>33</v>
          </cell>
          <cell r="G3186">
            <v>1667</v>
          </cell>
          <cell r="K3186" t="str">
            <v>DR</v>
          </cell>
          <cell r="L3186">
            <v>38203</v>
          </cell>
          <cell r="N3186">
            <v>1508</v>
          </cell>
          <cell r="P3186">
            <v>121</v>
          </cell>
          <cell r="Q3186">
            <v>38</v>
          </cell>
          <cell r="R3186">
            <v>-20.090000152587891</v>
          </cell>
          <cell r="S3186">
            <v>18.680000305175781</v>
          </cell>
          <cell r="T3186">
            <v>24.590000152587891</v>
          </cell>
          <cell r="U3186">
            <v>8.2200002670288086</v>
          </cell>
          <cell r="V3186">
            <v>239.16000366210938</v>
          </cell>
          <cell r="W3186" t="str">
            <v>CISCO_DAILY_BILL_DTL20040907.TXT</v>
          </cell>
          <cell r="X3186">
            <v>38238</v>
          </cell>
          <cell r="Z3186" t="str">
            <v>Print Summary</v>
          </cell>
        </row>
        <row r="3187">
          <cell r="E3187">
            <v>37810</v>
          </cell>
          <cell r="F3187">
            <v>8</v>
          </cell>
          <cell r="G3187">
            <v>226</v>
          </cell>
          <cell r="K3187" t="str">
            <v>DR</v>
          </cell>
          <cell r="L3187">
            <v>37802</v>
          </cell>
          <cell r="N3187">
            <v>171</v>
          </cell>
          <cell r="P3187">
            <v>55</v>
          </cell>
          <cell r="Q3187">
            <v>0</v>
          </cell>
          <cell r="R3187">
            <v>0.82999998331069946</v>
          </cell>
          <cell r="S3187">
            <v>9.4700002670288086</v>
          </cell>
          <cell r="T3187">
            <v>0</v>
          </cell>
          <cell r="U3187">
            <v>1.1599999666213989</v>
          </cell>
          <cell r="V3187">
            <v>32.509998321533203</v>
          </cell>
          <cell r="W3187" t="str">
            <v>CISCO_DAILY_BILL_DTL20030711.TXT</v>
          </cell>
          <cell r="X3187">
            <v>37818</v>
          </cell>
          <cell r="Z3187" t="str">
            <v>Print Summary</v>
          </cell>
        </row>
        <row r="3188">
          <cell r="E3188">
            <v>37839</v>
          </cell>
          <cell r="F3188">
            <v>29</v>
          </cell>
          <cell r="G3188">
            <v>577</v>
          </cell>
          <cell r="K3188" t="str">
            <v>DR</v>
          </cell>
          <cell r="L3188">
            <v>37810</v>
          </cell>
          <cell r="N3188">
            <v>426</v>
          </cell>
          <cell r="P3188">
            <v>143</v>
          </cell>
          <cell r="Q3188">
            <v>8</v>
          </cell>
          <cell r="R3188">
            <v>2.0699999332427979</v>
          </cell>
          <cell r="S3188">
            <v>24.620000839233398</v>
          </cell>
          <cell r="T3188">
            <v>5.320000171661377</v>
          </cell>
          <cell r="U3188">
            <v>2.9600000381469727</v>
          </cell>
          <cell r="V3188">
            <v>83.980003356933594</v>
          </cell>
          <cell r="W3188" t="str">
            <v>CISCO_DAILY_BILL_DTL20030812.TXT</v>
          </cell>
          <cell r="X3188">
            <v>37846</v>
          </cell>
          <cell r="Z3188" t="str">
            <v>Print Summary</v>
          </cell>
        </row>
        <row r="3189">
          <cell r="E3189">
            <v>37871</v>
          </cell>
          <cell r="F3189">
            <v>32</v>
          </cell>
          <cell r="G3189">
            <v>1063</v>
          </cell>
          <cell r="K3189" t="str">
            <v>DR</v>
          </cell>
          <cell r="L3189">
            <v>37839</v>
          </cell>
          <cell r="N3189">
            <v>841</v>
          </cell>
          <cell r="P3189">
            <v>202</v>
          </cell>
          <cell r="Q3189">
            <v>20</v>
          </cell>
          <cell r="R3189">
            <v>4.2100000381469727</v>
          </cell>
          <cell r="S3189">
            <v>34.799999237060547</v>
          </cell>
          <cell r="T3189">
            <v>13.300000190734863</v>
          </cell>
          <cell r="U3189">
            <v>5.309999942779541</v>
          </cell>
          <cell r="V3189">
            <v>160.16999816894531</v>
          </cell>
          <cell r="W3189" t="str">
            <v>CISCO_DAILY_BILL_DTL20030909.TXT</v>
          </cell>
          <cell r="X3189">
            <v>37874</v>
          </cell>
          <cell r="Z3189" t="str">
            <v>Print Summary</v>
          </cell>
        </row>
        <row r="3190">
          <cell r="E3190">
            <v>37900</v>
          </cell>
          <cell r="F3190">
            <v>29</v>
          </cell>
          <cell r="G3190">
            <v>337</v>
          </cell>
          <cell r="K3190" t="str">
            <v>DR</v>
          </cell>
          <cell r="L3190">
            <v>37871</v>
          </cell>
          <cell r="N3190">
            <v>269</v>
          </cell>
          <cell r="P3190">
            <v>63</v>
          </cell>
          <cell r="Q3190">
            <v>5</v>
          </cell>
          <cell r="R3190">
            <v>1.4900000095367432</v>
          </cell>
          <cell r="S3190">
            <v>10.890000343322754</v>
          </cell>
          <cell r="T3190">
            <v>3.3299999237060547</v>
          </cell>
          <cell r="U3190">
            <v>1.5</v>
          </cell>
          <cell r="V3190">
            <v>41.819999694824219</v>
          </cell>
          <cell r="W3190" t="str">
            <v>CISCO_DAILY_BILL_DTL20031008.TXT</v>
          </cell>
          <cell r="X3190">
            <v>37903</v>
          </cell>
          <cell r="Z3190" t="str">
            <v>Print Summary</v>
          </cell>
        </row>
        <row r="3191">
          <cell r="E3191">
            <v>37929</v>
          </cell>
          <cell r="F3191">
            <v>29</v>
          </cell>
          <cell r="G3191">
            <v>297</v>
          </cell>
          <cell r="K3191" t="str">
            <v>DR</v>
          </cell>
          <cell r="L3191">
            <v>37900</v>
          </cell>
          <cell r="N3191">
            <v>252</v>
          </cell>
          <cell r="P3191">
            <v>41</v>
          </cell>
          <cell r="Q3191">
            <v>4</v>
          </cell>
          <cell r="R3191">
            <v>1.9700000286102295</v>
          </cell>
          <cell r="S3191">
            <v>7.3600001335144043</v>
          </cell>
          <cell r="T3191">
            <v>2.6600000858306885</v>
          </cell>
          <cell r="U3191">
            <v>1.3200000524520874</v>
          </cell>
          <cell r="V3191">
            <v>35.409999847412109</v>
          </cell>
          <cell r="W3191" t="str">
            <v>CISCO_DAILY_BILL_DTL20031105.TXT</v>
          </cell>
          <cell r="X3191">
            <v>37931</v>
          </cell>
          <cell r="Z3191" t="str">
            <v>Print Summary</v>
          </cell>
        </row>
        <row r="3192">
          <cell r="E3192">
            <v>37962</v>
          </cell>
          <cell r="F3192">
            <v>33</v>
          </cell>
          <cell r="G3192">
            <v>435</v>
          </cell>
          <cell r="K3192" t="str">
            <v>DR</v>
          </cell>
          <cell r="L3192">
            <v>37929</v>
          </cell>
          <cell r="N3192">
            <v>355</v>
          </cell>
          <cell r="P3192">
            <v>80</v>
          </cell>
          <cell r="Q3192">
            <v>0</v>
          </cell>
          <cell r="R3192">
            <v>12.079999923706055</v>
          </cell>
          <cell r="S3192">
            <v>21.120000839233398</v>
          </cell>
          <cell r="T3192">
            <v>0</v>
          </cell>
          <cell r="U3192">
            <v>1.9299999475479126</v>
          </cell>
          <cell r="V3192">
            <v>68.480003356933594</v>
          </cell>
          <cell r="W3192" t="str">
            <v>CISCO_DAILY_BILL_DTL20031208.TXT</v>
          </cell>
          <cell r="X3192">
            <v>37964</v>
          </cell>
          <cell r="Z3192" t="str">
            <v>Print Summary</v>
          </cell>
        </row>
        <row r="3193">
          <cell r="E3193">
            <v>37993</v>
          </cell>
          <cell r="F3193">
            <v>31</v>
          </cell>
          <cell r="G3193">
            <v>366</v>
          </cell>
          <cell r="K3193" t="str">
            <v>DR</v>
          </cell>
          <cell r="L3193">
            <v>37962</v>
          </cell>
          <cell r="N3193">
            <v>297</v>
          </cell>
          <cell r="P3193">
            <v>66</v>
          </cell>
          <cell r="Q3193">
            <v>3</v>
          </cell>
          <cell r="R3193">
            <v>10.100000381469727</v>
          </cell>
          <cell r="S3193">
            <v>17.430000305175781</v>
          </cell>
          <cell r="T3193">
            <v>1.4500000476837158</v>
          </cell>
          <cell r="U3193">
            <v>1.6299999952316284</v>
          </cell>
          <cell r="V3193">
            <v>57.860000610351563</v>
          </cell>
          <cell r="W3193" t="str">
            <v>CISCO_DAILY_BILL_DTL20040108.TXT</v>
          </cell>
          <cell r="X3193">
            <v>37995</v>
          </cell>
          <cell r="Z3193" t="str">
            <v>Print Summary</v>
          </cell>
        </row>
        <row r="3194">
          <cell r="E3194">
            <v>38022</v>
          </cell>
          <cell r="F3194">
            <v>29</v>
          </cell>
          <cell r="G3194">
            <v>335</v>
          </cell>
          <cell r="K3194" t="str">
            <v>DR</v>
          </cell>
          <cell r="L3194">
            <v>37993</v>
          </cell>
          <cell r="N3194">
            <v>259</v>
          </cell>
          <cell r="P3194">
            <v>68</v>
          </cell>
          <cell r="Q3194">
            <v>8</v>
          </cell>
          <cell r="R3194">
            <v>8.75</v>
          </cell>
          <cell r="S3194">
            <v>17.930000305175781</v>
          </cell>
          <cell r="T3194">
            <v>3.869999885559082</v>
          </cell>
          <cell r="U3194">
            <v>1.559999942779541</v>
          </cell>
          <cell r="V3194">
            <v>56.720001220703125</v>
          </cell>
          <cell r="W3194" t="str">
            <v>CISCO_DAILY_BILL_DTL20040206.TXT</v>
          </cell>
          <cell r="X3194">
            <v>38026</v>
          </cell>
          <cell r="Z3194" t="str">
            <v>Print Summary</v>
          </cell>
        </row>
        <row r="3195">
          <cell r="E3195">
            <v>38054</v>
          </cell>
          <cell r="F3195">
            <v>32</v>
          </cell>
          <cell r="G3195">
            <v>304</v>
          </cell>
          <cell r="K3195" t="str">
            <v>DR</v>
          </cell>
          <cell r="L3195">
            <v>38022</v>
          </cell>
          <cell r="N3195">
            <v>245</v>
          </cell>
          <cell r="P3195">
            <v>59</v>
          </cell>
          <cell r="Q3195">
            <v>0</v>
          </cell>
          <cell r="R3195">
            <v>8.2200002670288086</v>
          </cell>
          <cell r="S3195">
            <v>15.550000190734863</v>
          </cell>
          <cell r="T3195">
            <v>0</v>
          </cell>
          <cell r="U3195">
            <v>1.5</v>
          </cell>
          <cell r="V3195">
            <v>47.450000762939453</v>
          </cell>
          <cell r="W3195" t="str">
            <v>CISCO_DAILY_BILL_DTL20040309.TXT</v>
          </cell>
          <cell r="X3195">
            <v>38056</v>
          </cell>
          <cell r="Z3195" t="str">
            <v>Print Summary</v>
          </cell>
        </row>
        <row r="3196">
          <cell r="E3196">
            <v>38083</v>
          </cell>
          <cell r="F3196">
            <v>29</v>
          </cell>
          <cell r="G3196">
            <v>267</v>
          </cell>
          <cell r="K3196" t="str">
            <v>DR</v>
          </cell>
          <cell r="L3196">
            <v>38054</v>
          </cell>
          <cell r="N3196">
            <v>213</v>
          </cell>
          <cell r="P3196">
            <v>54</v>
          </cell>
          <cell r="Q3196">
            <v>0</v>
          </cell>
          <cell r="R3196">
            <v>7.1399998664855957</v>
          </cell>
          <cell r="S3196">
            <v>14.229999542236328</v>
          </cell>
          <cell r="T3196">
            <v>0</v>
          </cell>
          <cell r="U3196">
            <v>1.3200000524520874</v>
          </cell>
          <cell r="V3196">
            <v>42.509998321533203</v>
          </cell>
          <cell r="W3196" t="str">
            <v>CISCO_DAILY_BILL_DTL20040407.TXT</v>
          </cell>
          <cell r="X3196">
            <v>38085</v>
          </cell>
          <cell r="Z3196" t="str">
            <v>Print Summary</v>
          </cell>
        </row>
        <row r="3197">
          <cell r="E3197">
            <v>38113</v>
          </cell>
          <cell r="F3197">
            <v>30</v>
          </cell>
          <cell r="G3197">
            <v>266</v>
          </cell>
          <cell r="K3197" t="str">
            <v>DR</v>
          </cell>
          <cell r="L3197">
            <v>38083</v>
          </cell>
          <cell r="N3197">
            <v>220</v>
          </cell>
          <cell r="P3197">
            <v>46</v>
          </cell>
          <cell r="Q3197">
            <v>0</v>
          </cell>
          <cell r="R3197">
            <v>3.5199999809265137</v>
          </cell>
          <cell r="S3197">
            <v>10.930000305175781</v>
          </cell>
          <cell r="T3197">
            <v>0</v>
          </cell>
          <cell r="U3197">
            <v>1.309999942779541</v>
          </cell>
          <cell r="V3197">
            <v>37.180000305175781</v>
          </cell>
          <cell r="W3197" t="str">
            <v>CISCO_DAILY_BILL_DTL20040507.TXT</v>
          </cell>
          <cell r="X3197">
            <v>38117</v>
          </cell>
          <cell r="Z3197" t="str">
            <v>Print Summary</v>
          </cell>
        </row>
        <row r="3198">
          <cell r="E3198">
            <v>38145</v>
          </cell>
          <cell r="F3198">
            <v>32</v>
          </cell>
          <cell r="G3198">
            <v>366</v>
          </cell>
          <cell r="K3198" t="str">
            <v>DR</v>
          </cell>
          <cell r="L3198">
            <v>38113</v>
          </cell>
          <cell r="N3198">
            <v>293</v>
          </cell>
          <cell r="P3198">
            <v>73</v>
          </cell>
          <cell r="Q3198">
            <v>0</v>
          </cell>
          <cell r="R3198">
            <v>-3.4500000476837158</v>
          </cell>
          <cell r="S3198">
            <v>11.350000381469727</v>
          </cell>
          <cell r="T3198">
            <v>0</v>
          </cell>
          <cell r="U3198">
            <v>1.7999999523162842</v>
          </cell>
          <cell r="V3198">
            <v>39.159999847412109</v>
          </cell>
          <cell r="W3198" t="str">
            <v>CISCO_DAILY_BILL_DTL20040608.TXT</v>
          </cell>
          <cell r="X3198">
            <v>38147</v>
          </cell>
          <cell r="Z3198" t="str">
            <v>Print Summary</v>
          </cell>
        </row>
        <row r="3199">
          <cell r="E3199">
            <v>38175</v>
          </cell>
          <cell r="F3199">
            <v>30</v>
          </cell>
          <cell r="G3199">
            <v>410</v>
          </cell>
          <cell r="K3199" t="str">
            <v>DR</v>
          </cell>
          <cell r="L3199">
            <v>38145</v>
          </cell>
          <cell r="N3199">
            <v>313</v>
          </cell>
          <cell r="P3199">
            <v>97</v>
          </cell>
          <cell r="Q3199">
            <v>0</v>
          </cell>
          <cell r="R3199">
            <v>-3.6800000667572021</v>
          </cell>
          <cell r="S3199">
            <v>15.090000152587891</v>
          </cell>
          <cell r="T3199">
            <v>0</v>
          </cell>
          <cell r="U3199">
            <v>2.0299999713897705</v>
          </cell>
          <cell r="V3199">
            <v>47.580001831054688</v>
          </cell>
          <cell r="W3199" t="str">
            <v>CISCO_DAILY_BILL_DTL20040708.TXT</v>
          </cell>
          <cell r="X3199">
            <v>38177</v>
          </cell>
          <cell r="Z3199" t="str">
            <v>Print Summary</v>
          </cell>
        </row>
        <row r="3200">
          <cell r="E3200">
            <v>38204</v>
          </cell>
          <cell r="F3200">
            <v>29</v>
          </cell>
          <cell r="G3200">
            <v>773</v>
          </cell>
          <cell r="K3200" t="str">
            <v>DR</v>
          </cell>
          <cell r="L3200">
            <v>38175</v>
          </cell>
          <cell r="N3200">
            <v>554</v>
          </cell>
          <cell r="P3200">
            <v>196</v>
          </cell>
          <cell r="Q3200">
            <v>23</v>
          </cell>
          <cell r="R3200">
            <v>-6.5199999809265137</v>
          </cell>
          <cell r="S3200">
            <v>30.479999542236328</v>
          </cell>
          <cell r="T3200">
            <v>14.909999847412109</v>
          </cell>
          <cell r="U3200">
            <v>3.8199999332427979</v>
          </cell>
          <cell r="V3200">
            <v>122.70999908447266</v>
          </cell>
          <cell r="W3200" t="str">
            <v>CISCO_DAILY_BILL_DTL20040809.TXT</v>
          </cell>
          <cell r="X3200">
            <v>38209</v>
          </cell>
          <cell r="Z3200" t="str">
            <v>Print Summary</v>
          </cell>
        </row>
        <row r="3201">
          <cell r="E3201">
            <v>38237</v>
          </cell>
          <cell r="F3201">
            <v>33</v>
          </cell>
          <cell r="G3201">
            <v>797</v>
          </cell>
          <cell r="K3201" t="str">
            <v>DR</v>
          </cell>
          <cell r="L3201">
            <v>38204</v>
          </cell>
          <cell r="N3201">
            <v>613</v>
          </cell>
          <cell r="P3201">
            <v>158</v>
          </cell>
          <cell r="Q3201">
            <v>26</v>
          </cell>
          <cell r="R3201">
            <v>-8.7299995422363281</v>
          </cell>
          <cell r="S3201">
            <v>24.209999084472656</v>
          </cell>
          <cell r="T3201">
            <v>16.75</v>
          </cell>
          <cell r="U3201">
            <v>3.9200000762939453</v>
          </cell>
          <cell r="V3201">
            <v>117.61000061035156</v>
          </cell>
          <cell r="W3201" t="str">
            <v>CISCO_DAILY_BILL_DTL20040908.TXT</v>
          </cell>
          <cell r="X3201">
            <v>38239</v>
          </cell>
          <cell r="Z3201" t="str">
            <v>Print Summary</v>
          </cell>
        </row>
        <row r="3202">
          <cell r="E3202">
            <v>37963</v>
          </cell>
          <cell r="F3202">
            <v>32</v>
          </cell>
          <cell r="G3202">
            <v>841</v>
          </cell>
          <cell r="K3202" t="str">
            <v>DR</v>
          </cell>
          <cell r="L3202">
            <v>37931</v>
          </cell>
          <cell r="N3202">
            <v>734</v>
          </cell>
          <cell r="P3202">
            <v>107</v>
          </cell>
          <cell r="Q3202">
            <v>0</v>
          </cell>
          <cell r="R3202">
            <v>24.969999313354492</v>
          </cell>
          <cell r="S3202">
            <v>28.25</v>
          </cell>
          <cell r="T3202">
            <v>0</v>
          </cell>
          <cell r="U3202">
            <v>3.7300000190734863</v>
          </cell>
          <cell r="V3202">
            <v>132.05999755859375</v>
          </cell>
          <cell r="W3202" t="str">
            <v>CISCO_DAILY_BILL_DTL20031210.TXT</v>
          </cell>
          <cell r="X3202">
            <v>37966</v>
          </cell>
          <cell r="Z3202" t="str">
            <v>Print Summary</v>
          </cell>
        </row>
        <row r="3203">
          <cell r="E3203">
            <v>37994</v>
          </cell>
          <cell r="F3203">
            <v>31</v>
          </cell>
          <cell r="G3203">
            <v>1007</v>
          </cell>
          <cell r="K3203" t="str">
            <v>DR</v>
          </cell>
          <cell r="L3203">
            <v>37963</v>
          </cell>
          <cell r="N3203">
            <v>841</v>
          </cell>
          <cell r="P3203">
            <v>161</v>
          </cell>
          <cell r="Q3203">
            <v>5</v>
          </cell>
          <cell r="R3203">
            <v>28.610000610351563</v>
          </cell>
          <cell r="S3203">
            <v>42.509998321533203</v>
          </cell>
          <cell r="T3203">
            <v>2.4200000762939453</v>
          </cell>
          <cell r="U3203">
            <v>4.4600000381469727</v>
          </cell>
          <cell r="V3203">
            <v>171.44000244140625</v>
          </cell>
          <cell r="W3203" t="str">
            <v>CISCO_DAILY_BILL_DTL20040112.TXT</v>
          </cell>
          <cell r="X3203">
            <v>37999</v>
          </cell>
          <cell r="Z3203" t="str">
            <v>Print Summary</v>
          </cell>
        </row>
        <row r="3204">
          <cell r="E3204">
            <v>38025</v>
          </cell>
          <cell r="F3204">
            <v>31</v>
          </cell>
          <cell r="G3204">
            <v>859</v>
          </cell>
          <cell r="K3204" t="str">
            <v>DR</v>
          </cell>
          <cell r="L3204">
            <v>37994</v>
          </cell>
          <cell r="N3204">
            <v>752</v>
          </cell>
          <cell r="P3204">
            <v>98</v>
          </cell>
          <cell r="Q3204">
            <v>9</v>
          </cell>
          <cell r="R3204">
            <v>25.379999160766602</v>
          </cell>
          <cell r="S3204">
            <v>25.850000381469727</v>
          </cell>
          <cell r="T3204">
            <v>4.3499999046325684</v>
          </cell>
          <cell r="U3204">
            <v>4.059999942779541</v>
          </cell>
          <cell r="V3204">
            <v>135.75999450683594</v>
          </cell>
          <cell r="W3204" t="str">
            <v>CISCO_DAILY_BILL_DTL20040209.TXT</v>
          </cell>
          <cell r="X3204">
            <v>38027</v>
          </cell>
          <cell r="Z3204" t="str">
            <v>Print Summary</v>
          </cell>
        </row>
        <row r="3205">
          <cell r="E3205">
            <v>38055</v>
          </cell>
          <cell r="F3205">
            <v>30</v>
          </cell>
          <cell r="G3205">
            <v>792</v>
          </cell>
          <cell r="K3205" t="str">
            <v>DR</v>
          </cell>
          <cell r="L3205">
            <v>38025</v>
          </cell>
          <cell r="N3205">
            <v>690</v>
          </cell>
          <cell r="P3205">
            <v>102</v>
          </cell>
          <cell r="Q3205">
            <v>0</v>
          </cell>
          <cell r="R3205">
            <v>23.129999160766602</v>
          </cell>
          <cell r="S3205">
            <v>26.879999160766602</v>
          </cell>
          <cell r="T3205">
            <v>0</v>
          </cell>
          <cell r="U3205">
            <v>3.9100000858306885</v>
          </cell>
          <cell r="V3205">
            <v>123.72000122070313</v>
          </cell>
          <cell r="W3205" t="str">
            <v>CISCO_DAILY_BILL_DTL20040310.TXT</v>
          </cell>
          <cell r="X3205">
            <v>38057</v>
          </cell>
          <cell r="Z3205" t="str">
            <v>Print Summary</v>
          </cell>
        </row>
        <row r="3206">
          <cell r="E3206">
            <v>38084</v>
          </cell>
          <cell r="F3206">
            <v>29</v>
          </cell>
          <cell r="G3206">
            <v>752</v>
          </cell>
          <cell r="K3206" t="str">
            <v>DR</v>
          </cell>
          <cell r="L3206">
            <v>38055</v>
          </cell>
          <cell r="N3206">
            <v>643</v>
          </cell>
          <cell r="P3206">
            <v>109</v>
          </cell>
          <cell r="Q3206">
            <v>0</v>
          </cell>
          <cell r="R3206">
            <v>21.559999465942383</v>
          </cell>
          <cell r="S3206">
            <v>28.719999313354492</v>
          </cell>
          <cell r="T3206">
            <v>0</v>
          </cell>
          <cell r="U3206">
            <v>3.7100000381469727</v>
          </cell>
          <cell r="V3206">
            <v>120.80999755859375</v>
          </cell>
          <cell r="W3206" t="str">
            <v>CISCO_DAILY_BILL_DTL20040408.TXT</v>
          </cell>
          <cell r="X3206">
            <v>38086</v>
          </cell>
          <cell r="Z3206" t="str">
            <v>Print Summary</v>
          </cell>
        </row>
        <row r="3207">
          <cell r="E3207">
            <v>38116</v>
          </cell>
          <cell r="F3207">
            <v>32</v>
          </cell>
          <cell r="G3207">
            <v>1012</v>
          </cell>
          <cell r="K3207" t="str">
            <v>DR</v>
          </cell>
          <cell r="L3207">
            <v>38084</v>
          </cell>
          <cell r="N3207">
            <v>832</v>
          </cell>
          <cell r="P3207">
            <v>180</v>
          </cell>
          <cell r="Q3207">
            <v>0</v>
          </cell>
          <cell r="R3207">
            <v>7.2399997711181641</v>
          </cell>
          <cell r="S3207">
            <v>38.529998779296875</v>
          </cell>
          <cell r="T3207">
            <v>0</v>
          </cell>
          <cell r="U3207">
            <v>4.9800000190734863</v>
          </cell>
          <cell r="V3207">
            <v>157.69000244140625</v>
          </cell>
          <cell r="W3207" t="str">
            <v>CISCO_DAILY_BILL_DTL20040510.TXT</v>
          </cell>
          <cell r="X3207">
            <v>38118</v>
          </cell>
          <cell r="Z3207" t="str">
            <v>Print Summary</v>
          </cell>
        </row>
        <row r="3208">
          <cell r="E3208">
            <v>37843</v>
          </cell>
          <cell r="F3208">
            <v>33</v>
          </cell>
          <cell r="G3208">
            <v>1413</v>
          </cell>
          <cell r="K3208" t="str">
            <v>DR</v>
          </cell>
          <cell r="L3208">
            <v>37810</v>
          </cell>
          <cell r="N3208">
            <v>1124</v>
          </cell>
          <cell r="P3208">
            <v>274</v>
          </cell>
          <cell r="Q3208">
            <v>15</v>
          </cell>
          <cell r="R3208">
            <v>49.310001373291016</v>
          </cell>
          <cell r="S3208">
            <v>42.159999847412109</v>
          </cell>
          <cell r="T3208">
            <v>7.1100001335144043</v>
          </cell>
          <cell r="U3208">
            <v>7.25</v>
          </cell>
          <cell r="V3208">
            <v>252.35000610351563</v>
          </cell>
          <cell r="W3208" t="str">
            <v>CISCO_DAILY_BILL_DTL20030813.TXT</v>
          </cell>
          <cell r="X3208">
            <v>37847</v>
          </cell>
          <cell r="Z3208" t="str">
            <v>Print Summary</v>
          </cell>
        </row>
        <row r="3209">
          <cell r="E3209">
            <v>37843</v>
          </cell>
          <cell r="F3209">
            <v>31</v>
          </cell>
          <cell r="G3209">
            <v>1413</v>
          </cell>
          <cell r="K3209" t="str">
            <v>DR</v>
          </cell>
          <cell r="L3209">
            <v>37812</v>
          </cell>
          <cell r="N3209">
            <v>1124</v>
          </cell>
          <cell r="P3209">
            <v>277</v>
          </cell>
          <cell r="Q3209">
            <v>12</v>
          </cell>
          <cell r="R3209">
            <v>49.310001373291016</v>
          </cell>
          <cell r="S3209">
            <v>42.619998931884766</v>
          </cell>
          <cell r="T3209">
            <v>5.690000057220459</v>
          </cell>
          <cell r="U3209">
            <v>7.25</v>
          </cell>
          <cell r="V3209">
            <v>253.75999450683594</v>
          </cell>
          <cell r="W3209" t="str">
            <v>CISCO_DAILY_BILL_DTL20030829.TXT</v>
          </cell>
          <cell r="X3209">
            <v>37866</v>
          </cell>
          <cell r="Z3209" t="str">
            <v>Print Summary</v>
          </cell>
        </row>
        <row r="3210">
          <cell r="E3210">
            <v>37873</v>
          </cell>
          <cell r="F3210">
            <v>30</v>
          </cell>
          <cell r="G3210">
            <v>1529</v>
          </cell>
          <cell r="K3210" t="str">
            <v>DR</v>
          </cell>
          <cell r="L3210">
            <v>37843</v>
          </cell>
          <cell r="N3210">
            <v>1211</v>
          </cell>
          <cell r="P3210">
            <v>300</v>
          </cell>
          <cell r="Q3210">
            <v>18</v>
          </cell>
          <cell r="R3210">
            <v>53.369998931884766</v>
          </cell>
          <cell r="S3210">
            <v>46.209999084472656</v>
          </cell>
          <cell r="T3210">
            <v>8.5399999618530273</v>
          </cell>
          <cell r="U3210">
            <v>7.5300002098083496</v>
          </cell>
          <cell r="V3210">
            <v>281.07998657226563</v>
          </cell>
          <cell r="W3210" t="str">
            <v>CISCO_DAILY_BILL_DTL20030915.TXT</v>
          </cell>
          <cell r="X3210">
            <v>37880</v>
          </cell>
          <cell r="Z3210" t="str">
            <v>Print Summary</v>
          </cell>
        </row>
        <row r="3211">
          <cell r="E3211">
            <v>37902</v>
          </cell>
          <cell r="F3211">
            <v>29</v>
          </cell>
          <cell r="G3211">
            <v>1050</v>
          </cell>
          <cell r="K3211" t="str">
            <v>DR</v>
          </cell>
          <cell r="L3211">
            <v>37873</v>
          </cell>
          <cell r="N3211">
            <v>835</v>
          </cell>
          <cell r="P3211">
            <v>204</v>
          </cell>
          <cell r="Q3211">
            <v>11</v>
          </cell>
          <cell r="R3211">
            <v>37.209999084472656</v>
          </cell>
          <cell r="S3211">
            <v>31.530000686645508</v>
          </cell>
          <cell r="T3211">
            <v>5.2199997901916504</v>
          </cell>
          <cell r="U3211">
            <v>4.6700000762939453</v>
          </cell>
          <cell r="V3211">
            <v>182.89999389648438</v>
          </cell>
          <cell r="W3211" t="str">
            <v>CISCO_DAILY_BILL_DTL20031009.TXT</v>
          </cell>
          <cell r="X3211">
            <v>37904</v>
          </cell>
          <cell r="Z3211" t="str">
            <v>Print Summary</v>
          </cell>
        </row>
        <row r="3212">
          <cell r="E3212">
            <v>37931</v>
          </cell>
          <cell r="F3212">
            <v>29</v>
          </cell>
          <cell r="G3212">
            <v>970</v>
          </cell>
          <cell r="K3212" t="str">
            <v>DR</v>
          </cell>
          <cell r="L3212">
            <v>37902</v>
          </cell>
          <cell r="N3212">
            <v>776</v>
          </cell>
          <cell r="P3212">
            <v>183</v>
          </cell>
          <cell r="Q3212">
            <v>11</v>
          </cell>
          <cell r="R3212">
            <v>34.409999847412109</v>
          </cell>
          <cell r="S3212">
            <v>25.940000534057617</v>
          </cell>
          <cell r="T3212">
            <v>5.2199997901916504</v>
          </cell>
          <cell r="U3212">
            <v>4.3000001907348633</v>
          </cell>
          <cell r="V3212">
            <v>164.83999633789063</v>
          </cell>
          <cell r="W3212" t="str">
            <v>CISCO_DAILY_BILL_DTL20031107.TXT</v>
          </cell>
          <cell r="X3212">
            <v>37935</v>
          </cell>
          <cell r="Z3212" t="str">
            <v>Print Summary</v>
          </cell>
        </row>
        <row r="3213">
          <cell r="E3213">
            <v>37964</v>
          </cell>
          <cell r="F3213">
            <v>33</v>
          </cell>
          <cell r="G3213">
            <v>905</v>
          </cell>
          <cell r="K3213" t="str">
            <v>DR</v>
          </cell>
          <cell r="L3213">
            <v>37931</v>
          </cell>
          <cell r="N3213">
            <v>769</v>
          </cell>
          <cell r="P3213">
            <v>136</v>
          </cell>
          <cell r="Q3213">
            <v>0</v>
          </cell>
          <cell r="R3213">
            <v>33.319999694824219</v>
          </cell>
          <cell r="S3213">
            <v>6.570000171661377</v>
          </cell>
          <cell r="T3213">
            <v>0</v>
          </cell>
          <cell r="U3213">
            <v>4.0100002288818359</v>
          </cell>
          <cell r="V3213">
            <v>125.48000335693359</v>
          </cell>
          <cell r="W3213" t="str">
            <v>CISCO_DAILY_BILL_DTL20031210.TXT</v>
          </cell>
          <cell r="X3213">
            <v>37966</v>
          </cell>
          <cell r="Z3213" t="str">
            <v>Print Summary</v>
          </cell>
        </row>
        <row r="3214">
          <cell r="E3214">
            <v>37997</v>
          </cell>
          <cell r="F3214">
            <v>33</v>
          </cell>
          <cell r="G3214">
            <v>955</v>
          </cell>
          <cell r="K3214" t="str">
            <v>DR</v>
          </cell>
          <cell r="L3214">
            <v>37964</v>
          </cell>
          <cell r="N3214">
            <v>804</v>
          </cell>
          <cell r="P3214">
            <v>146</v>
          </cell>
          <cell r="Q3214">
            <v>5</v>
          </cell>
          <cell r="R3214">
            <v>34.840000152587891</v>
          </cell>
          <cell r="S3214">
            <v>7.059999942779541</v>
          </cell>
          <cell r="T3214">
            <v>3.2899999618530273</v>
          </cell>
          <cell r="U3214">
            <v>4.2399997711181641</v>
          </cell>
          <cell r="V3214">
            <v>136</v>
          </cell>
          <cell r="W3214" t="str">
            <v>CISCO_DAILY_BILL_DTL20040112.TXT</v>
          </cell>
          <cell r="X3214">
            <v>37999</v>
          </cell>
          <cell r="Z3214" t="str">
            <v>Print Summary</v>
          </cell>
        </row>
        <row r="3215">
          <cell r="E3215">
            <v>38026</v>
          </cell>
          <cell r="F3215">
            <v>29</v>
          </cell>
          <cell r="G3215">
            <v>732</v>
          </cell>
          <cell r="K3215" t="str">
            <v>DR</v>
          </cell>
          <cell r="L3215">
            <v>37997</v>
          </cell>
          <cell r="N3215">
            <v>613</v>
          </cell>
          <cell r="P3215">
            <v>108</v>
          </cell>
          <cell r="Q3215">
            <v>11</v>
          </cell>
          <cell r="R3215">
            <v>26.370000839233398</v>
          </cell>
          <cell r="S3215">
            <v>5.190000057220459</v>
          </cell>
          <cell r="T3215">
            <v>7.2399997711181641</v>
          </cell>
          <cell r="U3215">
            <v>3.5</v>
          </cell>
          <cell r="V3215">
            <v>105.75</v>
          </cell>
          <cell r="W3215" t="str">
            <v>CISCO_DAILY_BILL_DTL20040210.TXT</v>
          </cell>
          <cell r="X3215">
            <v>38028</v>
          </cell>
          <cell r="Z3215" t="str">
            <v>Print Summary</v>
          </cell>
        </row>
        <row r="3216">
          <cell r="E3216">
            <v>38056</v>
          </cell>
          <cell r="F3216">
            <v>30</v>
          </cell>
          <cell r="G3216">
            <v>766</v>
          </cell>
          <cell r="K3216" t="str">
            <v>DR</v>
          </cell>
          <cell r="L3216">
            <v>38026</v>
          </cell>
          <cell r="N3216">
            <v>640</v>
          </cell>
          <cell r="P3216">
            <v>126</v>
          </cell>
          <cell r="Q3216">
            <v>0</v>
          </cell>
          <cell r="R3216">
            <v>27.420000076293945</v>
          </cell>
          <cell r="S3216">
            <v>6.0199999809265137</v>
          </cell>
          <cell r="T3216">
            <v>0</v>
          </cell>
          <cell r="U3216">
            <v>3.7699999809265137</v>
          </cell>
          <cell r="V3216">
            <v>104.23999786376953</v>
          </cell>
          <cell r="W3216" t="str">
            <v>CISCO_DAILY_BILL_DTL20040311.TXT</v>
          </cell>
          <cell r="X3216">
            <v>38058</v>
          </cell>
          <cell r="Z3216" t="str">
            <v>Print Summary</v>
          </cell>
        </row>
        <row r="3217">
          <cell r="E3217">
            <v>38085</v>
          </cell>
          <cell r="F3217">
            <v>29</v>
          </cell>
          <cell r="G3217">
            <v>764</v>
          </cell>
          <cell r="K3217" t="str">
            <v>DR</v>
          </cell>
          <cell r="L3217">
            <v>38056</v>
          </cell>
          <cell r="N3217">
            <v>643</v>
          </cell>
          <cell r="P3217">
            <v>121</v>
          </cell>
          <cell r="Q3217">
            <v>0</v>
          </cell>
          <cell r="R3217">
            <v>27.549999237060547</v>
          </cell>
          <cell r="S3217">
            <v>5.7899999618530273</v>
          </cell>
          <cell r="T3217">
            <v>0</v>
          </cell>
          <cell r="U3217">
            <v>3.7699999809265137</v>
          </cell>
          <cell r="V3217">
            <v>105.23999786376953</v>
          </cell>
          <cell r="W3217" t="str">
            <v>CISCO_DAILY_BILL_DTL20040409.TXT</v>
          </cell>
          <cell r="X3217">
            <v>38089</v>
          </cell>
          <cell r="Z3217" t="str">
            <v>Print Summary</v>
          </cell>
        </row>
        <row r="3218">
          <cell r="E3218">
            <v>38117</v>
          </cell>
          <cell r="F3218">
            <v>32</v>
          </cell>
          <cell r="G3218">
            <v>979</v>
          </cell>
          <cell r="K3218" t="str">
            <v>DR</v>
          </cell>
          <cell r="L3218">
            <v>38085</v>
          </cell>
          <cell r="N3218">
            <v>816</v>
          </cell>
          <cell r="P3218">
            <v>163</v>
          </cell>
          <cell r="Q3218">
            <v>0</v>
          </cell>
          <cell r="R3218">
            <v>22.409999847412109</v>
          </cell>
          <cell r="S3218">
            <v>12.939999580383301</v>
          </cell>
          <cell r="T3218">
            <v>0</v>
          </cell>
          <cell r="U3218">
            <v>4.809999942779541</v>
          </cell>
          <cell r="V3218">
            <v>143.50999450683594</v>
          </cell>
          <cell r="W3218" t="str">
            <v>CISCO_DAILY_BILL_DTL20040511.TXT</v>
          </cell>
          <cell r="X3218">
            <v>38119</v>
          </cell>
          <cell r="Z3218" t="str">
            <v>Print Summary</v>
          </cell>
        </row>
        <row r="3219">
          <cell r="E3219">
            <v>38147</v>
          </cell>
          <cell r="F3219">
            <v>30</v>
          </cell>
          <cell r="G3219">
            <v>887</v>
          </cell>
          <cell r="K3219" t="str">
            <v>DR</v>
          </cell>
          <cell r="L3219">
            <v>38117</v>
          </cell>
          <cell r="N3219">
            <v>752</v>
          </cell>
          <cell r="P3219">
            <v>135</v>
          </cell>
          <cell r="Q3219">
            <v>0</v>
          </cell>
          <cell r="R3219">
            <v>20.479999542236328</v>
          </cell>
          <cell r="S3219">
            <v>18.530000686645508</v>
          </cell>
          <cell r="T3219">
            <v>0</v>
          </cell>
          <cell r="U3219">
            <v>4.380000114440918</v>
          </cell>
          <cell r="V3219">
            <v>137.97999572753906</v>
          </cell>
          <cell r="W3219" t="str">
            <v>CISCO_DAILY_BILL_DTL20040610.TXT</v>
          </cell>
          <cell r="X3219">
            <v>38149</v>
          </cell>
          <cell r="Z3219" t="str">
            <v>Print Summary</v>
          </cell>
        </row>
        <row r="3220">
          <cell r="E3220">
            <v>38179</v>
          </cell>
          <cell r="F3220">
            <v>32</v>
          </cell>
          <cell r="G3220">
            <v>1077</v>
          </cell>
          <cell r="K3220" t="str">
            <v>DR</v>
          </cell>
          <cell r="L3220">
            <v>38147</v>
          </cell>
          <cell r="N3220">
            <v>882</v>
          </cell>
          <cell r="P3220">
            <v>195</v>
          </cell>
          <cell r="Q3220">
            <v>0</v>
          </cell>
          <cell r="R3220">
            <v>24.020000457763672</v>
          </cell>
          <cell r="S3220">
            <v>26.760000228881836</v>
          </cell>
          <cell r="T3220">
            <v>0</v>
          </cell>
          <cell r="U3220">
            <v>5.309999942779541</v>
          </cell>
          <cell r="V3220">
            <v>174.6300048828125</v>
          </cell>
          <cell r="W3220" t="str">
            <v>CISCO_DAILY_BILL_DTL20040712.TXT</v>
          </cell>
          <cell r="X3220">
            <v>38181</v>
          </cell>
          <cell r="Z3220" t="str">
            <v>Print Summary</v>
          </cell>
        </row>
        <row r="3221">
          <cell r="E3221">
            <v>38208</v>
          </cell>
          <cell r="F3221">
            <v>29</v>
          </cell>
          <cell r="G3221">
            <v>1403</v>
          </cell>
          <cell r="K3221" t="str">
            <v>DR</v>
          </cell>
          <cell r="L3221">
            <v>38179</v>
          </cell>
          <cell r="N3221">
            <v>1089</v>
          </cell>
          <cell r="P3221">
            <v>268</v>
          </cell>
          <cell r="Q3221">
            <v>46</v>
          </cell>
          <cell r="R3221">
            <v>29.649999618530273</v>
          </cell>
          <cell r="S3221">
            <v>36.779998779296875</v>
          </cell>
          <cell r="T3221">
            <v>21.030000686645508</v>
          </cell>
          <cell r="U3221">
            <v>6.9200000762939453</v>
          </cell>
          <cell r="V3221">
            <v>265.45999145507813</v>
          </cell>
          <cell r="W3221" t="str">
            <v>CISCO_DAILY_BILL_DTL20040811.TXT</v>
          </cell>
          <cell r="X3221">
            <v>38211</v>
          </cell>
          <cell r="Z3221" t="str">
            <v>Print Summary</v>
          </cell>
        </row>
        <row r="3222">
          <cell r="E3222">
            <v>38239</v>
          </cell>
          <cell r="F3222">
            <v>31</v>
          </cell>
          <cell r="G3222">
            <v>1406</v>
          </cell>
          <cell r="K3222" t="str">
            <v>DR</v>
          </cell>
          <cell r="L3222">
            <v>38208</v>
          </cell>
          <cell r="N3222">
            <v>1097</v>
          </cell>
          <cell r="P3222">
            <v>254</v>
          </cell>
          <cell r="Q3222">
            <v>55</v>
          </cell>
          <cell r="R3222">
            <v>26.850000381469727</v>
          </cell>
          <cell r="S3222">
            <v>34.360000610351563</v>
          </cell>
          <cell r="T3222">
            <v>24.889999389648438</v>
          </cell>
          <cell r="U3222">
            <v>6.9200000762939453</v>
          </cell>
          <cell r="V3222">
            <v>264.33999633789063</v>
          </cell>
          <cell r="W3222" t="str">
            <v>CISCO_DAILY_BILL_DTL20040910.TXT</v>
          </cell>
          <cell r="X3222">
            <v>38243</v>
          </cell>
          <cell r="Z3222" t="str">
            <v>Print Summary</v>
          </cell>
        </row>
        <row r="3223">
          <cell r="E3223">
            <v>37812</v>
          </cell>
          <cell r="F3223">
            <v>10</v>
          </cell>
          <cell r="G3223">
            <v>180</v>
          </cell>
          <cell r="K3223" t="str">
            <v>DR</v>
          </cell>
          <cell r="L3223">
            <v>37802</v>
          </cell>
          <cell r="N3223">
            <v>141</v>
          </cell>
          <cell r="P3223">
            <v>37</v>
          </cell>
          <cell r="Q3223">
            <v>2</v>
          </cell>
          <cell r="R3223">
            <v>0.68999999761581421</v>
          </cell>
          <cell r="S3223">
            <v>6.369999885559082</v>
          </cell>
          <cell r="T3223">
            <v>1.3300000429153442</v>
          </cell>
          <cell r="U3223">
            <v>0.92000001668930054</v>
          </cell>
          <cell r="V3223">
            <v>24.180000305175781</v>
          </cell>
          <cell r="W3223" t="str">
            <v>CISCO_DAILY_BILL_DTL20030717.TXT</v>
          </cell>
          <cell r="X3223">
            <v>37820</v>
          </cell>
          <cell r="Z3223" t="str">
            <v>Print Summary</v>
          </cell>
        </row>
        <row r="3224">
          <cell r="E3224">
            <v>37812</v>
          </cell>
          <cell r="F3224">
            <v>10</v>
          </cell>
          <cell r="G3224">
            <v>180</v>
          </cell>
          <cell r="K3224" t="str">
            <v>DR</v>
          </cell>
          <cell r="L3224">
            <v>37802</v>
          </cell>
          <cell r="N3224">
            <v>141</v>
          </cell>
          <cell r="P3224">
            <v>39</v>
          </cell>
          <cell r="Q3224">
            <v>0</v>
          </cell>
          <cell r="R3224">
            <v>0.68999999761581421</v>
          </cell>
          <cell r="S3224">
            <v>6.7100000381469727</v>
          </cell>
          <cell r="T3224">
            <v>0</v>
          </cell>
          <cell r="U3224">
            <v>0.92000001668930054</v>
          </cell>
          <cell r="V3224">
            <v>23.190000534057617</v>
          </cell>
          <cell r="W3224" t="str">
            <v>CISCO_DAILY_BILL_DTL20030813.TXT</v>
          </cell>
          <cell r="X3224">
            <v>37847</v>
          </cell>
          <cell r="Z3224" t="str">
            <v>Print Summary</v>
          </cell>
        </row>
        <row r="3225">
          <cell r="E3225">
            <v>37843</v>
          </cell>
          <cell r="F3225">
            <v>31</v>
          </cell>
          <cell r="G3225">
            <v>558</v>
          </cell>
          <cell r="K3225" t="str">
            <v>DR</v>
          </cell>
          <cell r="L3225">
            <v>37812</v>
          </cell>
          <cell r="N3225">
            <v>460</v>
          </cell>
          <cell r="P3225">
            <v>94</v>
          </cell>
          <cell r="Q3225">
            <v>4</v>
          </cell>
          <cell r="R3225">
            <v>2.2400000095367432</v>
          </cell>
          <cell r="S3225">
            <v>16.180000305175781</v>
          </cell>
          <cell r="T3225">
            <v>2.6600000858306885</v>
          </cell>
          <cell r="U3225">
            <v>2.8599998950958252</v>
          </cell>
          <cell r="V3225">
            <v>70.019996643066406</v>
          </cell>
          <cell r="W3225" t="str">
            <v>CISCO_DAILY_BILL_DTL20030822.TXT</v>
          </cell>
          <cell r="X3225">
            <v>37858</v>
          </cell>
          <cell r="Z3225" t="str">
            <v>Print Summary</v>
          </cell>
        </row>
        <row r="3226">
          <cell r="E3226">
            <v>37873</v>
          </cell>
          <cell r="F3226">
            <v>30</v>
          </cell>
          <cell r="G3226">
            <v>608</v>
          </cell>
          <cell r="K3226" t="str">
            <v>DR</v>
          </cell>
          <cell r="L3226">
            <v>37843</v>
          </cell>
          <cell r="N3226">
            <v>465</v>
          </cell>
          <cell r="P3226">
            <v>136</v>
          </cell>
          <cell r="Q3226">
            <v>7</v>
          </cell>
          <cell r="R3226">
            <v>2.3599998950958252</v>
          </cell>
          <cell r="S3226">
            <v>23.440000534057617</v>
          </cell>
          <cell r="T3226">
            <v>4.6599998474121094</v>
          </cell>
          <cell r="U3226">
            <v>2.9900000095367432</v>
          </cell>
          <cell r="V3226">
            <v>85.349998474121094</v>
          </cell>
          <cell r="W3226" t="str">
            <v>CISCO_DAILY_BILL_DTL20030910.TXT</v>
          </cell>
          <cell r="X3226">
            <v>37875</v>
          </cell>
          <cell r="Z3226" t="str">
            <v>Print Summary</v>
          </cell>
        </row>
        <row r="3227">
          <cell r="E3227">
            <v>37902</v>
          </cell>
          <cell r="F3227">
            <v>29</v>
          </cell>
          <cell r="G3227">
            <v>435</v>
          </cell>
          <cell r="K3227" t="str">
            <v>DR</v>
          </cell>
          <cell r="L3227">
            <v>37873</v>
          </cell>
          <cell r="N3227">
            <v>358</v>
          </cell>
          <cell r="P3227">
            <v>67</v>
          </cell>
          <cell r="Q3227">
            <v>10</v>
          </cell>
          <cell r="R3227">
            <v>1.9900000095367432</v>
          </cell>
          <cell r="S3227">
            <v>11.579999923706055</v>
          </cell>
          <cell r="T3227">
            <v>6.6599998474121094</v>
          </cell>
          <cell r="U3227">
            <v>1.9299999475479126</v>
          </cell>
          <cell r="V3227">
            <v>56.319999694824219</v>
          </cell>
          <cell r="W3227" t="str">
            <v>CISCO_DAILY_BILL_DTL20031010.TXT</v>
          </cell>
          <cell r="X3227">
            <v>37907</v>
          </cell>
          <cell r="Z3227" t="str">
            <v>Print Summary</v>
          </cell>
        </row>
        <row r="3228">
          <cell r="E3228">
            <v>37931</v>
          </cell>
          <cell r="F3228">
            <v>29</v>
          </cell>
          <cell r="G3228">
            <v>418</v>
          </cell>
          <cell r="K3228" t="str">
            <v>DR</v>
          </cell>
          <cell r="L3228">
            <v>37902</v>
          </cell>
          <cell r="N3228">
            <v>353</v>
          </cell>
          <cell r="P3228">
            <v>61</v>
          </cell>
          <cell r="Q3228">
            <v>4</v>
          </cell>
          <cell r="R3228">
            <v>4.440000057220459</v>
          </cell>
          <cell r="S3228">
            <v>11.729999542236328</v>
          </cell>
          <cell r="T3228">
            <v>2.6600000858306885</v>
          </cell>
          <cell r="U3228">
            <v>1.8500000238418579</v>
          </cell>
          <cell r="V3228">
            <v>53.619998931884766</v>
          </cell>
          <cell r="W3228" t="str">
            <v>CISCO_DAILY_BILL_DTL20031107.TXT</v>
          </cell>
          <cell r="X3228">
            <v>37935</v>
          </cell>
          <cell r="Z3228" t="str">
            <v>Print Summary</v>
          </cell>
        </row>
        <row r="3229">
          <cell r="E3229">
            <v>37964</v>
          </cell>
          <cell r="F3229">
            <v>33</v>
          </cell>
          <cell r="G3229">
            <v>560</v>
          </cell>
          <cell r="K3229" t="str">
            <v>DR</v>
          </cell>
          <cell r="L3229">
            <v>37931</v>
          </cell>
          <cell r="N3229">
            <v>480</v>
          </cell>
          <cell r="P3229">
            <v>80</v>
          </cell>
          <cell r="Q3229">
            <v>0</v>
          </cell>
          <cell r="R3229">
            <v>16.329999923706055</v>
          </cell>
          <cell r="S3229">
            <v>21.120000839233398</v>
          </cell>
          <cell r="T3229">
            <v>0</v>
          </cell>
          <cell r="U3229">
            <v>2.4800000190734863</v>
          </cell>
          <cell r="V3229">
            <v>85.389999389648438</v>
          </cell>
          <cell r="W3229" t="str">
            <v>CISCO_DAILY_BILL_DTL20031210.TXT</v>
          </cell>
          <cell r="X3229">
            <v>37966</v>
          </cell>
          <cell r="Z3229" t="str">
            <v>Print Summary</v>
          </cell>
        </row>
        <row r="3230">
          <cell r="E3230">
            <v>37997</v>
          </cell>
          <cell r="F3230">
            <v>33</v>
          </cell>
          <cell r="G3230">
            <v>612</v>
          </cell>
          <cell r="K3230" t="str">
            <v>DR</v>
          </cell>
          <cell r="L3230">
            <v>37964</v>
          </cell>
          <cell r="N3230">
            <v>527</v>
          </cell>
          <cell r="P3230">
            <v>81</v>
          </cell>
          <cell r="Q3230">
            <v>4</v>
          </cell>
          <cell r="R3230">
            <v>17.930000305175781</v>
          </cell>
          <cell r="S3230">
            <v>21.389999389648438</v>
          </cell>
          <cell r="T3230">
            <v>1.940000057220459</v>
          </cell>
          <cell r="U3230">
            <v>2.7100000381469727</v>
          </cell>
          <cell r="V3230">
            <v>94.349998474121094</v>
          </cell>
          <cell r="W3230" t="str">
            <v>CISCO_DAILY_BILL_DTL20040112.TXT</v>
          </cell>
          <cell r="X3230">
            <v>37999</v>
          </cell>
          <cell r="Z3230" t="str">
            <v>Print Summary</v>
          </cell>
        </row>
        <row r="3231">
          <cell r="E3231">
            <v>38026</v>
          </cell>
          <cell r="F3231">
            <v>29</v>
          </cell>
          <cell r="G3231">
            <v>555</v>
          </cell>
          <cell r="K3231" t="str">
            <v>DR</v>
          </cell>
          <cell r="L3231">
            <v>37997</v>
          </cell>
          <cell r="N3231">
            <v>463</v>
          </cell>
          <cell r="P3231">
            <v>84</v>
          </cell>
          <cell r="Q3231">
            <v>8</v>
          </cell>
          <cell r="R3231">
            <v>15.600000381469727</v>
          </cell>
          <cell r="S3231">
            <v>22.149999618530273</v>
          </cell>
          <cell r="T3231">
            <v>3.869999885559082</v>
          </cell>
          <cell r="U3231">
            <v>2.6500000953674316</v>
          </cell>
          <cell r="V3231">
            <v>89.589996337890625</v>
          </cell>
          <cell r="W3231" t="str">
            <v>CISCO_DAILY_BILL_DTL20040210.TXT</v>
          </cell>
          <cell r="X3231">
            <v>38028</v>
          </cell>
          <cell r="Z3231" t="str">
            <v>Print Summary</v>
          </cell>
        </row>
        <row r="3232">
          <cell r="E3232">
            <v>38056</v>
          </cell>
          <cell r="F3232">
            <v>30</v>
          </cell>
          <cell r="G3232">
            <v>497</v>
          </cell>
          <cell r="K3232" t="str">
            <v>DR</v>
          </cell>
          <cell r="L3232">
            <v>38026</v>
          </cell>
          <cell r="N3232">
            <v>426</v>
          </cell>
          <cell r="P3232">
            <v>71</v>
          </cell>
          <cell r="Q3232">
            <v>0</v>
          </cell>
          <cell r="R3232">
            <v>14.289999961853027</v>
          </cell>
          <cell r="S3232">
            <v>18.709999084472656</v>
          </cell>
          <cell r="T3232">
            <v>0</v>
          </cell>
          <cell r="U3232">
            <v>2.4500000476837158</v>
          </cell>
          <cell r="V3232">
            <v>75.029998779296875</v>
          </cell>
          <cell r="W3232" t="str">
            <v>CISCO_DAILY_BILL_DTL20040311.TXT</v>
          </cell>
          <cell r="X3232">
            <v>38058</v>
          </cell>
          <cell r="Z3232" t="str">
            <v>Print Summary</v>
          </cell>
        </row>
        <row r="3233">
          <cell r="E3233">
            <v>38085</v>
          </cell>
          <cell r="F3233">
            <v>29</v>
          </cell>
          <cell r="G3233">
            <v>382</v>
          </cell>
          <cell r="K3233" t="str">
            <v>DR</v>
          </cell>
          <cell r="L3233">
            <v>38056</v>
          </cell>
          <cell r="N3233">
            <v>323</v>
          </cell>
          <cell r="P3233">
            <v>59</v>
          </cell>
          <cell r="Q3233">
            <v>0</v>
          </cell>
          <cell r="R3233">
            <v>10.829999923706055</v>
          </cell>
          <cell r="S3233">
            <v>15.550000190734863</v>
          </cell>
          <cell r="T3233">
            <v>0</v>
          </cell>
          <cell r="U3233">
            <v>1.8899999856948853</v>
          </cell>
          <cell r="V3233">
            <v>57.479999542236328</v>
          </cell>
          <cell r="W3233" t="str">
            <v>CISCO_DAILY_BILL_DTL20040412.TXT</v>
          </cell>
          <cell r="X3233">
            <v>38090</v>
          </cell>
          <cell r="Z3233" t="str">
            <v>Print Summary</v>
          </cell>
        </row>
        <row r="3234">
          <cell r="E3234">
            <v>38117</v>
          </cell>
          <cell r="F3234">
            <v>32</v>
          </cell>
          <cell r="G3234">
            <v>427</v>
          </cell>
          <cell r="K3234" t="str">
            <v>DR</v>
          </cell>
          <cell r="L3234">
            <v>38085</v>
          </cell>
          <cell r="N3234">
            <v>340</v>
          </cell>
          <cell r="P3234">
            <v>87</v>
          </cell>
          <cell r="Q3234">
            <v>0</v>
          </cell>
          <cell r="R3234">
            <v>3.0099999904632568</v>
          </cell>
          <cell r="S3234">
            <v>18.129999160766602</v>
          </cell>
          <cell r="T3234">
            <v>0</v>
          </cell>
          <cell r="U3234">
            <v>2.0999999046325684</v>
          </cell>
          <cell r="V3234">
            <v>58.549999237060547</v>
          </cell>
          <cell r="W3234" t="str">
            <v>CISCO_DAILY_BILL_DTL20040512.TXT</v>
          </cell>
          <cell r="X3234">
            <v>38120</v>
          </cell>
          <cell r="Z3234" t="str">
            <v>Print Summary</v>
          </cell>
        </row>
        <row r="3235">
          <cell r="E3235">
            <v>38147</v>
          </cell>
          <cell r="F3235">
            <v>30</v>
          </cell>
          <cell r="G3235">
            <v>325</v>
          </cell>
          <cell r="K3235" t="str">
            <v>DR</v>
          </cell>
          <cell r="L3235">
            <v>38117</v>
          </cell>
          <cell r="N3235">
            <v>274</v>
          </cell>
          <cell r="P3235">
            <v>51</v>
          </cell>
          <cell r="Q3235">
            <v>0</v>
          </cell>
          <cell r="R3235">
            <v>-3.2200000286102295</v>
          </cell>
          <cell r="S3235">
            <v>7.929999828338623</v>
          </cell>
          <cell r="T3235">
            <v>0</v>
          </cell>
          <cell r="U3235">
            <v>1.6000000238418579</v>
          </cell>
          <cell r="V3235">
            <v>32.470001220703125</v>
          </cell>
          <cell r="W3235" t="str">
            <v>CISCO_DAILY_BILL_DTL20040611.TXT</v>
          </cell>
          <cell r="X3235">
            <v>38152</v>
          </cell>
          <cell r="Z3235" t="str">
            <v>Print Summary</v>
          </cell>
        </row>
        <row r="3236">
          <cell r="E3236">
            <v>38179</v>
          </cell>
          <cell r="F3236">
            <v>32</v>
          </cell>
          <cell r="G3236">
            <v>389</v>
          </cell>
          <cell r="K3236" t="str">
            <v>DR</v>
          </cell>
          <cell r="L3236">
            <v>38147</v>
          </cell>
          <cell r="N3236">
            <v>332</v>
          </cell>
          <cell r="P3236">
            <v>57</v>
          </cell>
          <cell r="Q3236">
            <v>0</v>
          </cell>
          <cell r="R3236">
            <v>-3.9100000858306885</v>
          </cell>
          <cell r="S3236">
            <v>8.869999885559082</v>
          </cell>
          <cell r="T3236">
            <v>0</v>
          </cell>
          <cell r="U3236">
            <v>1.9099999666213989</v>
          </cell>
          <cell r="V3236">
            <v>38.409999847412109</v>
          </cell>
          <cell r="W3236" t="str">
            <v>CISCO_DAILY_BILL_DTL20040713.TXT</v>
          </cell>
          <cell r="X3236">
            <v>38182</v>
          </cell>
          <cell r="Z3236" t="str">
            <v>Print Summary</v>
          </cell>
        </row>
        <row r="3237">
          <cell r="E3237">
            <v>38208</v>
          </cell>
          <cell r="F3237">
            <v>29</v>
          </cell>
          <cell r="G3237">
            <v>414</v>
          </cell>
          <cell r="K3237" t="str">
            <v>DR</v>
          </cell>
          <cell r="L3237">
            <v>38179</v>
          </cell>
          <cell r="N3237">
            <v>325</v>
          </cell>
          <cell r="P3237">
            <v>81</v>
          </cell>
          <cell r="Q3237">
            <v>8</v>
          </cell>
          <cell r="R3237">
            <v>-3.8299999237060547</v>
          </cell>
          <cell r="S3237">
            <v>12.600000381469727</v>
          </cell>
          <cell r="T3237">
            <v>5.190000057220459</v>
          </cell>
          <cell r="U3237">
            <v>2.0399999618530273</v>
          </cell>
          <cell r="V3237">
            <v>50.770000457763672</v>
          </cell>
          <cell r="W3237" t="str">
            <v>CISCO_DAILY_BILL_DTL20040810.TXT</v>
          </cell>
          <cell r="X3237">
            <v>38210</v>
          </cell>
          <cell r="Z3237" t="str">
            <v>Print Summary</v>
          </cell>
        </row>
        <row r="3238">
          <cell r="E3238">
            <v>38239</v>
          </cell>
          <cell r="F3238">
            <v>31</v>
          </cell>
          <cell r="G3238">
            <v>431</v>
          </cell>
          <cell r="K3238" t="str">
            <v>DR</v>
          </cell>
          <cell r="L3238">
            <v>38208</v>
          </cell>
          <cell r="N3238">
            <v>357</v>
          </cell>
          <cell r="P3238">
            <v>54</v>
          </cell>
          <cell r="Q3238">
            <v>20</v>
          </cell>
          <cell r="R3238">
            <v>-5.1599998474121094</v>
          </cell>
          <cell r="S3238">
            <v>8.3000001907348633</v>
          </cell>
          <cell r="T3238">
            <v>12.850000381469727</v>
          </cell>
          <cell r="U3238">
            <v>2.119999885559082</v>
          </cell>
          <cell r="V3238">
            <v>54.119998931884766</v>
          </cell>
          <cell r="W3238" t="str">
            <v>CISCO_DAILY_BILL_DTL20040910.TXT</v>
          </cell>
          <cell r="X3238">
            <v>38243</v>
          </cell>
          <cell r="Z3238" t="str">
            <v>Print Summary</v>
          </cell>
        </row>
        <row r="3239">
          <cell r="E3239">
            <v>38180</v>
          </cell>
          <cell r="F3239">
            <v>31</v>
          </cell>
          <cell r="G3239">
            <v>1255</v>
          </cell>
          <cell r="K3239" t="str">
            <v>DR</v>
          </cell>
          <cell r="L3239">
            <v>38149</v>
          </cell>
          <cell r="N3239">
            <v>1004</v>
          </cell>
          <cell r="P3239">
            <v>251</v>
          </cell>
          <cell r="Q3239">
            <v>0</v>
          </cell>
          <cell r="R3239">
            <v>-11.819999694824219</v>
          </cell>
          <cell r="S3239">
            <v>39.040000915527344</v>
          </cell>
          <cell r="T3239">
            <v>0</v>
          </cell>
          <cell r="U3239">
            <v>6.179999828338623</v>
          </cell>
          <cell r="V3239">
            <v>179.30000305175781</v>
          </cell>
          <cell r="W3239" t="str">
            <v>CISCO_DAILY_BILL_DTL20040713.TXT</v>
          </cell>
          <cell r="X3239">
            <v>38182</v>
          </cell>
          <cell r="Z3239" t="str">
            <v>Print Summary</v>
          </cell>
        </row>
        <row r="3240">
          <cell r="E3240">
            <v>38209</v>
          </cell>
          <cell r="F3240">
            <v>29</v>
          </cell>
          <cell r="G3240">
            <v>1544</v>
          </cell>
          <cell r="K3240" t="str">
            <v>DR</v>
          </cell>
          <cell r="L3240">
            <v>38180</v>
          </cell>
          <cell r="N3240">
            <v>1204</v>
          </cell>
          <cell r="P3240">
            <v>264</v>
          </cell>
          <cell r="Q3240">
            <v>76</v>
          </cell>
          <cell r="R3240">
            <v>-14.170000076293945</v>
          </cell>
          <cell r="S3240">
            <v>41.060001373291016</v>
          </cell>
          <cell r="T3240">
            <v>49.270000457763672</v>
          </cell>
          <cell r="U3240">
            <v>7.619999885559082</v>
          </cell>
          <cell r="V3240">
            <v>276.1300048828125</v>
          </cell>
          <cell r="W3240" t="str">
            <v>CISCO_DAILY_BILL_DTL20040811.TXT</v>
          </cell>
          <cell r="X3240">
            <v>38211</v>
          </cell>
          <cell r="Z3240" t="str">
            <v>Print Summary</v>
          </cell>
        </row>
        <row r="3241">
          <cell r="E3241">
            <v>38242</v>
          </cell>
          <cell r="F3241">
            <v>33</v>
          </cell>
          <cell r="G3241">
            <v>1559</v>
          </cell>
          <cell r="K3241" t="str">
            <v>DR</v>
          </cell>
          <cell r="L3241">
            <v>38209</v>
          </cell>
          <cell r="N3241">
            <v>1243</v>
          </cell>
          <cell r="P3241">
            <v>237</v>
          </cell>
          <cell r="Q3241">
            <v>79</v>
          </cell>
          <cell r="R3241">
            <v>-18.979999542236328</v>
          </cell>
          <cell r="S3241">
            <v>36.430000305175781</v>
          </cell>
          <cell r="T3241">
            <v>50.770000457763672</v>
          </cell>
          <cell r="U3241">
            <v>7.690000057220459</v>
          </cell>
          <cell r="V3241">
            <v>268.66000366210938</v>
          </cell>
          <cell r="W3241" t="str">
            <v>CISCO_DAILY_BILL_DTL20040914.TXT</v>
          </cell>
          <cell r="X3241">
            <v>38245</v>
          </cell>
          <cell r="Z3241" t="str">
            <v>Print Summary</v>
          </cell>
          <cell r="AA3241" t="str">
            <v>CPP Notification Failure. Move 12 kWh from super peak to on peak.</v>
          </cell>
        </row>
        <row r="3242">
          <cell r="E3242">
            <v>37815</v>
          </cell>
          <cell r="F3242">
            <v>13</v>
          </cell>
          <cell r="G3242">
            <v>152</v>
          </cell>
          <cell r="K3242" t="str">
            <v>DR</v>
          </cell>
          <cell r="L3242">
            <v>37802</v>
          </cell>
          <cell r="N3242">
            <v>134</v>
          </cell>
          <cell r="P3242">
            <v>18</v>
          </cell>
          <cell r="Q3242">
            <v>0</v>
          </cell>
          <cell r="R3242">
            <v>0.64999997615814209</v>
          </cell>
          <cell r="S3242">
            <v>3.0999999046325684</v>
          </cell>
          <cell r="T3242">
            <v>0</v>
          </cell>
          <cell r="U3242">
            <v>0.77999997138977051</v>
          </cell>
          <cell r="V3242">
            <v>15.550000190734863</v>
          </cell>
          <cell r="W3242" t="str">
            <v>CISCO_DAILY_BILL_DTL20030718.TXT</v>
          </cell>
          <cell r="X3242">
            <v>37823</v>
          </cell>
          <cell r="Z3242" t="str">
            <v>Print Summary</v>
          </cell>
          <cell r="AA3242" t="str">
            <v xml:space="preserve"> CPP Notification Failure. The customer was billed for CPP events for which they were not notified.</v>
          </cell>
        </row>
        <row r="3243">
          <cell r="E3243">
            <v>37844</v>
          </cell>
          <cell r="F3243">
            <v>29</v>
          </cell>
          <cell r="G3243">
            <v>426</v>
          </cell>
          <cell r="K3243" t="str">
            <v>DR</v>
          </cell>
          <cell r="L3243">
            <v>37815</v>
          </cell>
          <cell r="N3243">
            <v>352</v>
          </cell>
          <cell r="P3243">
            <v>71</v>
          </cell>
          <cell r="Q3243">
            <v>3</v>
          </cell>
          <cell r="R3243">
            <v>1.7100000381469727</v>
          </cell>
          <cell r="S3243">
            <v>12.220000267028809</v>
          </cell>
          <cell r="T3243">
            <v>1.9900000095367432</v>
          </cell>
          <cell r="U3243">
            <v>2.190000057220459</v>
          </cell>
          <cell r="V3243">
            <v>51.119998931884766</v>
          </cell>
          <cell r="W3243" t="str">
            <v>CISCO_DAILY_BILL_DTL20030813.TXT</v>
          </cell>
          <cell r="X3243">
            <v>37847</v>
          </cell>
          <cell r="Z3243" t="str">
            <v>Print Summary</v>
          </cell>
          <cell r="AA3243" t="str">
            <v>CPP Notification Failure. Move 6 kWh from super peak to on peak.</v>
          </cell>
        </row>
        <row r="3244">
          <cell r="E3244">
            <v>37874</v>
          </cell>
          <cell r="F3244">
            <v>30</v>
          </cell>
          <cell r="G3244">
            <v>487</v>
          </cell>
          <cell r="K3244" t="str">
            <v>DR</v>
          </cell>
          <cell r="L3244">
            <v>37844</v>
          </cell>
          <cell r="N3244">
            <v>414</v>
          </cell>
          <cell r="P3244">
            <v>62</v>
          </cell>
          <cell r="Q3244">
            <v>11</v>
          </cell>
          <cell r="R3244">
            <v>2.119999885559082</v>
          </cell>
          <cell r="S3244">
            <v>10.689999580383301</v>
          </cell>
          <cell r="T3244">
            <v>7.320000171661377</v>
          </cell>
          <cell r="U3244">
            <v>2.380000114440918</v>
          </cell>
          <cell r="V3244">
            <v>61.430000305175781</v>
          </cell>
          <cell r="W3244" t="str">
            <v>CISCO_DAILY_BILL_DTL20030915.TXT</v>
          </cell>
          <cell r="X3244">
            <v>37880</v>
          </cell>
          <cell r="Z3244" t="str">
            <v>Print Summary</v>
          </cell>
        </row>
        <row r="3245">
          <cell r="E3245">
            <v>37903</v>
          </cell>
          <cell r="F3245">
            <v>29</v>
          </cell>
          <cell r="G3245">
            <v>399</v>
          </cell>
          <cell r="K3245" t="str">
            <v>DR</v>
          </cell>
          <cell r="L3245">
            <v>37874</v>
          </cell>
          <cell r="N3245">
            <v>343</v>
          </cell>
          <cell r="P3245">
            <v>47</v>
          </cell>
          <cell r="Q3245">
            <v>9</v>
          </cell>
          <cell r="R3245">
            <v>1.9099999666213989</v>
          </cell>
          <cell r="S3245">
            <v>8.119999885559082</v>
          </cell>
          <cell r="T3245">
            <v>5.9899997711181641</v>
          </cell>
          <cell r="U3245">
            <v>1.7699999809265137</v>
          </cell>
          <cell r="V3245">
            <v>48.360000610351563</v>
          </cell>
          <cell r="W3245" t="str">
            <v>CISCO_DAILY_BILL_DTL20031013.TXT</v>
          </cell>
          <cell r="X3245">
            <v>37908</v>
          </cell>
          <cell r="Z3245" t="str">
            <v>Print Summary</v>
          </cell>
        </row>
        <row r="3246">
          <cell r="E3246">
            <v>37935</v>
          </cell>
          <cell r="F3246">
            <v>32</v>
          </cell>
          <cell r="G3246">
            <v>434</v>
          </cell>
          <cell r="K3246" t="str">
            <v>DR</v>
          </cell>
          <cell r="L3246">
            <v>37903</v>
          </cell>
          <cell r="N3246">
            <v>365</v>
          </cell>
          <cell r="P3246">
            <v>59</v>
          </cell>
          <cell r="Q3246">
            <v>10</v>
          </cell>
          <cell r="R3246">
            <v>4.5900001525878906</v>
          </cell>
          <cell r="S3246">
            <v>11.569999694824219</v>
          </cell>
          <cell r="T3246">
            <v>6.6599998474121094</v>
          </cell>
          <cell r="U3246">
            <v>1.9299999475479126</v>
          </cell>
          <cell r="V3246">
            <v>58.799999237060547</v>
          </cell>
          <cell r="W3246" t="str">
            <v>CISCO_DAILY_BILL_DTL20031111.TXT</v>
          </cell>
          <cell r="X3246">
            <v>37937</v>
          </cell>
          <cell r="Z3246" t="str">
            <v>Print Summary</v>
          </cell>
        </row>
        <row r="3247">
          <cell r="E3247">
            <v>37965</v>
          </cell>
          <cell r="F3247">
            <v>30</v>
          </cell>
          <cell r="G3247">
            <v>358</v>
          </cell>
          <cell r="K3247" t="str">
            <v>DR</v>
          </cell>
          <cell r="L3247">
            <v>37935</v>
          </cell>
          <cell r="N3247">
            <v>288</v>
          </cell>
          <cell r="P3247">
            <v>70</v>
          </cell>
          <cell r="Q3247">
            <v>0</v>
          </cell>
          <cell r="R3247">
            <v>9.8000001907348633</v>
          </cell>
          <cell r="S3247">
            <v>18.479999542236328</v>
          </cell>
          <cell r="T3247">
            <v>0</v>
          </cell>
          <cell r="U3247">
            <v>1.5900000333786011</v>
          </cell>
          <cell r="V3247">
            <v>56.740001678466797</v>
          </cell>
          <cell r="W3247" t="str">
            <v>CISCO_DAILY_BILL_DTL20031211.TXT</v>
          </cell>
          <cell r="X3247">
            <v>37967</v>
          </cell>
          <cell r="Z3247" t="str">
            <v>Print Summary</v>
          </cell>
        </row>
        <row r="3248">
          <cell r="E3248">
            <v>37998</v>
          </cell>
          <cell r="F3248">
            <v>33</v>
          </cell>
          <cell r="G3248">
            <v>478</v>
          </cell>
          <cell r="K3248" t="str">
            <v>DR</v>
          </cell>
          <cell r="L3248">
            <v>37965</v>
          </cell>
          <cell r="N3248">
            <v>402</v>
          </cell>
          <cell r="P3248">
            <v>74</v>
          </cell>
          <cell r="Q3248">
            <v>2</v>
          </cell>
          <cell r="R3248">
            <v>13.670000076293945</v>
          </cell>
          <cell r="S3248">
            <v>19.530000686645508</v>
          </cell>
          <cell r="T3248">
            <v>0.97000002861022949</v>
          </cell>
          <cell r="U3248">
            <v>2.130000114440918</v>
          </cell>
          <cell r="V3248">
            <v>73.319999694824219</v>
          </cell>
          <cell r="W3248" t="str">
            <v>CISCO_DAILY_BILL_DTL20040114.TXT</v>
          </cell>
          <cell r="X3248">
            <v>38001</v>
          </cell>
          <cell r="Z3248" t="str">
            <v>Print Summary</v>
          </cell>
        </row>
        <row r="3249">
          <cell r="E3249">
            <v>38027</v>
          </cell>
          <cell r="F3249">
            <v>29</v>
          </cell>
          <cell r="G3249">
            <v>404</v>
          </cell>
          <cell r="K3249" t="str">
            <v>DR</v>
          </cell>
          <cell r="L3249">
            <v>37998</v>
          </cell>
          <cell r="N3249">
            <v>345</v>
          </cell>
          <cell r="P3249">
            <v>54</v>
          </cell>
          <cell r="Q3249">
            <v>5</v>
          </cell>
          <cell r="R3249">
            <v>11.609999656677246</v>
          </cell>
          <cell r="S3249">
            <v>14.239999771118164</v>
          </cell>
          <cell r="T3249">
            <v>2.4200000762939453</v>
          </cell>
          <cell r="U3249">
            <v>1.940000057220459</v>
          </cell>
          <cell r="V3249">
            <v>60.819999694824219</v>
          </cell>
          <cell r="W3249" t="str">
            <v>CISCO_DAILY_BILL_DTL20040211.TXT</v>
          </cell>
          <cell r="X3249">
            <v>38029</v>
          </cell>
          <cell r="Z3249" t="str">
            <v>Print Summary</v>
          </cell>
        </row>
        <row r="3250">
          <cell r="E3250">
            <v>38057</v>
          </cell>
          <cell r="F3250">
            <v>30</v>
          </cell>
          <cell r="G3250">
            <v>401</v>
          </cell>
          <cell r="K3250" t="str">
            <v>DR</v>
          </cell>
          <cell r="L3250">
            <v>38027</v>
          </cell>
          <cell r="N3250">
            <v>324</v>
          </cell>
          <cell r="P3250">
            <v>77</v>
          </cell>
          <cell r="Q3250">
            <v>0</v>
          </cell>
          <cell r="R3250">
            <v>10.859999656677246</v>
          </cell>
          <cell r="S3250">
            <v>20.290000915527344</v>
          </cell>
          <cell r="T3250">
            <v>0</v>
          </cell>
          <cell r="U3250">
            <v>1.9700000286102295</v>
          </cell>
          <cell r="V3250">
            <v>63.490001678466797</v>
          </cell>
          <cell r="W3250" t="str">
            <v>CISCO_DAILY_BILL_DTL20040312.TXT</v>
          </cell>
          <cell r="X3250">
            <v>38061</v>
          </cell>
          <cell r="Z3250" t="str">
            <v>Print Summary</v>
          </cell>
        </row>
        <row r="3251">
          <cell r="E3251">
            <v>38088</v>
          </cell>
          <cell r="F3251">
            <v>31</v>
          </cell>
          <cell r="G3251">
            <v>458</v>
          </cell>
          <cell r="K3251" t="str">
            <v>DR</v>
          </cell>
          <cell r="L3251">
            <v>38057</v>
          </cell>
          <cell r="N3251">
            <v>391</v>
          </cell>
          <cell r="P3251">
            <v>67</v>
          </cell>
          <cell r="Q3251">
            <v>0</v>
          </cell>
          <cell r="R3251">
            <v>12.739999771118164</v>
          </cell>
          <cell r="S3251">
            <v>17.659999847412109</v>
          </cell>
          <cell r="T3251">
            <v>0</v>
          </cell>
          <cell r="U3251">
            <v>2.2599999904632568</v>
          </cell>
          <cell r="V3251">
            <v>68.730003356933594</v>
          </cell>
          <cell r="W3251" t="str">
            <v>CISCO_DAILY_BILL_DTL20040413.TXT</v>
          </cell>
          <cell r="X3251">
            <v>38091</v>
          </cell>
          <cell r="Z3251" t="str">
            <v>Print Summary</v>
          </cell>
        </row>
        <row r="3252">
          <cell r="E3252">
            <v>38118</v>
          </cell>
          <cell r="F3252">
            <v>30</v>
          </cell>
          <cell r="G3252">
            <v>447</v>
          </cell>
          <cell r="K3252" t="str">
            <v>DR</v>
          </cell>
          <cell r="L3252">
            <v>38088</v>
          </cell>
          <cell r="N3252">
            <v>368</v>
          </cell>
          <cell r="P3252">
            <v>79</v>
          </cell>
          <cell r="Q3252">
            <v>0</v>
          </cell>
          <cell r="R3252">
            <v>1.8400000333786011</v>
          </cell>
          <cell r="S3252">
            <v>16.659999847412109</v>
          </cell>
          <cell r="T3252">
            <v>0</v>
          </cell>
          <cell r="U3252">
            <v>2.2000000476837158</v>
          </cell>
          <cell r="V3252">
            <v>59.009998321533203</v>
          </cell>
          <cell r="W3252" t="str">
            <v>CISCO_DAILY_BILL_DTL20040512.TXT</v>
          </cell>
          <cell r="X3252">
            <v>38120</v>
          </cell>
          <cell r="Z3252" t="str">
            <v>Print Summary</v>
          </cell>
        </row>
        <row r="3253">
          <cell r="E3253">
            <v>38148</v>
          </cell>
          <cell r="F3253">
            <v>30</v>
          </cell>
          <cell r="G3253">
            <v>492</v>
          </cell>
          <cell r="K3253" t="str">
            <v>DR</v>
          </cell>
          <cell r="L3253">
            <v>38118</v>
          </cell>
          <cell r="N3253">
            <v>413</v>
          </cell>
          <cell r="P3253">
            <v>79</v>
          </cell>
          <cell r="Q3253">
            <v>0</v>
          </cell>
          <cell r="R3253">
            <v>-4.8600001335144043</v>
          </cell>
          <cell r="S3253">
            <v>12.289999961853027</v>
          </cell>
          <cell r="T3253">
            <v>0</v>
          </cell>
          <cell r="U3253">
            <v>2.4300000667572021</v>
          </cell>
          <cell r="V3253">
            <v>53.060001373291016</v>
          </cell>
          <cell r="W3253" t="str">
            <v>CISCO_DAILY_BILL_DTL20040611.TXT</v>
          </cell>
          <cell r="X3253">
            <v>38152</v>
          </cell>
          <cell r="Z3253" t="str">
            <v>Print Summary</v>
          </cell>
        </row>
        <row r="3254">
          <cell r="E3254">
            <v>38180</v>
          </cell>
          <cell r="F3254">
            <v>32</v>
          </cell>
          <cell r="G3254">
            <v>481</v>
          </cell>
          <cell r="K3254" t="str">
            <v>DR</v>
          </cell>
          <cell r="L3254">
            <v>38148</v>
          </cell>
          <cell r="N3254">
            <v>398</v>
          </cell>
          <cell r="P3254">
            <v>83</v>
          </cell>
          <cell r="Q3254">
            <v>0</v>
          </cell>
          <cell r="R3254">
            <v>-4.679999828338623</v>
          </cell>
          <cell r="S3254">
            <v>12.909999847412109</v>
          </cell>
          <cell r="T3254">
            <v>0</v>
          </cell>
          <cell r="U3254">
            <v>2.369999885559082</v>
          </cell>
          <cell r="V3254">
            <v>51.400001525878906</v>
          </cell>
          <cell r="W3254" t="str">
            <v>CISCO_DAILY_BILL_DTL20040713.TXT</v>
          </cell>
          <cell r="X3254">
            <v>38182</v>
          </cell>
          <cell r="Z3254" t="str">
            <v>Print Summary</v>
          </cell>
        </row>
        <row r="3255">
          <cell r="E3255">
            <v>38209</v>
          </cell>
          <cell r="F3255">
            <v>29</v>
          </cell>
          <cell r="G3255">
            <v>471</v>
          </cell>
          <cell r="K3255" t="str">
            <v>DR</v>
          </cell>
          <cell r="L3255">
            <v>38180</v>
          </cell>
          <cell r="N3255">
            <v>389</v>
          </cell>
          <cell r="P3255">
            <v>60</v>
          </cell>
          <cell r="Q3255">
            <v>22</v>
          </cell>
          <cell r="R3255">
            <v>-4.5799999237060547</v>
          </cell>
          <cell r="S3255">
            <v>9.3299999237060547</v>
          </cell>
          <cell r="T3255">
            <v>14.260000228881836</v>
          </cell>
          <cell r="U3255">
            <v>2.3299999237060547</v>
          </cell>
          <cell r="V3255">
            <v>62.520000457763672</v>
          </cell>
          <cell r="W3255" t="str">
            <v>CISCO_DAILY_BILL_DTL20040811.TXT</v>
          </cell>
          <cell r="X3255">
            <v>38211</v>
          </cell>
          <cell r="Z3255" t="str">
            <v>Print Summary</v>
          </cell>
        </row>
        <row r="3256">
          <cell r="E3256">
            <v>38242</v>
          </cell>
          <cell r="F3256">
            <v>33</v>
          </cell>
          <cell r="G3256">
            <v>561</v>
          </cell>
          <cell r="K3256" t="str">
            <v>DR</v>
          </cell>
          <cell r="L3256">
            <v>38209</v>
          </cell>
          <cell r="N3256">
            <v>469</v>
          </cell>
          <cell r="P3256">
            <v>67</v>
          </cell>
          <cell r="Q3256">
            <v>25</v>
          </cell>
          <cell r="R3256">
            <v>-7.070000171661377</v>
          </cell>
          <cell r="S3256">
            <v>10.260000228881836</v>
          </cell>
          <cell r="T3256">
            <v>16.079999923706055</v>
          </cell>
          <cell r="U3256">
            <v>2.7599999904632568</v>
          </cell>
          <cell r="V3256">
            <v>72.370002746582031</v>
          </cell>
          <cell r="W3256" t="str">
            <v>CISCO_DAILY_BILL_DTL20040913.TXT</v>
          </cell>
          <cell r="X3256">
            <v>38244</v>
          </cell>
          <cell r="Z3256" t="str">
            <v>Print Summary</v>
          </cell>
          <cell r="AA3256" t="str">
            <v>CPP Notification Failure. Move 6 kWh from super peak to on peak.</v>
          </cell>
        </row>
        <row r="3257">
          <cell r="E3257">
            <v>37902</v>
          </cell>
          <cell r="F3257">
            <v>28</v>
          </cell>
          <cell r="G3257">
            <v>227</v>
          </cell>
          <cell r="K3257" t="str">
            <v>DRLI</v>
          </cell>
          <cell r="L3257">
            <v>37874</v>
          </cell>
          <cell r="N3257">
            <v>197</v>
          </cell>
          <cell r="P3257">
            <v>28</v>
          </cell>
          <cell r="Q3257">
            <v>2</v>
          </cell>
          <cell r="R3257">
            <v>8.6400003433227539</v>
          </cell>
          <cell r="S3257">
            <v>4.309999942779541</v>
          </cell>
          <cell r="T3257">
            <v>0.94999998807907104</v>
          </cell>
          <cell r="U3257">
            <v>0</v>
          </cell>
          <cell r="V3257">
            <v>25.020000457763672</v>
          </cell>
          <cell r="W3257" t="str">
            <v>CISCO_DAILY_BILL_DTL20031010.TXT</v>
          </cell>
          <cell r="X3257">
            <v>37907</v>
          </cell>
          <cell r="Z3257" t="str">
            <v>Print Summary</v>
          </cell>
        </row>
        <row r="3258">
          <cell r="E3258">
            <v>37931</v>
          </cell>
          <cell r="F3258">
            <v>29</v>
          </cell>
          <cell r="G3258">
            <v>270</v>
          </cell>
          <cell r="K3258" t="str">
            <v>DRLI</v>
          </cell>
          <cell r="L3258">
            <v>37902</v>
          </cell>
          <cell r="N3258">
            <v>237</v>
          </cell>
          <cell r="P3258">
            <v>31</v>
          </cell>
          <cell r="Q3258">
            <v>2</v>
          </cell>
          <cell r="R3258">
            <v>10.329999923706055</v>
          </cell>
          <cell r="S3258">
            <v>4.1399998664855957</v>
          </cell>
          <cell r="T3258">
            <v>0.94999998807907104</v>
          </cell>
          <cell r="U3258">
            <v>0</v>
          </cell>
          <cell r="V3258">
            <v>28.639999389648438</v>
          </cell>
          <cell r="W3258" t="str">
            <v>CISCO_DAILY_BILL_DTL20031110.TXT</v>
          </cell>
          <cell r="X3258">
            <v>37936</v>
          </cell>
          <cell r="Z3258" t="str">
            <v>Print Summary</v>
          </cell>
        </row>
        <row r="3259">
          <cell r="E3259">
            <v>37964</v>
          </cell>
          <cell r="F3259">
            <v>33</v>
          </cell>
          <cell r="G3259">
            <v>294</v>
          </cell>
          <cell r="K3259" t="str">
            <v>DRLI</v>
          </cell>
          <cell r="L3259">
            <v>37931</v>
          </cell>
          <cell r="N3259">
            <v>262</v>
          </cell>
          <cell r="P3259">
            <v>32</v>
          </cell>
          <cell r="Q3259">
            <v>0</v>
          </cell>
          <cell r="R3259">
            <v>11.170000076293945</v>
          </cell>
          <cell r="S3259">
            <v>1.5199999809265137</v>
          </cell>
          <cell r="T3259">
            <v>0</v>
          </cell>
          <cell r="U3259">
            <v>0</v>
          </cell>
          <cell r="V3259">
            <v>26.829999923706055</v>
          </cell>
          <cell r="W3259" t="str">
            <v>CISCO_DAILY_BILL_DTL20031211.TXT</v>
          </cell>
          <cell r="X3259">
            <v>37967</v>
          </cell>
          <cell r="Z3259" t="str">
            <v>Print Summary</v>
          </cell>
        </row>
        <row r="3260">
          <cell r="E3260">
            <v>37997</v>
          </cell>
          <cell r="F3260">
            <v>33</v>
          </cell>
          <cell r="G3260">
            <v>302</v>
          </cell>
          <cell r="K3260" t="str">
            <v>DRLI</v>
          </cell>
          <cell r="L3260">
            <v>37964</v>
          </cell>
          <cell r="N3260">
            <v>266</v>
          </cell>
          <cell r="P3260">
            <v>35</v>
          </cell>
          <cell r="Q3260">
            <v>1</v>
          </cell>
          <cell r="R3260">
            <v>11.340000152587891</v>
          </cell>
          <cell r="S3260">
            <v>1.6699999570846558</v>
          </cell>
          <cell r="T3260">
            <v>0.6600000262260437</v>
          </cell>
          <cell r="U3260">
            <v>0</v>
          </cell>
          <cell r="V3260">
            <v>29.540000915527344</v>
          </cell>
          <cell r="W3260" t="str">
            <v>CISCO_DAILY_BILL_DTL20040113.TXT</v>
          </cell>
          <cell r="X3260">
            <v>38000</v>
          </cell>
          <cell r="Z3260" t="str">
            <v>Print Summary</v>
          </cell>
        </row>
        <row r="3261">
          <cell r="E3261">
            <v>38026</v>
          </cell>
          <cell r="F3261">
            <v>29</v>
          </cell>
          <cell r="G3261">
            <v>291</v>
          </cell>
          <cell r="K3261" t="str">
            <v>DRLI</v>
          </cell>
          <cell r="L3261">
            <v>37997</v>
          </cell>
          <cell r="N3261">
            <v>255</v>
          </cell>
          <cell r="P3261">
            <v>34</v>
          </cell>
          <cell r="Q3261">
            <v>2</v>
          </cell>
          <cell r="R3261">
            <v>10.909999847412109</v>
          </cell>
          <cell r="S3261">
            <v>1.6200000047683716</v>
          </cell>
          <cell r="T3261">
            <v>1.3200000524520874</v>
          </cell>
          <cell r="U3261">
            <v>0</v>
          </cell>
          <cell r="V3261">
            <v>29.299999237060547</v>
          </cell>
          <cell r="W3261" t="str">
            <v>CISCO_DAILY_BILL_DTL20040210.TXT</v>
          </cell>
          <cell r="X3261">
            <v>38028</v>
          </cell>
          <cell r="Z3261" t="str">
            <v>Print Summary</v>
          </cell>
        </row>
        <row r="3262">
          <cell r="E3262">
            <v>38056</v>
          </cell>
          <cell r="F3262">
            <v>30</v>
          </cell>
          <cell r="G3262">
            <v>257</v>
          </cell>
          <cell r="K3262" t="str">
            <v>DRLI</v>
          </cell>
          <cell r="L3262">
            <v>38026</v>
          </cell>
          <cell r="N3262">
            <v>223</v>
          </cell>
          <cell r="P3262">
            <v>34</v>
          </cell>
          <cell r="Q3262">
            <v>0</v>
          </cell>
          <cell r="R3262">
            <v>9.5500001907348633</v>
          </cell>
          <cell r="S3262">
            <v>1.6200000047683716</v>
          </cell>
          <cell r="T3262">
            <v>0</v>
          </cell>
          <cell r="U3262">
            <v>0</v>
          </cell>
          <cell r="V3262">
            <v>24.909999847412109</v>
          </cell>
          <cell r="W3262" t="str">
            <v>CISCO_DAILY_BILL_DTL20040312.TXT</v>
          </cell>
          <cell r="X3262">
            <v>38061</v>
          </cell>
          <cell r="Z3262" t="str">
            <v>Print Summary</v>
          </cell>
        </row>
        <row r="3263">
          <cell r="E3263">
            <v>38085</v>
          </cell>
          <cell r="F3263">
            <v>29</v>
          </cell>
          <cell r="G3263">
            <v>256</v>
          </cell>
          <cell r="K3263" t="str">
            <v>DRLI</v>
          </cell>
          <cell r="L3263">
            <v>38056</v>
          </cell>
          <cell r="N3263">
            <v>221</v>
          </cell>
          <cell r="P3263">
            <v>35</v>
          </cell>
          <cell r="Q3263">
            <v>0</v>
          </cell>
          <cell r="R3263">
            <v>9.4700002670288086</v>
          </cell>
          <cell r="S3263">
            <v>1.6699999570846558</v>
          </cell>
          <cell r="T3263">
            <v>0</v>
          </cell>
          <cell r="U3263">
            <v>0</v>
          </cell>
          <cell r="V3263">
            <v>23.770000457763672</v>
          </cell>
          <cell r="W3263" t="str">
            <v>CISCO_DAILY_BILL_DTL20040409.TXT</v>
          </cell>
          <cell r="X3263">
            <v>38089</v>
          </cell>
          <cell r="Z3263" t="str">
            <v>Print Summary</v>
          </cell>
        </row>
        <row r="3264">
          <cell r="E3264">
            <v>38117</v>
          </cell>
          <cell r="F3264">
            <v>32</v>
          </cell>
          <cell r="G3264">
            <v>289</v>
          </cell>
          <cell r="K3264" t="str">
            <v>DRLI</v>
          </cell>
          <cell r="L3264">
            <v>38085</v>
          </cell>
          <cell r="N3264">
            <v>240</v>
          </cell>
          <cell r="P3264">
            <v>49</v>
          </cell>
          <cell r="Q3264">
            <v>0</v>
          </cell>
          <cell r="R3264">
            <v>6.6500000953674316</v>
          </cell>
          <cell r="S3264">
            <v>3.130000114440918</v>
          </cell>
          <cell r="T3264">
            <v>0</v>
          </cell>
          <cell r="U3264">
            <v>0</v>
          </cell>
          <cell r="V3264">
            <v>25.950000762939453</v>
          </cell>
          <cell r="W3264" t="str">
            <v>CISCO_DAILY_BILL_DTL20040512.TXT</v>
          </cell>
          <cell r="X3264">
            <v>38120</v>
          </cell>
          <cell r="Z3264" t="str">
            <v>Print Summary</v>
          </cell>
        </row>
        <row r="3265">
          <cell r="E3265">
            <v>38147</v>
          </cell>
          <cell r="F3265">
            <v>30</v>
          </cell>
          <cell r="G3265">
            <v>238</v>
          </cell>
          <cell r="K3265" t="str">
            <v>DRLI</v>
          </cell>
          <cell r="L3265">
            <v>38117</v>
          </cell>
          <cell r="N3265">
            <v>206</v>
          </cell>
          <cell r="P3265">
            <v>32</v>
          </cell>
          <cell r="Q3265">
            <v>0</v>
          </cell>
          <cell r="R3265">
            <v>5.6100001335144043</v>
          </cell>
          <cell r="S3265">
            <v>4.3899998664855957</v>
          </cell>
          <cell r="T3265">
            <v>0</v>
          </cell>
          <cell r="U3265">
            <v>0</v>
          </cell>
          <cell r="V3265">
            <v>23.010000228881836</v>
          </cell>
          <cell r="W3265" t="str">
            <v>CISCO_DAILY_BILL_DTL20040611.TXT</v>
          </cell>
          <cell r="X3265">
            <v>38152</v>
          </cell>
          <cell r="Z3265" t="str">
            <v>Print Summary</v>
          </cell>
        </row>
        <row r="3266">
          <cell r="E3266">
            <v>38179</v>
          </cell>
          <cell r="F3266">
            <v>32</v>
          </cell>
          <cell r="G3266">
            <v>286</v>
          </cell>
          <cell r="K3266" t="str">
            <v>DRLI</v>
          </cell>
          <cell r="L3266">
            <v>38147</v>
          </cell>
          <cell r="N3266">
            <v>254</v>
          </cell>
          <cell r="P3266">
            <v>32</v>
          </cell>
          <cell r="Q3266">
            <v>0</v>
          </cell>
          <cell r="R3266">
            <v>6.9200000762939453</v>
          </cell>
          <cell r="S3266">
            <v>4.3899998664855957</v>
          </cell>
          <cell r="T3266">
            <v>0</v>
          </cell>
          <cell r="U3266">
            <v>0</v>
          </cell>
          <cell r="V3266">
            <v>27.079999923706055</v>
          </cell>
          <cell r="W3266" t="str">
            <v>CISCO_DAILY_BILL_DTL20040713.TXT</v>
          </cell>
          <cell r="X3266">
            <v>38182</v>
          </cell>
          <cell r="Z3266" t="str">
            <v>Print Summary</v>
          </cell>
        </row>
        <row r="3267">
          <cell r="E3267">
            <v>38208</v>
          </cell>
          <cell r="F3267">
            <v>29</v>
          </cell>
          <cell r="G3267">
            <v>306</v>
          </cell>
          <cell r="K3267" t="str">
            <v>DRLI</v>
          </cell>
          <cell r="L3267">
            <v>38179</v>
          </cell>
          <cell r="N3267">
            <v>271</v>
          </cell>
          <cell r="P3267">
            <v>29</v>
          </cell>
          <cell r="Q3267">
            <v>6</v>
          </cell>
          <cell r="R3267">
            <v>7.380000114440918</v>
          </cell>
          <cell r="S3267">
            <v>3.9800000190734863</v>
          </cell>
          <cell r="T3267">
            <v>2.7400000095367432</v>
          </cell>
          <cell r="U3267">
            <v>0</v>
          </cell>
          <cell r="V3267">
            <v>30.579999923706055</v>
          </cell>
          <cell r="W3267" t="str">
            <v>CISCO_DAILY_BILL_DTL20040810.TXT</v>
          </cell>
          <cell r="X3267">
            <v>38210</v>
          </cell>
          <cell r="Z3267" t="str">
            <v>Print Summary</v>
          </cell>
        </row>
        <row r="3268">
          <cell r="E3268">
            <v>38239</v>
          </cell>
          <cell r="F3268">
            <v>31</v>
          </cell>
          <cell r="G3268">
            <v>325</v>
          </cell>
          <cell r="K3268" t="str">
            <v>DRLI</v>
          </cell>
          <cell r="L3268">
            <v>38208</v>
          </cell>
          <cell r="N3268">
            <v>286</v>
          </cell>
          <cell r="P3268">
            <v>30</v>
          </cell>
          <cell r="Q3268">
            <v>9</v>
          </cell>
          <cell r="R3268">
            <v>7.0300002098083496</v>
          </cell>
          <cell r="S3268">
            <v>4.070000171661377</v>
          </cell>
          <cell r="T3268">
            <v>4.070000171661377</v>
          </cell>
          <cell r="U3268">
            <v>0</v>
          </cell>
          <cell r="V3268">
            <v>32.639999389648438</v>
          </cell>
          <cell r="W3268" t="str">
            <v>CISCO_DAILY_BILL_DTL20040913.TXT</v>
          </cell>
          <cell r="X3268">
            <v>38244</v>
          </cell>
          <cell r="Z3268" t="str">
            <v>Print Summary</v>
          </cell>
        </row>
        <row r="3269">
          <cell r="E3269">
            <v>38181</v>
          </cell>
          <cell r="F3269">
            <v>29</v>
          </cell>
          <cell r="G3269">
            <v>1043</v>
          </cell>
          <cell r="K3269" t="str">
            <v>DR</v>
          </cell>
          <cell r="L3269">
            <v>38152</v>
          </cell>
          <cell r="N3269">
            <v>916</v>
          </cell>
          <cell r="P3269">
            <v>127</v>
          </cell>
          <cell r="Q3269">
            <v>0</v>
          </cell>
          <cell r="R3269">
            <v>-10.779999732971191</v>
          </cell>
          <cell r="S3269">
            <v>19.75</v>
          </cell>
          <cell r="T3269">
            <v>0</v>
          </cell>
          <cell r="U3269">
            <v>5.1399998664855957</v>
          </cell>
          <cell r="V3269">
            <v>136.33999633789063</v>
          </cell>
          <cell r="W3269" t="str">
            <v>CISCO_DAILY_BILL_DTL20040714.TXT</v>
          </cell>
          <cell r="X3269">
            <v>38183</v>
          </cell>
          <cell r="Z3269" t="str">
            <v>Print Summary</v>
          </cell>
        </row>
        <row r="3270">
          <cell r="E3270">
            <v>38210</v>
          </cell>
          <cell r="F3270">
            <v>29</v>
          </cell>
          <cell r="G3270">
            <v>1260</v>
          </cell>
          <cell r="K3270" t="str">
            <v>DR</v>
          </cell>
          <cell r="L3270">
            <v>38181</v>
          </cell>
          <cell r="N3270">
            <v>1116</v>
          </cell>
          <cell r="P3270">
            <v>110</v>
          </cell>
          <cell r="Q3270">
            <v>34</v>
          </cell>
          <cell r="R3270">
            <v>-13.140000343322754</v>
          </cell>
          <cell r="S3270">
            <v>17.110000610351563</v>
          </cell>
          <cell r="T3270">
            <v>22.040000915527344</v>
          </cell>
          <cell r="U3270">
            <v>6.2100000381469727</v>
          </cell>
          <cell r="V3270">
            <v>187.19000244140625</v>
          </cell>
          <cell r="W3270" t="str">
            <v>CISCO_DAILY_BILL_DTL20040812.TXT</v>
          </cell>
          <cell r="X3270">
            <v>38212</v>
          </cell>
          <cell r="Z3270" t="str">
            <v>Print Summary</v>
          </cell>
        </row>
        <row r="3271">
          <cell r="E3271">
            <v>38243</v>
          </cell>
          <cell r="F3271">
            <v>33</v>
          </cell>
          <cell r="G3271">
            <v>1579</v>
          </cell>
          <cell r="K3271" t="str">
            <v>DR</v>
          </cell>
          <cell r="L3271">
            <v>38210</v>
          </cell>
          <cell r="N3271">
            <v>1398</v>
          </cell>
          <cell r="P3271">
            <v>152</v>
          </cell>
          <cell r="Q3271">
            <v>29</v>
          </cell>
          <cell r="R3271">
            <v>-21.239999771118164</v>
          </cell>
          <cell r="S3271">
            <v>23.170000076293945</v>
          </cell>
          <cell r="T3271">
            <v>18.590000152587891</v>
          </cell>
          <cell r="U3271">
            <v>7.7800002098083496</v>
          </cell>
          <cell r="V3271">
            <v>230.55999755859375</v>
          </cell>
          <cell r="W3271" t="str">
            <v>CISCO_DAILY_BILL_DTL20040914.TXT</v>
          </cell>
          <cell r="X3271">
            <v>38245</v>
          </cell>
          <cell r="Z3271" t="str">
            <v>Print Summary</v>
          </cell>
        </row>
        <row r="3272">
          <cell r="E3272">
            <v>38180</v>
          </cell>
          <cell r="F3272">
            <v>31</v>
          </cell>
          <cell r="G3272">
            <v>1404</v>
          </cell>
          <cell r="K3272" t="str">
            <v>DR</v>
          </cell>
          <cell r="L3272">
            <v>38149</v>
          </cell>
          <cell r="N3272">
            <v>1147</v>
          </cell>
          <cell r="P3272">
            <v>257</v>
          </cell>
          <cell r="Q3272">
            <v>0</v>
          </cell>
          <cell r="R3272">
            <v>-13.5</v>
          </cell>
          <cell r="S3272">
            <v>39.970001220703125</v>
          </cell>
          <cell r="T3272">
            <v>0</v>
          </cell>
          <cell r="U3272">
            <v>6.9099998474121094</v>
          </cell>
          <cell r="V3272">
            <v>202.49000549316406</v>
          </cell>
          <cell r="W3272" t="str">
            <v>CISCO_DAILY_BILL_DTL20040714.TXT</v>
          </cell>
          <cell r="X3272">
            <v>38183</v>
          </cell>
          <cell r="Z3272" t="str">
            <v>Print Summary</v>
          </cell>
        </row>
        <row r="3273">
          <cell r="E3273">
            <v>38209</v>
          </cell>
          <cell r="F3273">
            <v>29</v>
          </cell>
          <cell r="G3273">
            <v>833</v>
          </cell>
          <cell r="K3273" t="str">
            <v>DR</v>
          </cell>
          <cell r="L3273">
            <v>38180</v>
          </cell>
          <cell r="N3273">
            <v>752</v>
          </cell>
          <cell r="P3273">
            <v>69</v>
          </cell>
          <cell r="Q3273">
            <v>12</v>
          </cell>
          <cell r="R3273">
            <v>-8.8500003814697266</v>
          </cell>
          <cell r="S3273">
            <v>10.729999542236328</v>
          </cell>
          <cell r="T3273">
            <v>7.7800002098083496</v>
          </cell>
          <cell r="U3273">
            <v>4.1100001335144043</v>
          </cell>
          <cell r="V3273">
            <v>102.33999633789063</v>
          </cell>
          <cell r="W3273" t="str">
            <v>CISCO_DAILY_BILL_DTL20040812.TXT</v>
          </cell>
          <cell r="X3273">
            <v>38212</v>
          </cell>
          <cell r="Z3273" t="str">
            <v>Print Summary</v>
          </cell>
        </row>
        <row r="3274">
          <cell r="E3274">
            <v>37817</v>
          </cell>
          <cell r="F3274">
            <v>15</v>
          </cell>
          <cell r="G3274">
            <v>162</v>
          </cell>
          <cell r="K3274" t="str">
            <v>DRLI</v>
          </cell>
          <cell r="L3274">
            <v>37802</v>
          </cell>
          <cell r="N3274">
            <v>140</v>
          </cell>
          <cell r="P3274">
            <v>20</v>
          </cell>
          <cell r="Q3274">
            <v>2</v>
          </cell>
          <cell r="R3274">
            <v>0.68000000715255737</v>
          </cell>
          <cell r="S3274">
            <v>3.440000057220459</v>
          </cell>
          <cell r="T3274">
            <v>1.3300000429153442</v>
          </cell>
          <cell r="U3274">
            <v>0</v>
          </cell>
          <cell r="V3274">
            <v>13.479999542236328</v>
          </cell>
          <cell r="W3274" t="str">
            <v>CISCO_DAILY_BILL_DTL20030807.TXT</v>
          </cell>
          <cell r="X3274">
            <v>37841</v>
          </cell>
          <cell r="Z3274" t="str">
            <v>Print Summary</v>
          </cell>
        </row>
        <row r="3275">
          <cell r="E3275">
            <v>37817</v>
          </cell>
          <cell r="F3275">
            <v>15</v>
          </cell>
          <cell r="G3275">
            <v>162</v>
          </cell>
          <cell r="K3275" t="str">
            <v>DRLI</v>
          </cell>
          <cell r="L3275">
            <v>37802</v>
          </cell>
          <cell r="N3275">
            <v>140</v>
          </cell>
          <cell r="P3275">
            <v>20</v>
          </cell>
          <cell r="Q3275">
            <v>2</v>
          </cell>
          <cell r="R3275">
            <v>0.68000000715255737</v>
          </cell>
          <cell r="S3275">
            <v>3.440000057220459</v>
          </cell>
          <cell r="T3275">
            <v>1.3300000429153442</v>
          </cell>
          <cell r="U3275">
            <v>0</v>
          </cell>
          <cell r="V3275">
            <v>13.479999542236328</v>
          </cell>
          <cell r="W3275" t="str">
            <v>ENTERED_MANUALLY_07_22_03</v>
          </cell>
          <cell r="X3275">
            <v>37824</v>
          </cell>
          <cell r="Z3275" t="str">
            <v>Print Summary</v>
          </cell>
        </row>
        <row r="3276">
          <cell r="E3276">
            <v>37846</v>
          </cell>
          <cell r="F3276">
            <v>29</v>
          </cell>
          <cell r="G3276">
            <v>309</v>
          </cell>
          <cell r="K3276" t="str">
            <v>DRLI</v>
          </cell>
          <cell r="L3276">
            <v>37817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DESCRIPTION"/>
      <sheetName val="RANGES"/>
      <sheetName val="REPORT RD (FAR)"/>
      <sheetName val="REPORT RD"/>
      <sheetName val="Attachment D"/>
      <sheetName val="REPORT MISC"/>
      <sheetName val="REPORT CA-1"/>
      <sheetName val="REPORT CA-2"/>
      <sheetName val="REPORT CA-3"/>
      <sheetName val="REPORT CA-4"/>
      <sheetName val="REPORT HIST"/>
      <sheetName val="SCENARIOS"/>
      <sheetName val="CA BASE MARGIN"/>
      <sheetName val="CA MC's"/>
      <sheetName val="CA ALLOCATORS"/>
      <sheetName val="CA EOR"/>
      <sheetName val="CA MISC INPUTS"/>
      <sheetName val="CA REG ACCTS"/>
      <sheetName val="CA STORAGE"/>
      <sheetName val="CA IPDC"/>
      <sheetName val="ITERATION"/>
      <sheetName val="SCG Res NGV Rate WP"/>
      <sheetName val="CA SUMMARY"/>
      <sheetName val="RD ALLOCATORS"/>
      <sheetName val="RD RES"/>
      <sheetName val="RD C CI"/>
      <sheetName val="RD C OTHER"/>
      <sheetName val="RD NC CI"/>
      <sheetName val="RD PKNG"/>
      <sheetName val="RD OTHER"/>
      <sheetName val="COMMODITY"/>
      <sheetName val="TRF-PS"/>
      <sheetName val="ACCT-CA1"/>
      <sheetName val="ACCT-CA2"/>
      <sheetName val="ACCT-CA3"/>
      <sheetName val="ACCT-CA4"/>
      <sheetName val="ACCT-CA5"/>
      <sheetName val="ACCT-CA6"/>
      <sheetName val="BILL IMPACT"/>
      <sheetName val="X_OVER"/>
      <sheetName val="EXEC_SUMMARY"/>
      <sheetName val="UCR PPP"/>
      <sheetName val="PPP Scenario"/>
      <sheetName val="PPP Summary"/>
      <sheetName val="RD PPP2"/>
      <sheetName val="PPP Costs"/>
      <sheetName val="CARE Costs"/>
      <sheetName val="PPP Bill Determinants"/>
      <sheetName val="CARE WACOG"/>
      <sheetName val="CARE TP"/>
      <sheetName val="3-Yr Rec TP"/>
      <sheetName val="Cushion Surcharg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 refreshError="1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Uinvestment"/>
      <sheetName val="LNG Revenue"/>
      <sheetName val="Revenues"/>
      <sheetName val="Return - For UnRegSub"/>
      <sheetName val="Validations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S"/>
      <sheetName val="BS FERC# Sum"/>
      <sheetName val="IS"/>
      <sheetName val="Topside"/>
      <sheetName val="PR tax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ge_ferc_12-99 -9-02_form1"/>
      <sheetName val="FERC 99 TB"/>
      <sheetName val="sdge FERC00 TB"/>
      <sheetName val="FERC 2001 TB"/>
      <sheetName val="FERC 2002 YTD TB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Input"/>
      <sheetName val="Model"/>
      <sheetName val="Book Provision"/>
      <sheetName val="Tax Provision"/>
      <sheetName val="QtrTrack"/>
      <sheetName val="ANALYSIS"/>
      <sheetName val="Deferred Tracking"/>
      <sheetName val="Payable"/>
      <sheetName val="A"/>
      <sheetName val="Dólares Chile 30.11.02"/>
      <sheetName val="MSQ Systems"/>
      <sheetName val="SDGE WC Data-2007"/>
      <sheetName val="PLAN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Sheet2"/>
    </sheetNames>
    <sheetDataSet>
      <sheetData sheetId="0" refreshError="1"/>
      <sheetData sheetId="1">
        <row r="3">
          <cell r="B3" t="str">
            <v>Asset Management</v>
          </cell>
          <cell r="E3" t="str">
            <v>O&amp;M</v>
          </cell>
        </row>
        <row r="4">
          <cell r="B4" t="str">
            <v>Smart Grid</v>
          </cell>
          <cell r="E4" t="str">
            <v>Refundable</v>
          </cell>
        </row>
        <row r="5">
          <cell r="B5" t="str">
            <v>Customer Care</v>
          </cell>
          <cell r="E5" t="str">
            <v>Capital</v>
          </cell>
        </row>
        <row r="6">
          <cell r="B6" t="str">
            <v>Field Force</v>
          </cell>
        </row>
        <row r="7">
          <cell r="B7" t="str">
            <v>IT Initiatives</v>
          </cell>
        </row>
        <row r="8">
          <cell r="B8" t="str">
            <v>PMO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eguros (PPC)"/>
      <sheetName val="XREF"/>
      <sheetName val="Integración  Pagos Ant. (PPC)"/>
      <sheetName val="Tickmarks"/>
      <sheetName val="Unmet_Need"/>
      <sheetName val="SAR-INFO"/>
      <sheetName val="ER GTS"/>
      <sheetName val="Elim"/>
      <sheetName val="BG GT "/>
      <sheetName val="BG TIH"/>
      <sheetName val="BG GTS "/>
      <sheetName val="BG TSE"/>
      <sheetName val="Bal GT"/>
      <sheetName val=" Part"/>
      <sheetName val="ER GT "/>
      <sheetName val="ER TIH"/>
      <sheetName val="ER TSE"/>
      <sheetName val="ER Con"/>
      <sheetName val="SLS CM"/>
      <sheetName val="uso"/>
      <sheetName val="IMSS"/>
      <sheetName val="Estado"/>
      <sheetName val="FF33-1&amp;"/>
      <sheetName val="2003"/>
      <sheetName val="Muestreo"/>
      <sheetName val="Renta"/>
      <sheetName val="Electricidad"/>
      <sheetName val="ER09"/>
      <sheetName val="SAR E INFONAVIT"/>
      <sheetName val="C-1"/>
      <sheetName val="Significant Processes"/>
      <sheetName val="EMPLEADOS"/>
      <sheetName val="Integracion de Ctas x Pagar"/>
      <sheetName val="ANALYSIS JUNEFOR PP02 old"/>
      <sheetName val="Analysis"/>
      <sheetName val="Amarre (7 CEDULAS)"/>
      <sheetName val="Amarre de Honorarios"/>
      <sheetName val="DEPRECIACION"/>
      <sheetName val="FCCREDITOS"/>
      <sheetName val="FP"/>
      <sheetName val=".1 Lead"/>
      <sheetName val="GASTOS  8310.1"/>
      <sheetName val="Drop-Down Lists"/>
      <sheetName val="Revisión Analitica"/>
      <sheetName val="Resumen"/>
      <sheetName val="Revisión de PS"/>
      <sheetName val="submuestreo"/>
      <sheetName val="SEMANAS"/>
      <sheetName val="PARTIDAS IND."/>
      <sheetName val="Capital"/>
      <sheetName val="Sheet1"/>
      <sheetName val="R.P."/>
      <sheetName val="Währung"/>
      <sheetName val="Notes &amp; Change Log"/>
      <sheetName val="INPC"/>
      <sheetName val="SUMMARY SCRAP 2002"/>
      <sheetName val="2008_vs_2007"/>
      <sheetName val="C-2"/>
      <sheetName val="Consolidated Domestic"/>
      <sheetName val="Recovered_Sheet1"/>
      <sheetName val="Settings"/>
      <sheetName val="Revision History"/>
      <sheetName val="Check"/>
      <sheetName val="Print"/>
      <sheetName val="Changes from 19 Packet"/>
      <sheetName val="Instructions"/>
      <sheetName val="Commodity SOP"/>
      <sheetName val="Cover"/>
      <sheetName val="Table of Contents"/>
      <sheetName val="Assumptions"/>
      <sheetName val="Waterfall"/>
      <sheetName val="Cost Change"/>
      <sheetName val="Volume"/>
      <sheetName val="Cost Reductions"/>
      <sheetName val="Commodities"/>
      <sheetName val="Headcount"/>
      <sheetName val="Summary"/>
      <sheetName val="Overhead"/>
      <sheetName val="Direct Variances"/>
      <sheetName val="OPC"/>
      <sheetName val="MPE FY20 AOP LC"/>
      <sheetName val="MPE FY20 AOP USD"/>
      <sheetName val="P&amp;L FY20 AOP USD"/>
      <sheetName val="MPE FY19 Fcst03 USD"/>
      <sheetName val="Supplemetal---&gt;&gt;"/>
      <sheetName val="Loss Allowance"/>
      <sheetName val="TOH"/>
      <sheetName val="Allocations"/>
      <sheetName val="COP"/>
      <sheetName val="Capacity_"/>
      <sheetName val="MBR"/>
      <sheetName val="WBS"/>
      <sheetName val="Worksheet in 5500 PAGOS ANTICIP"/>
      <sheetName val="Chicopee OH Exp"/>
      <sheetName val="GtosFab"/>
      <sheetName val="calculo"/>
      <sheetName val="01-6422"/>
      <sheetName val="01-6421"/>
      <sheetName val="01-6423"/>
      <sheetName val="Rules"/>
      <sheetName val="TABLAS DE CALCULO"/>
      <sheetName val="PRUEBA DE INGRESOS"/>
      <sheetName val="AF Extranjeros"/>
      <sheetName val="TB TJ Adjusted 2.2.18"/>
      <sheetName val="TB TJ-Arc Prior"/>
      <sheetName val="Balance Sheet"/>
      <sheetName val="Profit &amp; Loss"/>
      <sheetName val="Aug19"/>
      <sheetName val="July19"/>
      <sheetName val="June19"/>
      <sheetName val="May19"/>
      <sheetName val="Apr19"/>
      <sheetName val="Mar19"/>
      <sheetName val="Feb19"/>
      <sheetName val="Jan19"/>
      <sheetName val="Sep19"/>
      <sheetName val="Oct19"/>
      <sheetName val="Nov19"/>
      <sheetName val="Dec19"/>
      <sheetName val="Dec15"/>
      <sheetName val="AOC"/>
      <sheetName val="FX"/>
      <sheetName val="JE entry"/>
      <sheetName val="Instrucciones"/>
      <sheetName val="Informer"/>
      <sheetName val="Historic ER"/>
      <sheetName val="Altas 2001"/>
      <sheetName val="Bs agotados"/>
      <sheetName val="Pruebas Globales nov"/>
      <sheetName val="INVTRAN  YASA MD"/>
      <sheetName val="Concil ISR"/>
      <sheetName val="ISR Diferido"/>
      <sheetName val="presupuestado"/>
      <sheetName val="Pago Anticipado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heet1"/>
      <sheetName val="XREF"/>
      <sheetName val="Tickmarks"/>
      <sheetName val="Lead 5300"/>
      <sheetName val="5300.1"/>
      <sheetName val="5300.3"/>
      <sheetName val="5300.2"/>
      <sheetName val="5300.4"/>
      <sheetName val="Razonabilidad IVA"/>
      <sheetName val="Antiguedades"/>
      <sheetName val="limite"/>
      <sheetName val="Integración"/>
      <sheetName val="Mvt Imobilizado"/>
      <sheetName val="Lists"/>
      <sheetName val="Table Maint"/>
      <sheetName val="Indice"/>
      <sheetName val="1"/>
      <sheetName val="2"/>
      <sheetName val="3"/>
      <sheetName val="4"/>
      <sheetName val="5"/>
      <sheetName val="Planeación"/>
      <sheetName val="ER GTS"/>
      <sheetName val="9-Concentrado PP"/>
      <sheetName val="Gastos_MadridWE"/>
      <sheetName val="Prov Siemens"/>
      <sheetName val="Dpn. Fiscal"/>
      <sheetName val="inventarios"/>
      <sheetName val="AJUSTE INFLAC."/>
      <sheetName val=""/>
      <sheetName val="Consolidated Domestic"/>
      <sheetName val="C-26 IA NA"/>
      <sheetName val="Terreno"/>
      <sheetName val="Edo. Cto."/>
      <sheetName val="ISR"/>
      <sheetName val="Resumen altas y bajas "/>
      <sheetName val="IMSS"/>
      <sheetName val="RETIRO-INFO"/>
      <sheetName val="1.80% ESTADO"/>
      <sheetName val="VARI CAMB"/>
      <sheetName val="Depreciación Fiscal"/>
      <sheetName val="TC APLICABLE 2004"/>
      <sheetName val="Recovered_Sheet1"/>
      <sheetName val="Settings"/>
      <sheetName val="Revision History"/>
      <sheetName val="Check"/>
      <sheetName val="Print"/>
      <sheetName val="Changes from 19 Packet"/>
      <sheetName val="Instructions"/>
      <sheetName val="Commodity SOP"/>
      <sheetName val="Cover"/>
      <sheetName val="Table of Contents"/>
      <sheetName val="Assumptions"/>
      <sheetName val="Waterfall"/>
      <sheetName val="Cost Change"/>
      <sheetName val="Volume"/>
      <sheetName val="Cost Reductions"/>
      <sheetName val="Capital"/>
      <sheetName val="Commodities"/>
      <sheetName val="Headcount"/>
      <sheetName val="Summary"/>
      <sheetName val="Overhead"/>
      <sheetName val="Direct Variances"/>
      <sheetName val="OPC"/>
      <sheetName val="MPE FY20 AOP LC"/>
      <sheetName val="MPE FY20 AOP USD"/>
      <sheetName val="P&amp;L FY20 AOP USD"/>
      <sheetName val="MPE FY19 Fcst03 USD"/>
      <sheetName val="Supplemetal---&gt;&gt;"/>
      <sheetName val="Loss Allowance"/>
      <sheetName val="TOH"/>
      <sheetName val="Allocations"/>
      <sheetName val="COP"/>
      <sheetName val="Capacity_"/>
      <sheetName val="FF33-1&amp;"/>
      <sheetName val="PRIMERO"/>
      <sheetName val="AF Extranjeros"/>
      <sheetName val="Salary"/>
      <sheetName val="salesmay"/>
      <sheetName val="Resultado Fiscal 2005"/>
      <sheetName val="Conciliación"/>
      <sheetName val="Concil ISR"/>
      <sheetName val="ISR Diferido"/>
      <sheetName val="Conc"/>
      <sheetName val="TABLAS DE CALCULO"/>
      <sheetName val="Reconciliation"/>
      <sheetName val="BS1 Displa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240726%20SDGE%20Balancing%20and%20Memo%20Accounts%20for%20Wildfire%20Mitigations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20240726%20SDGE%20Balancing%20and%20Memo%20Accounts%20for%20Wildfire%20Mitigations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fuentes\OneDrive%20-%20Sempra%20Energy\AFuentes\Documents\My%20Docs\Finance\GRC\RH%20Analysis\SPD\20240604%20SDGE%20Balancing%20and%20Memo%20Accounts%20for%20Wildfire%20Mitigations_07.19.24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Hom\AppData\Local\Microsoft\Windows\INetCache\Content.Outlook\Z0H37D76\WMP%20Track%202%20Financial%20Table%20WPs_2.5.24%20(Clean)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m, Ryan" refreshedDate="45498.625556250001" createdVersion="8" refreshedVersion="8" minRefreshableVersion="3" recordCount="46" xr:uid="{2D7FDC53-4FF4-4C3A-B157-D882CF4F44F1}">
  <cacheSource type="worksheet">
    <worksheetSource ref="A2:O48" sheet="Units" r:id="rId2"/>
  </cacheSource>
  <cacheFields count="17">
    <cacheField name="Category" numFmtId="0">
      <sharedItems count="12">
        <s v="Risk Assessment and Mapping"/>
        <s v="Situational Awareness and Forecasting"/>
        <s v="Grid Design and System Hardening"/>
        <s v="Grid Design and System Hardening (Covered Conductor)"/>
        <s v="Grid Design and System Hardening (Undergrounding)"/>
        <s v="Asset Management and Inspections"/>
        <s v="Vegetation Management and Inspections"/>
        <s v="Grid Operations and Protocols"/>
        <s v="Data Governance"/>
        <s v="Resource Allocation Methodology"/>
        <s v="Emergency Planning and Preparedness"/>
        <s v="Stakeholder Cooperation and Community Engagement"/>
      </sharedItems>
    </cacheField>
    <cacheField name="Initiative" numFmtId="0">
      <sharedItems/>
    </cacheField>
    <cacheField name="Unit Type" numFmtId="0">
      <sharedItems containsMixedTypes="1" containsNumber="1" containsInteger="1" minValue="0" maxValue="0"/>
    </cacheField>
    <cacheField name="2019 Units" numFmtId="0">
      <sharedItems containsMixedTypes="1" containsNumber="1" minValue="0" maxValue="86075"/>
    </cacheField>
    <cacheField name="2019 Capital $" numFmtId="44">
      <sharedItems containsSemiMixedTypes="0" containsString="0" containsNumber="1" minValue="0" maxValue="124653.6016853555"/>
    </cacheField>
    <cacheField name="2019 O&amp;M $" numFmtId="44">
      <sharedItems containsSemiMixedTypes="0" containsString="0" containsNumber="1" minValue="0" maxValue="13556.783979999987"/>
    </cacheField>
    <cacheField name="2020 Units" numFmtId="0">
      <sharedItems containsSemiMixedTypes="0" containsString="0" containsNumber="1" minValue="0" maxValue="86490"/>
    </cacheField>
    <cacheField name="2020 Capital $" numFmtId="44">
      <sharedItems containsSemiMixedTypes="0" containsString="0" containsNumber="1" minValue="0" maxValue="137412.2258485904"/>
    </cacheField>
    <cacheField name="2020 O&amp;M $" numFmtId="44">
      <sharedItems containsSemiMixedTypes="0" containsString="0" containsNumber="1" minValue="0" maxValue="45963.915629999756"/>
    </cacheField>
    <cacheField name="2021 Units" numFmtId="0">
      <sharedItems containsSemiMixedTypes="0" containsString="0" containsNumber="1" containsInteger="1" minValue="0" maxValue="86490"/>
    </cacheField>
    <cacheField name="2021 Capital $" numFmtId="44">
      <sharedItems containsSemiMixedTypes="0" containsString="0" containsNumber="1" minValue="0" maxValue="96479.284833477344"/>
    </cacheField>
    <cacheField name="2021 O&amp;M $" numFmtId="44">
      <sharedItems containsSemiMixedTypes="0" containsString="0" containsNumber="1" minValue="0" maxValue="33170.395419999651"/>
    </cacheField>
    <cacheField name="2022 Units" numFmtId="0">
      <sharedItems containsSemiMixedTypes="0" containsString="0" containsNumber="1" minValue="0" maxValue="86821"/>
    </cacheField>
    <cacheField name="2022 Capital $" numFmtId="44">
      <sharedItems containsSemiMixedTypes="0" containsString="0" containsNumber="1" minValue="0" maxValue="131207.93997127799"/>
    </cacheField>
    <cacheField name="2022 O&amp;M $" numFmtId="44">
      <sharedItems containsSemiMixedTypes="0" containsString="0" containsNumber="1" minValue="0" maxValue="44755.056219999693"/>
    </cacheField>
    <cacheField name="4-Year Capital" numFmtId="0" formula="'2019 Capital $'+'2020 Capital $'+'2021 Capital $'+'2022 Capital $'" databaseField="0"/>
    <cacheField name="4-Year O&amp;M" numFmtId="0" formula="'2019 O&amp;M $'+'2020 O&amp;M $'+'2021 O&amp;M $'+'2022 O&amp;M $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m, Ryan" refreshedDate="45498.631757754629" createdVersion="8" refreshedVersion="8" minRefreshableVersion="3" recordCount="46" xr:uid="{F9BD444C-1A39-4964-8939-44015D540BE1}">
  <cacheSource type="worksheet">
    <worksheetSource ref="A2:Z48" sheet="Costs" r:id="rId2"/>
  </cacheSource>
  <cacheFields count="32">
    <cacheField name="Category" numFmtId="0">
      <sharedItems count="12">
        <s v="Risk Assessment and Mapping"/>
        <s v="Situational Awareness and Forecasting"/>
        <s v="Grid Design and System Hardening"/>
        <s v="Grid Design and System Hardening (Covered Conductor)"/>
        <s v="Grid Design and System Hardening (Undergrounding)"/>
        <s v="Asset Management and Inspections"/>
        <s v="Vegetation Management and Inspections"/>
        <s v="Grid Operations and Protocols"/>
        <s v="Data Governance"/>
        <s v="Resource Allocation Methodology"/>
        <s v="Emergency Planning and Preparedness"/>
        <s v="Stakeholder Cooperation and Community Engagement"/>
      </sharedItems>
    </cacheField>
    <cacheField name="Initiative" numFmtId="0">
      <sharedItems/>
    </cacheField>
    <cacheField name="2019 Actual Capital" numFmtId="44">
      <sharedItems containsSemiMixedTypes="0" containsString="0" containsNumber="1" minValue="0" maxValue="124653.6016853555"/>
    </cacheField>
    <cacheField name="2019 Actual O&amp;M" numFmtId="44">
      <sharedItems containsSemiMixedTypes="0" containsString="0" containsNumber="1" minValue="0" maxValue="13556.783979999987"/>
    </cacheField>
    <cacheField name="2019 Authorized Capital" numFmtId="44">
      <sharedItems containsSemiMixedTypes="0" containsString="0" containsNumber="1" minValue="0" maxValue="114398.861"/>
    </cacheField>
    <cacheField name="2019 Authorized O&amp;M" numFmtId="44">
      <sharedItems containsSemiMixedTypes="0" containsString="0" containsNumber="1" minValue="0" maxValue="12196.621999999999"/>
    </cacheField>
    <cacheField name="2019 Differential Capital" numFmtId="44">
      <sharedItems containsSemiMixedTypes="0" containsString="0" containsNumber="1" minValue="-48561.951380954997" maxValue="10254.7406853555"/>
    </cacheField>
    <cacheField name="2019 Differential O&amp;M" numFmtId="44">
      <sharedItems containsSemiMixedTypes="0" containsString="0" containsNumber="1" minValue="-11628.937999999976" maxValue="13556.783979999987"/>
    </cacheField>
    <cacheField name="2020 Actual Capital" numFmtId="44">
      <sharedItems containsSemiMixedTypes="0" containsString="0" containsNumber="1" minValue="0" maxValue="137412.2258485904"/>
    </cacheField>
    <cacheField name="2020 Actual O&amp;M" numFmtId="44">
      <sharedItems containsSemiMixedTypes="0" containsString="0" containsNumber="1" minValue="0" maxValue="45963.915629999756"/>
    </cacheField>
    <cacheField name="2020 Authorized Capital" numFmtId="44">
      <sharedItems containsSemiMixedTypes="0" containsString="0" containsNumber="1" minValue="0" maxValue="54759.169873551939"/>
    </cacheField>
    <cacheField name="2020 Authorized O&amp;M" numFmtId="44">
      <sharedItems containsSemiMixedTypes="0" containsString="0" containsNumber="1" minValue="0" maxValue="12519.135827745762"/>
    </cacheField>
    <cacheField name="2020 Differential Capital" numFmtId="44">
      <sharedItems containsSemiMixedTypes="0" containsString="0" containsNumber="1" minValue="-1977.1224509648637" maxValue="82653.055975038471"/>
    </cacheField>
    <cacheField name="2020 Differential O&amp;M" numFmtId="44">
      <sharedItems containsSemiMixedTypes="0" containsString="0" containsNumber="1" minValue="-11622.238877745731" maxValue="45963.915629999756"/>
    </cacheField>
    <cacheField name="2021 Actual Capital" numFmtId="44">
      <sharedItems containsSemiMixedTypes="0" containsString="0" containsNumber="1" minValue="0" maxValue="96479.284833477344"/>
    </cacheField>
    <cacheField name="2021 Actual O&amp;M" numFmtId="44">
      <sharedItems containsSemiMixedTypes="0" containsString="0" containsNumber="1" minValue="0" maxValue="33170.395419999651"/>
    </cacheField>
    <cacheField name="2021 Authorized Capital" numFmtId="44">
      <sharedItems containsSemiMixedTypes="0" containsString="0" containsNumber="1" minValue="0" maxValue="56515.892045658889"/>
    </cacheField>
    <cacheField name="2021 Authorized O&amp;M" numFmtId="44">
      <sharedItems containsSemiMixedTypes="0" containsString="0" containsNumber="1" minValue="0" maxValue="12828.398061160016"/>
    </cacheField>
    <cacheField name="2021 Differential Capital" numFmtId="44">
      <sharedItems containsSemiMixedTypes="0" containsString="0" containsNumber="1" minValue="-1247.1225511720841" maxValue="70533.584512874993"/>
    </cacheField>
    <cacheField name="2021 Differential O&amp;M" numFmtId="44">
      <sharedItems containsSemiMixedTypes="0" containsString="0" containsNumber="1" minValue="-11084.072901160062" maxValue="33170.395419999651"/>
    </cacheField>
    <cacheField name="2022 Actual Capital" numFmtId="44">
      <sharedItems containsSemiMixedTypes="0" containsString="0" containsNumber="1" minValue="0" maxValue="131207.93997127799"/>
    </cacheField>
    <cacheField name="2022 Actual O&amp;M" numFmtId="44">
      <sharedItems containsSemiMixedTypes="0" containsString="0" containsNumber="1" minValue="0" maxValue="44755.056219999693"/>
    </cacheField>
    <cacheField name="2022 Authorized Capital" numFmtId="44">
      <sharedItems containsSemiMixedTypes="0" containsString="0" containsNumber="1" minValue="0" maxValue="57985.63757889242"/>
    </cacheField>
    <cacheField name="2022 Authorized O&amp;M" numFmtId="44">
      <sharedItems containsSemiMixedTypes="0" containsString="0" containsNumber="1" minValue="0" maxValue="13083.451555665686"/>
    </cacheField>
    <cacheField name="2022 Differential Capital" numFmtId="44">
      <sharedItems containsSemiMixedTypes="0" containsString="0" containsNumber="1" minValue="-35732.24448651039" maxValue="131207.93997127799"/>
    </cacheField>
    <cacheField name="2022 Differential O&amp;M" numFmtId="44">
      <sharedItems containsSemiMixedTypes="0" containsString="0" containsNumber="1" minValue="-11662.351755665763" maxValue="44755.056219999693"/>
    </cacheField>
    <cacheField name="4-Year Act Cap" numFmtId="0" formula="'2019 Actual Capital'+'2020 Actual Capital'+'2021 Actual Capital'+'2022 Actual Capital'" databaseField="0"/>
    <cacheField name="4-Yr Act O&amp;M" numFmtId="0" formula="'2019 Actual O&amp;M'+'2020 Actual O&amp;M'+'2021 Actual O&amp;M'+'2022 Actual O&amp;M'" databaseField="0"/>
    <cacheField name="4-Year Auth Cap" numFmtId="0" formula="'2019 Authorized Capital'+'2020 Authorized Capital'+'2021 Authorized Capital'+'2022 Authorized Capital'" databaseField="0"/>
    <cacheField name="4-Yr Auth O&amp;M" numFmtId="0" formula="'2019 Authorized O&amp;M'+'2020 Authorized O&amp;M'+'2021 Authorized O&amp;M'+'2022 Authorized O&amp;M'" databaseField="0"/>
    <cacheField name="4-Yr Diff Cap" numFmtId="0" formula="SUM('2019 Differential Capital','2020 Differential Capital','2021 Differential Capital','2022 Differential Capital')" databaseField="0"/>
    <cacheField name="4-Yr Diff O&amp;M" numFmtId="0" formula="SUM('2019 Differential O&amp;M','2020 Differential O&amp;M','2021 Differential O&amp;M','2022 Differential O&amp;M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uentes, Adam" refreshedDate="45492.575967129633" createdVersion="8" refreshedVersion="8" minRefreshableVersion="3" recordCount="78" xr:uid="{4C630358-B93A-4DC2-9746-26086306082D}">
  <cacheSource type="worksheet">
    <worksheetSource ref="A2:O80" sheet="2024 GRC Extract" r:id="rId2"/>
  </cacheSource>
  <cacheFields count="15">
    <cacheField name="PCAT" numFmtId="0">
      <sharedItems count="2">
        <s v="O&amp;M"/>
        <s v="Capital"/>
      </sharedItems>
    </cacheField>
    <cacheField name="2023 WMP Category" numFmtId="0">
      <sharedItems containsBlank="1"/>
    </cacheField>
    <cacheField name="2022 WMP Category" numFmtId="0">
      <sharedItems count="21">
        <s v="Emergency Planning &amp; Preparedness"/>
        <s v="Situational Awareness &amp; Forecasting"/>
        <s v="Grid Design &amp; System Hardening"/>
        <s v="Grid Design &amp; System Hardening (Undergrounding)"/>
        <s v="Grid Design &amp; System Hardening (Covered Conductor)"/>
        <s v="Asset Management &amp; Inspections"/>
        <s v="Vegetation Management &amp; Inspections"/>
        <s v="Vegetation Mgmt. &amp; Insp. - Tree Trimming Only"/>
        <s v="Grid Operations &amp; Protocols"/>
        <s v="Resource Allocation Methodology"/>
        <s v="Risk Assessment &amp; Mapping"/>
        <s v="Data Governance"/>
        <s v="Stakeholder Cooperation &amp; Community Engagement"/>
        <s v="Vegetation Mgmt &amp; Insp. - Tree Trimming Only" u="1"/>
        <s v="Situational Awareness and Forecasting" u="1"/>
        <s v="Grid Operations &amp; Operating Protocols" u="1"/>
        <s v="Grid Design and System Hardening" u="1"/>
        <s v="Grid Design and System Hardening (Undergrounding)" u="1"/>
        <s v="Emergency Planning and Preparedness" u="1"/>
        <s v="Grid Design and System Hardening (Covered Conductor)" u="1"/>
        <s v="Stakeholder Cooperation and Community Engagement" u="1"/>
      </sharedItems>
    </cacheField>
    <cacheField name="WMP Initiative" numFmtId="0">
      <sharedItems containsBlank="1"/>
    </cacheField>
    <cacheField name="Workpaper Group" numFmtId="0">
      <sharedItems count="78">
        <s v="1WM001-000"/>
        <s v="1WM002-000"/>
        <s v="1WM003-000"/>
        <s v="11.5% of WM003"/>
        <s v="2.33% of WM003"/>
        <s v="86.17% of WM003"/>
        <s v="1WM004-000"/>
        <s v="1WM005-000"/>
        <s v="49.14% of 1WM005-000"/>
        <s v="43.87% of 1WM005-000"/>
        <s v="6.99% of 1WM005-000"/>
        <s v="1WM005-001"/>
        <s v="18.40% of 1WM005-001"/>
        <s v="81.60% of 1WM005-001"/>
        <s v="1WM006-000"/>
        <s v="1WM007-000"/>
        <s v="1WM007-001"/>
        <s v="1WM007-002"/>
        <s v="1WM008-000"/>
        <s v="80.52% of WM008"/>
        <s v="19.48% of WM008"/>
        <s v="191340.001"/>
        <s v="192420.001"/>
        <s v="192450.001"/>
        <s v="192450.002"/>
        <s v="192460.001"/>
        <s v="192460.002"/>
        <s v="192470.001"/>
        <s v="192470.002"/>
        <s v="192480.001"/>
        <s v="192490.001"/>
        <s v="192490.002"/>
        <s v="192490.003"/>
        <s v="192490.004"/>
        <s v="192490.005"/>
        <s v="197800.001"/>
        <s v="198730.001"/>
        <s v="198730.002"/>
        <s v="201270.001"/>
        <s v="202400.001"/>
        <s v="202480.001"/>
        <s v="202480.002"/>
        <s v="202580.001"/>
        <s v="202770.001"/>
        <s v="202770.002"/>
        <s v="202770.003"/>
        <s v="202770.004"/>
        <s v="202820.001"/>
        <s v="202820.002"/>
        <s v="202840.001"/>
        <s v="202850.001"/>
        <s v="208770.001"/>
        <s v="208900.001"/>
        <s v="208900.002"/>
        <s v="208910.001"/>
        <s v="212550.001"/>
        <s v="212560.001"/>
        <s v="218770.001"/>
        <s v="218770.002"/>
        <s v="218770.003"/>
        <s v="218790.001"/>
        <s v="218790.002"/>
        <s v="218820.001"/>
        <s v="218840.001"/>
        <s v="218860.001"/>
        <s v="222420.001"/>
        <s v="002390.001"/>
        <s v="002390.002"/>
        <s v="002390.003"/>
        <s v="002390.004"/>
        <s v="081650.001"/>
        <s v="112530.001"/>
        <s v="141400.001"/>
        <s v="141400.002"/>
        <s v="141400.003"/>
        <s v="141400.004"/>
        <s v="152590.001"/>
        <s v="152590.002"/>
      </sharedItems>
    </cacheField>
    <cacheField name="Description" numFmtId="0">
      <sharedItems containsBlank="1" count="66">
        <s v="Emergency Planning &amp; Preparedness"/>
        <s v="Situational Awareness and Forecasting"/>
        <s v="Grid Design &amp; System Hardening"/>
        <m/>
        <s v="Asset Management &amp; Inspections"/>
        <s v="Vegetation Mgmt &amp; Insp"/>
        <s v="Vegetation Mgmt &amp; Insp. - Tree Trimming Only"/>
        <s v="Grid Operations &amp; Operating Protocols"/>
        <s v="Resource Allocation Methodology"/>
        <s v="Risk Assessment &amp; Mapping"/>
        <s v="Data Governance"/>
        <s v="Stakeholder Cooperation &amp; Community Engagement"/>
        <s v="RAMP - HFTD Transmission Fiber Optics"/>
        <s v="RAMP HFTD Expulsion Fuse Replacements"/>
        <s v="RAMP PSPS Engineering Enhancements"/>
        <s v="RAMP PSPS Engineering Enhancements - Electric General (Same RAMP item as 192450.001"/>
        <s v="RAMP Strategic Undergrounding"/>
        <s v="RAMP Strategic Undergrounding - Common Eqmt (Same RAMP item as 192460.001)"/>
        <s v="RAMP Advanced Station Integration and Forecast"/>
        <s v="RAMP Advanced Station Integration and Forecast (Same RAMP as 192470.001)"/>
        <s v="RAMP Fire Science Enhancements"/>
        <s v="RAMP Microgrids - Q1 2022 ISD"/>
        <s v="RAMP Microgirds - RAAB Site (Same RAMP Item as 0192490.001)"/>
        <s v="RAMP Microgrids - 2023 ISDs (Same RAMP Item as 0192490.001)"/>
        <s v="RAMP Microgrids - 2023 ISD Solar Costs  (Same RAMP Item as 0192490.001)"/>
        <s v="RAMP Microgrids - Off Grid Power Solutions (Same RAMP Item as 0192490.001)"/>
        <s v="RAMP Emergency Operations Center Improvements"/>
        <s v="RAMP WMP Private LTE"/>
        <s v="RAMP WMP Private LTE - License Fees (Same RAMP item as 19873.001)"/>
        <s v="RAMP - Transmission CMP (Distribution Costs)"/>
        <s v="RAMP - Meteorology Super Computer Replacement"/>
        <s v="RAMP - Drone Investigation Assessment &amp; Repair"/>
        <s v="RAMP Drone Investigation Assessment &amp; Repair - Software (Same RAMP Item as 20248.001)"/>
        <s v="RAMP - HFTD SCADA Capacitor Replacement"/>
        <s v="RAMP Aviation Firefighting Program - Firehawk Helicoptor"/>
        <s v="RAMP Aviation Firefighting Program - Airbus Helicoptor (Same RAMP Item as 20277.001)"/>
        <s v="RAMP Aviation Firefighting Program - Unmanned Aerial Systems (Same RAMP Item as 20277.001)"/>
        <s v="RAMP - Aviation Training Acquisition (Same RAMP Item as 20277.001)"/>
        <s v="RAMP Lightning Arrestor Replacement Program"/>
        <s v="RAMP - Avian Protection HFTD"/>
        <s v="RAMP OH System Traditional Hardening"/>
        <s v="RAMP OH System Covered Conductor"/>
        <s v="RAMP - Circuit Risk Index"/>
        <s v="RAMP - PSPS Mobile and ENS Enhancements"/>
        <s v="RAMP - PSPP Mobile App (Same RAMP as 20890.001)"/>
        <s v="RAMP - Centralized Repository for Data"/>
        <s v="RAMP Helicopter IR &amp; HD Cameras"/>
        <s v="RAMP Aviation Firefighting Program - Firehawk, Bell 412"/>
        <s v="RAMP - WMP Asset Investment Prioritization"/>
        <s v="RAMP - Asset Investment Prioritization Phase 2 (Same RAMP item as 218770.001)"/>
        <s v="RAMP - Asset Investment Prioritization Phase 3 (Same RAMP item as 218770.001)"/>
        <s v="RAMP - EMO Noggin Phase 3"/>
        <s v="RAMP - EMO Noggin Phase 4 (Same RAMP item as 218790.001"/>
        <s v="RAMP - EMO Digital Fortress"/>
        <s v="RAMP - WMP Advanced Analytics"/>
        <s v="RAMP - Public Safety Partner Portal Enhancement"/>
        <s v="RAMP - High Risk Pole Replacement Program HFTD"/>
        <s v="RAMP Pole Replacement and Reinforcement in HFTD"/>
        <s v="RAMP CNF Fire Hardening"/>
        <s v="RAMP - Wireless Fault Indicators"/>
        <s v="RAMP - OH Transmission Fire Hardening (Dist. Underbuild) - 2022 ISDs"/>
        <s v="RAMP OH Transmission Fire Hardening (Dist. Underbuild) 2023 ISDs (Same RAMP Item as 141400.001)"/>
        <s v="OH Transmission Fire Hardening (Dist. Underbuild) - 2024 ISDs (Same RAMP Item as 141400.001)"/>
        <s v="RAMP OH Transmission Fire Hardening (Dist. Underbuild) - 2024-2 ISDs (Same RAMP Item as 141400.001)"/>
        <s v="RAMP - Advanced Protection"/>
        <s v="Advanced Protection - Electric General (Same RAMP item as 152590.001)"/>
      </sharedItems>
    </cacheField>
    <cacheField name="NSS/USS" numFmtId="0">
      <sharedItems containsDate="1" containsBlank="1" containsMixedTypes="1" minDate="2022-01-31T00:00:00" maxDate="2025-01-01T00:00:00"/>
    </cacheField>
    <cacheField name="Labor" numFmtId="164">
      <sharedItems containsBlank="1" containsMixedTypes="1" containsNumber="1" containsInteger="1" minValue="0" maxValue="5051" count="14">
        <n v="5051"/>
        <n v="1251"/>
        <n v="687"/>
        <m/>
        <n v="1186"/>
        <n v="473"/>
        <n v="1716"/>
        <n v="0"/>
        <n v="4642"/>
        <n v="125"/>
        <n v="755"/>
        <n v="1968"/>
        <s v="N"/>
        <s v="Y"/>
      </sharedItems>
    </cacheField>
    <cacheField name="Non Labor" numFmtId="164">
      <sharedItems containsBlank="1" containsMixedTypes="1" containsNumber="1" containsInteger="1" minValue="0" maxValue="24711" count="20">
        <n v="11185"/>
        <n v="2626"/>
        <n v="24711"/>
        <m/>
        <n v="14189"/>
        <n v="7152"/>
        <n v="0"/>
        <n v="14769"/>
        <n v="3106"/>
        <n v="2288"/>
        <n v="895"/>
        <n v="9597"/>
        <s v="170"/>
        <s v="130"/>
        <s v="270"/>
        <s v="60"/>
        <s v="311"/>
        <s v="310"/>
        <s v="300"/>
        <s v="100"/>
      </sharedItems>
    </cacheField>
    <cacheField name="NSE" numFmtId="164">
      <sharedItems containsString="0" containsBlank="1" containsNumber="1" containsInteger="1" minValue="0" maxValue="68197"/>
    </cacheField>
    <cacheField name="Total" numFmtId="164">
      <sharedItems containsString="0" containsBlank="1" containsNumber="1" containsInteger="1" minValue="1650" maxValue="69913"/>
    </cacheField>
    <cacheField name="Labor2" numFmtId="0">
      <sharedItems containsString="0" containsBlank="1" containsNumber="1" minValue="0" maxValue="5051" count="18">
        <n v="5051"/>
        <n v="1251"/>
        <m/>
        <n v="79.00500000000001"/>
        <n v="16.007100000000001"/>
        <n v="591.98789999999997"/>
        <n v="1186"/>
        <n v="232.43219999999999"/>
        <n v="207.5051"/>
        <n v="33.0627"/>
        <n v="315.74399999999997"/>
        <n v="1400.2559999999999"/>
        <n v="0"/>
        <n v="4642"/>
        <n v="125"/>
        <n v="755"/>
        <n v="1584.6335999999999"/>
        <n v="383.3664"/>
      </sharedItems>
    </cacheField>
    <cacheField name="Non Labor2" numFmtId="0">
      <sharedItems containsString="0" containsBlank="1" containsNumber="1" minValue="0" maxValue="21293.468700000001" count="17">
        <n v="11185"/>
        <n v="2626"/>
        <m/>
        <n v="2841.7650000000003"/>
        <n v="575.7663"/>
        <n v="21293.468700000001"/>
        <n v="14189"/>
        <n v="3514.4928"/>
        <n v="3137.5823999999998"/>
        <n v="499.9248"/>
        <n v="0"/>
        <n v="14769"/>
        <n v="3106"/>
        <n v="2288"/>
        <n v="895"/>
        <n v="7727.5043999999989"/>
        <n v="1869.4956"/>
      </sharedItems>
    </cacheField>
    <cacheField name="NSE2" numFmtId="0">
      <sharedItems containsString="0" containsBlank="1" containsNumber="1" minValue="0" maxValue="55648.751999999993"/>
    </cacheField>
    <cacheField name="Total2" numFmtId="164">
      <sharedItems containsString="0" containsBlank="1" containsNumber="1" minValue="0" maxValue="2891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m, Ryan" refreshedDate="45498.629987152781" createdVersion="8" refreshedVersion="8" minRefreshableVersion="3" recordCount="46" xr:uid="{99A2ABEF-B568-455F-BAB7-B17382EA6304}">
  <cacheSource type="worksheet">
    <worksheetSource ref="A2:Z48" sheet="Costs" r:id="rId2"/>
  </cacheSource>
  <cacheFields count="32">
    <cacheField name="Category" numFmtId="0">
      <sharedItems count="10">
        <s v="Risk Assessment and Mapping"/>
        <s v="Situational Awareness and Forecasting"/>
        <s v="Grid Design and System Hardening"/>
        <s v="Asset Management and Inspections"/>
        <s v="Vegetation Management and Inspections"/>
        <s v="Grid Operations and Protocols"/>
        <s v="Data Governance"/>
        <s v="Resource Allocation Methodology"/>
        <s v="Emergency Planning and Preparedness"/>
        <s v="Stakeholder Cooperation and Community Engagement"/>
      </sharedItems>
    </cacheField>
    <cacheField name="Initiative" numFmtId="0">
      <sharedItems/>
    </cacheField>
    <cacheField name="2019 Actual Capital" numFmtId="44">
      <sharedItems containsSemiMixedTypes="0" containsString="0" containsNumber="1" minValue="0" maxValue="124653.6016853555"/>
    </cacheField>
    <cacheField name="2019 Actual O&amp;M" numFmtId="44">
      <sharedItems containsSemiMixedTypes="0" containsString="0" containsNumber="1" minValue="0" maxValue="13556.783979999987"/>
    </cacheField>
    <cacheField name="2019 Authorized Capital" numFmtId="44">
      <sharedItems containsSemiMixedTypes="0" containsString="0" containsNumber="1" minValue="0" maxValue="114398.861"/>
    </cacheField>
    <cacheField name="2019 Authorized O&amp;M" numFmtId="44">
      <sharedItems containsSemiMixedTypes="0" containsString="0" containsNumber="1" minValue="0" maxValue="12196.621999999999"/>
    </cacheField>
    <cacheField name="2019 Differential Capital" numFmtId="44">
      <sharedItems containsSemiMixedTypes="0" containsString="0" containsNumber="1" minValue="-48561.951380954997" maxValue="10254.7406853555"/>
    </cacheField>
    <cacheField name="2019 Differential O&amp;M" numFmtId="44">
      <sharedItems containsSemiMixedTypes="0" containsString="0" containsNumber="1" minValue="-11628.937999999976" maxValue="13556.783979999987"/>
    </cacheField>
    <cacheField name="2020 Actual Capital" numFmtId="44">
      <sharedItems containsSemiMixedTypes="0" containsString="0" containsNumber="1" minValue="0" maxValue="137412.2258485904"/>
    </cacheField>
    <cacheField name="2020 Actual O&amp;M" numFmtId="44">
      <sharedItems containsSemiMixedTypes="0" containsString="0" containsNumber="1" minValue="0" maxValue="45963.915629999756"/>
    </cacheField>
    <cacheField name="2020 Authorized Capital" numFmtId="44">
      <sharedItems containsSemiMixedTypes="0" containsString="0" containsNumber="1" minValue="0" maxValue="54759.169873551939"/>
    </cacheField>
    <cacheField name="2020 Authorized O&amp;M" numFmtId="44">
      <sharedItems containsSemiMixedTypes="0" containsString="0" containsNumber="1" minValue="0" maxValue="12519.135827745762"/>
    </cacheField>
    <cacheField name="2020 Differential Capital" numFmtId="44">
      <sharedItems containsSemiMixedTypes="0" containsString="0" containsNumber="1" minValue="-1977.1224509648637" maxValue="82653.055975038471"/>
    </cacheField>
    <cacheField name="2020 Differential O&amp;M" numFmtId="44">
      <sharedItems containsSemiMixedTypes="0" containsString="0" containsNumber="1" minValue="-11622.238877745731" maxValue="45963.915629999756"/>
    </cacheField>
    <cacheField name="2021 Actual Capital" numFmtId="44">
      <sharedItems containsSemiMixedTypes="0" containsString="0" containsNumber="1" minValue="0" maxValue="96479.284833477344"/>
    </cacheField>
    <cacheField name="2021 Actual O&amp;M" numFmtId="44">
      <sharedItems containsSemiMixedTypes="0" containsString="0" containsNumber="1" minValue="0" maxValue="33170.395419999651"/>
    </cacheField>
    <cacheField name="2021 Authorized Capital" numFmtId="44">
      <sharedItems containsSemiMixedTypes="0" containsString="0" containsNumber="1" minValue="0" maxValue="56515.892045658889"/>
    </cacheField>
    <cacheField name="2021 Authorized O&amp;M" numFmtId="44">
      <sharedItems containsSemiMixedTypes="0" containsString="0" containsNumber="1" minValue="0" maxValue="12828.398061160016"/>
    </cacheField>
    <cacheField name="2021 Differential Capital" numFmtId="44">
      <sharedItems containsSemiMixedTypes="0" containsString="0" containsNumber="1" minValue="-1247.1225511720841" maxValue="70533.584512874993"/>
    </cacheField>
    <cacheField name="2021 Differential O&amp;M" numFmtId="44">
      <sharedItems containsSemiMixedTypes="0" containsString="0" containsNumber="1" minValue="-11084.072901160062" maxValue="33170.395419999651"/>
    </cacheField>
    <cacheField name="2022 Actual Capital" numFmtId="44">
      <sharedItems containsSemiMixedTypes="0" containsString="0" containsNumber="1" minValue="0" maxValue="131207.93997127799"/>
    </cacheField>
    <cacheField name="2022 Actual O&amp;M" numFmtId="44">
      <sharedItems containsSemiMixedTypes="0" containsString="0" containsNumber="1" minValue="0" maxValue="44755.056219999693"/>
    </cacheField>
    <cacheField name="2022 Authorized Capital" numFmtId="44">
      <sharedItems containsSemiMixedTypes="0" containsString="0" containsNumber="1" minValue="0" maxValue="57985.63757889242"/>
    </cacheField>
    <cacheField name="2022 Authorized O&amp;M" numFmtId="44">
      <sharedItems containsSemiMixedTypes="0" containsString="0" containsNumber="1" minValue="0" maxValue="13083.451555665686"/>
    </cacheField>
    <cacheField name="2022 Differential Capital" numFmtId="44">
      <sharedItems containsSemiMixedTypes="0" containsString="0" containsNumber="1" minValue="-35732.24448651039" maxValue="131207.93997127799"/>
    </cacheField>
    <cacheField name="2022 Differential O&amp;M" numFmtId="44">
      <sharedItems containsSemiMixedTypes="0" containsString="0" containsNumber="1" minValue="-11662.351755665763" maxValue="44755.056219999693"/>
    </cacheField>
    <cacheField name="4-Year Act Cap" numFmtId="0" formula="'2019 Actual Capital'+'2020 Actual Capital'+'2021 Actual Capital'+'2022 Actual Capital'" databaseField="0"/>
    <cacheField name="4-Yr Act O&amp;M" numFmtId="0" formula="'2019 Actual O&amp;M'+'2020 Actual O&amp;M'+'2021 Actual O&amp;M'+'2022 Actual O&amp;M'" databaseField="0"/>
    <cacheField name="4-Year Auth Cap" numFmtId="0" formula="'2019 Authorized Capital'+'2020 Authorized Capital'+'2021 Authorized Capital'+'2022 Authorized Capital'" databaseField="0"/>
    <cacheField name="4-Yr Auth O&amp;M" numFmtId="0" formula="'2019 Authorized O&amp;M'+'2020 Authorized O&amp;M'+'2021 Authorized O&amp;M'+'2022 Authorized O&amp;M'" databaseField="0"/>
    <cacheField name="4-Yr Diff Cap" numFmtId="0" formula="SUM('2019 Differential Capital','2020 Differential Capital','2021 Differential Capital','2022 Differential Capital')" databaseField="0"/>
    <cacheField name="4-Yr Diff O&amp;M" numFmtId="0" formula="SUM('2019 Differential O&amp;M','2020 Differential O&amp;M','2021 Differential O&amp;M','2022 Differential O&amp;M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x v="0"/>
    <s v="Summarized Risk Map"/>
    <n v="0"/>
    <n v="0"/>
    <n v="2.6259261600000001"/>
    <n v="0"/>
    <n v="0"/>
    <n v="342.97535349000009"/>
    <n v="0"/>
    <n v="0"/>
    <n v="37.919001956999999"/>
    <n v="5.3970099999999999"/>
    <n v="0"/>
    <n v="1485.832307373"/>
    <n v="1818.6956300000006"/>
  </r>
  <r>
    <x v="1"/>
    <s v="Advanced Weather Monitoring and Weather Stations"/>
    <s v="weather stations"/>
    <n v="13"/>
    <n v="558.75448152580009"/>
    <n v="0"/>
    <n v="30"/>
    <n v="1040.1744757620004"/>
    <n v="0"/>
    <n v="46"/>
    <n v="398.8321584077197"/>
    <n v="0"/>
    <n v="50"/>
    <n v="541.51164186079984"/>
    <n v="0"/>
  </r>
  <r>
    <x v="1"/>
    <s v="Air Quality Index"/>
    <s v="sensors"/>
    <n v="0"/>
    <n v="0"/>
    <n v="0"/>
    <n v="0"/>
    <n v="0"/>
    <n v="0"/>
    <n v="0"/>
    <n v="0"/>
    <n v="0"/>
    <n v="8"/>
    <n v="0"/>
    <n v="0"/>
  </r>
  <r>
    <x v="1"/>
    <s v="Camera Network"/>
    <s v="cameras"/>
    <n v="0"/>
    <n v="5.6004218465999989"/>
    <n v="0"/>
    <n v="0"/>
    <n v="0"/>
    <n v="0"/>
    <n v="0"/>
    <n v="0"/>
    <n v="0"/>
    <n v="12"/>
    <n v="3.3358936530000007"/>
    <n v="0"/>
  </r>
  <r>
    <x v="1"/>
    <s v="Wireless Fault Indicators"/>
    <s v="wireless fault indicators "/>
    <n v="594"/>
    <n v="793.58004415200048"/>
    <n v="0"/>
    <n v="502"/>
    <n v="862.99165950499946"/>
    <n v="0"/>
    <n v="544"/>
    <n v="1131.1920645149987"/>
    <n v="0"/>
    <n v="595"/>
    <n v="882.70498439999972"/>
    <n v="0"/>
  </r>
  <r>
    <x v="1"/>
    <s v="Fire Science and Climate Adaptation Department"/>
    <n v="0"/>
    <n v="0"/>
    <n v="0"/>
    <n v="1461.1782900000005"/>
    <n v="0"/>
    <n v="0"/>
    <n v="3413.7699900000043"/>
    <n v="0"/>
    <n v="0"/>
    <n v="2840.5365999999635"/>
    <n v="0"/>
    <n v="0"/>
    <n v="3726.3878299999951"/>
  </r>
  <r>
    <x v="1"/>
    <s v="Fire Potential Index"/>
    <n v="0"/>
    <n v="0"/>
    <n v="270.38611600000002"/>
    <n v="0"/>
    <n v="0"/>
    <n v="1190.5992808368801"/>
    <n v="0"/>
    <n v="0"/>
    <n v="1445.6220679375001"/>
    <n v="0"/>
    <n v="0"/>
    <n v="1632.1992678860001"/>
    <n v="0"/>
  </r>
  <r>
    <x v="1"/>
    <s v="High Performance Computing Infrastructure"/>
    <n v="0"/>
    <n v="0"/>
    <n v="0"/>
    <n v="0"/>
    <n v="0"/>
    <n v="0"/>
    <n v="0"/>
    <n v="0"/>
    <n v="0"/>
    <n v="0"/>
    <n v="0"/>
    <n v="5239.817528908201"/>
    <n v="0"/>
  </r>
  <r>
    <x v="2"/>
    <s v="SCADA Capacitors"/>
    <s v="SCADA capacitors"/>
    <n v="0"/>
    <n v="0"/>
    <n v="0"/>
    <n v="30"/>
    <n v="1024.4793000000009"/>
    <n v="0"/>
    <n v="35"/>
    <n v="2086.6927699999987"/>
    <n v="0"/>
    <n v="58"/>
    <n v="3856.1621400000045"/>
    <n v="0"/>
  </r>
  <r>
    <x v="3"/>
    <s v="Covered Conductor"/>
    <s v="miles"/>
    <n v="0"/>
    <n v="1486.5664400000001"/>
    <n v="0"/>
    <n v="1.9"/>
    <n v="2109.6448697100009"/>
    <n v="23.687260000000002"/>
    <n v="20"/>
    <n v="39637.866602072951"/>
    <n v="517.32579000000021"/>
    <n v="61.23"/>
    <n v="93261.426215062093"/>
    <n v="3220.8251899999996"/>
  </r>
  <r>
    <x v="2"/>
    <s v="Expulsion Fuse Replacement"/>
    <s v="fuses"/>
    <n v="2490"/>
    <n v="3857.9507499999895"/>
    <n v="0"/>
    <n v="3179"/>
    <n v="6743.698309999997"/>
    <n v="0"/>
    <n v="3976"/>
    <n v="6655.3795499999969"/>
    <n v="0"/>
    <n v="231"/>
    <n v="664.94144999999992"/>
    <n v="0"/>
  </r>
  <r>
    <x v="2"/>
    <s v="PSPS Sectionalizating Enhancements"/>
    <s v="switches"/>
    <n v="7"/>
    <n v="1352.4576535020008"/>
    <n v="0"/>
    <n v="23"/>
    <n v="5173.9517155650019"/>
    <n v="0"/>
    <n v="13"/>
    <n v="2098.595094490001"/>
    <n v="0"/>
    <n v="12"/>
    <n v="2510.0937669539981"/>
    <n v="0"/>
  </r>
  <r>
    <x v="2"/>
    <s v="Microgrids"/>
    <s v="microgrids"/>
    <n v="0"/>
    <n v="193.75760095000001"/>
    <n v="0"/>
    <n v="4"/>
    <n v="3609.6353259700008"/>
    <n v="376.6456"/>
    <n v="0"/>
    <n v="13423.749161961006"/>
    <n v="1490.4570699999995"/>
    <n v="1"/>
    <n v="2943.1471130929981"/>
    <n v="1425.3297599999999"/>
  </r>
  <r>
    <x v="2"/>
    <s v="Advanced Protection"/>
    <s v="circuits"/>
    <n v="0"/>
    <n v="3612.289212103999"/>
    <n v="0"/>
    <n v="6"/>
    <n v="9388.291540070004"/>
    <n v="0"/>
    <n v="4"/>
    <n v="11120.865752092548"/>
    <n v="0"/>
    <n v="3"/>
    <n v="24809.320555404582"/>
    <n v="153.30580999999987"/>
  </r>
  <r>
    <x v="2"/>
    <s v="Hotline Clamps"/>
    <s v="hotline clamps"/>
    <n v="660"/>
    <n v="0"/>
    <n v="922.70114000000046"/>
    <n v="2061"/>
    <n v="0"/>
    <n v="3304.8642000000036"/>
    <n v="2743"/>
    <n v="0"/>
    <n v="3721.868009999996"/>
    <n v="1903"/>
    <n v="0"/>
    <n v="1987.372769999999"/>
  </r>
  <r>
    <x v="2"/>
    <s v="Generator Grant Programs"/>
    <s v="generators"/>
    <n v="0"/>
    <n v="0"/>
    <n v="592.2576499999999"/>
    <n v="1420"/>
    <n v="0"/>
    <n v="5077.6503599999996"/>
    <n v="2310"/>
    <n v="0"/>
    <n v="7895.6403500000069"/>
    <n v="921"/>
    <n v="0"/>
    <n v="3551.8331500000004"/>
  </r>
  <r>
    <x v="2"/>
    <s v="Standby Power Programs"/>
    <s v="generators"/>
    <n v="0"/>
    <n v="0"/>
    <n v="0"/>
    <n v="75"/>
    <n v="0"/>
    <n v="1754.16309"/>
    <n v="355"/>
    <n v="0"/>
    <n v="8937.1580699999977"/>
    <n v="376"/>
    <n v="0"/>
    <n v="12052.245819999995"/>
  </r>
  <r>
    <x v="2"/>
    <s v="Generator Assistance Programs"/>
    <s v="generators"/>
    <n v="65"/>
    <n v="0"/>
    <n v="0"/>
    <n v="1274"/>
    <n v="0"/>
    <n v="746.19850999999994"/>
    <n v="735"/>
    <n v="0"/>
    <n v="744.3810899999994"/>
    <n v="140"/>
    <n v="0"/>
    <n v="759.1232399999999"/>
  </r>
  <r>
    <x v="4"/>
    <s v="Strategic Undergrounding"/>
    <s v="miles"/>
    <n v="3"/>
    <n v="197.60047"/>
    <n v="0"/>
    <n v="15.5"/>
    <n v="39293.426566559989"/>
    <n v="0"/>
    <n v="26"/>
    <n v="70533.584512874993"/>
    <n v="0.20241999999999688"/>
    <n v="65"/>
    <n v="131207.93997127799"/>
    <n v="175.68126000000009"/>
  </r>
  <r>
    <x v="2"/>
    <s v="Distribution Overhead System Hardening"/>
    <s v="miles"/>
    <n v="123"/>
    <n v="124653.6016853555"/>
    <n v="1587.2239699999959"/>
    <n v="99.5"/>
    <n v="137412.2258485904"/>
    <n v="3370.2139399999933"/>
    <n v="100"/>
    <n v="96479.284833477344"/>
    <n v="2400.6155199999885"/>
    <n v="23.6"/>
    <n v="22253.393092382034"/>
    <n v="3358.1366200000198"/>
  </r>
  <r>
    <x v="2"/>
    <s v="Transmission Overhead System Hardening - Distribution Underbuilt"/>
    <s v="miles"/>
    <n v="10"/>
    <n v="3160.2103244813984"/>
    <n v="0"/>
    <n v="9.4"/>
    <n v="5385.7252886666365"/>
    <n v="0"/>
    <n v="3"/>
    <n v="5731.2214389089995"/>
    <n v="0"/>
    <n v="0.6"/>
    <n v="3574.240396696006"/>
    <n v="0"/>
  </r>
  <r>
    <x v="2"/>
    <s v="Cleveland National Forest Fire Hardening"/>
    <s v="miles"/>
    <n v="60.099999999999994"/>
    <n v="53715.492133912972"/>
    <n v="0"/>
    <n v="65.300000000000011"/>
    <n v="81047.389026452467"/>
    <n v="3.6973899999999991"/>
    <n v="7"/>
    <n v="11722.237129650985"/>
    <n v="244.69812999999994"/>
    <n v="0"/>
    <n v="1236.0037570360003"/>
    <n v="2207.8476199999996"/>
  </r>
  <r>
    <x v="2"/>
    <s v="Distribution Communications Reliability Improvements"/>
    <s v="stations"/>
    <n v="0"/>
    <n v="8176.1418190449967"/>
    <n v="0"/>
    <n v="15"/>
    <n v="35897.489342159301"/>
    <n v="0"/>
    <n v="10"/>
    <n v="50131.368255340742"/>
    <n v="0"/>
    <n v="21"/>
    <n v="46205.911039726991"/>
    <n v="714.54507999999998"/>
  </r>
  <r>
    <x v="2"/>
    <s v="Lightning Arrestor Replacement"/>
    <s v="lightning arrestors"/>
    <n v="0"/>
    <n v="0"/>
    <n v="0"/>
    <n v="0"/>
    <n v="19.538489999999999"/>
    <n v="0"/>
    <n v="1789"/>
    <n v="2091.8509500000018"/>
    <n v="10.99109"/>
    <n v="2710"/>
    <n v="3444.4197099999919"/>
    <n v="17.115919999999992"/>
  </r>
  <r>
    <x v="2"/>
    <s v="Avian Mitigation"/>
    <s v="poles"/>
    <n v="0"/>
    <n v="0"/>
    <n v="0"/>
    <n v="0"/>
    <n v="0.84733000000000003"/>
    <n v="0"/>
    <n v="0"/>
    <n v="244.36867000000004"/>
    <n v="0"/>
    <n v="973"/>
    <n v="1943.7383599999976"/>
    <n v="16.515760000000011"/>
  </r>
  <r>
    <x v="5"/>
    <s v="Detailed Inspections of Distribution Equipment"/>
    <s v="inspections"/>
    <n v="16329"/>
    <n v="9365.6483040574585"/>
    <n v="567.68400000002259"/>
    <n v="17977"/>
    <n v="8806.1375660870108"/>
    <n v="896.8969500000303"/>
    <n v="22354"/>
    <n v="9882.0738999654859"/>
    <n v="1744.3251599999555"/>
    <n v="17935"/>
    <n v="9085.4686918324296"/>
    <n v="1421.0997999999242"/>
  </r>
  <r>
    <x v="5"/>
    <s v="Detailed Inspections of Transmission Equipment"/>
    <s v="inspections"/>
    <s v="37*"/>
    <n v="446.68013999999971"/>
    <n v="0"/>
    <n v="2679"/>
    <n v="960.59624999999971"/>
    <n v="0"/>
    <n v="1957"/>
    <n v="458.26979999999986"/>
    <n v="0"/>
    <n v="2323"/>
    <n v="728.90259000000003"/>
    <n v="0"/>
  </r>
  <r>
    <x v="5"/>
    <s v="Infrared Inspections of Distribution Infrastructure"/>
    <s v="inspections"/>
    <n v="0"/>
    <n v="0"/>
    <n v="98.198679999999896"/>
    <n v="13077"/>
    <n v="0"/>
    <n v="174.58152000000018"/>
    <n v="17068"/>
    <n v="0"/>
    <n v="145.66459999999998"/>
    <n v="12264"/>
    <n v="0"/>
    <n v="158.95232000000001"/>
  </r>
  <r>
    <x v="5"/>
    <s v="Intrusive Pole Inspections"/>
    <s v="inspections"/>
    <n v="19729"/>
    <n v="638.03721855721187"/>
    <n v="1255.8866800000003"/>
    <n v="14450"/>
    <n v="599.92040449182571"/>
    <n v="886.48495999999966"/>
    <n v="8721"/>
    <n v="2008.0213623359232"/>
    <n v="805.5308"/>
    <n v="967"/>
    <n v="1846.0333922809948"/>
    <n v="39.472390000000004"/>
  </r>
  <r>
    <x v="5"/>
    <s v="HFTD Tier 3 Inspections"/>
    <s v="inspections"/>
    <n v="11864"/>
    <n v="1405.235700536203"/>
    <n v="0"/>
    <n v="11535"/>
    <n v="1321.2858832567304"/>
    <n v="0"/>
    <n v="12268"/>
    <n v="3247.2000668880105"/>
    <n v="0"/>
    <n v="12263"/>
    <n v="2985.5322651647934"/>
    <n v="0"/>
  </r>
  <r>
    <x v="5"/>
    <s v="Drone Assessments of Distribution Infrastructure"/>
    <s v="inspections"/>
    <n v="37310"/>
    <n v="273.63452999999998"/>
    <n v="13556.783979999987"/>
    <n v="21420"/>
    <n v="16144.90551805508"/>
    <n v="45963.915629999756"/>
    <n v="22000"/>
    <n v="12902.936817950871"/>
    <n v="33170.395419999651"/>
    <n v="30044"/>
    <n v="51487.974744799467"/>
    <n v="44755.056219999693"/>
  </r>
  <r>
    <x v="5"/>
    <s v="Circuit Ownership"/>
    <n v="0"/>
    <n v="0"/>
    <n v="671.63753933219994"/>
    <n v="0"/>
    <n v="0"/>
    <n v="41.351689784960001"/>
    <n v="0"/>
    <n v="0"/>
    <n v="0"/>
    <n v="0"/>
    <n v="0"/>
    <n v="0"/>
    <n v="0"/>
  </r>
  <r>
    <x v="5"/>
    <s v="Patrol Inspections of Distribution Equipment"/>
    <s v="inspections"/>
    <n v="86075"/>
    <n v="888.59064684908515"/>
    <n v="0"/>
    <n v="86490"/>
    <n v="835.50558616441504"/>
    <n v="0"/>
    <n v="86490"/>
    <n v="1201.5518208106273"/>
    <n v="0"/>
    <n v="86821"/>
    <n v="1104.4547607216975"/>
    <n v="0"/>
  </r>
  <r>
    <x v="6"/>
    <s v="Fuels Management"/>
    <s v="poles cleared"/>
    <n v="324"/>
    <n v="0"/>
    <n v="5094.9018499999956"/>
    <n v="463"/>
    <n v="0"/>
    <n v="5806.8215799999998"/>
    <n v="500"/>
    <n v="0"/>
    <n v="3445.5835999999999"/>
    <n v="500"/>
    <n v="0"/>
    <n v="8094.27801"/>
  </r>
  <r>
    <x v="6"/>
    <s v="LiDAR Inspections of Vegetation around Distribution Infrastructure - Enhanced Inspections, Patrols and Trims"/>
    <s v="circuit line mile"/>
    <n v="0"/>
    <n v="0"/>
    <n v="0"/>
    <n v="0"/>
    <n v="0"/>
    <n v="0"/>
    <n v="0"/>
    <n v="0"/>
    <n v="1150.9900399999999"/>
    <n v="737.5"/>
    <n v="0"/>
    <n v="3001.3149600000002"/>
  </r>
  <r>
    <x v="6"/>
    <s v="Vegetation Restoration Initiative"/>
    <n v="0"/>
    <n v="0"/>
    <n v="0"/>
    <n v="0"/>
    <n v="0"/>
    <n v="0"/>
    <n v="0"/>
    <n v="0"/>
    <n v="0"/>
    <n v="392.65219999999988"/>
    <n v="0"/>
    <n v="0"/>
    <n v="872.52225000000101"/>
  </r>
  <r>
    <x v="6"/>
    <s v="Pole Brushing"/>
    <s v="poles"/>
    <n v="36563"/>
    <n v="0"/>
    <n v="2590.867609999978"/>
    <n v="35102"/>
    <n v="0"/>
    <n v="5435.0570000000234"/>
    <n v="34000"/>
    <n v="0"/>
    <n v="5558.129639999991"/>
    <n v="35485"/>
    <n v="0"/>
    <n v="6107.3455000000522"/>
  </r>
  <r>
    <x v="7"/>
    <s v="Personnel Work Procedures and Training in Conditions of Elevated Fire Risk"/>
    <n v="0"/>
    <n v="0"/>
    <n v="11.3229471754"/>
    <n v="1790.6300800000001"/>
    <n v="0"/>
    <n v="663.17934217999994"/>
    <n v="2588.5185000000006"/>
    <n v="0"/>
    <n v="176.14523676500002"/>
    <n v="3072.3891200000007"/>
    <n v="0"/>
    <n v="0.21763649100000002"/>
    <n v="3075.1925899999987"/>
  </r>
  <r>
    <x v="7"/>
    <s v="Aviation Firefighting Program"/>
    <n v="0"/>
    <n v="0"/>
    <n v="0"/>
    <n v="3858.560580000003"/>
    <n v="0"/>
    <n v="7145.1236867453617"/>
    <n v="6747.5515900000009"/>
    <n v="0"/>
    <n v="13627.973069647198"/>
    <n v="6850.6362200000021"/>
    <n v="0"/>
    <n v="11828.36374689034"/>
    <n v="7396.6505700000062"/>
  </r>
  <r>
    <x v="8"/>
    <s v="Centralized Repository for Data"/>
    <n v="0"/>
    <n v="0"/>
    <n v="18.958226518"/>
    <n v="0"/>
    <n v="0"/>
    <n v="6895.2201825777602"/>
    <n v="0"/>
    <n v="0"/>
    <n v="13827.045538938857"/>
    <n v="0"/>
    <n v="0"/>
    <n v="15000.471969814009"/>
    <n v="0"/>
  </r>
  <r>
    <x v="8"/>
    <s v="Documentation and disclosure of wildfire-related data and algorithms"/>
    <n v="0"/>
    <n v="0"/>
    <n v="0"/>
    <n v="0"/>
    <n v="0"/>
    <n v="2208.729442181681"/>
    <n v="0"/>
    <n v="0"/>
    <n v="2824.7444273658803"/>
    <n v="15.619669999999994"/>
    <n v="0"/>
    <n v="3680.4041136209999"/>
    <n v="1305.3213500000008"/>
  </r>
  <r>
    <x v="9"/>
    <s v="Allocation Methodology Development and Application"/>
    <n v="0"/>
    <n v="0"/>
    <n v="0"/>
    <n v="233.35051000000001"/>
    <n v="0"/>
    <n v="0"/>
    <n v="3719.3700999999983"/>
    <n v="0"/>
    <n v="0"/>
    <n v="5279.3723100000007"/>
    <n v="0"/>
    <n v="0"/>
    <n v="3966.0777400000015"/>
  </r>
  <r>
    <x v="10"/>
    <s v="Community Outreach, Public Awareness, and Communication Efforts"/>
    <n v="0"/>
    <n v="0"/>
    <n v="63.699230278599991"/>
    <n v="0"/>
    <n v="0"/>
    <n v="1880.5071189115604"/>
    <n v="0"/>
    <n v="0"/>
    <n v="2970.8528617646007"/>
    <n v="0"/>
    <n v="0"/>
    <n v="2770.9041612311903"/>
    <n v="0"/>
  </r>
  <r>
    <x v="10"/>
    <s v="Emergency Management Operations"/>
    <n v="0"/>
    <n v="0"/>
    <n v="0"/>
    <n v="4671.8251399999817"/>
    <n v="0"/>
    <n v="0"/>
    <n v="12218.77480000015"/>
    <n v="0"/>
    <n v="0"/>
    <n v="12919.37992000034"/>
    <n v="0"/>
    <n v="0"/>
    <n v="12393.474730000296"/>
  </r>
  <r>
    <x v="11"/>
    <s v="Community Engagement - Community Outreach and Public Awareness"/>
    <n v="0"/>
    <n v="0"/>
    <n v="0"/>
    <n v="63.624759999999988"/>
    <n v="0"/>
    <n v="0"/>
    <n v="533.50981999999999"/>
    <n v="0"/>
    <n v="0"/>
    <n v="617.0835600000006"/>
    <n v="0"/>
    <n v="0"/>
    <n v="400.22542999999996"/>
  </r>
  <r>
    <x v="11"/>
    <s v="PSPS Communication Practices"/>
    <n v="0"/>
    <n v="0"/>
    <n v="743.01936222640006"/>
    <n v="4259.552050000003"/>
    <n v="0"/>
    <n v="4473.8742305678397"/>
    <n v="8229.7051599999977"/>
    <n v="0"/>
    <n v="5187.2165348072804"/>
    <n v="10180.016860000003"/>
    <n v="0"/>
    <n v="5404.8677680499904"/>
    <n v="9481.46241000001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x v="0"/>
    <s v="Summarized Risk Map"/>
    <n v="2.6259261600000001"/>
    <n v="0"/>
    <n v="0"/>
    <n v="0"/>
    <n v="2.6259261600000001"/>
    <n v="0"/>
    <n v="342.97535349000009"/>
    <n v="0"/>
    <n v="0"/>
    <n v="0"/>
    <n v="342.97535349000009"/>
    <n v="0"/>
    <n v="37.919001956999999"/>
    <n v="5.3970099999999999"/>
    <n v="0"/>
    <n v="0"/>
    <n v="37.919001956999999"/>
    <n v="5.3970099999999999"/>
    <n v="1485.832307373"/>
    <n v="1818.6956300000006"/>
    <n v="0"/>
    <n v="0"/>
    <n v="1485.832307373"/>
    <n v="1818.6956300000006"/>
  </r>
  <r>
    <x v="1"/>
    <s v="Advanced Weather Monitoring and Weather Stations"/>
    <n v="558.75448152580009"/>
    <n v="0"/>
    <n v="1110.6108000000002"/>
    <n v="0"/>
    <n v="-551.85631847420007"/>
    <n v="0"/>
    <n v="1040.1744757620004"/>
    <n v="0"/>
    <n v="536.40665515289197"/>
    <n v="0"/>
    <n v="503.76782060910841"/>
    <n v="0"/>
    <n v="398.8321584077197"/>
    <n v="0"/>
    <n v="553.61505087088381"/>
    <n v="0"/>
    <n v="-154.7828924631641"/>
    <n v="0"/>
    <n v="541.51164186079984"/>
    <n v="0"/>
    <n v="568.012297710604"/>
    <n v="0"/>
    <n v="-26.500655849804161"/>
    <n v="0"/>
  </r>
  <r>
    <x v="1"/>
    <s v="Air Quality Inde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amera Network"/>
    <n v="5.6004218465999989"/>
    <n v="0"/>
    <n v="0"/>
    <n v="0"/>
    <n v="5.6004218465999989"/>
    <n v="0"/>
    <n v="0"/>
    <n v="0"/>
    <n v="0"/>
    <n v="0"/>
    <n v="0"/>
    <n v="0"/>
    <n v="0"/>
    <n v="0"/>
    <n v="0"/>
    <n v="0"/>
    <n v="0"/>
    <n v="0"/>
    <n v="3.3358936530000007"/>
    <n v="0"/>
    <n v="0"/>
    <n v="0"/>
    <n v="3.3358936530000007"/>
    <n v="0"/>
  </r>
  <r>
    <x v="1"/>
    <s v="Wireless Fault Indicators"/>
    <n v="793.58004415200048"/>
    <n v="0"/>
    <n v="4884.2145"/>
    <n v="0"/>
    <n v="-4090.6344558479996"/>
    <n v="0"/>
    <n v="862.99165950499946"/>
    <n v="0"/>
    <n v="1725.6525087771431"/>
    <n v="0"/>
    <n v="-862.66084927214365"/>
    <n v="0"/>
    <n v="1131.1920645149987"/>
    <n v="0"/>
    <n v="1781.0129539869777"/>
    <n v="0"/>
    <n v="-649.82088947197894"/>
    <n v="0"/>
    <n v="882.70498439999972"/>
    <n v="0"/>
    <n v="1827.3297639851039"/>
    <n v="0"/>
    <n v="-944.62477958510419"/>
    <n v="0"/>
  </r>
  <r>
    <x v="1"/>
    <s v="Fire Science and Climate Adaptation Department"/>
    <n v="0"/>
    <n v="1461.1782900000005"/>
    <n v="0"/>
    <n v="2373.2656000000002"/>
    <n v="0"/>
    <n v="-912.08730999999966"/>
    <n v="0"/>
    <n v="3413.7699900000043"/>
    <n v="0"/>
    <n v="2436.021580542264"/>
    <n v="0"/>
    <n v="977.74840945774031"/>
    <n v="0"/>
    <n v="2840.5365999999635"/>
    <n v="0"/>
    <n v="2435.3861455602764"/>
    <n v="0"/>
    <n v="405.15045443968711"/>
    <n v="0"/>
    <n v="3726.3878299999951"/>
    <n v="0"/>
    <n v="2343.1543371016705"/>
    <n v="0"/>
    <n v="1383.2334928983246"/>
  </r>
  <r>
    <x v="1"/>
    <s v="Fire Potential Index"/>
    <n v="270.38611600000002"/>
    <n v="0"/>
    <n v="0"/>
    <n v="0"/>
    <n v="270.38611600000002"/>
    <n v="0"/>
    <n v="1190.5992808368801"/>
    <n v="0"/>
    <n v="0"/>
    <n v="0"/>
    <n v="1190.5992808368801"/>
    <n v="0"/>
    <n v="1445.6220679375001"/>
    <n v="0"/>
    <n v="0"/>
    <n v="0"/>
    <n v="1445.6220679375001"/>
    <n v="0"/>
    <n v="1632.1992678860001"/>
    <n v="0"/>
    <n v="0"/>
    <n v="0"/>
    <n v="1632.1992678860001"/>
    <n v="0"/>
  </r>
  <r>
    <x v="1"/>
    <s v="High Performance Computing Infrastruc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9.817528908201"/>
    <n v="0"/>
    <n v="0"/>
    <n v="0"/>
    <n v="5239.817528908201"/>
    <n v="0"/>
  </r>
  <r>
    <x v="2"/>
    <s v="SCADA Capacitors"/>
    <n v="0"/>
    <n v="0"/>
    <n v="3571.27"/>
    <n v="0"/>
    <n v="-3571.27"/>
    <n v="0"/>
    <n v="1024.4793000000009"/>
    <n v="0"/>
    <n v="1728.36"/>
    <n v="0"/>
    <n v="-703.88069999999902"/>
    <n v="0"/>
    <n v="2086.6927699999987"/>
    <n v="0"/>
    <n v="1783.81"/>
    <n v="0"/>
    <n v="302.8827699999988"/>
    <n v="0"/>
    <n v="3856.1621400000045"/>
    <n v="0"/>
    <n v="1830.2"/>
    <n v="0"/>
    <n v="2025.9621400000044"/>
    <n v="0"/>
  </r>
  <r>
    <x v="3"/>
    <s v="Covered Conductor"/>
    <n v="1486.5664400000001"/>
    <n v="0"/>
    <n v="0"/>
    <n v="0"/>
    <n v="1486.5664400000001"/>
    <n v="0"/>
    <n v="2109.6448697100009"/>
    <n v="23.687260000000002"/>
    <n v="0"/>
    <n v="0"/>
    <n v="2109.6448697100009"/>
    <n v="23.687260000000002"/>
    <n v="39637.866602072951"/>
    <n v="517.32579000000021"/>
    <n v="0"/>
    <n v="0"/>
    <n v="39637.866602072951"/>
    <n v="517.32579000000021"/>
    <n v="93261.426215062093"/>
    <n v="3220.8251899999996"/>
    <n v="0"/>
    <n v="0"/>
    <n v="93261.426215062093"/>
    <n v="3220.8251899999996"/>
  </r>
  <r>
    <x v="2"/>
    <s v="Expulsion Fuse Replacement"/>
    <n v="3857.9507499999895"/>
    <n v="0"/>
    <n v="0"/>
    <n v="0"/>
    <n v="3857.9507499999895"/>
    <n v="0"/>
    <n v="6743.698309999997"/>
    <n v="0"/>
    <n v="0"/>
    <n v="0"/>
    <n v="6743.698309999997"/>
    <n v="0"/>
    <n v="6655.3795499999969"/>
    <n v="0"/>
    <n v="0"/>
    <n v="0"/>
    <n v="6655.3795499999969"/>
    <n v="0"/>
    <n v="664.94144999999992"/>
    <n v="0"/>
    <n v="0"/>
    <n v="0"/>
    <n v="664.94144999999992"/>
    <n v="0"/>
  </r>
  <r>
    <x v="2"/>
    <s v="PSPS Sectionalizating Enhancements"/>
    <n v="1352.4576535020008"/>
    <n v="0"/>
    <n v="0"/>
    <n v="0"/>
    <n v="1352.4576535020008"/>
    <n v="0"/>
    <n v="5173.9517155650019"/>
    <n v="0"/>
    <n v="0"/>
    <n v="0"/>
    <n v="5173.9517155650019"/>
    <n v="0"/>
    <n v="2098.595094490001"/>
    <n v="0"/>
    <n v="0"/>
    <n v="0"/>
    <n v="2098.595094490001"/>
    <n v="0"/>
    <n v="2510.0937669539981"/>
    <n v="0"/>
    <n v="0"/>
    <n v="0"/>
    <n v="2510.0937669539981"/>
    <n v="0"/>
  </r>
  <r>
    <x v="2"/>
    <s v="Microgrids"/>
    <n v="193.75760095000001"/>
    <n v="0"/>
    <n v="0"/>
    <n v="0"/>
    <n v="193.75760095000001"/>
    <n v="0"/>
    <n v="3609.6353259700008"/>
    <n v="376.6456"/>
    <n v="0"/>
    <n v="0"/>
    <n v="3609.6353259700008"/>
    <n v="376.6456"/>
    <n v="13423.749161961006"/>
    <n v="1490.4570699999995"/>
    <n v="0"/>
    <n v="0"/>
    <n v="13423.749161961006"/>
    <n v="1490.4570699999995"/>
    <n v="2943.1471130929981"/>
    <n v="1425.3297599999999"/>
    <n v="0"/>
    <n v="0"/>
    <n v="2943.1471130929981"/>
    <n v="1425.3297599999999"/>
  </r>
  <r>
    <x v="2"/>
    <s v="Advanced Protection"/>
    <n v="3612.289212103999"/>
    <n v="0"/>
    <n v="23533.033500000005"/>
    <n v="0"/>
    <n v="-19920.744287896006"/>
    <n v="0"/>
    <n v="9388.291540070004"/>
    <n v="0"/>
    <n v="10567.529801371329"/>
    <n v="0"/>
    <n v="-1179.2382613013251"/>
    <n v="0"/>
    <n v="11120.865752092548"/>
    <n v="0"/>
    <n v="10906.545421026225"/>
    <n v="0"/>
    <n v="214.32033106632298"/>
    <n v="0"/>
    <n v="24809.320555404582"/>
    <n v="153.30580999999987"/>
    <n v="11190.179737593528"/>
    <n v="0"/>
    <n v="13619.140817811054"/>
    <n v="153.30580999999987"/>
  </r>
  <r>
    <x v="2"/>
    <s v="Hotline Clamps"/>
    <n v="0"/>
    <n v="922.70114000000046"/>
    <n v="0"/>
    <n v="0"/>
    <n v="0"/>
    <n v="922.70114000000046"/>
    <n v="0"/>
    <n v="3304.8642000000036"/>
    <n v="0"/>
    <n v="0"/>
    <n v="0"/>
    <n v="3304.8642000000036"/>
    <n v="0"/>
    <n v="3721.868009999996"/>
    <n v="0"/>
    <n v="0"/>
    <n v="0"/>
    <n v="3721.868009999996"/>
    <n v="0"/>
    <n v="1987.372769999999"/>
    <n v="0"/>
    <n v="0"/>
    <n v="0"/>
    <n v="1987.372769999999"/>
  </r>
  <r>
    <x v="2"/>
    <s v="Generator Grant Programs"/>
    <n v="0"/>
    <n v="592.2576499999999"/>
    <n v="0"/>
    <n v="0"/>
    <n v="0"/>
    <n v="592.2576499999999"/>
    <n v="0"/>
    <n v="5077.6503599999996"/>
    <n v="0"/>
    <n v="0"/>
    <n v="0"/>
    <n v="5077.6503599999996"/>
    <n v="0"/>
    <n v="7895.6403500000069"/>
    <n v="0"/>
    <n v="0"/>
    <n v="0"/>
    <n v="7895.6403500000069"/>
    <n v="0"/>
    <n v="3551.8331500000004"/>
    <n v="0"/>
    <n v="0"/>
    <n v="0"/>
    <n v="3551.8331500000004"/>
  </r>
  <r>
    <x v="2"/>
    <s v="Standby Power Programs"/>
    <n v="0"/>
    <n v="0"/>
    <n v="0"/>
    <n v="0"/>
    <n v="0"/>
    <n v="0"/>
    <n v="0"/>
    <n v="1754.16309"/>
    <n v="0"/>
    <n v="0"/>
    <n v="0"/>
    <n v="1754.16309"/>
    <n v="0"/>
    <n v="8937.1580699999977"/>
    <n v="0"/>
    <n v="0"/>
    <n v="0"/>
    <n v="8937.1580699999977"/>
    <n v="0"/>
    <n v="12052.245819999995"/>
    <n v="0"/>
    <n v="0"/>
    <n v="0"/>
    <n v="12052.245819999995"/>
  </r>
  <r>
    <x v="2"/>
    <s v="Generator Assistance Programs"/>
    <n v="0"/>
    <n v="0"/>
    <n v="0"/>
    <n v="0"/>
    <n v="0"/>
    <n v="0"/>
    <n v="0"/>
    <n v="746.19850999999994"/>
    <n v="0"/>
    <n v="0"/>
    <n v="0"/>
    <n v="746.19850999999994"/>
    <n v="0"/>
    <n v="744.3810899999994"/>
    <n v="0"/>
    <n v="0"/>
    <n v="0"/>
    <n v="744.3810899999994"/>
    <n v="0"/>
    <n v="759.1232399999999"/>
    <n v="0"/>
    <n v="0"/>
    <n v="0"/>
    <n v="759.1232399999999"/>
  </r>
  <r>
    <x v="4"/>
    <s v="Strategic Undergrounding"/>
    <n v="197.60047"/>
    <n v="0"/>
    <n v="0"/>
    <n v="0"/>
    <n v="197.60047"/>
    <n v="0"/>
    <n v="39293.426566559989"/>
    <n v="0"/>
    <n v="0"/>
    <n v="0"/>
    <n v="39293.426566559989"/>
    <n v="0"/>
    <n v="70533.584512874993"/>
    <n v="0.20241999999999688"/>
    <n v="0"/>
    <n v="0"/>
    <n v="70533.584512874993"/>
    <n v="0.20241999999999688"/>
    <n v="131207.93997127799"/>
    <n v="175.68126000000009"/>
    <n v="0"/>
    <n v="0"/>
    <n v="131207.93997127799"/>
    <n v="175.68126000000009"/>
  </r>
  <r>
    <x v="2"/>
    <s v="Distribution Overhead System Hardening"/>
    <n v="124653.6016853555"/>
    <n v="1587.2239699999959"/>
    <n v="114398.861"/>
    <n v="5306.9188000000004"/>
    <n v="10254.7406853555"/>
    <n v="-3719.6948300000045"/>
    <n v="137412.2258485904"/>
    <n v="3370.2139399999933"/>
    <n v="54759.169873551939"/>
    <n v="5447.5155719075001"/>
    <n v="82653.055975038471"/>
    <n v="-2077.3016319075068"/>
    <n v="96479.284833477344"/>
    <n v="2400.6155199999885"/>
    <n v="56515.892045658889"/>
    <n v="5413.6732176251517"/>
    <n v="39963.392787818455"/>
    <n v="-3013.0576976251632"/>
    <n v="22253.393092382034"/>
    <n v="3358.1366200000198"/>
    <n v="57985.63757889242"/>
    <n v="5134.2460717930426"/>
    <n v="-35732.24448651039"/>
    <n v="-1776.1094517930228"/>
  </r>
  <r>
    <x v="2"/>
    <s v="Transmission Overhead System Hardening - Distribution Underbuilt"/>
    <n v="3160.2103244813984"/>
    <n v="0"/>
    <n v="2003.1462000000001"/>
    <n v="0"/>
    <n v="1157.0641244813983"/>
    <n v="0"/>
    <n v="5385.7252886666365"/>
    <n v="0"/>
    <n v="494.02601784311105"/>
    <n v="0"/>
    <n v="4891.6992708235257"/>
    <n v="0"/>
    <n v="5731.2214389089995"/>
    <n v="0"/>
    <n v="509.8748055648158"/>
    <n v="0"/>
    <n v="5221.3466333441838"/>
    <n v="0"/>
    <n v="3574.240396696006"/>
    <n v="0"/>
    <n v="523.13454881334792"/>
    <n v="0"/>
    <n v="3051.1058478826581"/>
    <n v="0"/>
  </r>
  <r>
    <x v="2"/>
    <s v="Cleveland National Forest Fire Hardening "/>
    <n v="53715.492133912972"/>
    <n v="0"/>
    <n v="45003.34350000001"/>
    <n v="0"/>
    <n v="8712.1486339129624"/>
    <n v="0"/>
    <n v="81047.389026452467"/>
    <n v="3.6973899999999991"/>
    <n v="12383.611723309006"/>
    <n v="0"/>
    <n v="68663.777303143463"/>
    <n v="3.6973899999999991"/>
    <n v="11722.237129650985"/>
    <n v="244.69812999999994"/>
    <n v="12780.888843019467"/>
    <n v="0"/>
    <n v="-1058.6517133684829"/>
    <n v="244.69812999999994"/>
    <n v="1236.0037570360003"/>
    <n v="2207.8476199999996"/>
    <n v="13113.267110580138"/>
    <n v="0"/>
    <n v="-11877.263353544138"/>
    <n v="2207.8476199999996"/>
  </r>
  <r>
    <x v="2"/>
    <s v="Distribution Communications Reliability Improvements"/>
    <n v="8176.1418190449967"/>
    <n v="0"/>
    <n v="56738.093199999996"/>
    <n v="0"/>
    <n v="-48561.951380954997"/>
    <n v="0"/>
    <n v="35897.489342159301"/>
    <n v="0"/>
    <n v="13346.579429669873"/>
    <n v="0"/>
    <n v="22550.909912489427"/>
    <n v="0"/>
    <n v="50131.368255340742"/>
    <n v="0"/>
    <n v="13705.738756497445"/>
    <n v="0"/>
    <n v="36425.629498843293"/>
    <n v="0"/>
    <n v="46205.911039726991"/>
    <n v="714.54507999999998"/>
    <n v="13998.940493135729"/>
    <n v="0"/>
    <n v="32206.970546591263"/>
    <n v="714.54507999999998"/>
  </r>
  <r>
    <x v="2"/>
    <s v="Lightning Arrestor Replacement"/>
    <n v="0"/>
    <n v="0"/>
    <n v="0"/>
    <n v="0"/>
    <n v="0"/>
    <n v="0"/>
    <n v="19.538489999999999"/>
    <n v="0"/>
    <n v="0"/>
    <n v="0"/>
    <n v="19.538489999999999"/>
    <n v="0"/>
    <n v="2091.8509500000018"/>
    <n v="10.99109"/>
    <n v="0"/>
    <n v="0"/>
    <n v="2091.8509500000018"/>
    <n v="10.99109"/>
    <n v="3444.4197099999919"/>
    <n v="17.115919999999992"/>
    <n v="0"/>
    <n v="0"/>
    <n v="3444.4197099999919"/>
    <n v="17.115919999999992"/>
  </r>
  <r>
    <x v="2"/>
    <s v="Avian Mitigation"/>
    <n v="0"/>
    <n v="0"/>
    <n v="1102.74"/>
    <n v="0"/>
    <n v="-1102.74"/>
    <n v="0"/>
    <n v="0.84733000000000003"/>
    <n v="0"/>
    <n v="950.48"/>
    <n v="0"/>
    <n v="-949.63266999999996"/>
    <n v="0"/>
    <n v="244.36867000000004"/>
    <n v="0"/>
    <n v="980.98"/>
    <n v="0"/>
    <n v="-736.61132999999995"/>
    <n v="0"/>
    <n v="1943.7383599999976"/>
    <n v="16.515760000000011"/>
    <n v="1006.49"/>
    <n v="0"/>
    <n v="937.24835999999755"/>
    <n v="16.515760000000011"/>
  </r>
  <r>
    <x v="5"/>
    <s v="Detailed Inspections of Distribution Equipment"/>
    <n v="9365.6483040574585"/>
    <n v="567.68400000002259"/>
    <n v="9404.4311999999991"/>
    <n v="12196.621999999999"/>
    <n v="-38.782895942540563"/>
    <n v="-11628.937999999976"/>
    <n v="8806.1375660870108"/>
    <n v="896.8969500000303"/>
    <n v="10783.260017051874"/>
    <n v="12519.135827745762"/>
    <n v="-1977.1224509648637"/>
    <n v="-11622.238877745731"/>
    <n v="9882.0738999654859"/>
    <n v="1744.3251599999555"/>
    <n v="11129.19645113757"/>
    <n v="12828.398061160016"/>
    <n v="-1247.1225511720841"/>
    <n v="-11084.072901160062"/>
    <n v="9085.4686918324296"/>
    <n v="1421.0997999999242"/>
    <n v="11418.62100378062"/>
    <n v="13083.451555665686"/>
    <n v="-2333.1523119481899"/>
    <n v="-11662.351755665763"/>
  </r>
  <r>
    <x v="5"/>
    <s v="Detailed Inspections of Transmission Equipment"/>
    <n v="446.68013999999971"/>
    <n v="0"/>
    <n v="674.46"/>
    <n v="0"/>
    <n v="-227.77986000000033"/>
    <n v="0"/>
    <n v="960.59624999999971"/>
    <n v="0"/>
    <n v="548.34"/>
    <n v="0"/>
    <n v="412.25624999999968"/>
    <n v="0"/>
    <n v="458.26979999999986"/>
    <n v="0"/>
    <n v="565.92999999999995"/>
    <n v="0"/>
    <n v="-107.66020000000009"/>
    <n v="0"/>
    <n v="728.90259000000003"/>
    <n v="0"/>
    <n v="580.65"/>
    <n v="0"/>
    <n v="148.25259000000005"/>
    <n v="0"/>
  </r>
  <r>
    <x v="5"/>
    <s v="Infrared Inspections of Distribution Infrastructure"/>
    <n v="0"/>
    <n v="98.198679999999896"/>
    <n v="0"/>
    <n v="0"/>
    <n v="0"/>
    <n v="98.198679999999896"/>
    <n v="0"/>
    <n v="174.58152000000018"/>
    <n v="0"/>
    <n v="0"/>
    <n v="0"/>
    <n v="174.58152000000018"/>
    <n v="0"/>
    <n v="145.66459999999998"/>
    <n v="0"/>
    <n v="0"/>
    <n v="0"/>
    <n v="145.66459999999998"/>
    <n v="0"/>
    <n v="158.95232000000001"/>
    <n v="0"/>
    <n v="0"/>
    <n v="0"/>
    <n v="158.95232000000001"/>
  </r>
  <r>
    <x v="5"/>
    <s v="Intrusive Pole Inspections"/>
    <n v="638.03721855721187"/>
    <n v="1255.8866800000003"/>
    <n v="0"/>
    <n v="0"/>
    <n v="638.03721855721187"/>
    <n v="1255.8866800000003"/>
    <n v="599.92040449182571"/>
    <n v="886.48495999999966"/>
    <n v="0"/>
    <n v="0"/>
    <n v="599.92040449182571"/>
    <n v="886.48495999999966"/>
    <n v="2008.0213623359232"/>
    <n v="805.5308"/>
    <n v="0"/>
    <n v="0"/>
    <n v="2008.0213623359232"/>
    <n v="805.5308"/>
    <n v="1846.0333922809948"/>
    <n v="39.472390000000004"/>
    <n v="0"/>
    <n v="0"/>
    <n v="1846.0333922809948"/>
    <n v="39.472390000000004"/>
  </r>
  <r>
    <x v="5"/>
    <s v="HFTD Tier 3 Inspections"/>
    <n v="1405.235700536203"/>
    <n v="0"/>
    <n v="0"/>
    <n v="0"/>
    <n v="1405.235700536203"/>
    <n v="0"/>
    <n v="1321.2858832567304"/>
    <n v="0"/>
    <n v="0"/>
    <n v="0"/>
    <n v="1321.2858832567304"/>
    <n v="0"/>
    <n v="3247.2000668880105"/>
    <n v="0"/>
    <n v="0"/>
    <n v="0"/>
    <n v="3247.2000668880105"/>
    <n v="0"/>
    <n v="2985.5322651647934"/>
    <n v="0"/>
    <n v="0"/>
    <n v="0"/>
    <n v="2985.5322651647934"/>
    <n v="0"/>
  </r>
  <r>
    <x v="5"/>
    <s v="Drone Assessments of Distribution Infrastructure"/>
    <n v="273.63452999999998"/>
    <n v="13556.783979999987"/>
    <n v="0"/>
    <n v="0"/>
    <n v="273.63452999999998"/>
    <n v="13556.783979999987"/>
    <n v="16144.90551805508"/>
    <n v="45963.915629999756"/>
    <n v="0"/>
    <n v="0"/>
    <n v="16144.90551805508"/>
    <n v="45963.915629999756"/>
    <n v="12902.936817950871"/>
    <n v="33170.395419999651"/>
    <n v="0"/>
    <n v="0"/>
    <n v="12902.936817950871"/>
    <n v="33170.395419999651"/>
    <n v="51487.974744799467"/>
    <n v="44755.056219999693"/>
    <n v="0"/>
    <n v="0"/>
    <n v="51487.974744799467"/>
    <n v="44755.056219999693"/>
  </r>
  <r>
    <x v="5"/>
    <s v="Circuit Ownership"/>
    <n v="671.63753933219994"/>
    <n v="0"/>
    <n v="0"/>
    <n v="0"/>
    <n v="671.63753933219994"/>
    <n v="0"/>
    <n v="41.351689784960001"/>
    <n v="0"/>
    <n v="0"/>
    <n v="0"/>
    <n v="41.351689784960001"/>
    <n v="0"/>
    <n v="0"/>
    <n v="0"/>
    <n v="0"/>
    <n v="0"/>
    <n v="0"/>
    <n v="0"/>
    <n v="0"/>
    <n v="0"/>
    <n v="0"/>
    <n v="0"/>
    <n v="0"/>
    <n v="0"/>
  </r>
  <r>
    <x v="5"/>
    <s v="Patrol Inspections of Distribution Equipment"/>
    <n v="888.59064684908515"/>
    <n v="0"/>
    <n v="0"/>
    <n v="0"/>
    <n v="888.59064684908515"/>
    <n v="0"/>
    <n v="835.50558616441504"/>
    <n v="0"/>
    <n v="0"/>
    <n v="0"/>
    <n v="835.50558616441504"/>
    <n v="0"/>
    <n v="1201.5518208106273"/>
    <n v="0"/>
    <n v="0"/>
    <n v="0"/>
    <n v="1201.5518208106273"/>
    <n v="0"/>
    <n v="1104.4547607216975"/>
    <n v="0"/>
    <n v="0"/>
    <n v="0"/>
    <n v="1104.4547607216975"/>
    <n v="0"/>
  </r>
  <r>
    <x v="6"/>
    <s v="Fuels Management"/>
    <n v="0"/>
    <n v="5094.9018499999956"/>
    <n v="0"/>
    <n v="0"/>
    <n v="0"/>
    <n v="5094.9018499999956"/>
    <n v="0"/>
    <n v="5806.8215799999998"/>
    <n v="0"/>
    <n v="0"/>
    <n v="0"/>
    <n v="5806.8215799999998"/>
    <n v="0"/>
    <n v="3445.5835999999999"/>
    <n v="0"/>
    <n v="0"/>
    <n v="0"/>
    <n v="3445.5835999999999"/>
    <n v="0"/>
    <n v="8094.27801"/>
    <n v="0"/>
    <n v="0"/>
    <n v="0"/>
    <n v="8094.27801"/>
  </r>
  <r>
    <x v="6"/>
    <s v="LiDAR Inspections of Vegetation around Distribution Infrastructure - Enhanced Inspections, Patrols and Trims"/>
    <n v="0"/>
    <n v="0"/>
    <n v="0"/>
    <n v="0"/>
    <n v="0"/>
    <n v="0"/>
    <n v="0"/>
    <n v="0"/>
    <n v="0"/>
    <n v="0"/>
    <n v="0"/>
    <n v="0"/>
    <n v="0"/>
    <n v="1150.9900399999999"/>
    <n v="0"/>
    <n v="0"/>
    <n v="0"/>
    <n v="1150.9900399999999"/>
    <n v="0"/>
    <n v="3001.3149600000002"/>
    <n v="0"/>
    <n v="0"/>
    <n v="0"/>
    <n v="3001.3149600000002"/>
  </r>
  <r>
    <x v="6"/>
    <s v="Vegetation Restoration Initiative"/>
    <n v="0"/>
    <n v="0"/>
    <n v="0"/>
    <n v="0"/>
    <n v="0"/>
    <n v="0"/>
    <n v="0"/>
    <n v="0"/>
    <n v="0"/>
    <n v="0"/>
    <n v="0"/>
    <n v="0"/>
    <n v="0"/>
    <n v="392.65219999999988"/>
    <n v="0"/>
    <n v="0"/>
    <n v="0"/>
    <n v="392.65219999999988"/>
    <n v="0"/>
    <n v="872.52225000000101"/>
    <n v="0"/>
    <n v="0"/>
    <n v="0"/>
    <n v="872.52225000000101"/>
  </r>
  <r>
    <x v="6"/>
    <s v="Pole Brushing "/>
    <n v="0"/>
    <n v="2590.867609999978"/>
    <n v="0"/>
    <n v="3987.5273999999999"/>
    <n v="0"/>
    <n v="-1396.659790000022"/>
    <n v="0"/>
    <n v="5435.0570000000234"/>
    <n v="0"/>
    <n v="4092.9691136986871"/>
    <n v="0"/>
    <n v="1342.0878863013363"/>
    <n v="0"/>
    <n v="5558.129639999991"/>
    <n v="0"/>
    <n v="4194.0783904742184"/>
    <n v="0"/>
    <n v="1364.0512495257726"/>
    <n v="0"/>
    <n v="6107.3455000000522"/>
    <n v="0"/>
    <n v="4277.4648230296516"/>
    <n v="0"/>
    <n v="1829.8806769704006"/>
  </r>
  <r>
    <x v="7"/>
    <s v="Personnel Work Procedures and Training in Conditions of Elevated Fire Risk"/>
    <n v="11.3229471754"/>
    <n v="1790.6300800000001"/>
    <n v="0"/>
    <n v="2260.7343999999998"/>
    <n v="11.3229471754"/>
    <n v="-470.10431999999969"/>
    <n v="663.17934217999994"/>
    <n v="2588.5185000000006"/>
    <n v="0"/>
    <n v="2320.4177881599999"/>
    <n v="663.17934217999994"/>
    <n v="268.10071184000071"/>
    <n v="176.14523676500002"/>
    <n v="3072.3891200000007"/>
    <n v="0"/>
    <n v="2438.9911371349754"/>
    <n v="176.14523676500002"/>
    <n v="633.39798286502537"/>
    <n v="0.21763649100000002"/>
    <n v="3075.1925899999987"/>
    <n v="0"/>
    <n v="2628.2568493766494"/>
    <n v="0.21763649100000002"/>
    <n v="446.93574062334937"/>
  </r>
  <r>
    <x v="7"/>
    <s v="Aviation Firefighting Program"/>
    <n v="0"/>
    <n v="3858.560580000003"/>
    <n v="0"/>
    <n v="6215.9512000000004"/>
    <n v="0"/>
    <n v="-2357.3906199999974"/>
    <n v="7145.1236867453617"/>
    <n v="6747.5515900000009"/>
    <n v="0"/>
    <n v="6380.0523116800005"/>
    <n v="7145.1236867453617"/>
    <n v="367.49927832000049"/>
    <n v="13627.973069647198"/>
    <n v="6850.6362200000021"/>
    <n v="0"/>
    <n v="6706.0729848068477"/>
    <n v="13627.973069647198"/>
    <n v="144.56323519315447"/>
    <n v="11828.36374689034"/>
    <n v="7396.6505700000062"/>
    <n v="0"/>
    <n v="7226.4642484278575"/>
    <n v="11828.36374689034"/>
    <n v="170.1863215721487"/>
  </r>
  <r>
    <x v="8"/>
    <s v="Centralized Repository for Data"/>
    <n v="18.958226518"/>
    <n v="0"/>
    <n v="0"/>
    <n v="0"/>
    <n v="18.958226518"/>
    <n v="0"/>
    <n v="6895.2201825777602"/>
    <n v="0"/>
    <n v="0"/>
    <n v="0"/>
    <n v="6895.2201825777602"/>
    <n v="0"/>
    <n v="13827.045538938857"/>
    <n v="0"/>
    <n v="0"/>
    <n v="0"/>
    <n v="13827.045538938857"/>
    <n v="0"/>
    <n v="15000.471969814009"/>
    <n v="0"/>
    <n v="0"/>
    <n v="0"/>
    <n v="15000.471969814009"/>
    <n v="0"/>
  </r>
  <r>
    <x v="8"/>
    <s v="Documentation and disclosure of wildfire-related data and algorithms"/>
    <n v="0"/>
    <n v="0"/>
    <n v="0"/>
    <n v="485"/>
    <n v="0"/>
    <n v="-485"/>
    <n v="2208.729442181681"/>
    <n v="0"/>
    <n v="0"/>
    <n v="497.82479742806612"/>
    <n v="2208.729442181681"/>
    <n v="-497.82479742806612"/>
    <n v="2824.7444273658803"/>
    <n v="15.619669999999994"/>
    <n v="0"/>
    <n v="510.12264376665996"/>
    <n v="2824.7444273658803"/>
    <n v="-494.50297376665998"/>
    <n v="3680.4041136209999"/>
    <n v="1305.3213500000008"/>
    <n v="0"/>
    <n v="520.26487370829875"/>
    <n v="3680.4041136209999"/>
    <n v="785.0564762917021"/>
  </r>
  <r>
    <x v="9"/>
    <s v="Allocation Methodology Development and Application"/>
    <n v="0"/>
    <n v="233.35051000000001"/>
    <n v="0"/>
    <n v="1261"/>
    <n v="0"/>
    <n v="-1027.64949"/>
    <n v="0"/>
    <n v="3719.3700999999983"/>
    <n v="0"/>
    <n v="1294.344473312972"/>
    <n v="0"/>
    <n v="2425.0256266870265"/>
    <n v="0"/>
    <n v="5279.3723100000007"/>
    <n v="0"/>
    <n v="1326.318873793316"/>
    <n v="0"/>
    <n v="3953.0534362066846"/>
    <n v="0"/>
    <n v="3966.0777400000015"/>
    <n v="0"/>
    <n v="1352.6886716415768"/>
    <n v="0"/>
    <n v="2613.389068358425"/>
  </r>
  <r>
    <x v="10"/>
    <s v="Community Outreach, Public Awareness, and Communication Efforts"/>
    <n v="63.699230278599991"/>
    <n v="0"/>
    <n v="0"/>
    <n v="0"/>
    <n v="63.699230278599991"/>
    <n v="0"/>
    <n v="1880.5071189115604"/>
    <n v="0"/>
    <n v="0"/>
    <n v="0"/>
    <n v="1880.5071189115604"/>
    <n v="0"/>
    <n v="2970.8528617646007"/>
    <n v="0"/>
    <n v="0"/>
    <n v="0"/>
    <n v="2970.8528617646007"/>
    <n v="0"/>
    <n v="2770.9041612311903"/>
    <n v="0"/>
    <n v="0"/>
    <n v="0"/>
    <n v="2770.9041612311903"/>
    <n v="0"/>
  </r>
  <r>
    <x v="10"/>
    <s v="Emergency Management Operations"/>
    <n v="0"/>
    <n v="4671.8251399999817"/>
    <n v="3175.2935999999995"/>
    <n v="1862.6053358288768"/>
    <n v="-3175.2935999999995"/>
    <n v="2809.2198041711049"/>
    <n v="0"/>
    <n v="12218.77480000015"/>
    <n v="670.29027988811822"/>
    <n v="1911.857987623599"/>
    <n v="-670.29027988811822"/>
    <n v="10306.916812376552"/>
    <n v="0"/>
    <n v="12919.37992000034"/>
    <n v="688.27796228143256"/>
    <n v="1959.0869241379676"/>
    <n v="-688.27796228143256"/>
    <n v="10960.292995862372"/>
    <n v="0"/>
    <n v="12393.474730000296"/>
    <n v="702.95618246096251"/>
    <n v="1998.0373810585857"/>
    <n v="-702.95618246096251"/>
    <n v="10395.43734894171"/>
  </r>
  <r>
    <x v="11"/>
    <s v="Community Engagement - Community Outreach and Public Awareness"/>
    <n v="0"/>
    <n v="63.624759999999988"/>
    <n v="0"/>
    <n v="0"/>
    <n v="0"/>
    <n v="63.624759999999988"/>
    <n v="0"/>
    <n v="533.50981999999999"/>
    <n v="0"/>
    <n v="0"/>
    <n v="0"/>
    <n v="533.50981999999999"/>
    <n v="0"/>
    <n v="617.0835600000006"/>
    <n v="0"/>
    <n v="0"/>
    <n v="0"/>
    <n v="617.0835600000006"/>
    <n v="0"/>
    <n v="400.22542999999996"/>
    <n v="0"/>
    <n v="0"/>
    <n v="0"/>
    <n v="400.22542999999996"/>
  </r>
  <r>
    <x v="11"/>
    <s v="PSPS Communication Practices"/>
    <n v="743.01936222640006"/>
    <n v="4259.552050000003"/>
    <n v="0"/>
    <n v="264"/>
    <n v="743.01936222640006"/>
    <n v="3995.552050000003"/>
    <n v="4473.8742305678397"/>
    <n v="8229.7051599999977"/>
    <n v="0"/>
    <n v="270.98092066187519"/>
    <n v="4473.8742305678397"/>
    <n v="7958.7242393381221"/>
    <n v="5187.2165348072804"/>
    <n v="10180.016860000003"/>
    <n v="0"/>
    <n v="277.6750060915428"/>
    <n v="5187.2165348072804"/>
    <n v="9902.3418539084614"/>
    <n v="5404.8677680499904"/>
    <n v="9481.4624100000128"/>
    <n v="0"/>
    <n v="283.19572507008434"/>
    <n v="5404.8677680499904"/>
    <n v="9198.266684929927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">
  <r>
    <x v="0"/>
    <s v="Emergency Preparedness"/>
    <x v="0"/>
    <s v="Emergency Planning and Preparedness"/>
    <x v="0"/>
    <x v="0"/>
    <s v="NSS"/>
    <x v="0"/>
    <x v="0"/>
    <n v="0"/>
    <n v="16236"/>
    <x v="0"/>
    <x v="0"/>
    <n v="0"/>
    <n v="16236"/>
  </r>
  <r>
    <x v="0"/>
    <s v="Situational Awareness and Forecasting"/>
    <x v="1"/>
    <s v="Situational Awareness and Forecasting"/>
    <x v="1"/>
    <x v="1"/>
    <s v="NSS"/>
    <x v="1"/>
    <x v="1"/>
    <n v="0"/>
    <n v="3877"/>
    <x v="1"/>
    <x v="1"/>
    <n v="0"/>
    <n v="3877"/>
  </r>
  <r>
    <x v="0"/>
    <s v="Grid Design, Operations and Maintenance"/>
    <x v="2"/>
    <m/>
    <x v="2"/>
    <x v="2"/>
    <s v="NSS"/>
    <x v="2"/>
    <x v="2"/>
    <n v="0"/>
    <n v="25398"/>
    <x v="2"/>
    <x v="2"/>
    <n v="0"/>
    <n v="0"/>
  </r>
  <r>
    <x v="0"/>
    <s v="Grid Design, Operations and Maintenance"/>
    <x v="3"/>
    <s v="Undergrounding"/>
    <x v="3"/>
    <x v="3"/>
    <m/>
    <x v="3"/>
    <x v="3"/>
    <m/>
    <m/>
    <x v="3"/>
    <x v="3"/>
    <n v="0"/>
    <n v="2920.7700000000004"/>
  </r>
  <r>
    <x v="0"/>
    <s v="Grid Design, Operations and Maintenance"/>
    <x v="4"/>
    <s v="Covered Conductor"/>
    <x v="4"/>
    <x v="3"/>
    <m/>
    <x v="3"/>
    <x v="3"/>
    <m/>
    <m/>
    <x v="4"/>
    <x v="4"/>
    <n v="0"/>
    <n v="591.77340000000004"/>
  </r>
  <r>
    <x v="0"/>
    <s v="Grid Design, Operations and Maintenance"/>
    <x v="2"/>
    <s v="Other Programs - primarily customer resiliency programs"/>
    <x v="5"/>
    <x v="3"/>
    <m/>
    <x v="3"/>
    <x v="3"/>
    <m/>
    <m/>
    <x v="5"/>
    <x v="5"/>
    <n v="0"/>
    <n v="21885.456600000001"/>
  </r>
  <r>
    <x v="0"/>
    <s v="Grid Design, Operations and Maintenance"/>
    <x v="5"/>
    <s v="Asset Management and Inspections"/>
    <x v="6"/>
    <x v="4"/>
    <s v="NSS"/>
    <x v="4"/>
    <x v="4"/>
    <n v="0"/>
    <n v="15375"/>
    <x v="6"/>
    <x v="6"/>
    <n v="0"/>
    <n v="15375"/>
  </r>
  <r>
    <x v="0"/>
    <s v="Vegetation Management and Inspection (Excl. Tree Trimming)"/>
    <x v="6"/>
    <m/>
    <x v="7"/>
    <x v="5"/>
    <s v="NSS"/>
    <x v="5"/>
    <x v="5"/>
    <n v="7542"/>
    <n v="15167"/>
    <x v="2"/>
    <x v="2"/>
    <m/>
    <m/>
  </r>
  <r>
    <x v="0"/>
    <s v="Vegetation Management and Inspection (Excl. Tree Trimming)"/>
    <x v="6"/>
    <s v="Pole Clearing , WMPMA"/>
    <x v="8"/>
    <x v="3"/>
    <m/>
    <x v="3"/>
    <x v="3"/>
    <m/>
    <m/>
    <x v="7"/>
    <x v="7"/>
    <n v="3706.1388000000002"/>
    <n v="7453.0637999999999"/>
  </r>
  <r>
    <x v="0"/>
    <s v="Vegetation Management and Inspection (Excl. Tree Trimming)"/>
    <x v="6"/>
    <s v="Vegetation and Fuels Management, WMPMA"/>
    <x v="9"/>
    <x v="3"/>
    <m/>
    <x v="3"/>
    <x v="3"/>
    <m/>
    <m/>
    <x v="8"/>
    <x v="8"/>
    <n v="3308.6753999999996"/>
    <n v="6653.7628999999997"/>
  </r>
  <r>
    <x v="0"/>
    <s v="Vegetation Management and Inspection (Excl. Tree Trimming)"/>
    <x v="6"/>
    <s v="Other Programs - Tree Planting Initiative, WMPMA"/>
    <x v="10"/>
    <x v="3"/>
    <m/>
    <x v="3"/>
    <x v="3"/>
    <m/>
    <m/>
    <x v="9"/>
    <x v="9"/>
    <n v="527.18579999999997"/>
    <n v="1060.1732999999999"/>
  </r>
  <r>
    <x v="0"/>
    <s v="Vegetation Management and Inspection - Tree Trimming"/>
    <x v="7"/>
    <m/>
    <x v="11"/>
    <x v="6"/>
    <s v="NSS"/>
    <x v="6"/>
    <x v="6"/>
    <n v="68197"/>
    <n v="69913"/>
    <x v="2"/>
    <x v="2"/>
    <m/>
    <m/>
  </r>
  <r>
    <x v="0"/>
    <s v="Vegetation Management and Inspection - Tree Trimming"/>
    <x v="7"/>
    <s v="Clearance, “Enhanced” , TTBA"/>
    <x v="12"/>
    <x v="3"/>
    <m/>
    <x v="3"/>
    <x v="3"/>
    <m/>
    <m/>
    <x v="10"/>
    <x v="10"/>
    <n v="12548.248"/>
    <n v="12863.992"/>
  </r>
  <r>
    <x v="0"/>
    <s v="Vegetation Management and Inspection - Tree Trimming"/>
    <x v="7"/>
    <s v="All Other Programs - TTBA"/>
    <x v="13"/>
    <x v="3"/>
    <m/>
    <x v="3"/>
    <x v="3"/>
    <m/>
    <m/>
    <x v="11"/>
    <x v="10"/>
    <n v="55648.751999999993"/>
    <n v="57049.007999999994"/>
  </r>
  <r>
    <x v="0"/>
    <s v="Emergency Preparedness"/>
    <x v="8"/>
    <s v="Grid Operations and Protocols"/>
    <x v="14"/>
    <x v="7"/>
    <s v="NSS"/>
    <x v="7"/>
    <x v="7"/>
    <n v="0"/>
    <n v="14769"/>
    <x v="12"/>
    <x v="11"/>
    <n v="0"/>
    <n v="14769"/>
  </r>
  <r>
    <x v="0"/>
    <s v="Wildfire Mitigation Strategy Development"/>
    <x v="9"/>
    <s v="Resource Allocation Methodology"/>
    <x v="15"/>
    <x v="8"/>
    <s v="NSS"/>
    <x v="8"/>
    <x v="8"/>
    <n v="0"/>
    <n v="7748"/>
    <x v="13"/>
    <x v="12"/>
    <n v="0"/>
    <n v="7748"/>
  </r>
  <r>
    <x v="0"/>
    <s v="Wildfire Mitigation Strategy Development"/>
    <x v="10"/>
    <s v="Risk Assessment and Mapping"/>
    <x v="16"/>
    <x v="9"/>
    <s v="NSS"/>
    <x v="9"/>
    <x v="9"/>
    <n v="0"/>
    <n v="2413"/>
    <x v="14"/>
    <x v="13"/>
    <n v="0"/>
    <n v="2413"/>
  </r>
  <r>
    <x v="0"/>
    <s v="Wildfire Mitigation Strategy Development"/>
    <x v="11"/>
    <s v="Data Governance"/>
    <x v="17"/>
    <x v="10"/>
    <s v="NSS"/>
    <x v="10"/>
    <x v="10"/>
    <n v="0"/>
    <n v="1650"/>
    <x v="15"/>
    <x v="14"/>
    <n v="0"/>
    <n v="1650"/>
  </r>
  <r>
    <x v="0"/>
    <s v="Community Outreach and Engagement"/>
    <x v="12"/>
    <s v="Stakeholder Cooperation and Community Engagement"/>
    <x v="18"/>
    <x v="11"/>
    <s v="NSS"/>
    <x v="11"/>
    <x v="11"/>
    <n v="0"/>
    <n v="11565"/>
    <x v="2"/>
    <x v="2"/>
    <n v="0"/>
    <n v="0"/>
  </r>
  <r>
    <x v="0"/>
    <s v="Community Outreach and Engagement"/>
    <x v="12"/>
    <s v="Public Safety Power Shutoffs"/>
    <x v="19"/>
    <x v="11"/>
    <m/>
    <x v="3"/>
    <x v="3"/>
    <m/>
    <m/>
    <x v="16"/>
    <x v="15"/>
    <n v="0"/>
    <n v="9312.137999999999"/>
  </r>
  <r>
    <x v="0"/>
    <s v="Community Outreach and Engagement"/>
    <x v="12"/>
    <s v="Stakeholder Cooperation and Community Engagement - other programs"/>
    <x v="20"/>
    <x v="11"/>
    <m/>
    <x v="3"/>
    <x v="3"/>
    <m/>
    <m/>
    <x v="17"/>
    <x v="16"/>
    <n v="0"/>
    <n v="2252.8620000000001"/>
  </r>
  <r>
    <x v="1"/>
    <s v="Grid Design, Operations, and Maintenance"/>
    <x v="2"/>
    <m/>
    <x v="21"/>
    <x v="12"/>
    <s v="Routine"/>
    <x v="12"/>
    <x v="12"/>
    <m/>
    <m/>
    <x v="2"/>
    <x v="2"/>
    <m/>
    <n v="7700"/>
  </r>
  <r>
    <x v="1"/>
    <m/>
    <x v="2"/>
    <m/>
    <x v="22"/>
    <x v="13"/>
    <s v="Routine"/>
    <x v="12"/>
    <x v="13"/>
    <m/>
    <m/>
    <x v="2"/>
    <x v="2"/>
    <m/>
    <n v="0"/>
  </r>
  <r>
    <x v="1"/>
    <m/>
    <x v="2"/>
    <m/>
    <x v="23"/>
    <x v="14"/>
    <s v="Routine"/>
    <x v="12"/>
    <x v="13"/>
    <m/>
    <m/>
    <x v="2"/>
    <x v="2"/>
    <m/>
    <n v="1253"/>
  </r>
  <r>
    <x v="1"/>
    <m/>
    <x v="2"/>
    <m/>
    <x v="24"/>
    <x v="15"/>
    <s v="Routine"/>
    <x v="12"/>
    <x v="12"/>
    <m/>
    <m/>
    <x v="2"/>
    <x v="2"/>
    <m/>
    <n v="314"/>
  </r>
  <r>
    <x v="1"/>
    <m/>
    <x v="3"/>
    <s v="Undergrounding"/>
    <x v="25"/>
    <x v="16"/>
    <s v="Routine"/>
    <x v="12"/>
    <x v="13"/>
    <m/>
    <m/>
    <x v="2"/>
    <x v="2"/>
    <m/>
    <n v="289158"/>
  </r>
  <r>
    <x v="1"/>
    <m/>
    <x v="3"/>
    <s v="Undergrounding"/>
    <x v="26"/>
    <x v="17"/>
    <s v="Routine"/>
    <x v="12"/>
    <x v="12"/>
    <m/>
    <m/>
    <x v="2"/>
    <x v="2"/>
    <m/>
    <n v="2904"/>
  </r>
  <r>
    <x v="1"/>
    <m/>
    <x v="1"/>
    <m/>
    <x v="27"/>
    <x v="18"/>
    <s v="Routine"/>
    <x v="13"/>
    <x v="13"/>
    <m/>
    <m/>
    <x v="2"/>
    <x v="2"/>
    <m/>
    <n v="380"/>
  </r>
  <r>
    <x v="1"/>
    <m/>
    <x v="1"/>
    <m/>
    <x v="28"/>
    <x v="19"/>
    <d v="2022-12-31T00:00:00"/>
    <x v="13"/>
    <x v="14"/>
    <m/>
    <m/>
    <x v="2"/>
    <x v="2"/>
    <m/>
    <n v="0"/>
  </r>
  <r>
    <x v="1"/>
    <m/>
    <x v="10"/>
    <m/>
    <x v="29"/>
    <x v="20"/>
    <s v="Routine"/>
    <x v="12"/>
    <x v="14"/>
    <m/>
    <m/>
    <x v="2"/>
    <x v="2"/>
    <m/>
    <n v="2662"/>
  </r>
  <r>
    <x v="1"/>
    <m/>
    <x v="2"/>
    <m/>
    <x v="30"/>
    <x v="21"/>
    <d v="2022-04-30T00:00:00"/>
    <x v="12"/>
    <x v="13"/>
    <m/>
    <m/>
    <x v="2"/>
    <x v="2"/>
    <m/>
    <n v="0"/>
  </r>
  <r>
    <x v="1"/>
    <m/>
    <x v="2"/>
    <m/>
    <x v="31"/>
    <x v="22"/>
    <d v="2022-01-31T00:00:00"/>
    <x v="12"/>
    <x v="13"/>
    <m/>
    <m/>
    <x v="2"/>
    <x v="2"/>
    <m/>
    <n v="0"/>
  </r>
  <r>
    <x v="1"/>
    <m/>
    <x v="2"/>
    <m/>
    <x v="32"/>
    <x v="23"/>
    <d v="2023-12-31T00:00:00"/>
    <x v="12"/>
    <x v="13"/>
    <m/>
    <m/>
    <x v="2"/>
    <x v="2"/>
    <m/>
    <n v="0"/>
  </r>
  <r>
    <x v="1"/>
    <m/>
    <x v="2"/>
    <m/>
    <x v="33"/>
    <x v="24"/>
    <d v="2023-12-31T00:00:00"/>
    <x v="12"/>
    <x v="15"/>
    <m/>
    <m/>
    <x v="2"/>
    <x v="2"/>
    <m/>
    <n v="0"/>
  </r>
  <r>
    <x v="1"/>
    <m/>
    <x v="2"/>
    <m/>
    <x v="34"/>
    <x v="25"/>
    <s v="Routine"/>
    <x v="12"/>
    <x v="13"/>
    <m/>
    <m/>
    <x v="2"/>
    <x v="2"/>
    <m/>
    <n v="2400"/>
  </r>
  <r>
    <x v="1"/>
    <m/>
    <x v="0"/>
    <m/>
    <x v="35"/>
    <x v="26"/>
    <d v="2023-11-30T00:00:00"/>
    <x v="12"/>
    <x v="16"/>
    <m/>
    <m/>
    <x v="2"/>
    <x v="2"/>
    <m/>
    <n v="0"/>
  </r>
  <r>
    <x v="1"/>
    <m/>
    <x v="2"/>
    <m/>
    <x v="36"/>
    <x v="27"/>
    <s v="Routine"/>
    <x v="12"/>
    <x v="17"/>
    <m/>
    <m/>
    <x v="2"/>
    <x v="2"/>
    <m/>
    <n v="70179"/>
  </r>
  <r>
    <x v="1"/>
    <m/>
    <x v="2"/>
    <m/>
    <x v="37"/>
    <x v="28"/>
    <s v="Routine"/>
    <x v="12"/>
    <x v="17"/>
    <m/>
    <m/>
    <x v="2"/>
    <x v="2"/>
    <m/>
    <n v="0"/>
  </r>
  <r>
    <x v="1"/>
    <s v="Grid Design, Operations, and Maintenance"/>
    <x v="5"/>
    <m/>
    <x v="38"/>
    <x v="29"/>
    <s v="Routine"/>
    <x v="12"/>
    <x v="13"/>
    <m/>
    <m/>
    <x v="2"/>
    <x v="2"/>
    <m/>
    <n v="580"/>
  </r>
  <r>
    <x v="1"/>
    <m/>
    <x v="1"/>
    <m/>
    <x v="39"/>
    <x v="30"/>
    <d v="2022-07-31T00:00:00"/>
    <x v="12"/>
    <x v="18"/>
    <m/>
    <m/>
    <x v="2"/>
    <x v="2"/>
    <m/>
    <n v="0"/>
  </r>
  <r>
    <x v="1"/>
    <s v="Grid Design, Operations, and Maintenance"/>
    <x v="5"/>
    <m/>
    <x v="40"/>
    <x v="31"/>
    <s v="Routine"/>
    <x v="12"/>
    <x v="13"/>
    <m/>
    <m/>
    <x v="2"/>
    <x v="2"/>
    <m/>
    <n v="5781"/>
  </r>
  <r>
    <x v="1"/>
    <s v="Grid Design, Operations, and Maintenance"/>
    <x v="5"/>
    <m/>
    <x v="41"/>
    <x v="32"/>
    <s v="Routine"/>
    <x v="12"/>
    <x v="14"/>
    <m/>
    <m/>
    <x v="2"/>
    <x v="2"/>
    <m/>
    <n v="1200"/>
  </r>
  <r>
    <x v="1"/>
    <m/>
    <x v="2"/>
    <m/>
    <x v="42"/>
    <x v="33"/>
    <s v="Routine"/>
    <x v="12"/>
    <x v="13"/>
    <m/>
    <m/>
    <x v="2"/>
    <x v="2"/>
    <m/>
    <n v="1427"/>
  </r>
  <r>
    <x v="1"/>
    <m/>
    <x v="8"/>
    <m/>
    <x v="43"/>
    <x v="34"/>
    <d v="2023-06-30T00:00:00"/>
    <x v="12"/>
    <x v="17"/>
    <m/>
    <m/>
    <x v="2"/>
    <x v="2"/>
    <m/>
    <n v="0"/>
  </r>
  <r>
    <x v="1"/>
    <m/>
    <x v="8"/>
    <m/>
    <x v="44"/>
    <x v="35"/>
    <d v="2024-12-31T00:00:00"/>
    <x v="12"/>
    <x v="17"/>
    <m/>
    <m/>
    <x v="2"/>
    <x v="2"/>
    <m/>
    <n v="8000"/>
  </r>
  <r>
    <x v="1"/>
    <m/>
    <x v="8"/>
    <m/>
    <x v="45"/>
    <x v="36"/>
    <s v="Routine"/>
    <x v="12"/>
    <x v="17"/>
    <m/>
    <m/>
    <x v="2"/>
    <x v="2"/>
    <m/>
    <n v="100"/>
  </r>
  <r>
    <x v="1"/>
    <m/>
    <x v="8"/>
    <m/>
    <x v="46"/>
    <x v="37"/>
    <d v="2023-12-31T00:00:00"/>
    <x v="12"/>
    <x v="17"/>
    <m/>
    <m/>
    <x v="2"/>
    <x v="2"/>
    <m/>
    <n v="0"/>
  </r>
  <r>
    <x v="1"/>
    <m/>
    <x v="2"/>
    <m/>
    <x v="47"/>
    <x v="38"/>
    <s v="Routine"/>
    <x v="12"/>
    <x v="13"/>
    <m/>
    <m/>
    <x v="2"/>
    <x v="2"/>
    <m/>
    <n v="2186"/>
  </r>
  <r>
    <x v="1"/>
    <m/>
    <x v="2"/>
    <m/>
    <x v="48"/>
    <x v="39"/>
    <s v="Routine"/>
    <x v="12"/>
    <x v="13"/>
    <m/>
    <m/>
    <x v="2"/>
    <x v="2"/>
    <m/>
    <n v="1371"/>
  </r>
  <r>
    <x v="1"/>
    <m/>
    <x v="2"/>
    <m/>
    <x v="49"/>
    <x v="40"/>
    <s v="Routine"/>
    <x v="12"/>
    <x v="13"/>
    <m/>
    <m/>
    <x v="2"/>
    <x v="2"/>
    <m/>
    <n v="5479"/>
  </r>
  <r>
    <x v="1"/>
    <m/>
    <x v="4"/>
    <s v="Covered Conductor"/>
    <x v="50"/>
    <x v="41"/>
    <s v="Routine"/>
    <x v="12"/>
    <x v="13"/>
    <m/>
    <m/>
    <x v="2"/>
    <x v="2"/>
    <m/>
    <n v="59218"/>
  </r>
  <r>
    <x v="1"/>
    <m/>
    <x v="1"/>
    <m/>
    <x v="51"/>
    <x v="42"/>
    <s v="Routine"/>
    <x v="12"/>
    <x v="19"/>
    <m/>
    <m/>
    <x v="2"/>
    <x v="2"/>
    <m/>
    <n v="420"/>
  </r>
  <r>
    <x v="1"/>
    <m/>
    <x v="12"/>
    <m/>
    <x v="52"/>
    <x v="43"/>
    <s v="Routine"/>
    <x v="12"/>
    <x v="14"/>
    <m/>
    <m/>
    <x v="2"/>
    <x v="2"/>
    <m/>
    <n v="3131"/>
  </r>
  <r>
    <x v="1"/>
    <m/>
    <x v="12"/>
    <m/>
    <x v="53"/>
    <x v="44"/>
    <d v="2022-09-30T00:00:00"/>
    <x v="12"/>
    <x v="19"/>
    <m/>
    <m/>
    <x v="2"/>
    <x v="2"/>
    <m/>
    <n v="0"/>
  </r>
  <r>
    <x v="1"/>
    <s v="Wildfire Mitigation Strategy Development"/>
    <x v="11"/>
    <m/>
    <x v="54"/>
    <x v="45"/>
    <s v="Routine"/>
    <x v="12"/>
    <x v="14"/>
    <m/>
    <m/>
    <x v="2"/>
    <x v="2"/>
    <m/>
    <n v="5683"/>
  </r>
  <r>
    <x v="1"/>
    <m/>
    <x v="8"/>
    <m/>
    <x v="55"/>
    <x v="46"/>
    <d v="2022-08-31T00:00:00"/>
    <x v="12"/>
    <x v="17"/>
    <m/>
    <m/>
    <x v="2"/>
    <x v="2"/>
    <m/>
    <n v="0"/>
  </r>
  <r>
    <x v="1"/>
    <m/>
    <x v="8"/>
    <m/>
    <x v="56"/>
    <x v="47"/>
    <d v="2022-12-31T00:00:00"/>
    <x v="12"/>
    <x v="17"/>
    <m/>
    <m/>
    <x v="2"/>
    <x v="2"/>
    <m/>
    <n v="0"/>
  </r>
  <r>
    <x v="1"/>
    <m/>
    <x v="11"/>
    <m/>
    <x v="57"/>
    <x v="48"/>
    <d v="2022-09-30T00:00:00"/>
    <x v="12"/>
    <x v="14"/>
    <m/>
    <m/>
    <x v="2"/>
    <x v="2"/>
    <m/>
    <n v="0"/>
  </r>
  <r>
    <x v="1"/>
    <m/>
    <x v="11"/>
    <m/>
    <x v="58"/>
    <x v="49"/>
    <d v="2023-09-30T00:00:00"/>
    <x v="12"/>
    <x v="14"/>
    <m/>
    <m/>
    <x v="2"/>
    <x v="2"/>
    <m/>
    <n v="0"/>
  </r>
  <r>
    <x v="1"/>
    <m/>
    <x v="11"/>
    <m/>
    <x v="59"/>
    <x v="50"/>
    <d v="2024-12-31T00:00:00"/>
    <x v="12"/>
    <x v="14"/>
    <m/>
    <m/>
    <x v="2"/>
    <x v="2"/>
    <m/>
    <n v="2008"/>
  </r>
  <r>
    <x v="1"/>
    <m/>
    <x v="0"/>
    <m/>
    <x v="60"/>
    <x v="51"/>
    <d v="2022-11-30T00:00:00"/>
    <x v="12"/>
    <x v="14"/>
    <m/>
    <m/>
    <x v="2"/>
    <x v="2"/>
    <m/>
    <n v="0"/>
  </r>
  <r>
    <x v="1"/>
    <m/>
    <x v="0"/>
    <m/>
    <x v="61"/>
    <x v="52"/>
    <d v="2024-12-31T00:00:00"/>
    <x v="12"/>
    <x v="14"/>
    <m/>
    <m/>
    <x v="2"/>
    <x v="2"/>
    <m/>
    <n v="2496"/>
  </r>
  <r>
    <x v="1"/>
    <m/>
    <x v="0"/>
    <m/>
    <x v="62"/>
    <x v="53"/>
    <s v="Routine"/>
    <x v="12"/>
    <x v="14"/>
    <m/>
    <m/>
    <x v="2"/>
    <x v="2"/>
    <m/>
    <n v="0"/>
  </r>
  <r>
    <x v="1"/>
    <m/>
    <x v="11"/>
    <m/>
    <x v="63"/>
    <x v="54"/>
    <s v="Routine"/>
    <x v="12"/>
    <x v="19"/>
    <m/>
    <m/>
    <x v="2"/>
    <x v="2"/>
    <m/>
    <n v="3994"/>
  </r>
  <r>
    <x v="1"/>
    <m/>
    <x v="12"/>
    <m/>
    <x v="64"/>
    <x v="55"/>
    <d v="2022-06-30T00:00:00"/>
    <x v="12"/>
    <x v="19"/>
    <m/>
    <m/>
    <x v="2"/>
    <x v="2"/>
    <m/>
    <n v="0"/>
  </r>
  <r>
    <x v="1"/>
    <m/>
    <x v="2"/>
    <m/>
    <x v="65"/>
    <x v="56"/>
    <s v="Routine"/>
    <x v="12"/>
    <x v="13"/>
    <m/>
    <m/>
    <x v="2"/>
    <x v="2"/>
    <m/>
    <n v="6348"/>
  </r>
  <r>
    <x v="1"/>
    <s v="Grid Design, Operations, and Maintenance"/>
    <x v="5"/>
    <m/>
    <x v="66"/>
    <x v="57"/>
    <s v="Routine"/>
    <x v="12"/>
    <x v="13"/>
    <m/>
    <m/>
    <x v="2"/>
    <x v="2"/>
    <m/>
    <n v="6016"/>
  </r>
  <r>
    <x v="1"/>
    <s v="Grid Design, Operations, and Maintenance"/>
    <x v="5"/>
    <m/>
    <x v="67"/>
    <x v="57"/>
    <s v="Routine"/>
    <x v="12"/>
    <x v="13"/>
    <m/>
    <m/>
    <x v="2"/>
    <x v="2"/>
    <m/>
    <n v="1183"/>
  </r>
  <r>
    <x v="1"/>
    <s v="Grid Design, Operations, and Maintenance"/>
    <x v="5"/>
    <m/>
    <x v="68"/>
    <x v="57"/>
    <s v="Routine"/>
    <x v="12"/>
    <x v="13"/>
    <m/>
    <m/>
    <x v="2"/>
    <x v="2"/>
    <m/>
    <n v="1972"/>
  </r>
  <r>
    <x v="1"/>
    <s v="Grid Design, Operations, and Maintenance"/>
    <x v="5"/>
    <m/>
    <x v="69"/>
    <x v="57"/>
    <s v="Routine"/>
    <x v="12"/>
    <x v="13"/>
    <m/>
    <m/>
    <x v="2"/>
    <x v="2"/>
    <m/>
    <n v="691"/>
  </r>
  <r>
    <x v="1"/>
    <m/>
    <x v="2"/>
    <m/>
    <x v="70"/>
    <x v="58"/>
    <s v="Routine"/>
    <x v="12"/>
    <x v="13"/>
    <m/>
    <m/>
    <x v="2"/>
    <x v="2"/>
    <m/>
    <n v="1206"/>
  </r>
  <r>
    <x v="1"/>
    <s v="Grid Design, Operations, and Maintenance"/>
    <x v="1"/>
    <m/>
    <x v="71"/>
    <x v="59"/>
    <s v="Routine"/>
    <x v="12"/>
    <x v="13"/>
    <m/>
    <m/>
    <x v="2"/>
    <x v="2"/>
    <m/>
    <n v="1064"/>
  </r>
  <r>
    <x v="1"/>
    <m/>
    <x v="2"/>
    <m/>
    <x v="72"/>
    <x v="60"/>
    <d v="2022-12-31T00:00:00"/>
    <x v="12"/>
    <x v="13"/>
    <m/>
    <m/>
    <x v="2"/>
    <x v="2"/>
    <m/>
    <n v="0"/>
  </r>
  <r>
    <x v="1"/>
    <m/>
    <x v="2"/>
    <m/>
    <x v="73"/>
    <x v="61"/>
    <d v="2023-12-31T00:00:00"/>
    <x v="12"/>
    <x v="13"/>
    <m/>
    <m/>
    <x v="2"/>
    <x v="2"/>
    <m/>
    <n v="8932"/>
  </r>
  <r>
    <x v="1"/>
    <m/>
    <x v="2"/>
    <m/>
    <x v="74"/>
    <x v="62"/>
    <d v="2024-12-31T00:00:00"/>
    <x v="12"/>
    <x v="13"/>
    <m/>
    <m/>
    <x v="2"/>
    <x v="2"/>
    <m/>
    <n v="4645"/>
  </r>
  <r>
    <x v="1"/>
    <m/>
    <x v="2"/>
    <m/>
    <x v="75"/>
    <x v="63"/>
    <d v="2024-12-31T00:00:00"/>
    <x v="12"/>
    <x v="13"/>
    <m/>
    <m/>
    <x v="2"/>
    <x v="2"/>
    <m/>
    <n v="887"/>
  </r>
  <r>
    <x v="1"/>
    <m/>
    <x v="2"/>
    <m/>
    <x v="76"/>
    <x v="64"/>
    <s v="Routine"/>
    <x v="12"/>
    <x v="13"/>
    <m/>
    <m/>
    <x v="2"/>
    <x v="2"/>
    <m/>
    <n v="4709"/>
  </r>
  <r>
    <x v="1"/>
    <m/>
    <x v="2"/>
    <m/>
    <x v="77"/>
    <x v="65"/>
    <s v="Routine"/>
    <x v="12"/>
    <x v="12"/>
    <m/>
    <m/>
    <x v="2"/>
    <x v="2"/>
    <m/>
    <n v="83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">
  <r>
    <x v="0"/>
    <s v="Summarized Risk Map"/>
    <n v="2.6259261600000001"/>
    <n v="0"/>
    <n v="0"/>
    <n v="0"/>
    <n v="2.6259261600000001"/>
    <n v="0"/>
    <n v="342.97535349000009"/>
    <n v="0"/>
    <n v="0"/>
    <n v="0"/>
    <n v="342.97535349000009"/>
    <n v="0"/>
    <n v="37.919001956999999"/>
    <n v="5.3970099999999999"/>
    <n v="0"/>
    <n v="0"/>
    <n v="37.919001956999999"/>
    <n v="5.3970099999999999"/>
    <n v="1485.832307373"/>
    <n v="1818.6956300000006"/>
    <n v="0"/>
    <n v="0"/>
    <n v="1485.832307373"/>
    <n v="1818.6956300000006"/>
  </r>
  <r>
    <x v="1"/>
    <s v="Advanced Weather Monitoring and Weather Stations"/>
    <n v="558.75448152580009"/>
    <n v="0"/>
    <n v="1110.6108000000002"/>
    <n v="0"/>
    <n v="-551.85631847420007"/>
    <n v="0"/>
    <n v="1040.1744757620004"/>
    <n v="0"/>
    <n v="536.40665515289197"/>
    <n v="0"/>
    <n v="503.76782060910841"/>
    <n v="0"/>
    <n v="398.8321584077197"/>
    <n v="0"/>
    <n v="553.61505087088381"/>
    <n v="0"/>
    <n v="-154.7828924631641"/>
    <n v="0"/>
    <n v="541.51164186079984"/>
    <n v="0"/>
    <n v="568.012297710604"/>
    <n v="0"/>
    <n v="-26.500655849804161"/>
    <n v="0"/>
  </r>
  <r>
    <x v="1"/>
    <s v="Air Quality Inde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amera Network"/>
    <n v="5.6004218465999989"/>
    <n v="0"/>
    <n v="0"/>
    <n v="0"/>
    <n v="5.6004218465999989"/>
    <n v="0"/>
    <n v="0"/>
    <n v="0"/>
    <n v="0"/>
    <n v="0"/>
    <n v="0"/>
    <n v="0"/>
    <n v="0"/>
    <n v="0"/>
    <n v="0"/>
    <n v="0"/>
    <n v="0"/>
    <n v="0"/>
    <n v="3.3358936530000007"/>
    <n v="0"/>
    <n v="0"/>
    <n v="0"/>
    <n v="3.3358936530000007"/>
    <n v="0"/>
  </r>
  <r>
    <x v="1"/>
    <s v="Wireless Fault Indicators"/>
    <n v="793.58004415200048"/>
    <n v="0"/>
    <n v="4884.2145"/>
    <n v="0"/>
    <n v="-4090.6344558479996"/>
    <n v="0"/>
    <n v="862.99165950499946"/>
    <n v="0"/>
    <n v="1725.6525087771431"/>
    <n v="0"/>
    <n v="-862.66084927214365"/>
    <n v="0"/>
    <n v="1131.1920645149987"/>
    <n v="0"/>
    <n v="1781.0129539869777"/>
    <n v="0"/>
    <n v="-649.82088947197894"/>
    <n v="0"/>
    <n v="882.70498439999972"/>
    <n v="0"/>
    <n v="1827.3297639851039"/>
    <n v="0"/>
    <n v="-944.62477958510419"/>
    <n v="0"/>
  </r>
  <r>
    <x v="1"/>
    <s v="Fire Science and Climate Adaptation Department"/>
    <n v="0"/>
    <n v="1461.1782900000005"/>
    <n v="0"/>
    <n v="2373.2656000000002"/>
    <n v="0"/>
    <n v="-912.08730999999966"/>
    <n v="0"/>
    <n v="3413.7699900000043"/>
    <n v="0"/>
    <n v="2436.021580542264"/>
    <n v="0"/>
    <n v="977.74840945774031"/>
    <n v="0"/>
    <n v="2840.5365999999635"/>
    <n v="0"/>
    <n v="2435.3861455602764"/>
    <n v="0"/>
    <n v="405.15045443968711"/>
    <n v="0"/>
    <n v="3726.3878299999951"/>
    <n v="0"/>
    <n v="2343.1543371016705"/>
    <n v="0"/>
    <n v="1383.2334928983246"/>
  </r>
  <r>
    <x v="1"/>
    <s v="Fire Potential Index"/>
    <n v="270.38611600000002"/>
    <n v="0"/>
    <n v="0"/>
    <n v="0"/>
    <n v="270.38611600000002"/>
    <n v="0"/>
    <n v="1190.5992808368801"/>
    <n v="0"/>
    <n v="0"/>
    <n v="0"/>
    <n v="1190.5992808368801"/>
    <n v="0"/>
    <n v="1445.6220679375001"/>
    <n v="0"/>
    <n v="0"/>
    <n v="0"/>
    <n v="1445.6220679375001"/>
    <n v="0"/>
    <n v="1632.1992678860001"/>
    <n v="0"/>
    <n v="0"/>
    <n v="0"/>
    <n v="1632.1992678860001"/>
    <n v="0"/>
  </r>
  <r>
    <x v="1"/>
    <s v="High Performance Computing Infrastruc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9.817528908201"/>
    <n v="0"/>
    <n v="0"/>
    <n v="0"/>
    <n v="5239.817528908201"/>
    <n v="0"/>
  </r>
  <r>
    <x v="2"/>
    <s v="SCADA Capacitors"/>
    <n v="0"/>
    <n v="0"/>
    <n v="3571.27"/>
    <n v="0"/>
    <n v="-3571.27"/>
    <n v="0"/>
    <n v="1024.4793000000009"/>
    <n v="0"/>
    <n v="1728.36"/>
    <n v="0"/>
    <n v="-703.88069999999902"/>
    <n v="0"/>
    <n v="2086.6927699999987"/>
    <n v="0"/>
    <n v="1783.81"/>
    <n v="0"/>
    <n v="302.8827699999988"/>
    <n v="0"/>
    <n v="3856.1621400000045"/>
    <n v="0"/>
    <n v="1830.2"/>
    <n v="0"/>
    <n v="2025.9621400000044"/>
    <n v="0"/>
  </r>
  <r>
    <x v="2"/>
    <s v="Covered Conductor"/>
    <n v="1486.5664400000001"/>
    <n v="0"/>
    <n v="0"/>
    <n v="0"/>
    <n v="1486.5664400000001"/>
    <n v="0"/>
    <n v="2109.6448697100009"/>
    <n v="23.687260000000002"/>
    <n v="0"/>
    <n v="0"/>
    <n v="2109.6448697100009"/>
    <n v="23.687260000000002"/>
    <n v="39637.866602072951"/>
    <n v="517.32579000000021"/>
    <n v="0"/>
    <n v="0"/>
    <n v="39637.866602072951"/>
    <n v="517.32579000000021"/>
    <n v="93261.426215062093"/>
    <n v="3220.8251899999996"/>
    <n v="0"/>
    <n v="0"/>
    <n v="93261.426215062093"/>
    <n v="3220.8251899999996"/>
  </r>
  <r>
    <x v="2"/>
    <s v="Expulsion Fuse Replacement"/>
    <n v="3857.9507499999895"/>
    <n v="0"/>
    <n v="0"/>
    <n v="0"/>
    <n v="3857.9507499999895"/>
    <n v="0"/>
    <n v="6743.698309999997"/>
    <n v="0"/>
    <n v="0"/>
    <n v="0"/>
    <n v="6743.698309999997"/>
    <n v="0"/>
    <n v="6655.3795499999969"/>
    <n v="0"/>
    <n v="0"/>
    <n v="0"/>
    <n v="6655.3795499999969"/>
    <n v="0"/>
    <n v="664.94144999999992"/>
    <n v="0"/>
    <n v="0"/>
    <n v="0"/>
    <n v="664.94144999999992"/>
    <n v="0"/>
  </r>
  <r>
    <x v="2"/>
    <s v="PSPS Sectionalizating Enhancements"/>
    <n v="1352.4576535020008"/>
    <n v="0"/>
    <n v="0"/>
    <n v="0"/>
    <n v="1352.4576535020008"/>
    <n v="0"/>
    <n v="5173.9517155650019"/>
    <n v="0"/>
    <n v="0"/>
    <n v="0"/>
    <n v="5173.9517155650019"/>
    <n v="0"/>
    <n v="2098.595094490001"/>
    <n v="0"/>
    <n v="0"/>
    <n v="0"/>
    <n v="2098.595094490001"/>
    <n v="0"/>
    <n v="2510.0937669539981"/>
    <n v="0"/>
    <n v="0"/>
    <n v="0"/>
    <n v="2510.0937669539981"/>
    <n v="0"/>
  </r>
  <r>
    <x v="2"/>
    <s v="Microgrids"/>
    <n v="193.75760095000001"/>
    <n v="0"/>
    <n v="0"/>
    <n v="0"/>
    <n v="193.75760095000001"/>
    <n v="0"/>
    <n v="3609.6353259700008"/>
    <n v="376.6456"/>
    <n v="0"/>
    <n v="0"/>
    <n v="3609.6353259700008"/>
    <n v="376.6456"/>
    <n v="13423.749161961006"/>
    <n v="1490.4570699999995"/>
    <n v="0"/>
    <n v="0"/>
    <n v="13423.749161961006"/>
    <n v="1490.4570699999995"/>
    <n v="2943.1471130929981"/>
    <n v="1425.3297599999999"/>
    <n v="0"/>
    <n v="0"/>
    <n v="2943.1471130929981"/>
    <n v="1425.3297599999999"/>
  </r>
  <r>
    <x v="2"/>
    <s v="Advanced Protection"/>
    <n v="3612.289212103999"/>
    <n v="0"/>
    <n v="23533.033500000005"/>
    <n v="0"/>
    <n v="-19920.744287896006"/>
    <n v="0"/>
    <n v="9388.291540070004"/>
    <n v="0"/>
    <n v="10567.529801371329"/>
    <n v="0"/>
    <n v="-1179.2382613013251"/>
    <n v="0"/>
    <n v="11120.865752092548"/>
    <n v="0"/>
    <n v="10906.545421026225"/>
    <n v="0"/>
    <n v="214.32033106632298"/>
    <n v="0"/>
    <n v="24809.320555404582"/>
    <n v="153.30580999999987"/>
    <n v="11190.179737593528"/>
    <n v="0"/>
    <n v="13619.140817811054"/>
    <n v="153.30580999999987"/>
  </r>
  <r>
    <x v="2"/>
    <s v="Hotline Clamps"/>
    <n v="0"/>
    <n v="922.70114000000046"/>
    <n v="0"/>
    <n v="0"/>
    <n v="0"/>
    <n v="922.70114000000046"/>
    <n v="0"/>
    <n v="3304.8642000000036"/>
    <n v="0"/>
    <n v="0"/>
    <n v="0"/>
    <n v="3304.8642000000036"/>
    <n v="0"/>
    <n v="3721.868009999996"/>
    <n v="0"/>
    <n v="0"/>
    <n v="0"/>
    <n v="3721.868009999996"/>
    <n v="0"/>
    <n v="1987.372769999999"/>
    <n v="0"/>
    <n v="0"/>
    <n v="0"/>
    <n v="1987.372769999999"/>
  </r>
  <r>
    <x v="2"/>
    <s v="Generator Grant Programs"/>
    <n v="0"/>
    <n v="592.2576499999999"/>
    <n v="0"/>
    <n v="0"/>
    <n v="0"/>
    <n v="592.2576499999999"/>
    <n v="0"/>
    <n v="5077.6503599999996"/>
    <n v="0"/>
    <n v="0"/>
    <n v="0"/>
    <n v="5077.6503599999996"/>
    <n v="0"/>
    <n v="7895.6403500000069"/>
    <n v="0"/>
    <n v="0"/>
    <n v="0"/>
    <n v="7895.6403500000069"/>
    <n v="0"/>
    <n v="3551.8331500000004"/>
    <n v="0"/>
    <n v="0"/>
    <n v="0"/>
    <n v="3551.8331500000004"/>
  </r>
  <r>
    <x v="2"/>
    <s v="Standby Power Programs"/>
    <n v="0"/>
    <n v="0"/>
    <n v="0"/>
    <n v="0"/>
    <n v="0"/>
    <n v="0"/>
    <n v="0"/>
    <n v="1754.16309"/>
    <n v="0"/>
    <n v="0"/>
    <n v="0"/>
    <n v="1754.16309"/>
    <n v="0"/>
    <n v="8937.1580699999977"/>
    <n v="0"/>
    <n v="0"/>
    <n v="0"/>
    <n v="8937.1580699999977"/>
    <n v="0"/>
    <n v="12052.245819999995"/>
    <n v="0"/>
    <n v="0"/>
    <n v="0"/>
    <n v="12052.245819999995"/>
  </r>
  <r>
    <x v="2"/>
    <s v="Generator Assistance Programs"/>
    <n v="0"/>
    <n v="0"/>
    <n v="0"/>
    <n v="0"/>
    <n v="0"/>
    <n v="0"/>
    <n v="0"/>
    <n v="746.19850999999994"/>
    <n v="0"/>
    <n v="0"/>
    <n v="0"/>
    <n v="746.19850999999994"/>
    <n v="0"/>
    <n v="744.3810899999994"/>
    <n v="0"/>
    <n v="0"/>
    <n v="0"/>
    <n v="744.3810899999994"/>
    <n v="0"/>
    <n v="759.1232399999999"/>
    <n v="0"/>
    <n v="0"/>
    <n v="0"/>
    <n v="759.1232399999999"/>
  </r>
  <r>
    <x v="2"/>
    <s v="Strategic Undergrounding"/>
    <n v="197.60047"/>
    <n v="0"/>
    <n v="0"/>
    <n v="0"/>
    <n v="197.60047"/>
    <n v="0"/>
    <n v="39293.426566559989"/>
    <n v="0"/>
    <n v="0"/>
    <n v="0"/>
    <n v="39293.426566559989"/>
    <n v="0"/>
    <n v="70533.584512874993"/>
    <n v="0.20241999999999688"/>
    <n v="0"/>
    <n v="0"/>
    <n v="70533.584512874993"/>
    <n v="0.20241999999999688"/>
    <n v="131207.93997127799"/>
    <n v="175.68126000000009"/>
    <n v="0"/>
    <n v="0"/>
    <n v="131207.93997127799"/>
    <n v="175.68126000000009"/>
  </r>
  <r>
    <x v="2"/>
    <s v="Distribution Overhead System Hardening"/>
    <n v="124653.6016853555"/>
    <n v="1587.2239699999959"/>
    <n v="114398.861"/>
    <n v="5306.9188000000004"/>
    <n v="10254.7406853555"/>
    <n v="-3719.6948300000045"/>
    <n v="137412.2258485904"/>
    <n v="3370.2139399999933"/>
    <n v="54759.169873551939"/>
    <n v="5447.5155719075001"/>
    <n v="82653.055975038471"/>
    <n v="-2077.3016319075068"/>
    <n v="96479.284833477344"/>
    <n v="2400.6155199999885"/>
    <n v="56515.892045658889"/>
    <n v="5413.6732176251517"/>
    <n v="39963.392787818455"/>
    <n v="-3013.0576976251632"/>
    <n v="22253.393092382034"/>
    <n v="3358.1366200000198"/>
    <n v="57985.63757889242"/>
    <n v="5134.2460717930426"/>
    <n v="-35732.24448651039"/>
    <n v="-1776.1094517930228"/>
  </r>
  <r>
    <x v="2"/>
    <s v="Transmission Overhead System Hardening - Distribution Underbuilt"/>
    <n v="3160.2103244813984"/>
    <n v="0"/>
    <n v="2003.1462000000001"/>
    <n v="0"/>
    <n v="1157.0641244813983"/>
    <n v="0"/>
    <n v="5385.7252886666365"/>
    <n v="0"/>
    <n v="494.02601784311105"/>
    <n v="0"/>
    <n v="4891.6992708235257"/>
    <n v="0"/>
    <n v="5731.2214389089995"/>
    <n v="0"/>
    <n v="509.8748055648158"/>
    <n v="0"/>
    <n v="5221.3466333441838"/>
    <n v="0"/>
    <n v="3574.240396696006"/>
    <n v="0"/>
    <n v="523.13454881334792"/>
    <n v="0"/>
    <n v="3051.1058478826581"/>
    <n v="0"/>
  </r>
  <r>
    <x v="2"/>
    <s v="Cleveland National Forest Fire Hardening "/>
    <n v="53715.492133912972"/>
    <n v="0"/>
    <n v="45003.34350000001"/>
    <n v="0"/>
    <n v="8712.1486339129624"/>
    <n v="0"/>
    <n v="81047.389026452467"/>
    <n v="3.6973899999999991"/>
    <n v="12383.611723309006"/>
    <n v="0"/>
    <n v="68663.777303143463"/>
    <n v="3.6973899999999991"/>
    <n v="11722.237129650985"/>
    <n v="244.69812999999994"/>
    <n v="12780.888843019467"/>
    <n v="0"/>
    <n v="-1058.6517133684829"/>
    <n v="244.69812999999994"/>
    <n v="1236.0037570360003"/>
    <n v="2207.8476199999996"/>
    <n v="13113.267110580138"/>
    <n v="0"/>
    <n v="-11877.263353544138"/>
    <n v="2207.8476199999996"/>
  </r>
  <r>
    <x v="2"/>
    <s v="Distribution Communications Reliability Improvements"/>
    <n v="8176.1418190449967"/>
    <n v="0"/>
    <n v="56738.093199999996"/>
    <n v="0"/>
    <n v="-48561.951380954997"/>
    <n v="0"/>
    <n v="35897.489342159301"/>
    <n v="0"/>
    <n v="13346.579429669873"/>
    <n v="0"/>
    <n v="22550.909912489427"/>
    <n v="0"/>
    <n v="50131.368255340742"/>
    <n v="0"/>
    <n v="13705.738756497445"/>
    <n v="0"/>
    <n v="36425.629498843293"/>
    <n v="0"/>
    <n v="46205.911039726991"/>
    <n v="714.54507999999998"/>
    <n v="13998.940493135729"/>
    <n v="0"/>
    <n v="32206.970546591263"/>
    <n v="714.54507999999998"/>
  </r>
  <r>
    <x v="2"/>
    <s v="Lightning Arrestor Replacement"/>
    <n v="0"/>
    <n v="0"/>
    <n v="0"/>
    <n v="0"/>
    <n v="0"/>
    <n v="0"/>
    <n v="19.538489999999999"/>
    <n v="0"/>
    <n v="0"/>
    <n v="0"/>
    <n v="19.538489999999999"/>
    <n v="0"/>
    <n v="2091.8509500000018"/>
    <n v="10.99109"/>
    <n v="0"/>
    <n v="0"/>
    <n v="2091.8509500000018"/>
    <n v="10.99109"/>
    <n v="3444.4197099999919"/>
    <n v="17.115919999999992"/>
    <n v="0"/>
    <n v="0"/>
    <n v="3444.4197099999919"/>
    <n v="17.115919999999992"/>
  </r>
  <r>
    <x v="2"/>
    <s v="Avian Mitigation"/>
    <n v="0"/>
    <n v="0"/>
    <n v="1102.74"/>
    <n v="0"/>
    <n v="-1102.74"/>
    <n v="0"/>
    <n v="0.84733000000000003"/>
    <n v="0"/>
    <n v="950.48"/>
    <n v="0"/>
    <n v="-949.63266999999996"/>
    <n v="0"/>
    <n v="244.36867000000004"/>
    <n v="0"/>
    <n v="980.98"/>
    <n v="0"/>
    <n v="-736.61132999999995"/>
    <n v="0"/>
    <n v="1943.7383599999976"/>
    <n v="16.515760000000011"/>
    <n v="1006.49"/>
    <n v="0"/>
    <n v="937.24835999999755"/>
    <n v="16.515760000000011"/>
  </r>
  <r>
    <x v="3"/>
    <s v="Detailed Inspections of Distribution Equipment"/>
    <n v="9365.6483040574585"/>
    <n v="567.68400000002259"/>
    <n v="9404.4311999999991"/>
    <n v="12196.621999999999"/>
    <n v="-38.782895942540563"/>
    <n v="-11628.937999999976"/>
    <n v="8806.1375660870108"/>
    <n v="896.8969500000303"/>
    <n v="10783.260017051874"/>
    <n v="12519.135827745762"/>
    <n v="-1977.1224509648637"/>
    <n v="-11622.238877745731"/>
    <n v="9882.0738999654859"/>
    <n v="1744.3251599999555"/>
    <n v="11129.19645113757"/>
    <n v="12828.398061160016"/>
    <n v="-1247.1225511720841"/>
    <n v="-11084.072901160062"/>
    <n v="9085.4686918324296"/>
    <n v="1421.0997999999242"/>
    <n v="11418.62100378062"/>
    <n v="13083.451555665686"/>
    <n v="-2333.1523119481899"/>
    <n v="-11662.351755665763"/>
  </r>
  <r>
    <x v="3"/>
    <s v="Detailed Inspections of Transmission Equipment"/>
    <n v="446.68013999999971"/>
    <n v="0"/>
    <n v="674.46"/>
    <n v="0"/>
    <n v="-227.77986000000033"/>
    <n v="0"/>
    <n v="960.59624999999971"/>
    <n v="0"/>
    <n v="548.34"/>
    <n v="0"/>
    <n v="412.25624999999968"/>
    <n v="0"/>
    <n v="458.26979999999986"/>
    <n v="0"/>
    <n v="565.92999999999995"/>
    <n v="0"/>
    <n v="-107.66020000000009"/>
    <n v="0"/>
    <n v="728.90259000000003"/>
    <n v="0"/>
    <n v="580.65"/>
    <n v="0"/>
    <n v="148.25259000000005"/>
    <n v="0"/>
  </r>
  <r>
    <x v="3"/>
    <s v="Infrared Inspections of Distribution Infrastructure"/>
    <n v="0"/>
    <n v="98.198679999999896"/>
    <n v="0"/>
    <n v="0"/>
    <n v="0"/>
    <n v="98.198679999999896"/>
    <n v="0"/>
    <n v="174.58152000000018"/>
    <n v="0"/>
    <n v="0"/>
    <n v="0"/>
    <n v="174.58152000000018"/>
    <n v="0"/>
    <n v="145.66459999999998"/>
    <n v="0"/>
    <n v="0"/>
    <n v="0"/>
    <n v="145.66459999999998"/>
    <n v="0"/>
    <n v="158.95232000000001"/>
    <n v="0"/>
    <n v="0"/>
    <n v="0"/>
    <n v="158.95232000000001"/>
  </r>
  <r>
    <x v="3"/>
    <s v="Intrusive Pole Inspections"/>
    <n v="638.03721855721187"/>
    <n v="1255.8866800000003"/>
    <n v="0"/>
    <n v="0"/>
    <n v="638.03721855721187"/>
    <n v="1255.8866800000003"/>
    <n v="599.92040449182571"/>
    <n v="886.48495999999966"/>
    <n v="0"/>
    <n v="0"/>
    <n v="599.92040449182571"/>
    <n v="886.48495999999966"/>
    <n v="2008.0213623359232"/>
    <n v="805.5308"/>
    <n v="0"/>
    <n v="0"/>
    <n v="2008.0213623359232"/>
    <n v="805.5308"/>
    <n v="1846.0333922809948"/>
    <n v="39.472390000000004"/>
    <n v="0"/>
    <n v="0"/>
    <n v="1846.0333922809948"/>
    <n v="39.472390000000004"/>
  </r>
  <r>
    <x v="3"/>
    <s v="HFTD Tier 3 Inspections"/>
    <n v="1405.235700536203"/>
    <n v="0"/>
    <n v="0"/>
    <n v="0"/>
    <n v="1405.235700536203"/>
    <n v="0"/>
    <n v="1321.2858832567304"/>
    <n v="0"/>
    <n v="0"/>
    <n v="0"/>
    <n v="1321.2858832567304"/>
    <n v="0"/>
    <n v="3247.2000668880105"/>
    <n v="0"/>
    <n v="0"/>
    <n v="0"/>
    <n v="3247.2000668880105"/>
    <n v="0"/>
    <n v="2985.5322651647934"/>
    <n v="0"/>
    <n v="0"/>
    <n v="0"/>
    <n v="2985.5322651647934"/>
    <n v="0"/>
  </r>
  <r>
    <x v="3"/>
    <s v="Drone Assessments of Distribution Infrastructure"/>
    <n v="273.63452999999998"/>
    <n v="13556.783979999987"/>
    <n v="0"/>
    <n v="0"/>
    <n v="273.63452999999998"/>
    <n v="13556.783979999987"/>
    <n v="16144.90551805508"/>
    <n v="45963.915629999756"/>
    <n v="0"/>
    <n v="0"/>
    <n v="16144.90551805508"/>
    <n v="45963.915629999756"/>
    <n v="12902.936817950871"/>
    <n v="33170.395419999651"/>
    <n v="0"/>
    <n v="0"/>
    <n v="12902.936817950871"/>
    <n v="33170.395419999651"/>
    <n v="51487.974744799467"/>
    <n v="44755.056219999693"/>
    <n v="0"/>
    <n v="0"/>
    <n v="51487.974744799467"/>
    <n v="44755.056219999693"/>
  </r>
  <r>
    <x v="3"/>
    <s v="Circuit Ownership"/>
    <n v="671.63753933219994"/>
    <n v="0"/>
    <n v="0"/>
    <n v="0"/>
    <n v="671.63753933219994"/>
    <n v="0"/>
    <n v="41.351689784960001"/>
    <n v="0"/>
    <n v="0"/>
    <n v="0"/>
    <n v="41.351689784960001"/>
    <n v="0"/>
    <n v="0"/>
    <n v="0"/>
    <n v="0"/>
    <n v="0"/>
    <n v="0"/>
    <n v="0"/>
    <n v="0"/>
    <n v="0"/>
    <n v="0"/>
    <n v="0"/>
    <n v="0"/>
    <n v="0"/>
  </r>
  <r>
    <x v="3"/>
    <s v="Patrol Inspections of Distribution Equipment"/>
    <n v="888.59064684908515"/>
    <n v="0"/>
    <n v="0"/>
    <n v="0"/>
    <n v="888.59064684908515"/>
    <n v="0"/>
    <n v="835.50558616441504"/>
    <n v="0"/>
    <n v="0"/>
    <n v="0"/>
    <n v="835.50558616441504"/>
    <n v="0"/>
    <n v="1201.5518208106273"/>
    <n v="0"/>
    <n v="0"/>
    <n v="0"/>
    <n v="1201.5518208106273"/>
    <n v="0"/>
    <n v="1104.4547607216975"/>
    <n v="0"/>
    <n v="0"/>
    <n v="0"/>
    <n v="1104.4547607216975"/>
    <n v="0"/>
  </r>
  <r>
    <x v="4"/>
    <s v="Fuels Management"/>
    <n v="0"/>
    <n v="5094.9018499999956"/>
    <n v="0"/>
    <n v="0"/>
    <n v="0"/>
    <n v="5094.9018499999956"/>
    <n v="0"/>
    <n v="5806.8215799999998"/>
    <n v="0"/>
    <n v="0"/>
    <n v="0"/>
    <n v="5806.8215799999998"/>
    <n v="0"/>
    <n v="3445.5835999999999"/>
    <n v="0"/>
    <n v="0"/>
    <n v="0"/>
    <n v="3445.5835999999999"/>
    <n v="0"/>
    <n v="8094.27801"/>
    <n v="0"/>
    <n v="0"/>
    <n v="0"/>
    <n v="8094.27801"/>
  </r>
  <r>
    <x v="4"/>
    <s v="LiDAR Inspections of Vegetation around Distribution Infrastructure - Enhanced Inspections, Patrols and Trims"/>
    <n v="0"/>
    <n v="0"/>
    <n v="0"/>
    <n v="0"/>
    <n v="0"/>
    <n v="0"/>
    <n v="0"/>
    <n v="0"/>
    <n v="0"/>
    <n v="0"/>
    <n v="0"/>
    <n v="0"/>
    <n v="0"/>
    <n v="1150.9900399999999"/>
    <n v="0"/>
    <n v="0"/>
    <n v="0"/>
    <n v="1150.9900399999999"/>
    <n v="0"/>
    <n v="3001.3149600000002"/>
    <n v="0"/>
    <n v="0"/>
    <n v="0"/>
    <n v="3001.3149600000002"/>
  </r>
  <r>
    <x v="4"/>
    <s v="Vegetation Restoration Initiative"/>
    <n v="0"/>
    <n v="0"/>
    <n v="0"/>
    <n v="0"/>
    <n v="0"/>
    <n v="0"/>
    <n v="0"/>
    <n v="0"/>
    <n v="0"/>
    <n v="0"/>
    <n v="0"/>
    <n v="0"/>
    <n v="0"/>
    <n v="392.65219999999988"/>
    <n v="0"/>
    <n v="0"/>
    <n v="0"/>
    <n v="392.65219999999988"/>
    <n v="0"/>
    <n v="872.52225000000101"/>
    <n v="0"/>
    <n v="0"/>
    <n v="0"/>
    <n v="872.52225000000101"/>
  </r>
  <r>
    <x v="4"/>
    <s v="Pole Brushing "/>
    <n v="0"/>
    <n v="2590.867609999978"/>
    <n v="0"/>
    <n v="3987.5273999999999"/>
    <n v="0"/>
    <n v="-1396.659790000022"/>
    <n v="0"/>
    <n v="5435.0570000000234"/>
    <n v="0"/>
    <n v="4092.9691136986871"/>
    <n v="0"/>
    <n v="1342.0878863013363"/>
    <n v="0"/>
    <n v="5558.129639999991"/>
    <n v="0"/>
    <n v="4194.0783904742184"/>
    <n v="0"/>
    <n v="1364.0512495257726"/>
    <n v="0"/>
    <n v="6107.3455000000522"/>
    <n v="0"/>
    <n v="4277.4648230296516"/>
    <n v="0"/>
    <n v="1829.8806769704006"/>
  </r>
  <r>
    <x v="5"/>
    <s v="Personnel Work Procedures and Training in Conditions of Elevated Fire Risk"/>
    <n v="11.3229471754"/>
    <n v="1790.6300800000001"/>
    <n v="0"/>
    <n v="2260.7343999999998"/>
    <n v="11.3229471754"/>
    <n v="-470.10431999999969"/>
    <n v="663.17934217999994"/>
    <n v="2588.5185000000006"/>
    <n v="0"/>
    <n v="2320.4177881599999"/>
    <n v="663.17934217999994"/>
    <n v="268.10071184000071"/>
    <n v="176.14523676500002"/>
    <n v="3072.3891200000007"/>
    <n v="0"/>
    <n v="2438.9911371349754"/>
    <n v="176.14523676500002"/>
    <n v="633.39798286502537"/>
    <n v="0.21763649100000002"/>
    <n v="3075.1925899999987"/>
    <n v="0"/>
    <n v="2628.2568493766494"/>
    <n v="0.21763649100000002"/>
    <n v="446.93574062334937"/>
  </r>
  <r>
    <x v="5"/>
    <s v="Aviation Firefighting Program"/>
    <n v="0"/>
    <n v="3858.560580000003"/>
    <n v="0"/>
    <n v="6215.9512000000004"/>
    <n v="0"/>
    <n v="-2357.3906199999974"/>
    <n v="7145.1236867453617"/>
    <n v="6747.5515900000009"/>
    <n v="0"/>
    <n v="6380.0523116800005"/>
    <n v="7145.1236867453617"/>
    <n v="367.49927832000049"/>
    <n v="13627.973069647198"/>
    <n v="6850.6362200000021"/>
    <n v="0"/>
    <n v="6706.0729848068477"/>
    <n v="13627.973069647198"/>
    <n v="144.56323519315447"/>
    <n v="11828.36374689034"/>
    <n v="7396.6505700000062"/>
    <n v="0"/>
    <n v="7226.4642484278575"/>
    <n v="11828.36374689034"/>
    <n v="170.1863215721487"/>
  </r>
  <r>
    <x v="6"/>
    <s v="Centralized Repository for Data"/>
    <n v="18.958226518"/>
    <n v="0"/>
    <n v="0"/>
    <n v="0"/>
    <n v="18.958226518"/>
    <n v="0"/>
    <n v="6895.2201825777602"/>
    <n v="0"/>
    <n v="0"/>
    <n v="0"/>
    <n v="6895.2201825777602"/>
    <n v="0"/>
    <n v="13827.045538938857"/>
    <n v="0"/>
    <n v="0"/>
    <n v="0"/>
    <n v="13827.045538938857"/>
    <n v="0"/>
    <n v="15000.471969814009"/>
    <n v="0"/>
    <n v="0"/>
    <n v="0"/>
    <n v="15000.471969814009"/>
    <n v="0"/>
  </r>
  <r>
    <x v="6"/>
    <s v="Documentation and disclosure of wildfire-related data and algorithms"/>
    <n v="0"/>
    <n v="0"/>
    <n v="0"/>
    <n v="485"/>
    <n v="0"/>
    <n v="-485"/>
    <n v="2208.729442181681"/>
    <n v="0"/>
    <n v="0"/>
    <n v="497.82479742806612"/>
    <n v="2208.729442181681"/>
    <n v="-497.82479742806612"/>
    <n v="2824.7444273658803"/>
    <n v="15.619669999999994"/>
    <n v="0"/>
    <n v="510.12264376665996"/>
    <n v="2824.7444273658803"/>
    <n v="-494.50297376665998"/>
    <n v="3680.4041136209999"/>
    <n v="1305.3213500000008"/>
    <n v="0"/>
    <n v="520.26487370829875"/>
    <n v="3680.4041136209999"/>
    <n v="785.0564762917021"/>
  </r>
  <r>
    <x v="7"/>
    <s v="Allocation Methodology Development and Application"/>
    <n v="0"/>
    <n v="233.35051000000001"/>
    <n v="0"/>
    <n v="1261"/>
    <n v="0"/>
    <n v="-1027.64949"/>
    <n v="0"/>
    <n v="3719.3700999999983"/>
    <n v="0"/>
    <n v="1294.344473312972"/>
    <n v="0"/>
    <n v="2425.0256266870265"/>
    <n v="0"/>
    <n v="5279.3723100000007"/>
    <n v="0"/>
    <n v="1326.318873793316"/>
    <n v="0"/>
    <n v="3953.0534362066846"/>
    <n v="0"/>
    <n v="3966.0777400000015"/>
    <n v="0"/>
    <n v="1352.6886716415768"/>
    <n v="0"/>
    <n v="2613.389068358425"/>
  </r>
  <r>
    <x v="8"/>
    <s v="Community Outreach, Public Awareness, and Communication Efforts"/>
    <n v="63.699230278599991"/>
    <n v="0"/>
    <n v="0"/>
    <n v="0"/>
    <n v="63.699230278599991"/>
    <n v="0"/>
    <n v="1880.5071189115604"/>
    <n v="0"/>
    <n v="0"/>
    <n v="0"/>
    <n v="1880.5071189115604"/>
    <n v="0"/>
    <n v="2970.8528617646007"/>
    <n v="0"/>
    <n v="0"/>
    <n v="0"/>
    <n v="2970.8528617646007"/>
    <n v="0"/>
    <n v="2770.9041612311903"/>
    <n v="0"/>
    <n v="0"/>
    <n v="0"/>
    <n v="2770.9041612311903"/>
    <n v="0"/>
  </r>
  <r>
    <x v="8"/>
    <s v="Emergency Management Operations"/>
    <n v="0"/>
    <n v="4671.8251399999817"/>
    <n v="3175.2935999999995"/>
    <n v="1862.6053358288768"/>
    <n v="-3175.2935999999995"/>
    <n v="2809.2198041711049"/>
    <n v="0"/>
    <n v="12218.77480000015"/>
    <n v="670.29027988811822"/>
    <n v="1911.857987623599"/>
    <n v="-670.29027988811822"/>
    <n v="10306.916812376552"/>
    <n v="0"/>
    <n v="12919.37992000034"/>
    <n v="688.27796228143256"/>
    <n v="1959.0869241379676"/>
    <n v="-688.27796228143256"/>
    <n v="10960.292995862372"/>
    <n v="0"/>
    <n v="12393.474730000296"/>
    <n v="702.95618246096251"/>
    <n v="1998.0373810585857"/>
    <n v="-702.95618246096251"/>
    <n v="10395.43734894171"/>
  </r>
  <r>
    <x v="9"/>
    <s v="Community Engagement - Community Outreach and Public Awareness"/>
    <n v="0"/>
    <n v="63.624759999999988"/>
    <n v="0"/>
    <n v="0"/>
    <n v="0"/>
    <n v="63.624759999999988"/>
    <n v="0"/>
    <n v="533.50981999999999"/>
    <n v="0"/>
    <n v="0"/>
    <n v="0"/>
    <n v="533.50981999999999"/>
    <n v="0"/>
    <n v="617.0835600000006"/>
    <n v="0"/>
    <n v="0"/>
    <n v="0"/>
    <n v="617.0835600000006"/>
    <n v="0"/>
    <n v="400.22542999999996"/>
    <n v="0"/>
    <n v="0"/>
    <n v="0"/>
    <n v="400.22542999999996"/>
  </r>
  <r>
    <x v="9"/>
    <s v="PSPS Communication Practices"/>
    <n v="743.01936222640006"/>
    <n v="4259.552050000003"/>
    <n v="0"/>
    <n v="264"/>
    <n v="743.01936222640006"/>
    <n v="3995.552050000003"/>
    <n v="4473.8742305678397"/>
    <n v="8229.7051599999977"/>
    <n v="0"/>
    <n v="270.98092066187519"/>
    <n v="4473.8742305678397"/>
    <n v="7958.7242393381221"/>
    <n v="5187.2165348072804"/>
    <n v="10180.016860000003"/>
    <n v="0"/>
    <n v="277.6750060915428"/>
    <n v="5187.2165348072804"/>
    <n v="9902.3418539084614"/>
    <n v="5404.8677680499904"/>
    <n v="9481.4624100000128"/>
    <n v="0"/>
    <n v="283.19572507008434"/>
    <n v="5404.8677680499904"/>
    <n v="9198.26668492992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D40C89-C7DE-4C99-B644-1A6571074230}" name="PivotTable1" cacheId="10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16" firstHeaderRow="0" firstDataRow="1" firstDataCol="1"/>
  <pivotFields count="17">
    <pivotField axis="axisRow" showAll="0">
      <items count="13">
        <item x="5"/>
        <item x="8"/>
        <item x="10"/>
        <item x="2"/>
        <item x="7"/>
        <item x="9"/>
        <item x="0"/>
        <item x="1"/>
        <item x="11"/>
        <item x="6"/>
        <item x="3"/>
        <item x="4"/>
        <item t="default"/>
      </items>
    </pivotField>
    <pivotField showAll="0"/>
    <pivotField showAll="0"/>
    <pivotField showAll="0"/>
    <pivotField dataField="1" showAll="0"/>
    <pivotField dataField="1" numFmtId="44" showAll="0"/>
    <pivotField showAll="0"/>
    <pivotField dataField="1" showAll="0"/>
    <pivotField dataField="1" numFmtId="44" showAll="0"/>
    <pivotField showAll="0"/>
    <pivotField dataField="1" showAll="0"/>
    <pivotField dataField="1" numFmtId="44" showAll="0"/>
    <pivotField showAll="0"/>
    <pivotField dataField="1" showAll="0"/>
    <pivotField dataField="1" numFmtId="44" showAll="0"/>
    <pivotField dataField="1" dragToRow="0" dragToCol="0" dragToPage="0" showAll="0" defaultSubtotal="0"/>
    <pivotField dataField="1" dragToRow="0" dragToCol="0" dragToPage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2019 Capital $" fld="4" baseField="0" baseItem="0"/>
    <dataField name="Sum of 2019 O&amp;M $" fld="5" baseField="0" baseItem="0"/>
    <dataField name="Sum of 2020 Capital $" fld="7" baseField="0" baseItem="0"/>
    <dataField name="Sum of 2020 O&amp;M $" fld="8" baseField="0" baseItem="0"/>
    <dataField name="Sum of 2021 Capital $" fld="10" baseField="0" baseItem="0"/>
    <dataField name="Sum of 2021 O&amp;M $" fld="11" baseField="0" baseItem="0"/>
    <dataField name="Sum of 2022 Capital $" fld="13" baseField="0" baseItem="0"/>
    <dataField name="Sum of 2022 O&amp;M $" fld="14" baseField="0" baseItem="0"/>
    <dataField name="Sum of 4-Year Capital" fld="15" baseField="0" baseItem="0" numFmtId="166"/>
    <dataField name="Sum of 4-Year O&amp;M" fld="16" baseField="0" baseItem="0" numFmtId="166"/>
  </dataFields>
  <formats count="2"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4294967294" count="2" selected="0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526C00-9483-4A2F-8D10-D1367CFCC9F8}" name="PivotTable1" cacheId="10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I16" firstHeaderRow="0" firstDataRow="1" firstDataCol="1"/>
  <pivotFields count="32">
    <pivotField axis="axisRow" showAll="0">
      <items count="13">
        <item x="5"/>
        <item x="8"/>
        <item x="10"/>
        <item x="2"/>
        <item x="7"/>
        <item x="9"/>
        <item x="0"/>
        <item x="1"/>
        <item x="11"/>
        <item x="6"/>
        <item x="3"/>
        <item x="4"/>
        <item t="default"/>
      </items>
    </pivotField>
    <pivotField showAll="0"/>
    <pivotField numFmtId="44" showAll="0"/>
    <pivotField numFmtId="44" showAll="0"/>
    <pivotField dataField="1" numFmtId="44" showAll="0"/>
    <pivotField dataField="1" numFmtId="44" showAll="0"/>
    <pivotField numFmtId="44" showAll="0"/>
    <pivotField numFmtId="44" showAll="0"/>
    <pivotField numFmtId="44" showAll="0"/>
    <pivotField numFmtId="44" showAll="0"/>
    <pivotField dataField="1" numFmtId="44" showAll="0"/>
    <pivotField dataField="1" numFmtId="44" showAll="0"/>
    <pivotField numFmtId="44" showAll="0"/>
    <pivotField numFmtId="44" showAll="0"/>
    <pivotField numFmtId="44" showAll="0"/>
    <pivotField numFmtId="44" showAll="0"/>
    <pivotField dataField="1" numFmtId="44" showAll="0"/>
    <pivotField dataField="1" numFmtId="44" showAll="0"/>
    <pivotField numFmtId="44" showAll="0"/>
    <pivotField numFmtId="44" showAll="0"/>
    <pivotField numFmtId="44" showAll="0"/>
    <pivotField numFmtId="44" showAll="0"/>
    <pivotField dataField="1" numFmtId="44" showAll="0"/>
    <pivotField dataField="1" numFmtId="44" showAll="0"/>
    <pivotField numFmtId="44" showAll="0"/>
    <pivotField numFmtId="4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2019 Authorized Capital" fld="4" baseField="0" baseItem="0"/>
    <dataField name="Sum of 2019 Authorized O&amp;M" fld="5" baseField="0" baseItem="0"/>
    <dataField name="Sum of 2020 Authorized Capital" fld="10" baseField="0" baseItem="0"/>
    <dataField name="Sum of 2020 Authorized O&amp;M" fld="11" baseField="0" baseItem="0"/>
    <dataField name="Sum of 2021 Authorized Capital" fld="16" baseField="0" baseItem="0"/>
    <dataField name="Sum of 2021 Authorized O&amp;M" fld="17" baseField="0" baseItem="0"/>
    <dataField name="Sum of 2022 Authorized Capital" fld="22" baseField="0" baseItem="0"/>
    <dataField name="Sum of 2022 Authorized O&amp;M" fld="23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67C331-F8E6-46AE-A4E5-5F204B833F1B}" name="PivotTable2" cacheId="10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T3:W18" firstHeaderRow="1" firstDataRow="2" firstDataCol="1"/>
  <pivotFields count="15">
    <pivotField axis="axisCol" showAll="0">
      <items count="3">
        <item x="1"/>
        <item x="0"/>
        <item t="default"/>
      </items>
    </pivotField>
    <pivotField showAll="0"/>
    <pivotField axis="axisRow" showAll="0">
      <items count="22">
        <item x="5"/>
        <item x="11"/>
        <item x="0"/>
        <item m="1" x="18"/>
        <item x="2"/>
        <item x="4"/>
        <item x="3"/>
        <item m="1" x="16"/>
        <item m="1" x="19"/>
        <item m="1" x="17"/>
        <item m="1" x="15"/>
        <item x="8"/>
        <item x="9"/>
        <item x="10"/>
        <item x="1"/>
        <item m="1" x="14"/>
        <item x="12"/>
        <item m="1" x="20"/>
        <item x="6"/>
        <item n="Vegetation Mgmt. &amp; Insp. - Tree Trimming Only" m="1" x="13"/>
        <item n="Vegetation Mgmt. &amp; Insp. - Tree Trimming Only2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14">
    <i>
      <x/>
    </i>
    <i>
      <x v="1"/>
    </i>
    <i>
      <x v="2"/>
    </i>
    <i>
      <x v="4"/>
    </i>
    <i>
      <x v="5"/>
    </i>
    <i>
      <x v="6"/>
    </i>
    <i>
      <x v="11"/>
    </i>
    <i>
      <x v="12"/>
    </i>
    <i>
      <x v="13"/>
    </i>
    <i>
      <x v="14"/>
    </i>
    <i>
      <x v="16"/>
    </i>
    <i>
      <x v="18"/>
    </i>
    <i>
      <x v="20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um of Total2" fld="14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800DAE-637A-4D1E-AA56-51117E926411}" name="PivotTable1" cacheId="10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E14" firstHeaderRow="0" firstDataRow="1" firstDataCol="1"/>
  <pivotFields count="32">
    <pivotField axis="axisRow" showAll="0">
      <items count="11">
        <item x="3"/>
        <item x="6"/>
        <item x="8"/>
        <item x="2"/>
        <item x="5"/>
        <item x="7"/>
        <item x="0"/>
        <item x="1"/>
        <item x="9"/>
        <item x="4"/>
        <item t="default"/>
      </items>
    </pivotField>
    <pivotField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</colItems>
  <dataFields count="30">
    <dataField name="Sum of 2019 Actual Capital" fld="2" baseField="0" baseItem="0"/>
    <dataField name="Sum of 2019 Actual O&amp;M" fld="3" baseField="0" baseItem="0"/>
    <dataField name="Sum of 2019 Authorized Capital" fld="4" baseField="0" baseItem="0"/>
    <dataField name="Sum of 2019 Authorized O&amp;M" fld="5" baseField="0" baseItem="0"/>
    <dataField name="Sum of 2019 Differential Capital" fld="6" baseField="0" baseItem="0"/>
    <dataField name="Sum of 2019 Differential O&amp;M" fld="7" baseField="0" baseItem="0"/>
    <dataField name="Sum of 2020 Actual Capital" fld="8" baseField="0" baseItem="0"/>
    <dataField name="Sum of 2020 Actual O&amp;M" fld="9" baseField="0" baseItem="0"/>
    <dataField name="Sum of 2020 Authorized Capital" fld="10" baseField="0" baseItem="0"/>
    <dataField name="Sum of 2020 Authorized O&amp;M" fld="11" baseField="0" baseItem="0"/>
    <dataField name="Sum of 2020 Differential Capital" fld="12" baseField="0" baseItem="0"/>
    <dataField name="Sum of 2020 Differential O&amp;M" fld="13" baseField="0" baseItem="0"/>
    <dataField name="Sum of 2021 Actual Capital" fld="14" baseField="0" baseItem="0"/>
    <dataField name="Sum of 2021 Actual O&amp;M" fld="15" baseField="0" baseItem="0"/>
    <dataField name="Sum of 2021 Authorized Capital" fld="16" baseField="0" baseItem="0"/>
    <dataField name="Sum of 2021 Authorized O&amp;M" fld="17" baseField="0" baseItem="0"/>
    <dataField name="Sum of 2021 Differential Capital" fld="18" baseField="0" baseItem="0"/>
    <dataField name="Sum of 2021 Differential O&amp;M" fld="19" baseField="0" baseItem="0"/>
    <dataField name="Sum of 2022 Actual Capital" fld="20" baseField="0" baseItem="0"/>
    <dataField name="Sum of 2022 Actual O&amp;M" fld="21" baseField="0" baseItem="0"/>
    <dataField name="Sum of 2022 Authorized Capital" fld="22" baseField="0" baseItem="0"/>
    <dataField name="Sum of 2022 Authorized O&amp;M" fld="23" baseField="0" baseItem="0"/>
    <dataField name="Sum of 2022 Differential Capital" fld="24" baseField="0" baseItem="0"/>
    <dataField name="Sum of 2022 Differential O&amp;M" fld="25" baseField="0" baseItem="0"/>
    <dataField name="Sum of 4-Year Act Cap" fld="26" baseField="0" baseItem="0"/>
    <dataField name="Sum of 4-Yr Act O&amp;M" fld="27" baseField="0" baseItem="0" numFmtId="44"/>
    <dataField name="Sum of 4-Year Auth Cap" fld="28" baseField="0" baseItem="0"/>
    <dataField name="Sum of 4-Yr Auth O&amp;M" fld="29" baseField="0" baseItem="0" numFmtId="44"/>
    <dataField name="Sum of 4-Yr Diff Cap" fld="30" baseField="0" baseItem="0"/>
    <dataField name="Sum of 4-Yr Diff O&amp;M" fld="3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499C0-218B-459B-80A0-50449333BB5A}">
  <dimension ref="A2:A17"/>
  <sheetViews>
    <sheetView zoomScale="130" zoomScaleNormal="130" workbookViewId="0">
      <selection activeCell="D33" sqref="D33"/>
    </sheetView>
  </sheetViews>
  <sheetFormatPr defaultRowHeight="15" x14ac:dyDescent="0.25"/>
  <cols>
    <col min="4" max="4" width="27.5703125" customWidth="1"/>
  </cols>
  <sheetData>
    <row r="2" spans="1:1" ht="15.75" x14ac:dyDescent="0.25">
      <c r="A2" s="229" t="s">
        <v>489</v>
      </c>
    </row>
    <row r="3" spans="1:1" ht="15.75" x14ac:dyDescent="0.25">
      <c r="A3" s="230"/>
    </row>
    <row r="4" spans="1:1" ht="15.75" x14ac:dyDescent="0.25">
      <c r="A4" s="229" t="s">
        <v>486</v>
      </c>
    </row>
    <row r="5" spans="1:1" ht="15.75" x14ac:dyDescent="0.25">
      <c r="A5" s="229"/>
    </row>
    <row r="6" spans="1:1" ht="15.75" x14ac:dyDescent="0.25">
      <c r="A6" s="229" t="s">
        <v>482</v>
      </c>
    </row>
    <row r="7" spans="1:1" ht="15.75" x14ac:dyDescent="0.25">
      <c r="A7" s="231" t="s">
        <v>480</v>
      </c>
    </row>
    <row r="8" spans="1:1" ht="15.75" x14ac:dyDescent="0.25">
      <c r="A8" s="231" t="s">
        <v>485</v>
      </c>
    </row>
    <row r="9" spans="1:1" ht="15.75" x14ac:dyDescent="0.25">
      <c r="A9" s="231" t="s">
        <v>479</v>
      </c>
    </row>
    <row r="10" spans="1:1" ht="15.75" x14ac:dyDescent="0.25">
      <c r="A10" s="231" t="s">
        <v>481</v>
      </c>
    </row>
    <row r="11" spans="1:1" ht="15.75" x14ac:dyDescent="0.25">
      <c r="A11" s="231" t="s">
        <v>487</v>
      </c>
    </row>
    <row r="12" spans="1:1" ht="15.75" x14ac:dyDescent="0.25">
      <c r="A12" s="231"/>
    </row>
    <row r="13" spans="1:1" ht="15.75" x14ac:dyDescent="0.25">
      <c r="A13" s="229" t="s">
        <v>488</v>
      </c>
    </row>
    <row r="14" spans="1:1" ht="15.75" x14ac:dyDescent="0.25">
      <c r="A14" s="229"/>
    </row>
    <row r="15" spans="1:1" ht="15.75" x14ac:dyDescent="0.25">
      <c r="A15" s="229" t="s">
        <v>483</v>
      </c>
    </row>
    <row r="17" spans="1:1" ht="15.75" x14ac:dyDescent="0.25">
      <c r="A17" s="229" t="s">
        <v>484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6EF13-7DD0-45AC-92B2-73F7E36A20DF}">
  <sheetPr>
    <pageSetUpPr fitToPage="1"/>
  </sheetPr>
  <dimension ref="A1:N97"/>
  <sheetViews>
    <sheetView topLeftCell="A6" zoomScaleNormal="100" workbookViewId="0">
      <selection activeCell="A7" sqref="A7"/>
    </sheetView>
  </sheetViews>
  <sheetFormatPr defaultColWidth="8.7109375" defaultRowHeight="15.75" outlineLevelRow="1" outlineLevelCol="1" x14ac:dyDescent="0.25"/>
  <cols>
    <col min="1" max="1" width="52.28515625" style="126" bestFit="1" customWidth="1"/>
    <col min="2" max="2" width="58" style="128" bestFit="1" customWidth="1"/>
    <col min="3" max="3" width="36.28515625" style="126" customWidth="1"/>
    <col min="4" max="4" width="90" style="126" customWidth="1" outlineLevel="1"/>
    <col min="5" max="5" width="23.42578125" style="126" customWidth="1"/>
    <col min="6" max="6" width="12" style="126" customWidth="1"/>
    <col min="7" max="7" width="11.5703125" style="126" customWidth="1"/>
    <col min="8" max="8" width="15.42578125" style="126" customWidth="1"/>
    <col min="9" max="9" width="13.28515625" style="126" customWidth="1"/>
    <col min="10" max="10" width="15.140625" style="126" customWidth="1"/>
    <col min="11" max="14" width="15.85546875" style="126" customWidth="1"/>
    <col min="15" max="16384" width="8.7109375" style="126"/>
  </cols>
  <sheetData>
    <row r="1" spans="1:14" hidden="1" outlineLevel="1" x14ac:dyDescent="0.25">
      <c r="E1" s="129" t="s">
        <v>191</v>
      </c>
      <c r="F1" s="129">
        <v>24</v>
      </c>
      <c r="G1" s="129">
        <v>25</v>
      </c>
      <c r="H1" s="129">
        <v>26</v>
      </c>
    </row>
    <row r="2" spans="1:14" hidden="1" outlineLevel="1" x14ac:dyDescent="0.25">
      <c r="E2" s="129" t="s">
        <v>192</v>
      </c>
      <c r="F2" s="129">
        <v>17</v>
      </c>
      <c r="G2" s="129">
        <v>18</v>
      </c>
      <c r="H2" s="129">
        <v>19</v>
      </c>
    </row>
    <row r="3" spans="1:14" hidden="1" outlineLevel="1" x14ac:dyDescent="0.25">
      <c r="E3" s="129"/>
      <c r="F3" s="129"/>
      <c r="G3" s="129"/>
      <c r="H3" s="129"/>
    </row>
    <row r="4" spans="1:14" hidden="1" outlineLevel="1" x14ac:dyDescent="0.25">
      <c r="C4" s="129" t="s">
        <v>193</v>
      </c>
      <c r="D4" s="129">
        <v>2</v>
      </c>
      <c r="E4" s="129">
        <v>9</v>
      </c>
      <c r="F4" s="129">
        <v>4</v>
      </c>
      <c r="G4" s="129">
        <v>4</v>
      </c>
      <c r="H4" s="129">
        <v>10</v>
      </c>
      <c r="I4" s="129">
        <v>11</v>
      </c>
      <c r="J4" s="129">
        <v>12</v>
      </c>
    </row>
    <row r="5" spans="1:14" hidden="1" outlineLevel="1" x14ac:dyDescent="0.25">
      <c r="E5" s="129"/>
      <c r="F5" s="129"/>
      <c r="G5" s="129"/>
      <c r="H5" s="129"/>
    </row>
    <row r="6" spans="1:14" ht="16.5" collapsed="1" thickBot="1" x14ac:dyDescent="0.3">
      <c r="A6" s="130" t="s">
        <v>187</v>
      </c>
      <c r="B6" s="130" t="s">
        <v>195</v>
      </c>
      <c r="C6" s="308" t="s">
        <v>89</v>
      </c>
      <c r="D6" s="308"/>
      <c r="E6" s="308"/>
      <c r="F6" s="308"/>
      <c r="G6" s="308"/>
      <c r="H6" s="308"/>
      <c r="I6" s="308"/>
      <c r="J6" s="308"/>
    </row>
    <row r="7" spans="1:14" ht="16.5" thickBot="1" x14ac:dyDescent="0.3">
      <c r="F7" s="309" t="s">
        <v>188</v>
      </c>
      <c r="G7" s="310"/>
      <c r="H7" s="310"/>
      <c r="I7" s="311"/>
      <c r="K7" s="309" t="s">
        <v>189</v>
      </c>
      <c r="L7" s="310"/>
      <c r="M7" s="310"/>
      <c r="N7" s="311"/>
    </row>
    <row r="8" spans="1:14" x14ac:dyDescent="0.25">
      <c r="C8" s="131" t="s">
        <v>196</v>
      </c>
      <c r="D8" s="131" t="s">
        <v>197</v>
      </c>
      <c r="E8" s="131" t="s">
        <v>198</v>
      </c>
      <c r="F8" s="131" t="s">
        <v>199</v>
      </c>
      <c r="G8" s="131" t="s">
        <v>200</v>
      </c>
      <c r="H8" s="131" t="s">
        <v>201</v>
      </c>
      <c r="I8" s="131" t="s">
        <v>131</v>
      </c>
      <c r="K8" s="131" t="s">
        <v>199</v>
      </c>
      <c r="L8" s="131" t="s">
        <v>200</v>
      </c>
      <c r="M8" s="131" t="s">
        <v>201</v>
      </c>
      <c r="N8" s="131" t="s">
        <v>131</v>
      </c>
    </row>
    <row r="9" spans="1:14" x14ac:dyDescent="0.25">
      <c r="A9" s="126" t="s">
        <v>83</v>
      </c>
      <c r="B9" s="128" t="s">
        <v>53</v>
      </c>
      <c r="C9" s="132" t="s">
        <v>203</v>
      </c>
      <c r="D9" s="133" t="s">
        <v>83</v>
      </c>
      <c r="E9" s="134" t="s">
        <v>204</v>
      </c>
      <c r="F9" s="135">
        <v>5051</v>
      </c>
      <c r="G9" s="135">
        <v>11185</v>
      </c>
      <c r="H9" s="135">
        <v>0</v>
      </c>
      <c r="I9" s="136">
        <v>16236</v>
      </c>
      <c r="K9" s="137">
        <f>F9</f>
        <v>5051</v>
      </c>
      <c r="L9" s="137">
        <f>G9</f>
        <v>11185</v>
      </c>
      <c r="M9" s="137">
        <f>H9</f>
        <v>0</v>
      </c>
      <c r="N9" s="137">
        <f>SUM(K9:M9)</f>
        <v>16236</v>
      </c>
    </row>
    <row r="10" spans="1:14" x14ac:dyDescent="0.25">
      <c r="A10" s="126" t="s">
        <v>11</v>
      </c>
      <c r="B10" s="128" t="s">
        <v>11</v>
      </c>
      <c r="C10" s="132" t="s">
        <v>205</v>
      </c>
      <c r="D10" s="133" t="s">
        <v>11</v>
      </c>
      <c r="E10" s="134" t="s">
        <v>204</v>
      </c>
      <c r="F10" s="135">
        <v>1251</v>
      </c>
      <c r="G10" s="135">
        <v>2626</v>
      </c>
      <c r="H10" s="135">
        <v>0</v>
      </c>
      <c r="I10" s="136">
        <v>3877</v>
      </c>
      <c r="K10" s="137">
        <f>F10</f>
        <v>1251</v>
      </c>
      <c r="L10" s="137">
        <f t="shared" ref="L10" si="0">G10</f>
        <v>2626</v>
      </c>
      <c r="M10" s="137">
        <f>H10</f>
        <v>0</v>
      </c>
      <c r="N10" s="137">
        <f t="shared" ref="N10:N29" si="1">SUM(K10:M10)</f>
        <v>3877</v>
      </c>
    </row>
    <row r="11" spans="1:14" x14ac:dyDescent="0.25">
      <c r="A11" s="126" t="s">
        <v>81</v>
      </c>
      <c r="C11" s="132" t="s">
        <v>207</v>
      </c>
      <c r="D11" s="133" t="s">
        <v>81</v>
      </c>
      <c r="E11" s="134" t="s">
        <v>204</v>
      </c>
      <c r="F11" s="138">
        <v>687</v>
      </c>
      <c r="G11" s="138">
        <v>24711</v>
      </c>
      <c r="H11" s="138">
        <v>0</v>
      </c>
      <c r="I11" s="139">
        <v>25398</v>
      </c>
      <c r="M11" s="137">
        <f>H11</f>
        <v>0</v>
      </c>
      <c r="N11" s="137">
        <f t="shared" si="1"/>
        <v>0</v>
      </c>
    </row>
    <row r="12" spans="1:14" x14ac:dyDescent="0.25">
      <c r="A12" s="126" t="s">
        <v>79</v>
      </c>
      <c r="B12" s="140" t="s">
        <v>47</v>
      </c>
      <c r="C12" s="141" t="s">
        <v>208</v>
      </c>
      <c r="D12" s="142"/>
      <c r="E12" s="143"/>
      <c r="F12" s="144"/>
      <c r="G12" s="144"/>
      <c r="H12" s="144"/>
      <c r="I12" s="145"/>
      <c r="K12" s="146">
        <f>$F$11*11.5%</f>
        <v>79.00500000000001</v>
      </c>
      <c r="L12" s="146">
        <f>$G$11*11.5%</f>
        <v>2841.7650000000003</v>
      </c>
      <c r="M12" s="137">
        <f>H12</f>
        <v>0</v>
      </c>
      <c r="N12" s="137">
        <f t="shared" si="1"/>
        <v>2920.7700000000004</v>
      </c>
    </row>
    <row r="13" spans="1:14" x14ac:dyDescent="0.25">
      <c r="A13" s="126" t="s">
        <v>80</v>
      </c>
      <c r="B13" s="140" t="s">
        <v>34</v>
      </c>
      <c r="C13" s="141" t="s">
        <v>209</v>
      </c>
      <c r="D13" s="142"/>
      <c r="E13" s="143"/>
      <c r="F13" s="144"/>
      <c r="G13" s="144"/>
      <c r="H13" s="144"/>
      <c r="I13" s="145"/>
      <c r="K13" s="146">
        <f>$F$11*2.33%</f>
        <v>16.007100000000001</v>
      </c>
      <c r="L13" s="146">
        <f>$G$11*2.33%</f>
        <v>575.7663</v>
      </c>
      <c r="M13" s="137">
        <f>H13</f>
        <v>0</v>
      </c>
      <c r="N13" s="137">
        <f t="shared" si="1"/>
        <v>591.77340000000004</v>
      </c>
    </row>
    <row r="14" spans="1:14" x14ac:dyDescent="0.25">
      <c r="A14" s="126" t="s">
        <v>81</v>
      </c>
      <c r="B14" s="128" t="s">
        <v>210</v>
      </c>
      <c r="C14" s="147" t="s">
        <v>211</v>
      </c>
      <c r="D14" s="133"/>
      <c r="E14" s="134"/>
      <c r="F14" s="138"/>
      <c r="G14" s="138"/>
      <c r="H14" s="138"/>
      <c r="I14" s="139"/>
      <c r="K14" s="146">
        <f>$F$11*86.17%</f>
        <v>591.98789999999997</v>
      </c>
      <c r="L14" s="146">
        <f>$G$11*86.17%</f>
        <v>21293.468700000001</v>
      </c>
      <c r="M14" s="137">
        <f>H14</f>
        <v>0</v>
      </c>
      <c r="N14" s="137">
        <f t="shared" si="1"/>
        <v>21885.456600000001</v>
      </c>
    </row>
    <row r="15" spans="1:14" x14ac:dyDescent="0.25">
      <c r="A15" s="126" t="s">
        <v>82</v>
      </c>
      <c r="B15" s="128" t="s">
        <v>49</v>
      </c>
      <c r="C15" s="132" t="s">
        <v>212</v>
      </c>
      <c r="D15" s="133" t="s">
        <v>82</v>
      </c>
      <c r="E15" s="134" t="s">
        <v>204</v>
      </c>
      <c r="F15" s="135">
        <v>1186</v>
      </c>
      <c r="G15" s="135">
        <v>14189</v>
      </c>
      <c r="H15" s="135">
        <v>0</v>
      </c>
      <c r="I15" s="136">
        <v>15375</v>
      </c>
      <c r="K15" s="137">
        <f>F15</f>
        <v>1186</v>
      </c>
      <c r="L15" s="137">
        <f t="shared" ref="L15:M15" si="2">G15</f>
        <v>14189</v>
      </c>
      <c r="M15" s="137">
        <f t="shared" si="2"/>
        <v>0</v>
      </c>
      <c r="N15" s="137">
        <f>SUM(K15:M15)</f>
        <v>15375</v>
      </c>
    </row>
    <row r="16" spans="1:14" x14ac:dyDescent="0.25">
      <c r="A16" s="126" t="s">
        <v>88</v>
      </c>
      <c r="C16" s="132" t="s">
        <v>214</v>
      </c>
      <c r="D16" s="133" t="s">
        <v>215</v>
      </c>
      <c r="E16" s="134" t="s">
        <v>204</v>
      </c>
      <c r="F16" s="135">
        <v>473</v>
      </c>
      <c r="G16" s="135">
        <v>7152</v>
      </c>
      <c r="H16" s="135">
        <v>7542</v>
      </c>
      <c r="I16" s="136">
        <v>15167</v>
      </c>
      <c r="M16" s="137"/>
      <c r="N16" s="137"/>
    </row>
    <row r="17" spans="1:14" x14ac:dyDescent="0.25">
      <c r="A17" s="126" t="s">
        <v>88</v>
      </c>
      <c r="B17" s="128" t="s">
        <v>216</v>
      </c>
      <c r="C17" s="147" t="s">
        <v>217</v>
      </c>
      <c r="D17" s="133"/>
      <c r="E17" s="134"/>
      <c r="F17" s="138"/>
      <c r="G17" s="138"/>
      <c r="H17" s="138"/>
      <c r="I17" s="139"/>
      <c r="K17" s="146">
        <f>$F$16*49.14%</f>
        <v>232.43219999999999</v>
      </c>
      <c r="L17" s="146">
        <f>$G$16*49.14%</f>
        <v>3514.4928</v>
      </c>
      <c r="M17" s="146">
        <f>$H$16*49.14%</f>
        <v>3706.1388000000002</v>
      </c>
      <c r="N17" s="137">
        <f t="shared" si="1"/>
        <v>7453.0637999999999</v>
      </c>
    </row>
    <row r="18" spans="1:14" x14ac:dyDescent="0.25">
      <c r="A18" s="126" t="s">
        <v>88</v>
      </c>
      <c r="B18" s="128" t="s">
        <v>218</v>
      </c>
      <c r="C18" s="147" t="s">
        <v>219</v>
      </c>
      <c r="D18" s="133"/>
      <c r="E18" s="134"/>
      <c r="F18" s="138"/>
      <c r="G18" s="138"/>
      <c r="H18" s="138"/>
      <c r="I18" s="139"/>
      <c r="K18" s="146">
        <f>$F$16*43.87%</f>
        <v>207.5051</v>
      </c>
      <c r="L18" s="146">
        <f>$G$16*43.87%</f>
        <v>3137.5823999999998</v>
      </c>
      <c r="M18" s="146">
        <f>$H$16*43.87%</f>
        <v>3308.6753999999996</v>
      </c>
      <c r="N18" s="137">
        <f t="shared" si="1"/>
        <v>6653.7628999999997</v>
      </c>
    </row>
    <row r="19" spans="1:14" x14ac:dyDescent="0.25">
      <c r="A19" s="126" t="s">
        <v>88</v>
      </c>
      <c r="B19" s="128" t="s">
        <v>220</v>
      </c>
      <c r="C19" s="147" t="s">
        <v>221</v>
      </c>
      <c r="D19" s="133"/>
      <c r="E19" s="134"/>
      <c r="F19" s="138"/>
      <c r="G19" s="138"/>
      <c r="H19" s="138"/>
      <c r="I19" s="139"/>
      <c r="K19" s="146">
        <f>$F$16*6.99%</f>
        <v>33.0627</v>
      </c>
      <c r="L19" s="146">
        <f>$G$16*6.99%</f>
        <v>499.9248</v>
      </c>
      <c r="M19" s="146">
        <f>$H$16*6.99%</f>
        <v>527.18579999999997</v>
      </c>
      <c r="N19" s="137">
        <f t="shared" si="1"/>
        <v>1060.1732999999999</v>
      </c>
    </row>
    <row r="20" spans="1:14" x14ac:dyDescent="0.25">
      <c r="A20" s="126" t="s">
        <v>223</v>
      </c>
      <c r="C20" s="148" t="s">
        <v>224</v>
      </c>
      <c r="D20" s="133" t="s">
        <v>223</v>
      </c>
      <c r="E20" s="134" t="s">
        <v>204</v>
      </c>
      <c r="F20" s="138">
        <v>1716</v>
      </c>
      <c r="G20" s="138">
        <v>0</v>
      </c>
      <c r="H20" s="138">
        <v>68197</v>
      </c>
      <c r="I20" s="139">
        <v>69913</v>
      </c>
      <c r="M20" s="137"/>
      <c r="N20" s="137"/>
    </row>
    <row r="21" spans="1:14" x14ac:dyDescent="0.25">
      <c r="A21" s="126" t="s">
        <v>223</v>
      </c>
      <c r="B21" s="128" t="s">
        <v>225</v>
      </c>
      <c r="C21" s="147" t="s">
        <v>226</v>
      </c>
      <c r="D21" s="133"/>
      <c r="E21" s="134"/>
      <c r="F21" s="138"/>
      <c r="G21" s="138"/>
      <c r="H21" s="138"/>
      <c r="I21" s="139"/>
      <c r="K21" s="146">
        <f>$F$20*18.4%</f>
        <v>315.74399999999997</v>
      </c>
      <c r="L21" s="146">
        <f>$G$20*18.4%</f>
        <v>0</v>
      </c>
      <c r="M21" s="146">
        <f>$H$20*18.4%</f>
        <v>12548.248</v>
      </c>
      <c r="N21" s="137">
        <f t="shared" si="1"/>
        <v>12863.992</v>
      </c>
    </row>
    <row r="22" spans="1:14" x14ac:dyDescent="0.25">
      <c r="A22" s="126" t="s">
        <v>223</v>
      </c>
      <c r="B22" s="128" t="s">
        <v>227</v>
      </c>
      <c r="C22" s="147" t="s">
        <v>228</v>
      </c>
      <c r="D22" s="133"/>
      <c r="E22" s="134"/>
      <c r="F22" s="138"/>
      <c r="G22" s="138"/>
      <c r="H22" s="138"/>
      <c r="I22" s="139"/>
      <c r="K22" s="146">
        <f>$F$20*81.6%</f>
        <v>1400.2559999999999</v>
      </c>
      <c r="L22" s="146">
        <f>$G$20*81.6%</f>
        <v>0</v>
      </c>
      <c r="M22" s="146">
        <f>$H$20*81.6%</f>
        <v>55648.751999999993</v>
      </c>
      <c r="N22" s="137">
        <f t="shared" si="1"/>
        <v>57049.007999999994</v>
      </c>
    </row>
    <row r="23" spans="1:14" x14ac:dyDescent="0.25">
      <c r="A23" s="126" t="s">
        <v>229</v>
      </c>
      <c r="B23" s="128" t="s">
        <v>50</v>
      </c>
      <c r="C23" s="132" t="s">
        <v>230</v>
      </c>
      <c r="D23" s="133" t="s">
        <v>229</v>
      </c>
      <c r="E23" s="134" t="s">
        <v>204</v>
      </c>
      <c r="F23" s="135">
        <v>0</v>
      </c>
      <c r="G23" s="135">
        <v>14769</v>
      </c>
      <c r="H23" s="135">
        <v>0</v>
      </c>
      <c r="I23" s="136">
        <v>14769</v>
      </c>
      <c r="K23" s="137">
        <f t="shared" ref="K23:M26" si="3">F23</f>
        <v>0</v>
      </c>
      <c r="L23" s="137">
        <f t="shared" si="3"/>
        <v>14769</v>
      </c>
      <c r="M23" s="137">
        <f t="shared" si="3"/>
        <v>0</v>
      </c>
      <c r="N23" s="137">
        <f t="shared" si="1"/>
        <v>14769</v>
      </c>
    </row>
    <row r="24" spans="1:14" x14ac:dyDescent="0.25">
      <c r="A24" s="126" t="s">
        <v>52</v>
      </c>
      <c r="B24" s="128" t="s">
        <v>52</v>
      </c>
      <c r="C24" s="132" t="s">
        <v>231</v>
      </c>
      <c r="D24" s="133" t="s">
        <v>52</v>
      </c>
      <c r="E24" s="134" t="s">
        <v>204</v>
      </c>
      <c r="F24" s="135">
        <v>4642</v>
      </c>
      <c r="G24" s="135">
        <v>3106</v>
      </c>
      <c r="H24" s="135">
        <v>0</v>
      </c>
      <c r="I24" s="136">
        <v>7748</v>
      </c>
      <c r="K24" s="137">
        <f t="shared" si="3"/>
        <v>4642</v>
      </c>
      <c r="L24" s="137">
        <f t="shared" si="3"/>
        <v>3106</v>
      </c>
      <c r="M24" s="137">
        <f t="shared" si="3"/>
        <v>0</v>
      </c>
      <c r="N24" s="137">
        <f t="shared" si="1"/>
        <v>7748</v>
      </c>
    </row>
    <row r="25" spans="1:14" x14ac:dyDescent="0.25">
      <c r="A25" s="126" t="s">
        <v>85</v>
      </c>
      <c r="B25" s="128" t="s">
        <v>60</v>
      </c>
      <c r="C25" s="132" t="s">
        <v>232</v>
      </c>
      <c r="D25" s="133" t="s">
        <v>85</v>
      </c>
      <c r="E25" s="134" t="s">
        <v>204</v>
      </c>
      <c r="F25" s="135">
        <v>125</v>
      </c>
      <c r="G25" s="135">
        <v>2288</v>
      </c>
      <c r="H25" s="135">
        <v>0</v>
      </c>
      <c r="I25" s="136">
        <v>2413</v>
      </c>
      <c r="K25" s="137">
        <f t="shared" si="3"/>
        <v>125</v>
      </c>
      <c r="L25" s="137">
        <f t="shared" si="3"/>
        <v>2288</v>
      </c>
      <c r="M25" s="137">
        <f t="shared" si="3"/>
        <v>0</v>
      </c>
      <c r="N25" s="137">
        <f t="shared" si="1"/>
        <v>2413</v>
      </c>
    </row>
    <row r="26" spans="1:14" x14ac:dyDescent="0.25">
      <c r="A26" s="126" t="s">
        <v>51</v>
      </c>
      <c r="B26" s="128" t="s">
        <v>51</v>
      </c>
      <c r="C26" s="132" t="s">
        <v>233</v>
      </c>
      <c r="D26" s="133" t="s">
        <v>51</v>
      </c>
      <c r="E26" s="134" t="s">
        <v>204</v>
      </c>
      <c r="F26" s="135">
        <v>755</v>
      </c>
      <c r="G26" s="135">
        <v>895</v>
      </c>
      <c r="H26" s="135">
        <v>0</v>
      </c>
      <c r="I26" s="136">
        <v>1650</v>
      </c>
      <c r="K26" s="137">
        <f t="shared" si="3"/>
        <v>755</v>
      </c>
      <c r="L26" s="137">
        <f t="shared" si="3"/>
        <v>895</v>
      </c>
      <c r="M26" s="137">
        <f t="shared" si="3"/>
        <v>0</v>
      </c>
      <c r="N26" s="137">
        <f t="shared" si="1"/>
        <v>1650</v>
      </c>
    </row>
    <row r="27" spans="1:14" x14ac:dyDescent="0.25">
      <c r="A27" s="126" t="s">
        <v>87</v>
      </c>
      <c r="B27" s="128" t="s">
        <v>31</v>
      </c>
      <c r="C27" s="132" t="s">
        <v>235</v>
      </c>
      <c r="D27" s="133" t="s">
        <v>87</v>
      </c>
      <c r="E27" s="134" t="s">
        <v>204</v>
      </c>
      <c r="F27" s="138">
        <v>1968</v>
      </c>
      <c r="G27" s="138">
        <v>9597</v>
      </c>
      <c r="H27" s="138">
        <v>0</v>
      </c>
      <c r="I27" s="139">
        <v>11565</v>
      </c>
      <c r="M27" s="137">
        <f>H27</f>
        <v>0</v>
      </c>
      <c r="N27" s="137">
        <f t="shared" si="1"/>
        <v>0</v>
      </c>
    </row>
    <row r="28" spans="1:14" x14ac:dyDescent="0.25">
      <c r="A28" s="126" t="s">
        <v>87</v>
      </c>
      <c r="B28" s="128" t="s">
        <v>63</v>
      </c>
      <c r="C28" s="147" t="s">
        <v>236</v>
      </c>
      <c r="D28" s="133" t="s">
        <v>87</v>
      </c>
      <c r="E28" s="134"/>
      <c r="F28" s="138"/>
      <c r="G28" s="138"/>
      <c r="H28" s="138"/>
      <c r="I28" s="139"/>
      <c r="K28" s="146">
        <f>$F$27*80.52%</f>
        <v>1584.6335999999999</v>
      </c>
      <c r="L28" s="146">
        <f>$G$27*80.52%</f>
        <v>7727.5043999999989</v>
      </c>
      <c r="M28" s="146">
        <v>0</v>
      </c>
      <c r="N28" s="137">
        <f t="shared" ref="N28" si="4">SUM(K28:M28)</f>
        <v>9312.137999999999</v>
      </c>
    </row>
    <row r="29" spans="1:14" x14ac:dyDescent="0.25">
      <c r="A29" s="126" t="s">
        <v>87</v>
      </c>
      <c r="B29" s="128" t="s">
        <v>237</v>
      </c>
      <c r="C29" s="147" t="s">
        <v>238</v>
      </c>
      <c r="D29" s="133" t="s">
        <v>87</v>
      </c>
      <c r="E29" s="134"/>
      <c r="F29" s="138"/>
      <c r="G29" s="138"/>
      <c r="H29" s="138"/>
      <c r="I29" s="139"/>
      <c r="K29" s="146">
        <f>$F$27*19.48%</f>
        <v>383.3664</v>
      </c>
      <c r="L29" s="146">
        <f>$G$27*19.48%</f>
        <v>1869.4956</v>
      </c>
      <c r="M29" s="146">
        <v>0</v>
      </c>
      <c r="N29" s="137">
        <f t="shared" si="1"/>
        <v>2252.8620000000001</v>
      </c>
    </row>
    <row r="30" spans="1:14" ht="6.6" customHeight="1" outlineLevel="1" x14ac:dyDescent="0.25">
      <c r="C30" s="149"/>
      <c r="D30" s="149"/>
      <c r="E30" s="149"/>
      <c r="F30" s="149"/>
      <c r="G30" s="149"/>
      <c r="H30" s="149"/>
      <c r="I30" s="149"/>
      <c r="J30" s="149"/>
    </row>
    <row r="31" spans="1:14" ht="6.6" customHeight="1" outlineLevel="1" x14ac:dyDescent="0.25"/>
    <row r="32" spans="1:14" ht="16.5" outlineLevel="1" thickBot="1" x14ac:dyDescent="0.3">
      <c r="C32" s="312" t="s">
        <v>74</v>
      </c>
      <c r="D32" s="312"/>
      <c r="E32" s="312"/>
      <c r="F32" s="312"/>
      <c r="G32" s="312"/>
      <c r="H32" s="312"/>
      <c r="I32" s="312"/>
      <c r="J32" s="312"/>
    </row>
    <row r="33" spans="1:10" ht="16.5" outlineLevel="1" thickBot="1" x14ac:dyDescent="0.3">
      <c r="H33" s="309" t="s">
        <v>239</v>
      </c>
      <c r="I33" s="310"/>
      <c r="J33" s="311"/>
    </row>
    <row r="34" spans="1:10" ht="31.5" outlineLevel="1" x14ac:dyDescent="0.25">
      <c r="C34" s="131" t="s">
        <v>240</v>
      </c>
      <c r="D34" s="131" t="s">
        <v>241</v>
      </c>
      <c r="E34" s="131" t="s">
        <v>242</v>
      </c>
      <c r="F34" s="150" t="s">
        <v>243</v>
      </c>
      <c r="G34" s="131" t="s">
        <v>244</v>
      </c>
      <c r="H34" s="131">
        <v>2022</v>
      </c>
      <c r="I34" s="131">
        <v>2023</v>
      </c>
      <c r="J34" s="131">
        <v>2024</v>
      </c>
    </row>
    <row r="35" spans="1:10" outlineLevel="1" x14ac:dyDescent="0.25">
      <c r="A35" s="126" t="s">
        <v>48</v>
      </c>
      <c r="C35" s="132" t="s">
        <v>245</v>
      </c>
      <c r="D35" s="133" t="s">
        <v>246</v>
      </c>
      <c r="E35" s="151" t="s">
        <v>247</v>
      </c>
      <c r="F35" s="152" t="s">
        <v>248</v>
      </c>
      <c r="G35" s="152" t="s">
        <v>249</v>
      </c>
      <c r="H35" s="138"/>
      <c r="I35" s="138"/>
      <c r="J35" s="138">
        <v>7700</v>
      </c>
    </row>
    <row r="36" spans="1:10" outlineLevel="1" x14ac:dyDescent="0.25">
      <c r="A36" s="126" t="s">
        <v>48</v>
      </c>
      <c r="C36" s="132" t="s">
        <v>250</v>
      </c>
      <c r="D36" s="133" t="s">
        <v>251</v>
      </c>
      <c r="E36" s="151" t="s">
        <v>247</v>
      </c>
      <c r="F36" s="152" t="s">
        <v>248</v>
      </c>
      <c r="G36" s="152" t="s">
        <v>252</v>
      </c>
      <c r="H36" s="138"/>
      <c r="I36" s="138"/>
      <c r="J36" s="138">
        <v>0</v>
      </c>
    </row>
    <row r="37" spans="1:10" outlineLevel="1" x14ac:dyDescent="0.25">
      <c r="A37" s="126" t="s">
        <v>48</v>
      </c>
      <c r="C37" s="132" t="s">
        <v>253</v>
      </c>
      <c r="D37" s="133" t="s">
        <v>254</v>
      </c>
      <c r="E37" s="151" t="s">
        <v>247</v>
      </c>
      <c r="F37" s="152" t="s">
        <v>248</v>
      </c>
      <c r="G37" s="152" t="s">
        <v>252</v>
      </c>
      <c r="H37" s="138"/>
      <c r="I37" s="138"/>
      <c r="J37" s="138">
        <v>1253</v>
      </c>
    </row>
    <row r="38" spans="1:10" outlineLevel="1" x14ac:dyDescent="0.25">
      <c r="A38" s="126" t="s">
        <v>48</v>
      </c>
      <c r="C38" s="132" t="s">
        <v>255</v>
      </c>
      <c r="D38" s="133" t="s">
        <v>256</v>
      </c>
      <c r="E38" s="151" t="s">
        <v>247</v>
      </c>
      <c r="F38" s="152" t="s">
        <v>248</v>
      </c>
      <c r="G38" s="152" t="s">
        <v>249</v>
      </c>
      <c r="H38" s="138"/>
      <c r="I38" s="138"/>
      <c r="J38" s="138">
        <v>314</v>
      </c>
    </row>
    <row r="39" spans="1:10" outlineLevel="1" x14ac:dyDescent="0.25">
      <c r="A39" s="126" t="s">
        <v>109</v>
      </c>
      <c r="B39" s="140" t="s">
        <v>47</v>
      </c>
      <c r="C39" s="153" t="s">
        <v>257</v>
      </c>
      <c r="D39" s="142" t="s">
        <v>258</v>
      </c>
      <c r="E39" s="154" t="s">
        <v>247</v>
      </c>
      <c r="F39" s="155" t="s">
        <v>248</v>
      </c>
      <c r="G39" s="155" t="s">
        <v>252</v>
      </c>
      <c r="H39" s="144"/>
      <c r="I39" s="144"/>
      <c r="J39" s="144">
        <v>289158</v>
      </c>
    </row>
    <row r="40" spans="1:10" outlineLevel="1" x14ac:dyDescent="0.25">
      <c r="A40" s="126" t="s">
        <v>109</v>
      </c>
      <c r="B40" s="140" t="s">
        <v>47</v>
      </c>
      <c r="C40" s="153" t="s">
        <v>259</v>
      </c>
      <c r="D40" s="142" t="s">
        <v>260</v>
      </c>
      <c r="E40" s="154" t="s">
        <v>247</v>
      </c>
      <c r="F40" s="155" t="s">
        <v>248</v>
      </c>
      <c r="G40" s="155" t="s">
        <v>249</v>
      </c>
      <c r="H40" s="144"/>
      <c r="I40" s="144"/>
      <c r="J40" s="144">
        <v>2904</v>
      </c>
    </row>
    <row r="41" spans="1:10" outlineLevel="1" x14ac:dyDescent="0.25">
      <c r="A41" s="126" t="s">
        <v>86</v>
      </c>
      <c r="C41" s="132" t="s">
        <v>261</v>
      </c>
      <c r="D41" s="133" t="s">
        <v>262</v>
      </c>
      <c r="E41" s="151" t="s">
        <v>247</v>
      </c>
      <c r="F41" s="152" t="s">
        <v>263</v>
      </c>
      <c r="G41" s="152" t="s">
        <v>252</v>
      </c>
      <c r="H41" s="138"/>
      <c r="I41" s="138"/>
      <c r="J41" s="138">
        <v>380</v>
      </c>
    </row>
    <row r="42" spans="1:10" outlineLevel="1" x14ac:dyDescent="0.25">
      <c r="A42" s="126" t="s">
        <v>86</v>
      </c>
      <c r="C42" s="132" t="s">
        <v>264</v>
      </c>
      <c r="D42" s="133" t="s">
        <v>265</v>
      </c>
      <c r="E42" s="151">
        <v>44926</v>
      </c>
      <c r="F42" s="152" t="s">
        <v>263</v>
      </c>
      <c r="G42" s="152" t="s">
        <v>266</v>
      </c>
      <c r="H42" s="138"/>
      <c r="I42" s="138"/>
      <c r="J42" s="138">
        <v>0</v>
      </c>
    </row>
    <row r="43" spans="1:10" outlineLevel="1" x14ac:dyDescent="0.25">
      <c r="A43" s="126" t="s">
        <v>85</v>
      </c>
      <c r="C43" s="132" t="s">
        <v>267</v>
      </c>
      <c r="D43" s="133" t="s">
        <v>268</v>
      </c>
      <c r="E43" s="151" t="s">
        <v>247</v>
      </c>
      <c r="F43" s="152" t="s">
        <v>248</v>
      </c>
      <c r="G43" s="152" t="s">
        <v>266</v>
      </c>
      <c r="H43" s="138"/>
      <c r="I43" s="138"/>
      <c r="J43" s="138">
        <v>2662</v>
      </c>
    </row>
    <row r="44" spans="1:10" outlineLevel="1" x14ac:dyDescent="0.25">
      <c r="A44" s="126" t="s">
        <v>48</v>
      </c>
      <c r="C44" s="132" t="s">
        <v>269</v>
      </c>
      <c r="D44" s="133" t="s">
        <v>270</v>
      </c>
      <c r="E44" s="151">
        <v>44681</v>
      </c>
      <c r="F44" s="152" t="s">
        <v>248</v>
      </c>
      <c r="G44" s="152" t="s">
        <v>252</v>
      </c>
      <c r="H44" s="138"/>
      <c r="I44" s="138"/>
      <c r="J44" s="138">
        <v>0</v>
      </c>
    </row>
    <row r="45" spans="1:10" outlineLevel="1" x14ac:dyDescent="0.25">
      <c r="A45" s="126" t="s">
        <v>48</v>
      </c>
      <c r="C45" s="132" t="s">
        <v>271</v>
      </c>
      <c r="D45" s="133" t="s">
        <v>272</v>
      </c>
      <c r="E45" s="151">
        <v>44592</v>
      </c>
      <c r="F45" s="152" t="s">
        <v>248</v>
      </c>
      <c r="G45" s="152" t="s">
        <v>252</v>
      </c>
      <c r="H45" s="138"/>
      <c r="I45" s="138"/>
      <c r="J45" s="138">
        <v>0</v>
      </c>
    </row>
    <row r="46" spans="1:10" outlineLevel="1" x14ac:dyDescent="0.25">
      <c r="A46" s="126" t="s">
        <v>48</v>
      </c>
      <c r="C46" s="132" t="s">
        <v>273</v>
      </c>
      <c r="D46" s="133" t="s">
        <v>274</v>
      </c>
      <c r="E46" s="151">
        <v>45291</v>
      </c>
      <c r="F46" s="152" t="s">
        <v>248</v>
      </c>
      <c r="G46" s="152" t="s">
        <v>252</v>
      </c>
      <c r="H46" s="138"/>
      <c r="I46" s="138"/>
      <c r="J46" s="138">
        <v>0</v>
      </c>
    </row>
    <row r="47" spans="1:10" outlineLevel="1" x14ac:dyDescent="0.25">
      <c r="A47" s="126" t="s">
        <v>48</v>
      </c>
      <c r="C47" s="132" t="s">
        <v>275</v>
      </c>
      <c r="D47" s="133" t="s">
        <v>276</v>
      </c>
      <c r="E47" s="151">
        <v>45291</v>
      </c>
      <c r="F47" s="152" t="s">
        <v>248</v>
      </c>
      <c r="G47" s="152" t="s">
        <v>277</v>
      </c>
      <c r="H47" s="138"/>
      <c r="I47" s="138"/>
      <c r="J47" s="138">
        <v>0</v>
      </c>
    </row>
    <row r="48" spans="1:10" outlineLevel="1" x14ac:dyDescent="0.25">
      <c r="A48" s="126" t="s">
        <v>48</v>
      </c>
      <c r="C48" s="132" t="s">
        <v>278</v>
      </c>
      <c r="D48" s="133" t="s">
        <v>279</v>
      </c>
      <c r="E48" s="151" t="s">
        <v>247</v>
      </c>
      <c r="F48" s="152" t="s">
        <v>248</v>
      </c>
      <c r="G48" s="152" t="s">
        <v>252</v>
      </c>
      <c r="H48" s="138"/>
      <c r="I48" s="138"/>
      <c r="J48" s="138">
        <v>2400</v>
      </c>
    </row>
    <row r="49" spans="1:10" outlineLevel="1" x14ac:dyDescent="0.25">
      <c r="A49" s="126" t="s">
        <v>53</v>
      </c>
      <c r="C49" s="132" t="s">
        <v>280</v>
      </c>
      <c r="D49" s="133" t="s">
        <v>281</v>
      </c>
      <c r="E49" s="151">
        <v>45260</v>
      </c>
      <c r="F49" s="152" t="s">
        <v>248</v>
      </c>
      <c r="G49" s="152" t="s">
        <v>282</v>
      </c>
      <c r="H49" s="138"/>
      <c r="I49" s="138"/>
      <c r="J49" s="138">
        <v>0</v>
      </c>
    </row>
    <row r="50" spans="1:10" outlineLevel="1" x14ac:dyDescent="0.25">
      <c r="A50" s="126" t="s">
        <v>48</v>
      </c>
      <c r="C50" s="132" t="s">
        <v>283</v>
      </c>
      <c r="D50" s="133" t="s">
        <v>284</v>
      </c>
      <c r="E50" s="151" t="s">
        <v>247</v>
      </c>
      <c r="F50" s="152" t="s">
        <v>248</v>
      </c>
      <c r="G50" s="152" t="s">
        <v>285</v>
      </c>
      <c r="H50" s="138"/>
      <c r="I50" s="138"/>
      <c r="J50" s="138">
        <v>70179</v>
      </c>
    </row>
    <row r="51" spans="1:10" outlineLevel="1" x14ac:dyDescent="0.25">
      <c r="A51" s="126" t="s">
        <v>48</v>
      </c>
      <c r="C51" s="132" t="s">
        <v>286</v>
      </c>
      <c r="D51" s="133" t="s">
        <v>287</v>
      </c>
      <c r="E51" s="151" t="s">
        <v>247</v>
      </c>
      <c r="F51" s="152" t="s">
        <v>248</v>
      </c>
      <c r="G51" s="152" t="s">
        <v>285</v>
      </c>
      <c r="H51" s="138"/>
      <c r="I51" s="138"/>
      <c r="J51" s="138">
        <v>0</v>
      </c>
    </row>
    <row r="52" spans="1:10" outlineLevel="1" x14ac:dyDescent="0.25">
      <c r="A52" s="126" t="s">
        <v>82</v>
      </c>
      <c r="C52" s="132" t="s">
        <v>288</v>
      </c>
      <c r="D52" s="133" t="s">
        <v>289</v>
      </c>
      <c r="E52" s="151" t="s">
        <v>247</v>
      </c>
      <c r="F52" s="152" t="s">
        <v>248</v>
      </c>
      <c r="G52" s="152" t="s">
        <v>252</v>
      </c>
      <c r="H52" s="138"/>
      <c r="I52" s="138"/>
      <c r="J52" s="138">
        <v>580</v>
      </c>
    </row>
    <row r="53" spans="1:10" outlineLevel="1" x14ac:dyDescent="0.25">
      <c r="A53" s="126" t="s">
        <v>86</v>
      </c>
      <c r="C53" s="132" t="s">
        <v>290</v>
      </c>
      <c r="D53" s="133" t="s">
        <v>291</v>
      </c>
      <c r="E53" s="151">
        <v>44773</v>
      </c>
      <c r="F53" s="152" t="s">
        <v>248</v>
      </c>
      <c r="G53" s="152" t="s">
        <v>292</v>
      </c>
      <c r="H53" s="138"/>
      <c r="I53" s="138"/>
      <c r="J53" s="138">
        <v>0</v>
      </c>
    </row>
    <row r="54" spans="1:10" outlineLevel="1" x14ac:dyDescent="0.25">
      <c r="A54" s="126" t="s">
        <v>82</v>
      </c>
      <c r="C54" s="132" t="s">
        <v>293</v>
      </c>
      <c r="D54" s="133" t="s">
        <v>294</v>
      </c>
      <c r="E54" s="151" t="s">
        <v>247</v>
      </c>
      <c r="F54" s="152" t="s">
        <v>248</v>
      </c>
      <c r="G54" s="152" t="s">
        <v>252</v>
      </c>
      <c r="H54" s="138"/>
      <c r="I54" s="138"/>
      <c r="J54" s="138">
        <v>5781</v>
      </c>
    </row>
    <row r="55" spans="1:10" outlineLevel="1" x14ac:dyDescent="0.25">
      <c r="A55" s="126" t="s">
        <v>82</v>
      </c>
      <c r="C55" s="132" t="s">
        <v>295</v>
      </c>
      <c r="D55" s="133" t="s">
        <v>296</v>
      </c>
      <c r="E55" s="151" t="s">
        <v>247</v>
      </c>
      <c r="F55" s="152" t="s">
        <v>248</v>
      </c>
      <c r="G55" s="152" t="s">
        <v>266</v>
      </c>
      <c r="H55" s="138"/>
      <c r="I55" s="138"/>
      <c r="J55" s="138">
        <v>1200</v>
      </c>
    </row>
    <row r="56" spans="1:10" outlineLevel="1" x14ac:dyDescent="0.25">
      <c r="A56" s="126" t="s">
        <v>48</v>
      </c>
      <c r="C56" s="132" t="s">
        <v>297</v>
      </c>
      <c r="D56" s="133" t="s">
        <v>298</v>
      </c>
      <c r="E56" s="151" t="s">
        <v>247</v>
      </c>
      <c r="F56" s="152" t="s">
        <v>248</v>
      </c>
      <c r="G56" s="152" t="s">
        <v>252</v>
      </c>
      <c r="H56" s="138"/>
      <c r="I56" s="138"/>
      <c r="J56" s="138">
        <v>1427</v>
      </c>
    </row>
    <row r="57" spans="1:10" outlineLevel="1" x14ac:dyDescent="0.25">
      <c r="A57" s="126" t="s">
        <v>84</v>
      </c>
      <c r="C57" s="132" t="s">
        <v>299</v>
      </c>
      <c r="D57" s="133" t="s">
        <v>300</v>
      </c>
      <c r="E57" s="151">
        <v>45107</v>
      </c>
      <c r="F57" s="152" t="s">
        <v>248</v>
      </c>
      <c r="G57" s="152" t="s">
        <v>285</v>
      </c>
      <c r="H57" s="138"/>
      <c r="I57" s="138"/>
      <c r="J57" s="138">
        <v>0</v>
      </c>
    </row>
    <row r="58" spans="1:10" outlineLevel="1" x14ac:dyDescent="0.25">
      <c r="A58" s="126" t="s">
        <v>84</v>
      </c>
      <c r="C58" s="132" t="s">
        <v>301</v>
      </c>
      <c r="D58" s="133" t="s">
        <v>302</v>
      </c>
      <c r="E58" s="151">
        <v>45657</v>
      </c>
      <c r="F58" s="152" t="s">
        <v>248</v>
      </c>
      <c r="G58" s="152" t="s">
        <v>285</v>
      </c>
      <c r="H58" s="138"/>
      <c r="I58" s="138"/>
      <c r="J58" s="138">
        <v>8000</v>
      </c>
    </row>
    <row r="59" spans="1:10" outlineLevel="1" x14ac:dyDescent="0.25">
      <c r="A59" s="126" t="s">
        <v>84</v>
      </c>
      <c r="C59" s="132" t="s">
        <v>303</v>
      </c>
      <c r="D59" s="133" t="s">
        <v>304</v>
      </c>
      <c r="E59" s="151" t="s">
        <v>247</v>
      </c>
      <c r="F59" s="152" t="s">
        <v>248</v>
      </c>
      <c r="G59" s="152" t="s">
        <v>285</v>
      </c>
      <c r="H59" s="138"/>
      <c r="I59" s="138"/>
      <c r="J59" s="138">
        <v>100</v>
      </c>
    </row>
    <row r="60" spans="1:10" outlineLevel="1" x14ac:dyDescent="0.25">
      <c r="A60" s="126" t="s">
        <v>84</v>
      </c>
      <c r="C60" s="132" t="s">
        <v>305</v>
      </c>
      <c r="D60" s="133" t="s">
        <v>306</v>
      </c>
      <c r="E60" s="151">
        <v>45291</v>
      </c>
      <c r="F60" s="152" t="s">
        <v>248</v>
      </c>
      <c r="G60" s="152" t="s">
        <v>285</v>
      </c>
      <c r="H60" s="138"/>
      <c r="I60" s="138"/>
      <c r="J60" s="138">
        <v>0</v>
      </c>
    </row>
    <row r="61" spans="1:10" outlineLevel="1" x14ac:dyDescent="0.25">
      <c r="A61" s="126" t="s">
        <v>48</v>
      </c>
      <c r="C61" s="132" t="s">
        <v>307</v>
      </c>
      <c r="D61" s="133" t="s">
        <v>308</v>
      </c>
      <c r="E61" s="151" t="s">
        <v>247</v>
      </c>
      <c r="F61" s="152" t="s">
        <v>248</v>
      </c>
      <c r="G61" s="152" t="s">
        <v>252</v>
      </c>
      <c r="H61" s="138"/>
      <c r="I61" s="138"/>
      <c r="J61" s="138">
        <v>2186</v>
      </c>
    </row>
    <row r="62" spans="1:10" outlineLevel="1" x14ac:dyDescent="0.25">
      <c r="A62" s="126" t="s">
        <v>48</v>
      </c>
      <c r="C62" s="132" t="s">
        <v>309</v>
      </c>
      <c r="D62" s="133" t="s">
        <v>310</v>
      </c>
      <c r="E62" s="151" t="s">
        <v>247</v>
      </c>
      <c r="F62" s="152" t="s">
        <v>248</v>
      </c>
      <c r="G62" s="152" t="s">
        <v>252</v>
      </c>
      <c r="H62" s="138"/>
      <c r="I62" s="138"/>
      <c r="J62" s="138">
        <v>1371</v>
      </c>
    </row>
    <row r="63" spans="1:10" outlineLevel="1" x14ac:dyDescent="0.25">
      <c r="A63" s="126" t="s">
        <v>48</v>
      </c>
      <c r="C63" s="132" t="s">
        <v>311</v>
      </c>
      <c r="D63" s="133" t="s">
        <v>312</v>
      </c>
      <c r="E63" s="151" t="s">
        <v>247</v>
      </c>
      <c r="F63" s="152" t="s">
        <v>248</v>
      </c>
      <c r="G63" s="152" t="s">
        <v>252</v>
      </c>
      <c r="H63" s="138"/>
      <c r="I63" s="138"/>
      <c r="J63" s="138">
        <v>5479</v>
      </c>
    </row>
    <row r="64" spans="1:10" outlineLevel="1" x14ac:dyDescent="0.25">
      <c r="A64" s="126" t="s">
        <v>108</v>
      </c>
      <c r="B64" s="140" t="s">
        <v>34</v>
      </c>
      <c r="C64" s="153" t="s">
        <v>313</v>
      </c>
      <c r="D64" s="142" t="s">
        <v>314</v>
      </c>
      <c r="E64" s="154" t="s">
        <v>247</v>
      </c>
      <c r="F64" s="155" t="s">
        <v>248</v>
      </c>
      <c r="G64" s="155" t="s">
        <v>252</v>
      </c>
      <c r="H64" s="144"/>
      <c r="I64" s="144"/>
      <c r="J64" s="144">
        <v>59218</v>
      </c>
    </row>
    <row r="65" spans="1:10" outlineLevel="1" x14ac:dyDescent="0.25">
      <c r="A65" s="126" t="s">
        <v>86</v>
      </c>
      <c r="C65" s="132" t="s">
        <v>315</v>
      </c>
      <c r="D65" s="133" t="s">
        <v>316</v>
      </c>
      <c r="E65" s="151" t="s">
        <v>247</v>
      </c>
      <c r="F65" s="152" t="s">
        <v>248</v>
      </c>
      <c r="G65" s="152" t="s">
        <v>317</v>
      </c>
      <c r="H65" s="138"/>
      <c r="I65" s="138"/>
      <c r="J65" s="138">
        <v>420</v>
      </c>
    </row>
    <row r="66" spans="1:10" outlineLevel="1" x14ac:dyDescent="0.25">
      <c r="A66" s="126" t="s">
        <v>31</v>
      </c>
      <c r="C66" s="132" t="s">
        <v>318</v>
      </c>
      <c r="D66" s="133" t="s">
        <v>319</v>
      </c>
      <c r="E66" s="151" t="s">
        <v>247</v>
      </c>
      <c r="F66" s="152" t="s">
        <v>248</v>
      </c>
      <c r="G66" s="152" t="s">
        <v>266</v>
      </c>
      <c r="H66" s="138"/>
      <c r="I66" s="138"/>
      <c r="J66" s="138">
        <v>3131</v>
      </c>
    </row>
    <row r="67" spans="1:10" outlineLevel="1" x14ac:dyDescent="0.25">
      <c r="A67" s="126" t="s">
        <v>31</v>
      </c>
      <c r="C67" s="132" t="s">
        <v>320</v>
      </c>
      <c r="D67" s="133" t="s">
        <v>321</v>
      </c>
      <c r="E67" s="151">
        <v>44834</v>
      </c>
      <c r="F67" s="152" t="s">
        <v>248</v>
      </c>
      <c r="G67" s="152" t="s">
        <v>317</v>
      </c>
      <c r="H67" s="138"/>
      <c r="I67" s="138"/>
      <c r="J67" s="138">
        <v>0</v>
      </c>
    </row>
    <row r="68" spans="1:10" outlineLevel="1" x14ac:dyDescent="0.25">
      <c r="A68" s="126" t="s">
        <v>51</v>
      </c>
      <c r="C68" s="132" t="s">
        <v>322</v>
      </c>
      <c r="D68" s="133" t="s">
        <v>323</v>
      </c>
      <c r="E68" s="151" t="s">
        <v>247</v>
      </c>
      <c r="F68" s="152" t="s">
        <v>248</v>
      </c>
      <c r="G68" s="152" t="s">
        <v>266</v>
      </c>
      <c r="H68" s="138"/>
      <c r="I68" s="138"/>
      <c r="J68" s="138">
        <v>5683</v>
      </c>
    </row>
    <row r="69" spans="1:10" outlineLevel="1" x14ac:dyDescent="0.25">
      <c r="A69" s="126" t="s">
        <v>84</v>
      </c>
      <c r="C69" s="132" t="s">
        <v>324</v>
      </c>
      <c r="D69" s="133" t="s">
        <v>325</v>
      </c>
      <c r="E69" s="151">
        <v>44804</v>
      </c>
      <c r="F69" s="152" t="s">
        <v>248</v>
      </c>
      <c r="G69" s="152" t="s">
        <v>285</v>
      </c>
      <c r="H69" s="138"/>
      <c r="I69" s="138"/>
      <c r="J69" s="138">
        <v>0</v>
      </c>
    </row>
    <row r="70" spans="1:10" outlineLevel="1" x14ac:dyDescent="0.25">
      <c r="A70" s="126" t="s">
        <v>84</v>
      </c>
      <c r="C70" s="132" t="s">
        <v>326</v>
      </c>
      <c r="D70" s="133" t="s">
        <v>327</v>
      </c>
      <c r="E70" s="151">
        <v>44926</v>
      </c>
      <c r="F70" s="152" t="s">
        <v>248</v>
      </c>
      <c r="G70" s="152" t="s">
        <v>285</v>
      </c>
      <c r="H70" s="138"/>
      <c r="I70" s="138"/>
      <c r="J70" s="138">
        <v>0</v>
      </c>
    </row>
    <row r="71" spans="1:10" outlineLevel="1" x14ac:dyDescent="0.25">
      <c r="A71" s="126" t="s">
        <v>51</v>
      </c>
      <c r="C71" s="132" t="s">
        <v>328</v>
      </c>
      <c r="D71" s="133" t="s">
        <v>329</v>
      </c>
      <c r="E71" s="151">
        <v>44834</v>
      </c>
      <c r="F71" s="152" t="s">
        <v>248</v>
      </c>
      <c r="G71" s="152" t="s">
        <v>266</v>
      </c>
      <c r="H71" s="138"/>
      <c r="I71" s="138"/>
      <c r="J71" s="138">
        <v>0</v>
      </c>
    </row>
    <row r="72" spans="1:10" outlineLevel="1" x14ac:dyDescent="0.25">
      <c r="A72" s="126" t="s">
        <v>51</v>
      </c>
      <c r="C72" s="132" t="s">
        <v>330</v>
      </c>
      <c r="D72" s="133" t="s">
        <v>331</v>
      </c>
      <c r="E72" s="151">
        <v>45199</v>
      </c>
      <c r="F72" s="152" t="s">
        <v>248</v>
      </c>
      <c r="G72" s="152" t="s">
        <v>266</v>
      </c>
      <c r="H72" s="138"/>
      <c r="I72" s="138"/>
      <c r="J72" s="138">
        <v>0</v>
      </c>
    </row>
    <row r="73" spans="1:10" outlineLevel="1" x14ac:dyDescent="0.25">
      <c r="A73" s="126" t="s">
        <v>51</v>
      </c>
      <c r="C73" s="132" t="s">
        <v>332</v>
      </c>
      <c r="D73" s="133" t="s">
        <v>333</v>
      </c>
      <c r="E73" s="151">
        <v>45657</v>
      </c>
      <c r="F73" s="152" t="s">
        <v>248</v>
      </c>
      <c r="G73" s="152" t="s">
        <v>266</v>
      </c>
      <c r="H73" s="138"/>
      <c r="I73" s="138"/>
      <c r="J73" s="138">
        <v>2008</v>
      </c>
    </row>
    <row r="74" spans="1:10" outlineLevel="1" x14ac:dyDescent="0.25">
      <c r="A74" s="126" t="s">
        <v>53</v>
      </c>
      <c r="C74" s="132" t="s">
        <v>334</v>
      </c>
      <c r="D74" s="133" t="s">
        <v>335</v>
      </c>
      <c r="E74" s="151">
        <v>44895</v>
      </c>
      <c r="F74" s="152" t="s">
        <v>248</v>
      </c>
      <c r="G74" s="152" t="s">
        <v>266</v>
      </c>
      <c r="H74" s="138"/>
      <c r="I74" s="138"/>
      <c r="J74" s="138">
        <v>0</v>
      </c>
    </row>
    <row r="75" spans="1:10" outlineLevel="1" x14ac:dyDescent="0.25">
      <c r="A75" s="126" t="s">
        <v>53</v>
      </c>
      <c r="C75" s="132" t="s">
        <v>336</v>
      </c>
      <c r="D75" s="133" t="s">
        <v>337</v>
      </c>
      <c r="E75" s="151">
        <v>45657</v>
      </c>
      <c r="F75" s="152" t="s">
        <v>248</v>
      </c>
      <c r="G75" s="152" t="s">
        <v>266</v>
      </c>
      <c r="H75" s="138"/>
      <c r="I75" s="138"/>
      <c r="J75" s="138">
        <v>2496</v>
      </c>
    </row>
    <row r="76" spans="1:10" outlineLevel="1" x14ac:dyDescent="0.25">
      <c r="A76" s="126" t="s">
        <v>53</v>
      </c>
      <c r="C76" s="132" t="s">
        <v>338</v>
      </c>
      <c r="D76" s="133" t="s">
        <v>339</v>
      </c>
      <c r="E76" s="151" t="s">
        <v>247</v>
      </c>
      <c r="F76" s="152" t="s">
        <v>248</v>
      </c>
      <c r="G76" s="152" t="s">
        <v>266</v>
      </c>
      <c r="H76" s="138"/>
      <c r="I76" s="138"/>
      <c r="J76" s="138">
        <v>0</v>
      </c>
    </row>
    <row r="77" spans="1:10" outlineLevel="1" x14ac:dyDescent="0.25">
      <c r="A77" s="126" t="s">
        <v>51</v>
      </c>
      <c r="C77" s="132" t="s">
        <v>340</v>
      </c>
      <c r="D77" s="133" t="s">
        <v>341</v>
      </c>
      <c r="E77" s="151" t="s">
        <v>247</v>
      </c>
      <c r="F77" s="152" t="s">
        <v>248</v>
      </c>
      <c r="G77" s="152" t="s">
        <v>317</v>
      </c>
      <c r="H77" s="138"/>
      <c r="I77" s="138"/>
      <c r="J77" s="138">
        <v>3994</v>
      </c>
    </row>
    <row r="78" spans="1:10" outlineLevel="1" x14ac:dyDescent="0.25">
      <c r="A78" s="126" t="s">
        <v>31</v>
      </c>
      <c r="C78" s="132" t="s">
        <v>342</v>
      </c>
      <c r="D78" s="133" t="s">
        <v>343</v>
      </c>
      <c r="E78" s="151">
        <v>44742</v>
      </c>
      <c r="F78" s="152" t="s">
        <v>248</v>
      </c>
      <c r="G78" s="152" t="s">
        <v>317</v>
      </c>
      <c r="H78" s="138"/>
      <c r="I78" s="138"/>
      <c r="J78" s="138">
        <v>0</v>
      </c>
    </row>
    <row r="79" spans="1:10" outlineLevel="1" x14ac:dyDescent="0.25">
      <c r="A79" s="126" t="s">
        <v>48</v>
      </c>
      <c r="C79" s="132" t="s">
        <v>344</v>
      </c>
      <c r="D79" s="133" t="s">
        <v>345</v>
      </c>
      <c r="E79" s="151" t="s">
        <v>247</v>
      </c>
      <c r="F79" s="152" t="s">
        <v>248</v>
      </c>
      <c r="G79" s="152" t="s">
        <v>252</v>
      </c>
      <c r="H79" s="138"/>
      <c r="I79" s="138"/>
      <c r="J79" s="138">
        <v>6348</v>
      </c>
    </row>
    <row r="80" spans="1:10" outlineLevel="1" x14ac:dyDescent="0.25">
      <c r="A80" s="126" t="s">
        <v>82</v>
      </c>
      <c r="C80" s="132" t="s">
        <v>346</v>
      </c>
      <c r="D80" s="133" t="s">
        <v>347</v>
      </c>
      <c r="E80" s="151" t="s">
        <v>247</v>
      </c>
      <c r="F80" s="152" t="s">
        <v>248</v>
      </c>
      <c r="G80" s="152" t="s">
        <v>252</v>
      </c>
      <c r="H80" s="138"/>
      <c r="I80" s="138"/>
      <c r="J80" s="138">
        <v>6016</v>
      </c>
    </row>
    <row r="81" spans="1:10" outlineLevel="1" x14ac:dyDescent="0.25">
      <c r="A81" s="126" t="s">
        <v>82</v>
      </c>
      <c r="C81" s="132" t="s">
        <v>348</v>
      </c>
      <c r="D81" s="133" t="s">
        <v>347</v>
      </c>
      <c r="E81" s="151" t="s">
        <v>247</v>
      </c>
      <c r="F81" s="152" t="s">
        <v>248</v>
      </c>
      <c r="G81" s="152" t="s">
        <v>252</v>
      </c>
      <c r="H81" s="138"/>
      <c r="I81" s="138"/>
      <c r="J81" s="138">
        <v>1183</v>
      </c>
    </row>
    <row r="82" spans="1:10" outlineLevel="1" x14ac:dyDescent="0.25">
      <c r="A82" s="126" t="s">
        <v>82</v>
      </c>
      <c r="C82" s="132" t="s">
        <v>349</v>
      </c>
      <c r="D82" s="133" t="s">
        <v>347</v>
      </c>
      <c r="E82" s="151" t="s">
        <v>247</v>
      </c>
      <c r="F82" s="152" t="s">
        <v>248</v>
      </c>
      <c r="G82" s="152" t="s">
        <v>252</v>
      </c>
      <c r="H82" s="138"/>
      <c r="I82" s="138"/>
      <c r="J82" s="138">
        <v>1972</v>
      </c>
    </row>
    <row r="83" spans="1:10" outlineLevel="1" x14ac:dyDescent="0.25">
      <c r="A83" s="126" t="s">
        <v>82</v>
      </c>
      <c r="C83" s="132" t="s">
        <v>350</v>
      </c>
      <c r="D83" s="133" t="s">
        <v>347</v>
      </c>
      <c r="E83" s="151" t="s">
        <v>247</v>
      </c>
      <c r="F83" s="152" t="s">
        <v>248</v>
      </c>
      <c r="G83" s="152" t="s">
        <v>252</v>
      </c>
      <c r="H83" s="138"/>
      <c r="I83" s="138"/>
      <c r="J83" s="138">
        <v>691</v>
      </c>
    </row>
    <row r="84" spans="1:10" outlineLevel="1" x14ac:dyDescent="0.25">
      <c r="A84" s="126" t="s">
        <v>48</v>
      </c>
      <c r="C84" s="132" t="s">
        <v>351</v>
      </c>
      <c r="D84" s="133" t="s">
        <v>352</v>
      </c>
      <c r="E84" s="151" t="s">
        <v>247</v>
      </c>
      <c r="F84" s="152" t="s">
        <v>248</v>
      </c>
      <c r="G84" s="152" t="s">
        <v>252</v>
      </c>
      <c r="H84" s="138"/>
      <c r="I84" s="138"/>
      <c r="J84" s="138">
        <v>1206</v>
      </c>
    </row>
    <row r="85" spans="1:10" outlineLevel="1" x14ac:dyDescent="0.25">
      <c r="A85" s="126" t="s">
        <v>86</v>
      </c>
      <c r="C85" s="132" t="s">
        <v>353</v>
      </c>
      <c r="D85" s="133" t="s">
        <v>354</v>
      </c>
      <c r="E85" s="151" t="s">
        <v>247</v>
      </c>
      <c r="F85" s="152" t="s">
        <v>248</v>
      </c>
      <c r="G85" s="152" t="s">
        <v>252</v>
      </c>
      <c r="H85" s="138"/>
      <c r="I85" s="138"/>
      <c r="J85" s="138">
        <v>1064</v>
      </c>
    </row>
    <row r="86" spans="1:10" outlineLevel="1" x14ac:dyDescent="0.25">
      <c r="A86" s="126" t="s">
        <v>48</v>
      </c>
      <c r="C86" s="132" t="s">
        <v>355</v>
      </c>
      <c r="D86" s="133" t="s">
        <v>356</v>
      </c>
      <c r="E86" s="151">
        <v>44926</v>
      </c>
      <c r="F86" s="152" t="s">
        <v>248</v>
      </c>
      <c r="G86" s="152" t="s">
        <v>252</v>
      </c>
      <c r="H86" s="138"/>
      <c r="I86" s="138"/>
      <c r="J86" s="138">
        <v>0</v>
      </c>
    </row>
    <row r="87" spans="1:10" outlineLevel="1" x14ac:dyDescent="0.25">
      <c r="A87" s="126" t="s">
        <v>48</v>
      </c>
      <c r="C87" s="132" t="s">
        <v>357</v>
      </c>
      <c r="D87" s="133" t="s">
        <v>358</v>
      </c>
      <c r="E87" s="151">
        <v>45291</v>
      </c>
      <c r="F87" s="152" t="s">
        <v>248</v>
      </c>
      <c r="G87" s="152" t="s">
        <v>252</v>
      </c>
      <c r="H87" s="138"/>
      <c r="I87" s="138"/>
      <c r="J87" s="138">
        <v>8932</v>
      </c>
    </row>
    <row r="88" spans="1:10" outlineLevel="1" x14ac:dyDescent="0.25">
      <c r="A88" s="126" t="s">
        <v>48</v>
      </c>
      <c r="C88" s="132" t="s">
        <v>359</v>
      </c>
      <c r="D88" s="133" t="s">
        <v>360</v>
      </c>
      <c r="E88" s="151">
        <v>45657</v>
      </c>
      <c r="F88" s="152" t="s">
        <v>248</v>
      </c>
      <c r="G88" s="152" t="s">
        <v>252</v>
      </c>
      <c r="H88" s="138"/>
      <c r="I88" s="138"/>
      <c r="J88" s="138">
        <v>4645</v>
      </c>
    </row>
    <row r="89" spans="1:10" outlineLevel="1" x14ac:dyDescent="0.25">
      <c r="A89" s="126" t="s">
        <v>48</v>
      </c>
      <c r="C89" s="132" t="s">
        <v>361</v>
      </c>
      <c r="D89" s="133" t="s">
        <v>362</v>
      </c>
      <c r="E89" s="151">
        <v>45657</v>
      </c>
      <c r="F89" s="152" t="s">
        <v>248</v>
      </c>
      <c r="G89" s="152" t="s">
        <v>252</v>
      </c>
      <c r="H89" s="138"/>
      <c r="I89" s="138"/>
      <c r="J89" s="138">
        <v>887</v>
      </c>
    </row>
    <row r="90" spans="1:10" outlineLevel="1" x14ac:dyDescent="0.25">
      <c r="A90" s="126" t="s">
        <v>48</v>
      </c>
      <c r="C90" s="132" t="s">
        <v>363</v>
      </c>
      <c r="D90" s="133" t="s">
        <v>364</v>
      </c>
      <c r="E90" s="151" t="s">
        <v>247</v>
      </c>
      <c r="F90" s="152" t="s">
        <v>248</v>
      </c>
      <c r="G90" s="152" t="s">
        <v>252</v>
      </c>
      <c r="H90" s="138"/>
      <c r="I90" s="138"/>
      <c r="J90" s="138">
        <v>4709</v>
      </c>
    </row>
    <row r="91" spans="1:10" outlineLevel="1" x14ac:dyDescent="0.25">
      <c r="A91" s="126" t="s">
        <v>48</v>
      </c>
      <c r="C91" s="132" t="s">
        <v>365</v>
      </c>
      <c r="D91" s="133" t="s">
        <v>366</v>
      </c>
      <c r="E91" s="151" t="s">
        <v>247</v>
      </c>
      <c r="F91" s="152" t="s">
        <v>248</v>
      </c>
      <c r="G91" s="152" t="s">
        <v>249</v>
      </c>
      <c r="H91" s="138"/>
      <c r="I91" s="138"/>
      <c r="J91" s="138">
        <v>831</v>
      </c>
    </row>
    <row r="92" spans="1:10" outlineLevel="1" x14ac:dyDescent="0.25">
      <c r="C92" s="132"/>
      <c r="D92" s="133"/>
      <c r="E92" s="151"/>
      <c r="F92" s="156"/>
      <c r="G92" s="156"/>
      <c r="H92" s="135"/>
      <c r="I92" s="135"/>
      <c r="J92" s="135"/>
    </row>
    <row r="93" spans="1:10" outlineLevel="1" x14ac:dyDescent="0.25">
      <c r="C93" s="132"/>
      <c r="D93" s="133"/>
      <c r="E93" s="151"/>
      <c r="F93" s="156"/>
      <c r="G93" s="156"/>
      <c r="H93" s="135"/>
      <c r="I93" s="135"/>
      <c r="J93" s="135"/>
    </row>
    <row r="94" spans="1:10" outlineLevel="1" x14ac:dyDescent="0.25">
      <c r="C94" s="132"/>
      <c r="D94" s="133"/>
      <c r="E94" s="151"/>
      <c r="F94" s="156"/>
    </row>
    <row r="95" spans="1:10" outlineLevel="1" x14ac:dyDescent="0.25">
      <c r="C95" s="132"/>
      <c r="D95" s="132"/>
    </row>
    <row r="96" spans="1:10" outlineLevel="1" x14ac:dyDescent="0.25"/>
    <row r="97" outlineLevel="1" x14ac:dyDescent="0.25"/>
  </sheetData>
  <mergeCells count="5">
    <mergeCell ref="C6:J6"/>
    <mergeCell ref="F7:I7"/>
    <mergeCell ref="K7:N7"/>
    <mergeCell ref="C32:J32"/>
    <mergeCell ref="H33:J33"/>
  </mergeCells>
  <pageMargins left="0.17" right="0.17" top="0.75" bottom="0.75" header="0.3" footer="0.3"/>
  <pageSetup scale="27" orientation="landscape" blackAndWhite="1" r:id="rId1"/>
  <headerFooter>
    <oddFooter>&amp;R&amp;F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8E02-C08D-4E90-AF8B-049DE94480C2}">
  <sheetPr>
    <pageSetUpPr fitToPage="1"/>
  </sheetPr>
  <dimension ref="A1:O98"/>
  <sheetViews>
    <sheetView zoomScale="80" zoomScaleNormal="80" workbookViewId="0">
      <selection activeCell="A82" sqref="A82"/>
    </sheetView>
  </sheetViews>
  <sheetFormatPr defaultRowHeight="15.75" x14ac:dyDescent="0.25"/>
  <cols>
    <col min="1" max="1" width="7.28515625" style="126" bestFit="1" customWidth="1"/>
    <col min="2" max="2" width="55.42578125" style="126" bestFit="1" customWidth="1"/>
    <col min="3" max="3" width="51" style="126" bestFit="1" customWidth="1"/>
    <col min="4" max="4" width="66.140625" style="128" bestFit="1" customWidth="1"/>
    <col min="5" max="5" width="28.42578125" style="126" bestFit="1" customWidth="1"/>
    <col min="6" max="6" width="95.42578125" style="126" bestFit="1" customWidth="1"/>
    <col min="7" max="7" width="11.42578125" style="126" bestFit="1" customWidth="1"/>
    <col min="8" max="8" width="16.140625" style="126" bestFit="1" customWidth="1"/>
    <col min="9" max="9" width="10.140625" style="126" bestFit="1" customWidth="1"/>
    <col min="10" max="11" width="8.5703125" style="126" bestFit="1" customWidth="1"/>
    <col min="12" max="12" width="9.7109375" style="126" bestFit="1" customWidth="1"/>
    <col min="13" max="13" width="10.140625" style="126" bestFit="1" customWidth="1"/>
    <col min="14" max="14" width="8.5703125" style="126" bestFit="1" customWidth="1"/>
    <col min="15" max="15" width="9.7109375" style="126" bestFit="1" customWidth="1"/>
    <col min="16" max="16" width="15.85546875" style="126" customWidth="1"/>
    <col min="17" max="16384" width="9.140625" style="126"/>
  </cols>
  <sheetData>
    <row r="1" spans="1:15" ht="16.5" thickBot="1" x14ac:dyDescent="0.3">
      <c r="H1" s="309" t="s">
        <v>188</v>
      </c>
      <c r="I1" s="310"/>
      <c r="J1" s="310"/>
      <c r="K1" s="311"/>
      <c r="L1" s="309" t="s">
        <v>189</v>
      </c>
      <c r="M1" s="310"/>
      <c r="N1" s="310"/>
      <c r="O1" s="311"/>
    </row>
    <row r="2" spans="1:15" x14ac:dyDescent="0.25">
      <c r="A2" s="131" t="s">
        <v>367</v>
      </c>
      <c r="B2" s="131" t="s">
        <v>194</v>
      </c>
      <c r="C2" s="131" t="s">
        <v>187</v>
      </c>
      <c r="D2" s="131" t="s">
        <v>195</v>
      </c>
      <c r="E2" s="131" t="s">
        <v>196</v>
      </c>
      <c r="F2" s="131" t="s">
        <v>197</v>
      </c>
      <c r="G2" s="131" t="s">
        <v>198</v>
      </c>
      <c r="H2" s="131" t="s">
        <v>199</v>
      </c>
      <c r="I2" s="131" t="s">
        <v>200</v>
      </c>
      <c r="J2" s="131" t="s">
        <v>201</v>
      </c>
      <c r="K2" s="131" t="s">
        <v>131</v>
      </c>
      <c r="L2" s="131" t="s">
        <v>199</v>
      </c>
      <c r="M2" s="131" t="s">
        <v>200</v>
      </c>
      <c r="N2" s="131" t="s">
        <v>201</v>
      </c>
      <c r="O2" s="131" t="s">
        <v>131</v>
      </c>
    </row>
    <row r="3" spans="1:15" s="157" customFormat="1" x14ac:dyDescent="0.25">
      <c r="A3" s="157" t="s">
        <v>89</v>
      </c>
      <c r="B3" s="157" t="s">
        <v>202</v>
      </c>
      <c r="C3" s="157" t="s">
        <v>83</v>
      </c>
      <c r="D3" s="158" t="s">
        <v>53</v>
      </c>
      <c r="E3" s="157" t="s">
        <v>203</v>
      </c>
      <c r="F3" s="157" t="s">
        <v>83</v>
      </c>
      <c r="G3" s="159" t="s">
        <v>204</v>
      </c>
      <c r="H3" s="136">
        <v>5051</v>
      </c>
      <c r="I3" s="136">
        <v>11185</v>
      </c>
      <c r="J3" s="136">
        <v>0</v>
      </c>
      <c r="K3" s="136">
        <v>16236</v>
      </c>
      <c r="L3" s="160">
        <v>5051</v>
      </c>
      <c r="M3" s="160">
        <v>11185</v>
      </c>
      <c r="N3" s="160">
        <v>0</v>
      </c>
      <c r="O3" s="160">
        <v>16236</v>
      </c>
    </row>
    <row r="4" spans="1:15" s="157" customFormat="1" x14ac:dyDescent="0.25">
      <c r="A4" s="157" t="s">
        <v>89</v>
      </c>
      <c r="B4" s="157" t="s">
        <v>11</v>
      </c>
      <c r="C4" s="157" t="s">
        <v>86</v>
      </c>
      <c r="D4" s="158" t="s">
        <v>11</v>
      </c>
      <c r="E4" s="157" t="s">
        <v>205</v>
      </c>
      <c r="F4" s="157" t="s">
        <v>11</v>
      </c>
      <c r="G4" s="159" t="s">
        <v>204</v>
      </c>
      <c r="H4" s="136">
        <v>1251</v>
      </c>
      <c r="I4" s="136">
        <v>2626</v>
      </c>
      <c r="J4" s="136">
        <v>0</v>
      </c>
      <c r="K4" s="136">
        <v>3877</v>
      </c>
      <c r="L4" s="160">
        <v>1251</v>
      </c>
      <c r="M4" s="160">
        <v>2626</v>
      </c>
      <c r="N4" s="160">
        <v>0</v>
      </c>
      <c r="O4" s="160">
        <v>3877</v>
      </c>
    </row>
    <row r="5" spans="1:15" s="157" customFormat="1" x14ac:dyDescent="0.25">
      <c r="A5" s="157" t="s">
        <v>89</v>
      </c>
      <c r="B5" s="157" t="s">
        <v>206</v>
      </c>
      <c r="C5" s="157" t="s">
        <v>81</v>
      </c>
      <c r="D5" s="158"/>
      <c r="E5" s="157" t="s">
        <v>207</v>
      </c>
      <c r="F5" s="157" t="s">
        <v>81</v>
      </c>
      <c r="G5" s="159" t="s">
        <v>204</v>
      </c>
      <c r="H5" s="136">
        <v>687</v>
      </c>
      <c r="I5" s="136">
        <v>24711</v>
      </c>
      <c r="J5" s="136">
        <v>0</v>
      </c>
      <c r="K5" s="136">
        <v>25398</v>
      </c>
      <c r="N5" s="160">
        <v>0</v>
      </c>
      <c r="O5" s="160">
        <v>0</v>
      </c>
    </row>
    <row r="6" spans="1:15" s="157" customFormat="1" x14ac:dyDescent="0.25">
      <c r="A6" s="157" t="s">
        <v>89</v>
      </c>
      <c r="B6" s="157" t="s">
        <v>206</v>
      </c>
      <c r="C6" s="157" t="s">
        <v>79</v>
      </c>
      <c r="D6" s="158" t="s">
        <v>47</v>
      </c>
      <c r="E6" s="161" t="s">
        <v>208</v>
      </c>
      <c r="G6" s="159"/>
      <c r="H6" s="136"/>
      <c r="I6" s="136"/>
      <c r="J6" s="136"/>
      <c r="K6" s="136"/>
      <c r="L6" s="162">
        <v>79.00500000000001</v>
      </c>
      <c r="M6" s="162">
        <v>2841.7650000000003</v>
      </c>
      <c r="N6" s="160">
        <v>0</v>
      </c>
      <c r="O6" s="160">
        <v>2920.7700000000004</v>
      </c>
    </row>
    <row r="7" spans="1:15" s="157" customFormat="1" x14ac:dyDescent="0.25">
      <c r="A7" s="157" t="s">
        <v>89</v>
      </c>
      <c r="B7" s="157" t="s">
        <v>206</v>
      </c>
      <c r="C7" s="157" t="s">
        <v>80</v>
      </c>
      <c r="D7" s="158" t="s">
        <v>34</v>
      </c>
      <c r="E7" s="161" t="s">
        <v>209</v>
      </c>
      <c r="G7" s="159"/>
      <c r="H7" s="136"/>
      <c r="I7" s="136"/>
      <c r="J7" s="136"/>
      <c r="K7" s="136"/>
      <c r="L7" s="162">
        <v>16.007100000000001</v>
      </c>
      <c r="M7" s="162">
        <v>575.7663</v>
      </c>
      <c r="N7" s="160">
        <v>0</v>
      </c>
      <c r="O7" s="160">
        <v>591.77340000000004</v>
      </c>
    </row>
    <row r="8" spans="1:15" s="157" customFormat="1" x14ac:dyDescent="0.25">
      <c r="A8" s="157" t="s">
        <v>89</v>
      </c>
      <c r="B8" s="157" t="s">
        <v>206</v>
      </c>
      <c r="C8" s="157" t="s">
        <v>81</v>
      </c>
      <c r="D8" s="158" t="s">
        <v>210</v>
      </c>
      <c r="E8" s="161" t="s">
        <v>211</v>
      </c>
      <c r="G8" s="159"/>
      <c r="H8" s="136"/>
      <c r="I8" s="136"/>
      <c r="J8" s="136"/>
      <c r="K8" s="136"/>
      <c r="L8" s="162">
        <v>591.98789999999997</v>
      </c>
      <c r="M8" s="162">
        <v>21293.468700000001</v>
      </c>
      <c r="N8" s="160">
        <v>0</v>
      </c>
      <c r="O8" s="160">
        <v>21885.456600000001</v>
      </c>
    </row>
    <row r="9" spans="1:15" s="157" customFormat="1" x14ac:dyDescent="0.25">
      <c r="A9" s="157" t="s">
        <v>89</v>
      </c>
      <c r="B9" s="157" t="s">
        <v>206</v>
      </c>
      <c r="C9" s="157" t="s">
        <v>82</v>
      </c>
      <c r="D9" s="158" t="s">
        <v>49</v>
      </c>
      <c r="E9" s="157" t="s">
        <v>212</v>
      </c>
      <c r="F9" s="157" t="s">
        <v>82</v>
      </c>
      <c r="G9" s="159" t="s">
        <v>204</v>
      </c>
      <c r="H9" s="136">
        <v>1186</v>
      </c>
      <c r="I9" s="136">
        <v>14189</v>
      </c>
      <c r="J9" s="136">
        <v>0</v>
      </c>
      <c r="K9" s="136">
        <v>15375</v>
      </c>
      <c r="L9" s="160">
        <v>1186</v>
      </c>
      <c r="M9" s="160">
        <v>14189</v>
      </c>
      <c r="N9" s="160">
        <v>0</v>
      </c>
      <c r="O9" s="160">
        <v>15375</v>
      </c>
    </row>
    <row r="10" spans="1:15" s="157" customFormat="1" x14ac:dyDescent="0.25">
      <c r="A10" s="157" t="s">
        <v>89</v>
      </c>
      <c r="B10" s="157" t="s">
        <v>213</v>
      </c>
      <c r="C10" s="157" t="s">
        <v>88</v>
      </c>
      <c r="D10" s="158"/>
      <c r="E10" s="157" t="s">
        <v>214</v>
      </c>
      <c r="F10" s="157" t="s">
        <v>215</v>
      </c>
      <c r="G10" s="159" t="s">
        <v>204</v>
      </c>
      <c r="H10" s="136">
        <v>473</v>
      </c>
      <c r="I10" s="136">
        <v>7152</v>
      </c>
      <c r="J10" s="136">
        <v>7542</v>
      </c>
      <c r="K10" s="136">
        <v>15167</v>
      </c>
      <c r="N10" s="160"/>
      <c r="O10" s="160"/>
    </row>
    <row r="11" spans="1:15" s="157" customFormat="1" x14ac:dyDescent="0.25">
      <c r="A11" s="157" t="s">
        <v>89</v>
      </c>
      <c r="B11" s="157" t="s">
        <v>213</v>
      </c>
      <c r="C11" s="157" t="s">
        <v>88</v>
      </c>
      <c r="D11" s="158" t="s">
        <v>216</v>
      </c>
      <c r="E11" s="161" t="s">
        <v>217</v>
      </c>
      <c r="G11" s="159"/>
      <c r="H11" s="136"/>
      <c r="I11" s="136"/>
      <c r="J11" s="136"/>
      <c r="K11" s="136"/>
      <c r="L11" s="162">
        <v>232.43219999999999</v>
      </c>
      <c r="M11" s="162">
        <v>3514.4928</v>
      </c>
      <c r="N11" s="162">
        <v>3706.1388000000002</v>
      </c>
      <c r="O11" s="160">
        <v>7453.0637999999999</v>
      </c>
    </row>
    <row r="12" spans="1:15" s="157" customFormat="1" x14ac:dyDescent="0.25">
      <c r="A12" s="157" t="s">
        <v>89</v>
      </c>
      <c r="B12" s="157" t="s">
        <v>213</v>
      </c>
      <c r="C12" s="157" t="s">
        <v>88</v>
      </c>
      <c r="D12" s="158" t="s">
        <v>218</v>
      </c>
      <c r="E12" s="161" t="s">
        <v>219</v>
      </c>
      <c r="G12" s="159"/>
      <c r="H12" s="136"/>
      <c r="I12" s="136"/>
      <c r="J12" s="136"/>
      <c r="K12" s="136"/>
      <c r="L12" s="162">
        <v>207.5051</v>
      </c>
      <c r="M12" s="162">
        <v>3137.5823999999998</v>
      </c>
      <c r="N12" s="162">
        <v>3308.6753999999996</v>
      </c>
      <c r="O12" s="160">
        <v>6653.7628999999997</v>
      </c>
    </row>
    <row r="13" spans="1:15" s="157" customFormat="1" x14ac:dyDescent="0.25">
      <c r="A13" s="157" t="s">
        <v>89</v>
      </c>
      <c r="B13" s="157" t="s">
        <v>213</v>
      </c>
      <c r="C13" s="157" t="s">
        <v>88</v>
      </c>
      <c r="D13" s="158" t="s">
        <v>220</v>
      </c>
      <c r="E13" s="161" t="s">
        <v>221</v>
      </c>
      <c r="G13" s="159"/>
      <c r="H13" s="136"/>
      <c r="I13" s="136"/>
      <c r="J13" s="136"/>
      <c r="K13" s="136"/>
      <c r="L13" s="162">
        <v>33.0627</v>
      </c>
      <c r="M13" s="162">
        <v>499.9248</v>
      </c>
      <c r="N13" s="162">
        <v>527.18579999999997</v>
      </c>
      <c r="O13" s="160">
        <v>1060.1732999999999</v>
      </c>
    </row>
    <row r="14" spans="1:15" s="157" customFormat="1" x14ac:dyDescent="0.25">
      <c r="A14" s="157" t="s">
        <v>89</v>
      </c>
      <c r="B14" s="157" t="s">
        <v>222</v>
      </c>
      <c r="C14" s="157" t="s">
        <v>177</v>
      </c>
      <c r="D14" s="158"/>
      <c r="E14" s="163" t="s">
        <v>224</v>
      </c>
      <c r="F14" s="157" t="s">
        <v>223</v>
      </c>
      <c r="G14" s="159" t="s">
        <v>204</v>
      </c>
      <c r="H14" s="136">
        <v>1716</v>
      </c>
      <c r="I14" s="136">
        <v>0</v>
      </c>
      <c r="J14" s="136">
        <v>68197</v>
      </c>
      <c r="K14" s="136">
        <v>69913</v>
      </c>
      <c r="N14" s="160"/>
      <c r="O14" s="160"/>
    </row>
    <row r="15" spans="1:15" s="157" customFormat="1" x14ac:dyDescent="0.25">
      <c r="A15" s="157" t="s">
        <v>89</v>
      </c>
      <c r="B15" s="157" t="s">
        <v>222</v>
      </c>
      <c r="C15" s="157" t="s">
        <v>177</v>
      </c>
      <c r="D15" s="158" t="s">
        <v>225</v>
      </c>
      <c r="E15" s="161" t="s">
        <v>226</v>
      </c>
      <c r="G15" s="159"/>
      <c r="H15" s="136"/>
      <c r="I15" s="136"/>
      <c r="J15" s="136"/>
      <c r="K15" s="136"/>
      <c r="L15" s="162">
        <v>315.74399999999997</v>
      </c>
      <c r="M15" s="162">
        <v>0</v>
      </c>
      <c r="N15" s="162">
        <v>12548.248</v>
      </c>
      <c r="O15" s="160">
        <v>12863.992</v>
      </c>
    </row>
    <row r="16" spans="1:15" s="157" customFormat="1" x14ac:dyDescent="0.25">
      <c r="A16" s="157" t="s">
        <v>89</v>
      </c>
      <c r="B16" s="157" t="s">
        <v>222</v>
      </c>
      <c r="C16" s="157" t="s">
        <v>177</v>
      </c>
      <c r="D16" s="158" t="s">
        <v>227</v>
      </c>
      <c r="E16" s="161" t="s">
        <v>228</v>
      </c>
      <c r="G16" s="159"/>
      <c r="H16" s="136"/>
      <c r="I16" s="136"/>
      <c r="J16" s="136"/>
      <c r="K16" s="136"/>
      <c r="L16" s="162">
        <v>1400.2559999999999</v>
      </c>
      <c r="M16" s="162">
        <v>0</v>
      </c>
      <c r="N16" s="162">
        <v>55648.751999999993</v>
      </c>
      <c r="O16" s="160">
        <v>57049.007999999994</v>
      </c>
    </row>
    <row r="17" spans="1:15" s="157" customFormat="1" x14ac:dyDescent="0.25">
      <c r="A17" s="157" t="s">
        <v>89</v>
      </c>
      <c r="B17" s="157" t="s">
        <v>202</v>
      </c>
      <c r="C17" s="157" t="s">
        <v>84</v>
      </c>
      <c r="D17" s="158" t="s">
        <v>50</v>
      </c>
      <c r="E17" s="157" t="s">
        <v>230</v>
      </c>
      <c r="F17" s="157" t="s">
        <v>229</v>
      </c>
      <c r="G17" s="159" t="s">
        <v>204</v>
      </c>
      <c r="H17" s="136">
        <v>0</v>
      </c>
      <c r="I17" s="136">
        <v>14769</v>
      </c>
      <c r="J17" s="136">
        <v>0</v>
      </c>
      <c r="K17" s="136">
        <v>14769</v>
      </c>
      <c r="L17" s="160">
        <v>0</v>
      </c>
      <c r="M17" s="160">
        <v>14769</v>
      </c>
      <c r="N17" s="160">
        <v>0</v>
      </c>
      <c r="O17" s="160">
        <v>14769</v>
      </c>
    </row>
    <row r="18" spans="1:15" s="157" customFormat="1" x14ac:dyDescent="0.25">
      <c r="A18" s="157" t="s">
        <v>89</v>
      </c>
      <c r="B18" s="157" t="s">
        <v>62</v>
      </c>
      <c r="C18" s="157" t="s">
        <v>52</v>
      </c>
      <c r="D18" s="158" t="s">
        <v>52</v>
      </c>
      <c r="E18" s="157" t="s">
        <v>231</v>
      </c>
      <c r="F18" s="157" t="s">
        <v>52</v>
      </c>
      <c r="G18" s="159" t="s">
        <v>204</v>
      </c>
      <c r="H18" s="136">
        <v>4642</v>
      </c>
      <c r="I18" s="136">
        <v>3106</v>
      </c>
      <c r="J18" s="136">
        <v>0</v>
      </c>
      <c r="K18" s="136">
        <v>7748</v>
      </c>
      <c r="L18" s="160">
        <v>4642</v>
      </c>
      <c r="M18" s="160">
        <v>3106</v>
      </c>
      <c r="N18" s="160">
        <v>0</v>
      </c>
      <c r="O18" s="160">
        <v>7748</v>
      </c>
    </row>
    <row r="19" spans="1:15" s="157" customFormat="1" x14ac:dyDescent="0.25">
      <c r="A19" s="157" t="s">
        <v>89</v>
      </c>
      <c r="B19" s="157" t="s">
        <v>62</v>
      </c>
      <c r="C19" s="157" t="s">
        <v>85</v>
      </c>
      <c r="D19" s="158" t="s">
        <v>60</v>
      </c>
      <c r="E19" s="157" t="s">
        <v>232</v>
      </c>
      <c r="F19" s="157" t="s">
        <v>85</v>
      </c>
      <c r="G19" s="159" t="s">
        <v>204</v>
      </c>
      <c r="H19" s="136">
        <v>125</v>
      </c>
      <c r="I19" s="136">
        <v>2288</v>
      </c>
      <c r="J19" s="136">
        <v>0</v>
      </c>
      <c r="K19" s="136">
        <v>2413</v>
      </c>
      <c r="L19" s="160">
        <v>125</v>
      </c>
      <c r="M19" s="160">
        <v>2288</v>
      </c>
      <c r="N19" s="160">
        <v>0</v>
      </c>
      <c r="O19" s="160">
        <v>2413</v>
      </c>
    </row>
    <row r="20" spans="1:15" s="157" customFormat="1" x14ac:dyDescent="0.25">
      <c r="A20" s="157" t="s">
        <v>89</v>
      </c>
      <c r="B20" s="157" t="s">
        <v>62</v>
      </c>
      <c r="C20" s="157" t="s">
        <v>51</v>
      </c>
      <c r="D20" s="158" t="s">
        <v>51</v>
      </c>
      <c r="E20" s="157" t="s">
        <v>233</v>
      </c>
      <c r="F20" s="157" t="s">
        <v>51</v>
      </c>
      <c r="G20" s="159" t="s">
        <v>204</v>
      </c>
      <c r="H20" s="136">
        <v>755</v>
      </c>
      <c r="I20" s="136">
        <v>895</v>
      </c>
      <c r="J20" s="136">
        <v>0</v>
      </c>
      <c r="K20" s="136">
        <v>1650</v>
      </c>
      <c r="L20" s="160">
        <v>755</v>
      </c>
      <c r="M20" s="160">
        <v>895</v>
      </c>
      <c r="N20" s="160">
        <v>0</v>
      </c>
      <c r="O20" s="160">
        <v>1650</v>
      </c>
    </row>
    <row r="21" spans="1:15" s="157" customFormat="1" x14ac:dyDescent="0.25">
      <c r="A21" s="157" t="s">
        <v>89</v>
      </c>
      <c r="B21" s="157" t="s">
        <v>234</v>
      </c>
      <c r="C21" s="157" t="s">
        <v>87</v>
      </c>
      <c r="D21" s="158" t="s">
        <v>31</v>
      </c>
      <c r="E21" s="157" t="s">
        <v>235</v>
      </c>
      <c r="F21" s="157" t="s">
        <v>87</v>
      </c>
      <c r="G21" s="159" t="s">
        <v>204</v>
      </c>
      <c r="H21" s="136">
        <v>1968</v>
      </c>
      <c r="I21" s="136">
        <v>9597</v>
      </c>
      <c r="J21" s="136">
        <v>0</v>
      </c>
      <c r="K21" s="136">
        <v>11565</v>
      </c>
      <c r="N21" s="160">
        <v>0</v>
      </c>
      <c r="O21" s="160">
        <v>0</v>
      </c>
    </row>
    <row r="22" spans="1:15" s="157" customFormat="1" x14ac:dyDescent="0.25">
      <c r="A22" s="157" t="s">
        <v>89</v>
      </c>
      <c r="B22" s="157" t="s">
        <v>234</v>
      </c>
      <c r="C22" s="157" t="s">
        <v>87</v>
      </c>
      <c r="D22" s="158" t="s">
        <v>63</v>
      </c>
      <c r="E22" s="161" t="s">
        <v>236</v>
      </c>
      <c r="F22" s="157" t="s">
        <v>87</v>
      </c>
      <c r="G22" s="159"/>
      <c r="H22" s="136"/>
      <c r="I22" s="136"/>
      <c r="J22" s="136"/>
      <c r="K22" s="136"/>
      <c r="L22" s="162">
        <v>1584.6335999999999</v>
      </c>
      <c r="M22" s="162">
        <v>7727.5043999999989</v>
      </c>
      <c r="N22" s="162">
        <v>0</v>
      </c>
      <c r="O22" s="160">
        <v>9312.137999999999</v>
      </c>
    </row>
    <row r="23" spans="1:15" s="157" customFormat="1" x14ac:dyDescent="0.25">
      <c r="A23" s="157" t="s">
        <v>89</v>
      </c>
      <c r="B23" s="157" t="s">
        <v>234</v>
      </c>
      <c r="C23" s="157" t="s">
        <v>87</v>
      </c>
      <c r="D23" s="158" t="s">
        <v>237</v>
      </c>
      <c r="E23" s="161" t="s">
        <v>238</v>
      </c>
      <c r="F23" s="157" t="s">
        <v>87</v>
      </c>
      <c r="G23" s="159"/>
      <c r="H23" s="136"/>
      <c r="I23" s="136"/>
      <c r="J23" s="136"/>
      <c r="K23" s="136"/>
      <c r="L23" s="162">
        <v>383.3664</v>
      </c>
      <c r="M23" s="162">
        <v>1869.4956</v>
      </c>
      <c r="N23" s="162">
        <v>0</v>
      </c>
      <c r="O23" s="160">
        <v>2252.8620000000001</v>
      </c>
    </row>
    <row r="24" spans="1:15" s="157" customFormat="1" x14ac:dyDescent="0.25">
      <c r="A24" s="157" t="s">
        <v>74</v>
      </c>
      <c r="B24" s="157" t="s">
        <v>61</v>
      </c>
      <c r="C24" s="157" t="s">
        <v>81</v>
      </c>
      <c r="D24" s="158"/>
      <c r="E24" s="157" t="s">
        <v>245</v>
      </c>
      <c r="F24" s="157" t="s">
        <v>246</v>
      </c>
      <c r="G24" s="164" t="s">
        <v>247</v>
      </c>
      <c r="H24" s="165"/>
      <c r="I24" s="165"/>
      <c r="J24" s="136"/>
      <c r="K24" s="136"/>
      <c r="O24" s="136">
        <v>7700</v>
      </c>
    </row>
    <row r="25" spans="1:15" s="157" customFormat="1" x14ac:dyDescent="0.25">
      <c r="A25" s="157" t="s">
        <v>74</v>
      </c>
      <c r="C25" s="157" t="s">
        <v>81</v>
      </c>
      <c r="D25" s="158"/>
      <c r="E25" s="157" t="s">
        <v>250</v>
      </c>
      <c r="F25" s="157" t="s">
        <v>251</v>
      </c>
      <c r="G25" s="164" t="s">
        <v>247</v>
      </c>
      <c r="H25" s="165"/>
      <c r="I25" s="165"/>
      <c r="J25" s="136"/>
      <c r="K25" s="136"/>
      <c r="O25" s="136">
        <v>0</v>
      </c>
    </row>
    <row r="26" spans="1:15" s="157" customFormat="1" x14ac:dyDescent="0.25">
      <c r="A26" s="157" t="s">
        <v>74</v>
      </c>
      <c r="C26" s="157" t="s">
        <v>81</v>
      </c>
      <c r="D26" s="158"/>
      <c r="E26" s="157" t="s">
        <v>253</v>
      </c>
      <c r="F26" s="157" t="s">
        <v>254</v>
      </c>
      <c r="G26" s="164" t="s">
        <v>247</v>
      </c>
      <c r="H26" s="165"/>
      <c r="I26" s="165"/>
      <c r="J26" s="136"/>
      <c r="K26" s="136"/>
      <c r="O26" s="136">
        <v>1253</v>
      </c>
    </row>
    <row r="27" spans="1:15" s="157" customFormat="1" x14ac:dyDescent="0.25">
      <c r="A27" s="157" t="s">
        <v>74</v>
      </c>
      <c r="C27" s="157" t="s">
        <v>81</v>
      </c>
      <c r="D27" s="158"/>
      <c r="E27" s="157" t="s">
        <v>255</v>
      </c>
      <c r="F27" s="157" t="s">
        <v>256</v>
      </c>
      <c r="G27" s="164" t="s">
        <v>247</v>
      </c>
      <c r="H27" s="165"/>
      <c r="I27" s="165"/>
      <c r="J27" s="136"/>
      <c r="K27" s="136"/>
      <c r="O27" s="136">
        <v>314</v>
      </c>
    </row>
    <row r="28" spans="1:15" s="157" customFormat="1" x14ac:dyDescent="0.25">
      <c r="A28" s="157" t="s">
        <v>74</v>
      </c>
      <c r="C28" s="157" t="s">
        <v>79</v>
      </c>
      <c r="D28" s="158" t="s">
        <v>47</v>
      </c>
      <c r="E28" s="157" t="s">
        <v>257</v>
      </c>
      <c r="F28" s="157" t="s">
        <v>258</v>
      </c>
      <c r="G28" s="164" t="s">
        <v>247</v>
      </c>
      <c r="H28" s="165"/>
      <c r="I28" s="165"/>
      <c r="J28" s="136"/>
      <c r="K28" s="136"/>
      <c r="O28" s="136">
        <v>289158</v>
      </c>
    </row>
    <row r="29" spans="1:15" s="157" customFormat="1" x14ac:dyDescent="0.25">
      <c r="A29" s="157" t="s">
        <v>74</v>
      </c>
      <c r="C29" s="157" t="s">
        <v>79</v>
      </c>
      <c r="D29" s="158" t="s">
        <v>47</v>
      </c>
      <c r="E29" s="157" t="s">
        <v>259</v>
      </c>
      <c r="F29" s="157" t="s">
        <v>260</v>
      </c>
      <c r="G29" s="164" t="s">
        <v>247</v>
      </c>
      <c r="H29" s="165"/>
      <c r="I29" s="165"/>
      <c r="J29" s="136"/>
      <c r="K29" s="136"/>
      <c r="O29" s="136">
        <v>2904</v>
      </c>
    </row>
    <row r="30" spans="1:15" s="157" customFormat="1" x14ac:dyDescent="0.25">
      <c r="A30" s="157" t="s">
        <v>74</v>
      </c>
      <c r="C30" s="157" t="s">
        <v>86</v>
      </c>
      <c r="D30" s="158"/>
      <c r="E30" s="157" t="s">
        <v>261</v>
      </c>
      <c r="F30" s="157" t="s">
        <v>262</v>
      </c>
      <c r="G30" s="164" t="s">
        <v>247</v>
      </c>
      <c r="H30" s="165"/>
      <c r="I30" s="165"/>
      <c r="J30" s="136"/>
      <c r="K30" s="136"/>
      <c r="O30" s="136">
        <v>380</v>
      </c>
    </row>
    <row r="31" spans="1:15" s="157" customFormat="1" x14ac:dyDescent="0.25">
      <c r="A31" s="157" t="s">
        <v>74</v>
      </c>
      <c r="C31" s="157" t="s">
        <v>86</v>
      </c>
      <c r="D31" s="158"/>
      <c r="E31" s="157" t="s">
        <v>264</v>
      </c>
      <c r="F31" s="157" t="s">
        <v>265</v>
      </c>
      <c r="G31" s="164">
        <v>44926</v>
      </c>
      <c r="H31" s="165"/>
      <c r="I31" s="165"/>
      <c r="J31" s="136"/>
      <c r="K31" s="136"/>
      <c r="O31" s="136">
        <v>0</v>
      </c>
    </row>
    <row r="32" spans="1:15" s="157" customFormat="1" x14ac:dyDescent="0.25">
      <c r="A32" s="157" t="s">
        <v>74</v>
      </c>
      <c r="C32" s="157" t="s">
        <v>85</v>
      </c>
      <c r="D32" s="158"/>
      <c r="E32" s="157" t="s">
        <v>267</v>
      </c>
      <c r="F32" s="157" t="s">
        <v>268</v>
      </c>
      <c r="G32" s="164" t="s">
        <v>247</v>
      </c>
      <c r="H32" s="165"/>
      <c r="I32" s="165"/>
      <c r="J32" s="136"/>
      <c r="K32" s="136"/>
      <c r="O32" s="136">
        <v>2662</v>
      </c>
    </row>
    <row r="33" spans="1:15" s="157" customFormat="1" x14ac:dyDescent="0.25">
      <c r="A33" s="157" t="s">
        <v>74</v>
      </c>
      <c r="C33" s="157" t="s">
        <v>81</v>
      </c>
      <c r="D33" s="158"/>
      <c r="E33" s="157" t="s">
        <v>269</v>
      </c>
      <c r="F33" s="157" t="s">
        <v>270</v>
      </c>
      <c r="G33" s="164">
        <v>44681</v>
      </c>
      <c r="H33" s="165"/>
      <c r="I33" s="165"/>
      <c r="J33" s="136"/>
      <c r="K33" s="136"/>
      <c r="O33" s="136">
        <v>0</v>
      </c>
    </row>
    <row r="34" spans="1:15" s="157" customFormat="1" x14ac:dyDescent="0.25">
      <c r="A34" s="157" t="s">
        <v>74</v>
      </c>
      <c r="C34" s="157" t="s">
        <v>81</v>
      </c>
      <c r="D34" s="158"/>
      <c r="E34" s="157" t="s">
        <v>271</v>
      </c>
      <c r="F34" s="157" t="s">
        <v>272</v>
      </c>
      <c r="G34" s="164">
        <v>44592</v>
      </c>
      <c r="H34" s="165"/>
      <c r="I34" s="165"/>
      <c r="J34" s="136"/>
      <c r="K34" s="136"/>
      <c r="O34" s="136">
        <v>0</v>
      </c>
    </row>
    <row r="35" spans="1:15" s="157" customFormat="1" x14ac:dyDescent="0.25">
      <c r="A35" s="157" t="s">
        <v>74</v>
      </c>
      <c r="C35" s="157" t="s">
        <v>81</v>
      </c>
      <c r="D35" s="158"/>
      <c r="E35" s="157" t="s">
        <v>273</v>
      </c>
      <c r="F35" s="157" t="s">
        <v>274</v>
      </c>
      <c r="G35" s="164">
        <v>45291</v>
      </c>
      <c r="H35" s="165"/>
      <c r="I35" s="165"/>
      <c r="J35" s="136"/>
      <c r="K35" s="136"/>
      <c r="O35" s="136">
        <v>0</v>
      </c>
    </row>
    <row r="36" spans="1:15" s="157" customFormat="1" x14ac:dyDescent="0.25">
      <c r="A36" s="157" t="s">
        <v>74</v>
      </c>
      <c r="C36" s="157" t="s">
        <v>81</v>
      </c>
      <c r="D36" s="158"/>
      <c r="E36" s="157" t="s">
        <v>275</v>
      </c>
      <c r="F36" s="157" t="s">
        <v>276</v>
      </c>
      <c r="G36" s="164">
        <v>45291</v>
      </c>
      <c r="H36" s="165"/>
      <c r="I36" s="165"/>
      <c r="J36" s="136"/>
      <c r="K36" s="136"/>
      <c r="O36" s="136">
        <v>0</v>
      </c>
    </row>
    <row r="37" spans="1:15" s="157" customFormat="1" x14ac:dyDescent="0.25">
      <c r="A37" s="157" t="s">
        <v>74</v>
      </c>
      <c r="C37" s="157" t="s">
        <v>81</v>
      </c>
      <c r="D37" s="158"/>
      <c r="E37" s="157" t="s">
        <v>278</v>
      </c>
      <c r="F37" s="157" t="s">
        <v>279</v>
      </c>
      <c r="G37" s="164" t="s">
        <v>247</v>
      </c>
      <c r="H37" s="165"/>
      <c r="I37" s="165"/>
      <c r="J37" s="136"/>
      <c r="K37" s="136"/>
      <c r="O37" s="136">
        <v>2400</v>
      </c>
    </row>
    <row r="38" spans="1:15" s="157" customFormat="1" x14ac:dyDescent="0.25">
      <c r="A38" s="157" t="s">
        <v>74</v>
      </c>
      <c r="C38" s="157" t="s">
        <v>83</v>
      </c>
      <c r="D38" s="158"/>
      <c r="E38" s="157" t="s">
        <v>280</v>
      </c>
      <c r="F38" s="157" t="s">
        <v>281</v>
      </c>
      <c r="G38" s="164">
        <v>45260</v>
      </c>
      <c r="H38" s="165"/>
      <c r="I38" s="165"/>
      <c r="J38" s="136"/>
      <c r="K38" s="136"/>
      <c r="O38" s="136">
        <v>0</v>
      </c>
    </row>
    <row r="39" spans="1:15" s="157" customFormat="1" x14ac:dyDescent="0.25">
      <c r="A39" s="157" t="s">
        <v>74</v>
      </c>
      <c r="C39" s="157" t="s">
        <v>81</v>
      </c>
      <c r="D39" s="158"/>
      <c r="E39" s="157" t="s">
        <v>283</v>
      </c>
      <c r="F39" s="157" t="s">
        <v>284</v>
      </c>
      <c r="G39" s="164" t="s">
        <v>247</v>
      </c>
      <c r="H39" s="165"/>
      <c r="I39" s="165"/>
      <c r="J39" s="136"/>
      <c r="K39" s="136"/>
      <c r="O39" s="136">
        <v>70179</v>
      </c>
    </row>
    <row r="40" spans="1:15" s="157" customFormat="1" x14ac:dyDescent="0.25">
      <c r="A40" s="157" t="s">
        <v>74</v>
      </c>
      <c r="C40" s="157" t="s">
        <v>81</v>
      </c>
      <c r="D40" s="158"/>
      <c r="E40" s="157" t="s">
        <v>286</v>
      </c>
      <c r="F40" s="157" t="s">
        <v>287</v>
      </c>
      <c r="G40" s="164" t="s">
        <v>247</v>
      </c>
      <c r="H40" s="165"/>
      <c r="I40" s="165"/>
      <c r="J40" s="136"/>
      <c r="K40" s="136"/>
      <c r="O40" s="136">
        <v>0</v>
      </c>
    </row>
    <row r="41" spans="1:15" s="157" customFormat="1" x14ac:dyDescent="0.25">
      <c r="A41" s="157" t="s">
        <v>74</v>
      </c>
      <c r="B41" s="157" t="s">
        <v>61</v>
      </c>
      <c r="C41" s="157" t="s">
        <v>82</v>
      </c>
      <c r="D41" s="158"/>
      <c r="E41" s="157" t="s">
        <v>288</v>
      </c>
      <c r="F41" s="157" t="s">
        <v>289</v>
      </c>
      <c r="G41" s="164" t="s">
        <v>247</v>
      </c>
      <c r="H41" s="165"/>
      <c r="I41" s="165"/>
      <c r="J41" s="136"/>
      <c r="K41" s="136"/>
      <c r="O41" s="136">
        <v>580</v>
      </c>
    </row>
    <row r="42" spans="1:15" s="157" customFormat="1" x14ac:dyDescent="0.25">
      <c r="A42" s="157" t="s">
        <v>74</v>
      </c>
      <c r="C42" s="157" t="s">
        <v>86</v>
      </c>
      <c r="D42" s="158"/>
      <c r="E42" s="157" t="s">
        <v>290</v>
      </c>
      <c r="F42" s="157" t="s">
        <v>291</v>
      </c>
      <c r="G42" s="164">
        <v>44773</v>
      </c>
      <c r="H42" s="165"/>
      <c r="I42" s="165"/>
      <c r="J42" s="136"/>
      <c r="K42" s="136"/>
      <c r="O42" s="136">
        <v>0</v>
      </c>
    </row>
    <row r="43" spans="1:15" s="157" customFormat="1" x14ac:dyDescent="0.25">
      <c r="A43" s="157" t="s">
        <v>74</v>
      </c>
      <c r="B43" s="157" t="s">
        <v>61</v>
      </c>
      <c r="C43" s="157" t="s">
        <v>82</v>
      </c>
      <c r="D43" s="158"/>
      <c r="E43" s="157" t="s">
        <v>293</v>
      </c>
      <c r="F43" s="157" t="s">
        <v>294</v>
      </c>
      <c r="G43" s="164" t="s">
        <v>247</v>
      </c>
      <c r="H43" s="165"/>
      <c r="I43" s="165"/>
      <c r="J43" s="136"/>
      <c r="K43" s="136"/>
      <c r="O43" s="136">
        <v>5781</v>
      </c>
    </row>
    <row r="44" spans="1:15" s="157" customFormat="1" x14ac:dyDescent="0.25">
      <c r="A44" s="157" t="s">
        <v>74</v>
      </c>
      <c r="B44" s="157" t="s">
        <v>61</v>
      </c>
      <c r="C44" s="157" t="s">
        <v>82</v>
      </c>
      <c r="D44" s="158"/>
      <c r="E44" s="157" t="s">
        <v>295</v>
      </c>
      <c r="F44" s="157" t="s">
        <v>296</v>
      </c>
      <c r="G44" s="164" t="s">
        <v>247</v>
      </c>
      <c r="H44" s="165"/>
      <c r="I44" s="165"/>
      <c r="J44" s="136"/>
      <c r="K44" s="136"/>
      <c r="O44" s="136">
        <v>1200</v>
      </c>
    </row>
    <row r="45" spans="1:15" s="157" customFormat="1" x14ac:dyDescent="0.25">
      <c r="A45" s="157" t="s">
        <v>74</v>
      </c>
      <c r="C45" s="157" t="s">
        <v>81</v>
      </c>
      <c r="D45" s="158"/>
      <c r="E45" s="157" t="s">
        <v>297</v>
      </c>
      <c r="F45" s="157" t="s">
        <v>298</v>
      </c>
      <c r="G45" s="164" t="s">
        <v>247</v>
      </c>
      <c r="H45" s="165"/>
      <c r="I45" s="165"/>
      <c r="J45" s="136"/>
      <c r="K45" s="136"/>
      <c r="O45" s="136">
        <v>1427</v>
      </c>
    </row>
    <row r="46" spans="1:15" s="157" customFormat="1" x14ac:dyDescent="0.25">
      <c r="A46" s="157" t="s">
        <v>74</v>
      </c>
      <c r="C46" s="157" t="s">
        <v>84</v>
      </c>
      <c r="D46" s="158"/>
      <c r="E46" s="157" t="s">
        <v>299</v>
      </c>
      <c r="F46" s="157" t="s">
        <v>300</v>
      </c>
      <c r="G46" s="164">
        <v>45107</v>
      </c>
      <c r="H46" s="165"/>
      <c r="I46" s="165"/>
      <c r="J46" s="136"/>
      <c r="K46" s="136"/>
      <c r="O46" s="136">
        <v>0</v>
      </c>
    </row>
    <row r="47" spans="1:15" s="157" customFormat="1" x14ac:dyDescent="0.25">
      <c r="A47" s="157" t="s">
        <v>74</v>
      </c>
      <c r="C47" s="157" t="s">
        <v>84</v>
      </c>
      <c r="D47" s="158"/>
      <c r="E47" s="157" t="s">
        <v>301</v>
      </c>
      <c r="F47" s="157" t="s">
        <v>302</v>
      </c>
      <c r="G47" s="164">
        <v>45657</v>
      </c>
      <c r="H47" s="165"/>
      <c r="I47" s="165"/>
      <c r="J47" s="136"/>
      <c r="K47" s="136"/>
      <c r="O47" s="136">
        <v>8000</v>
      </c>
    </row>
    <row r="48" spans="1:15" s="157" customFormat="1" x14ac:dyDescent="0.25">
      <c r="A48" s="157" t="s">
        <v>74</v>
      </c>
      <c r="C48" s="157" t="s">
        <v>84</v>
      </c>
      <c r="D48" s="158"/>
      <c r="E48" s="157" t="s">
        <v>303</v>
      </c>
      <c r="F48" s="157" t="s">
        <v>304</v>
      </c>
      <c r="G48" s="164" t="s">
        <v>247</v>
      </c>
      <c r="H48" s="165"/>
      <c r="I48" s="165"/>
      <c r="J48" s="136"/>
      <c r="K48" s="136"/>
      <c r="O48" s="136">
        <v>100</v>
      </c>
    </row>
    <row r="49" spans="1:15" s="157" customFormat="1" x14ac:dyDescent="0.25">
      <c r="A49" s="157" t="s">
        <v>74</v>
      </c>
      <c r="C49" s="157" t="s">
        <v>84</v>
      </c>
      <c r="D49" s="158"/>
      <c r="E49" s="157" t="s">
        <v>305</v>
      </c>
      <c r="F49" s="157" t="s">
        <v>306</v>
      </c>
      <c r="G49" s="164">
        <v>45291</v>
      </c>
      <c r="H49" s="165"/>
      <c r="I49" s="165"/>
      <c r="J49" s="136"/>
      <c r="K49" s="136"/>
      <c r="O49" s="136">
        <v>0</v>
      </c>
    </row>
    <row r="50" spans="1:15" s="157" customFormat="1" x14ac:dyDescent="0.25">
      <c r="A50" s="157" t="s">
        <v>74</v>
      </c>
      <c r="C50" s="157" t="s">
        <v>81</v>
      </c>
      <c r="D50" s="158"/>
      <c r="E50" s="157" t="s">
        <v>307</v>
      </c>
      <c r="F50" s="157" t="s">
        <v>308</v>
      </c>
      <c r="G50" s="164" t="s">
        <v>247</v>
      </c>
      <c r="H50" s="165"/>
      <c r="I50" s="165"/>
      <c r="J50" s="136"/>
      <c r="K50" s="136"/>
      <c r="O50" s="136">
        <v>2186</v>
      </c>
    </row>
    <row r="51" spans="1:15" s="157" customFormat="1" x14ac:dyDescent="0.25">
      <c r="A51" s="157" t="s">
        <v>74</v>
      </c>
      <c r="C51" s="157" t="s">
        <v>81</v>
      </c>
      <c r="D51" s="158"/>
      <c r="E51" s="157" t="s">
        <v>309</v>
      </c>
      <c r="F51" s="157" t="s">
        <v>310</v>
      </c>
      <c r="G51" s="164" t="s">
        <v>247</v>
      </c>
      <c r="H51" s="165"/>
      <c r="I51" s="165"/>
      <c r="J51" s="136"/>
      <c r="K51" s="136"/>
      <c r="O51" s="136">
        <v>1371</v>
      </c>
    </row>
    <row r="52" spans="1:15" s="157" customFormat="1" x14ac:dyDescent="0.25">
      <c r="A52" s="157" t="s">
        <v>74</v>
      </c>
      <c r="C52" s="157" t="s">
        <v>81</v>
      </c>
      <c r="D52" s="158"/>
      <c r="E52" s="157" t="s">
        <v>311</v>
      </c>
      <c r="F52" s="157" t="s">
        <v>312</v>
      </c>
      <c r="G52" s="164" t="s">
        <v>247</v>
      </c>
      <c r="H52" s="165"/>
      <c r="I52" s="165"/>
      <c r="J52" s="136"/>
      <c r="K52" s="136"/>
      <c r="O52" s="136">
        <v>5479</v>
      </c>
    </row>
    <row r="53" spans="1:15" s="157" customFormat="1" x14ac:dyDescent="0.25">
      <c r="A53" s="157" t="s">
        <v>74</v>
      </c>
      <c r="C53" s="157" t="s">
        <v>80</v>
      </c>
      <c r="D53" s="158" t="s">
        <v>34</v>
      </c>
      <c r="E53" s="157" t="s">
        <v>313</v>
      </c>
      <c r="F53" s="157" t="s">
        <v>314</v>
      </c>
      <c r="G53" s="164" t="s">
        <v>247</v>
      </c>
      <c r="H53" s="165"/>
      <c r="I53" s="165"/>
      <c r="J53" s="136"/>
      <c r="K53" s="136"/>
      <c r="O53" s="136">
        <v>59218</v>
      </c>
    </row>
    <row r="54" spans="1:15" s="157" customFormat="1" x14ac:dyDescent="0.25">
      <c r="A54" s="157" t="s">
        <v>74</v>
      </c>
      <c r="C54" s="157" t="s">
        <v>86</v>
      </c>
      <c r="D54" s="158"/>
      <c r="E54" s="157" t="s">
        <v>315</v>
      </c>
      <c r="F54" s="157" t="s">
        <v>316</v>
      </c>
      <c r="G54" s="164" t="s">
        <v>247</v>
      </c>
      <c r="H54" s="165"/>
      <c r="I54" s="165"/>
      <c r="J54" s="136"/>
      <c r="K54" s="136"/>
      <c r="O54" s="136">
        <v>420</v>
      </c>
    </row>
    <row r="55" spans="1:15" s="157" customFormat="1" x14ac:dyDescent="0.25">
      <c r="A55" s="157" t="s">
        <v>74</v>
      </c>
      <c r="C55" s="157" t="s">
        <v>87</v>
      </c>
      <c r="D55" s="158"/>
      <c r="E55" s="157" t="s">
        <v>318</v>
      </c>
      <c r="F55" s="157" t="s">
        <v>319</v>
      </c>
      <c r="G55" s="164" t="s">
        <v>247</v>
      </c>
      <c r="H55" s="165"/>
      <c r="I55" s="165"/>
      <c r="J55" s="136"/>
      <c r="K55" s="136"/>
      <c r="O55" s="136">
        <v>3131</v>
      </c>
    </row>
    <row r="56" spans="1:15" s="157" customFormat="1" x14ac:dyDescent="0.25">
      <c r="A56" s="157" t="s">
        <v>74</v>
      </c>
      <c r="C56" s="157" t="s">
        <v>87</v>
      </c>
      <c r="D56" s="158"/>
      <c r="E56" s="157" t="s">
        <v>320</v>
      </c>
      <c r="F56" s="157" t="s">
        <v>321</v>
      </c>
      <c r="G56" s="164">
        <v>44834</v>
      </c>
      <c r="H56" s="165"/>
      <c r="I56" s="165"/>
      <c r="J56" s="136"/>
      <c r="K56" s="136"/>
      <c r="O56" s="136">
        <v>0</v>
      </c>
    </row>
    <row r="57" spans="1:15" s="157" customFormat="1" x14ac:dyDescent="0.25">
      <c r="A57" s="157" t="s">
        <v>74</v>
      </c>
      <c r="B57" s="157" t="s">
        <v>62</v>
      </c>
      <c r="C57" s="157" t="s">
        <v>51</v>
      </c>
      <c r="D57" s="158"/>
      <c r="E57" s="157" t="s">
        <v>322</v>
      </c>
      <c r="F57" s="157" t="s">
        <v>323</v>
      </c>
      <c r="G57" s="164" t="s">
        <v>247</v>
      </c>
      <c r="H57" s="165"/>
      <c r="I57" s="165"/>
      <c r="J57" s="136"/>
      <c r="K57" s="136"/>
      <c r="O57" s="136">
        <v>5683</v>
      </c>
    </row>
    <row r="58" spans="1:15" s="157" customFormat="1" x14ac:dyDescent="0.25">
      <c r="A58" s="157" t="s">
        <v>74</v>
      </c>
      <c r="C58" s="157" t="s">
        <v>84</v>
      </c>
      <c r="D58" s="158"/>
      <c r="E58" s="157" t="s">
        <v>324</v>
      </c>
      <c r="F58" s="157" t="s">
        <v>325</v>
      </c>
      <c r="G58" s="164">
        <v>44804</v>
      </c>
      <c r="H58" s="165"/>
      <c r="I58" s="165"/>
      <c r="J58" s="136"/>
      <c r="K58" s="136"/>
      <c r="O58" s="136">
        <v>0</v>
      </c>
    </row>
    <row r="59" spans="1:15" s="157" customFormat="1" x14ac:dyDescent="0.25">
      <c r="A59" s="157" t="s">
        <v>74</v>
      </c>
      <c r="C59" s="157" t="s">
        <v>84</v>
      </c>
      <c r="D59" s="158"/>
      <c r="E59" s="157" t="s">
        <v>326</v>
      </c>
      <c r="F59" s="157" t="s">
        <v>327</v>
      </c>
      <c r="G59" s="164">
        <v>44926</v>
      </c>
      <c r="H59" s="165"/>
      <c r="I59" s="165"/>
      <c r="J59" s="136"/>
      <c r="K59" s="136"/>
      <c r="O59" s="136">
        <v>0</v>
      </c>
    </row>
    <row r="60" spans="1:15" s="157" customFormat="1" x14ac:dyDescent="0.25">
      <c r="A60" s="157" t="s">
        <v>74</v>
      </c>
      <c r="C60" s="157" t="s">
        <v>51</v>
      </c>
      <c r="D60" s="158"/>
      <c r="E60" s="157" t="s">
        <v>328</v>
      </c>
      <c r="F60" s="157" t="s">
        <v>329</v>
      </c>
      <c r="G60" s="164">
        <v>44834</v>
      </c>
      <c r="H60" s="165"/>
      <c r="I60" s="165"/>
      <c r="J60" s="136"/>
      <c r="K60" s="136"/>
      <c r="O60" s="136">
        <v>0</v>
      </c>
    </row>
    <row r="61" spans="1:15" s="157" customFormat="1" x14ac:dyDescent="0.25">
      <c r="A61" s="157" t="s">
        <v>74</v>
      </c>
      <c r="C61" s="157" t="s">
        <v>51</v>
      </c>
      <c r="D61" s="158"/>
      <c r="E61" s="157" t="s">
        <v>330</v>
      </c>
      <c r="F61" s="157" t="s">
        <v>331</v>
      </c>
      <c r="G61" s="164">
        <v>45199</v>
      </c>
      <c r="H61" s="165"/>
      <c r="I61" s="165"/>
      <c r="J61" s="136"/>
      <c r="K61" s="136"/>
      <c r="O61" s="136">
        <v>0</v>
      </c>
    </row>
    <row r="62" spans="1:15" s="157" customFormat="1" x14ac:dyDescent="0.25">
      <c r="A62" s="157" t="s">
        <v>74</v>
      </c>
      <c r="C62" s="157" t="s">
        <v>51</v>
      </c>
      <c r="D62" s="158"/>
      <c r="E62" s="157" t="s">
        <v>332</v>
      </c>
      <c r="F62" s="157" t="s">
        <v>333</v>
      </c>
      <c r="G62" s="164">
        <v>45657</v>
      </c>
      <c r="H62" s="165"/>
      <c r="I62" s="165"/>
      <c r="J62" s="136"/>
      <c r="K62" s="136"/>
      <c r="O62" s="136">
        <v>2008</v>
      </c>
    </row>
    <row r="63" spans="1:15" s="157" customFormat="1" x14ac:dyDescent="0.25">
      <c r="A63" s="157" t="s">
        <v>74</v>
      </c>
      <c r="C63" s="157" t="s">
        <v>83</v>
      </c>
      <c r="D63" s="158"/>
      <c r="E63" s="157" t="s">
        <v>334</v>
      </c>
      <c r="F63" s="157" t="s">
        <v>335</v>
      </c>
      <c r="G63" s="164">
        <v>44895</v>
      </c>
      <c r="H63" s="165"/>
      <c r="I63" s="165"/>
      <c r="J63" s="136"/>
      <c r="K63" s="136"/>
      <c r="O63" s="136">
        <v>0</v>
      </c>
    </row>
    <row r="64" spans="1:15" s="157" customFormat="1" x14ac:dyDescent="0.25">
      <c r="A64" s="157" t="s">
        <v>74</v>
      </c>
      <c r="C64" s="157" t="s">
        <v>83</v>
      </c>
      <c r="D64" s="158"/>
      <c r="E64" s="157" t="s">
        <v>336</v>
      </c>
      <c r="F64" s="157" t="s">
        <v>337</v>
      </c>
      <c r="G64" s="164">
        <v>45657</v>
      </c>
      <c r="H64" s="165"/>
      <c r="I64" s="165"/>
      <c r="J64" s="136"/>
      <c r="K64" s="136"/>
      <c r="O64" s="136">
        <v>2496</v>
      </c>
    </row>
    <row r="65" spans="1:15" s="157" customFormat="1" x14ac:dyDescent="0.25">
      <c r="A65" s="157" t="s">
        <v>74</v>
      </c>
      <c r="C65" s="157" t="s">
        <v>83</v>
      </c>
      <c r="D65" s="158"/>
      <c r="E65" s="157" t="s">
        <v>338</v>
      </c>
      <c r="F65" s="157" t="s">
        <v>339</v>
      </c>
      <c r="G65" s="164" t="s">
        <v>247</v>
      </c>
      <c r="H65" s="165"/>
      <c r="I65" s="165"/>
      <c r="J65" s="136"/>
      <c r="K65" s="136"/>
      <c r="O65" s="136">
        <v>0</v>
      </c>
    </row>
    <row r="66" spans="1:15" s="157" customFormat="1" x14ac:dyDescent="0.25">
      <c r="A66" s="157" t="s">
        <v>74</v>
      </c>
      <c r="C66" s="157" t="s">
        <v>51</v>
      </c>
      <c r="D66" s="158"/>
      <c r="E66" s="157" t="s">
        <v>340</v>
      </c>
      <c r="F66" s="157" t="s">
        <v>341</v>
      </c>
      <c r="G66" s="164" t="s">
        <v>247</v>
      </c>
      <c r="H66" s="165"/>
      <c r="I66" s="165"/>
      <c r="J66" s="136"/>
      <c r="K66" s="136"/>
      <c r="O66" s="136">
        <v>3994</v>
      </c>
    </row>
    <row r="67" spans="1:15" s="157" customFormat="1" x14ac:dyDescent="0.25">
      <c r="A67" s="157" t="s">
        <v>74</v>
      </c>
      <c r="C67" s="157" t="s">
        <v>87</v>
      </c>
      <c r="D67" s="158"/>
      <c r="E67" s="157" t="s">
        <v>342</v>
      </c>
      <c r="F67" s="157" t="s">
        <v>343</v>
      </c>
      <c r="G67" s="164">
        <v>44742</v>
      </c>
      <c r="H67" s="165"/>
      <c r="I67" s="165"/>
      <c r="J67" s="136"/>
      <c r="K67" s="136"/>
      <c r="O67" s="136">
        <v>0</v>
      </c>
    </row>
    <row r="68" spans="1:15" s="157" customFormat="1" x14ac:dyDescent="0.25">
      <c r="A68" s="157" t="s">
        <v>74</v>
      </c>
      <c r="C68" s="157" t="s">
        <v>81</v>
      </c>
      <c r="D68" s="158"/>
      <c r="E68" s="157" t="s">
        <v>344</v>
      </c>
      <c r="F68" s="157" t="s">
        <v>345</v>
      </c>
      <c r="G68" s="164" t="s">
        <v>247</v>
      </c>
      <c r="H68" s="165"/>
      <c r="I68" s="165"/>
      <c r="J68" s="136"/>
      <c r="K68" s="136"/>
      <c r="O68" s="136">
        <v>6348</v>
      </c>
    </row>
    <row r="69" spans="1:15" s="157" customFormat="1" x14ac:dyDescent="0.25">
      <c r="A69" s="157" t="s">
        <v>74</v>
      </c>
      <c r="B69" s="157" t="s">
        <v>61</v>
      </c>
      <c r="C69" s="157" t="s">
        <v>82</v>
      </c>
      <c r="D69" s="158"/>
      <c r="E69" s="157" t="s">
        <v>346</v>
      </c>
      <c r="F69" s="157" t="s">
        <v>347</v>
      </c>
      <c r="G69" s="164" t="s">
        <v>247</v>
      </c>
      <c r="H69" s="165"/>
      <c r="I69" s="165"/>
      <c r="J69" s="136"/>
      <c r="K69" s="136"/>
      <c r="O69" s="136">
        <v>6016</v>
      </c>
    </row>
    <row r="70" spans="1:15" s="157" customFormat="1" x14ac:dyDescent="0.25">
      <c r="A70" s="157" t="s">
        <v>74</v>
      </c>
      <c r="B70" s="157" t="s">
        <v>61</v>
      </c>
      <c r="C70" s="157" t="s">
        <v>82</v>
      </c>
      <c r="D70" s="158"/>
      <c r="E70" s="157" t="s">
        <v>348</v>
      </c>
      <c r="F70" s="157" t="s">
        <v>347</v>
      </c>
      <c r="G70" s="164" t="s">
        <v>247</v>
      </c>
      <c r="H70" s="165"/>
      <c r="I70" s="165"/>
      <c r="J70" s="136"/>
      <c r="K70" s="136"/>
      <c r="O70" s="136">
        <v>1183</v>
      </c>
    </row>
    <row r="71" spans="1:15" s="157" customFormat="1" x14ac:dyDescent="0.25">
      <c r="A71" s="157" t="s">
        <v>74</v>
      </c>
      <c r="B71" s="157" t="s">
        <v>61</v>
      </c>
      <c r="C71" s="157" t="s">
        <v>82</v>
      </c>
      <c r="D71" s="158"/>
      <c r="E71" s="157" t="s">
        <v>349</v>
      </c>
      <c r="F71" s="157" t="s">
        <v>347</v>
      </c>
      <c r="G71" s="164" t="s">
        <v>247</v>
      </c>
      <c r="H71" s="165"/>
      <c r="I71" s="165"/>
      <c r="J71" s="136"/>
      <c r="K71" s="136"/>
      <c r="O71" s="136">
        <v>1972</v>
      </c>
    </row>
    <row r="72" spans="1:15" s="157" customFormat="1" x14ac:dyDescent="0.25">
      <c r="A72" s="157" t="s">
        <v>74</v>
      </c>
      <c r="B72" s="157" t="s">
        <v>61</v>
      </c>
      <c r="C72" s="157" t="s">
        <v>82</v>
      </c>
      <c r="D72" s="158"/>
      <c r="E72" s="157" t="s">
        <v>350</v>
      </c>
      <c r="F72" s="157" t="s">
        <v>347</v>
      </c>
      <c r="G72" s="164" t="s">
        <v>247</v>
      </c>
      <c r="H72" s="165"/>
      <c r="I72" s="165"/>
      <c r="J72" s="136"/>
      <c r="K72" s="136"/>
      <c r="O72" s="136">
        <v>691</v>
      </c>
    </row>
    <row r="73" spans="1:15" s="157" customFormat="1" x14ac:dyDescent="0.25">
      <c r="A73" s="157" t="s">
        <v>74</v>
      </c>
      <c r="C73" s="157" t="s">
        <v>81</v>
      </c>
      <c r="D73" s="158"/>
      <c r="E73" s="157" t="s">
        <v>351</v>
      </c>
      <c r="F73" s="157" t="s">
        <v>352</v>
      </c>
      <c r="G73" s="164" t="s">
        <v>247</v>
      </c>
      <c r="H73" s="165"/>
      <c r="I73" s="165"/>
      <c r="J73" s="136"/>
      <c r="K73" s="136"/>
      <c r="O73" s="136">
        <v>1206</v>
      </c>
    </row>
    <row r="74" spans="1:15" s="157" customFormat="1" x14ac:dyDescent="0.25">
      <c r="A74" s="157" t="s">
        <v>74</v>
      </c>
      <c r="B74" s="157" t="s">
        <v>61</v>
      </c>
      <c r="C74" s="157" t="s">
        <v>86</v>
      </c>
      <c r="D74" s="158"/>
      <c r="E74" s="157" t="s">
        <v>353</v>
      </c>
      <c r="F74" s="157" t="s">
        <v>354</v>
      </c>
      <c r="G74" s="164" t="s">
        <v>247</v>
      </c>
      <c r="H74" s="165"/>
      <c r="I74" s="165"/>
      <c r="J74" s="136"/>
      <c r="K74" s="136"/>
      <c r="O74" s="136">
        <v>1064</v>
      </c>
    </row>
    <row r="75" spans="1:15" s="157" customFormat="1" x14ac:dyDescent="0.25">
      <c r="A75" s="157" t="s">
        <v>74</v>
      </c>
      <c r="C75" s="157" t="s">
        <v>81</v>
      </c>
      <c r="D75" s="158"/>
      <c r="E75" s="157" t="s">
        <v>355</v>
      </c>
      <c r="F75" s="157" t="s">
        <v>356</v>
      </c>
      <c r="G75" s="164">
        <v>44926</v>
      </c>
      <c r="H75" s="165"/>
      <c r="I75" s="165"/>
      <c r="J75" s="136"/>
      <c r="K75" s="136"/>
      <c r="O75" s="136">
        <v>0</v>
      </c>
    </row>
    <row r="76" spans="1:15" s="157" customFormat="1" x14ac:dyDescent="0.25">
      <c r="A76" s="157" t="s">
        <v>74</v>
      </c>
      <c r="C76" s="157" t="s">
        <v>81</v>
      </c>
      <c r="D76" s="158"/>
      <c r="E76" s="157" t="s">
        <v>357</v>
      </c>
      <c r="F76" s="157" t="s">
        <v>358</v>
      </c>
      <c r="G76" s="164">
        <v>45291</v>
      </c>
      <c r="H76" s="165"/>
      <c r="I76" s="165"/>
      <c r="J76" s="136"/>
      <c r="K76" s="136"/>
      <c r="O76" s="136">
        <v>8932</v>
      </c>
    </row>
    <row r="77" spans="1:15" s="157" customFormat="1" x14ac:dyDescent="0.25">
      <c r="A77" s="157" t="s">
        <v>74</v>
      </c>
      <c r="C77" s="157" t="s">
        <v>81</v>
      </c>
      <c r="D77" s="158"/>
      <c r="E77" s="157" t="s">
        <v>359</v>
      </c>
      <c r="F77" s="157" t="s">
        <v>360</v>
      </c>
      <c r="G77" s="164">
        <v>45657</v>
      </c>
      <c r="H77" s="165"/>
      <c r="I77" s="165"/>
      <c r="J77" s="136"/>
      <c r="K77" s="136"/>
      <c r="O77" s="136">
        <v>4645</v>
      </c>
    </row>
    <row r="78" spans="1:15" s="157" customFormat="1" x14ac:dyDescent="0.25">
      <c r="A78" s="157" t="s">
        <v>74</v>
      </c>
      <c r="C78" s="157" t="s">
        <v>81</v>
      </c>
      <c r="D78" s="158"/>
      <c r="E78" s="157" t="s">
        <v>361</v>
      </c>
      <c r="F78" s="157" t="s">
        <v>362</v>
      </c>
      <c r="G78" s="164">
        <v>45657</v>
      </c>
      <c r="H78" s="165"/>
      <c r="I78" s="165"/>
      <c r="J78" s="136"/>
      <c r="K78" s="136"/>
      <c r="O78" s="136">
        <v>887</v>
      </c>
    </row>
    <row r="79" spans="1:15" s="157" customFormat="1" x14ac:dyDescent="0.25">
      <c r="A79" s="157" t="s">
        <v>74</v>
      </c>
      <c r="C79" s="157" t="s">
        <v>81</v>
      </c>
      <c r="D79" s="158"/>
      <c r="E79" s="157" t="s">
        <v>363</v>
      </c>
      <c r="F79" s="157" t="s">
        <v>364</v>
      </c>
      <c r="G79" s="164" t="s">
        <v>247</v>
      </c>
      <c r="H79" s="165"/>
      <c r="I79" s="165"/>
      <c r="J79" s="136"/>
      <c r="K79" s="136"/>
      <c r="O79" s="136">
        <v>4709</v>
      </c>
    </row>
    <row r="80" spans="1:15" s="157" customFormat="1" x14ac:dyDescent="0.25">
      <c r="A80" s="157" t="s">
        <v>74</v>
      </c>
      <c r="C80" s="157" t="s">
        <v>81</v>
      </c>
      <c r="D80" s="158"/>
      <c r="E80" s="157" t="s">
        <v>365</v>
      </c>
      <c r="F80" s="157" t="s">
        <v>366</v>
      </c>
      <c r="G80" s="164" t="s">
        <v>247</v>
      </c>
      <c r="H80" s="165"/>
      <c r="I80" s="165"/>
      <c r="J80" s="136"/>
      <c r="K80" s="136"/>
      <c r="O80" s="136">
        <v>831</v>
      </c>
    </row>
    <row r="81" spans="1:12" x14ac:dyDescent="0.25">
      <c r="E81" s="132"/>
      <c r="F81" s="133"/>
      <c r="G81" s="151"/>
      <c r="H81" s="156"/>
      <c r="I81" s="156"/>
      <c r="J81" s="135"/>
      <c r="K81" s="135"/>
      <c r="L81" s="135"/>
    </row>
    <row r="82" spans="1:12" x14ac:dyDescent="0.25">
      <c r="A82" s="48" t="s">
        <v>490</v>
      </c>
      <c r="E82" s="132"/>
      <c r="F82" s="133"/>
      <c r="G82" s="151"/>
      <c r="H82" s="156"/>
      <c r="I82" s="156"/>
      <c r="J82" s="135"/>
      <c r="K82" s="135"/>
      <c r="L82" s="135"/>
    </row>
    <row r="83" spans="1:12" x14ac:dyDescent="0.25">
      <c r="A83" s="229" t="s">
        <v>489</v>
      </c>
      <c r="E83" s="132"/>
      <c r="F83" s="133"/>
      <c r="G83" s="151"/>
      <c r="H83" s="156"/>
    </row>
    <row r="84" spans="1:12" x14ac:dyDescent="0.25">
      <c r="A84" s="230"/>
      <c r="E84" s="132"/>
      <c r="F84" s="132"/>
    </row>
    <row r="85" spans="1:12" x14ac:dyDescent="0.25">
      <c r="A85" s="229" t="s">
        <v>486</v>
      </c>
    </row>
    <row r="86" spans="1:12" x14ac:dyDescent="0.25">
      <c r="A86" s="229"/>
    </row>
    <row r="87" spans="1:12" x14ac:dyDescent="0.25">
      <c r="A87" s="229" t="s">
        <v>482</v>
      </c>
    </row>
    <row r="88" spans="1:12" x14ac:dyDescent="0.25">
      <c r="A88" s="231" t="s">
        <v>480</v>
      </c>
    </row>
    <row r="89" spans="1:12" x14ac:dyDescent="0.25">
      <c r="A89" s="231" t="s">
        <v>485</v>
      </c>
    </row>
    <row r="90" spans="1:12" x14ac:dyDescent="0.25">
      <c r="A90" s="231" t="s">
        <v>479</v>
      </c>
    </row>
    <row r="91" spans="1:12" x14ac:dyDescent="0.25">
      <c r="A91" s="231" t="s">
        <v>481</v>
      </c>
    </row>
    <row r="92" spans="1:12" x14ac:dyDescent="0.25">
      <c r="A92" s="231" t="s">
        <v>487</v>
      </c>
    </row>
    <row r="93" spans="1:12" x14ac:dyDescent="0.25">
      <c r="A93" s="231"/>
    </row>
    <row r="94" spans="1:12" x14ac:dyDescent="0.25">
      <c r="A94" s="229" t="s">
        <v>488</v>
      </c>
    </row>
    <row r="95" spans="1:12" x14ac:dyDescent="0.25">
      <c r="A95" s="229"/>
    </row>
    <row r="96" spans="1:12" x14ac:dyDescent="0.25">
      <c r="A96" s="229" t="s">
        <v>483</v>
      </c>
    </row>
    <row r="97" spans="1:1" x14ac:dyDescent="0.25">
      <c r="A97"/>
    </row>
    <row r="98" spans="1:1" x14ac:dyDescent="0.25">
      <c r="A98" s="229" t="s">
        <v>484</v>
      </c>
    </row>
  </sheetData>
  <autoFilter ref="A2:O80" xr:uid="{F718DB3A-FDC9-4F07-ABE5-D19A55CADE5D}"/>
  <mergeCells count="2">
    <mergeCell ref="H1:K1"/>
    <mergeCell ref="L1:O1"/>
  </mergeCells>
  <pageMargins left="0.17" right="0.17" top="0.75" bottom="0.75" header="0.3" footer="0.3"/>
  <pageSetup scale="27" orientation="landscape" blackAndWhite="1" r:id="rId1"/>
  <headerFooter>
    <oddFooter>&amp;R&amp;F
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99D15-A000-49BB-909E-0F937EF7137B}">
  <dimension ref="A3:AE35"/>
  <sheetViews>
    <sheetView zoomScale="80" zoomScaleNormal="80" workbookViewId="0">
      <pane xSplit="1" ySplit="3" topLeftCell="F4" activePane="bottomRight" state="frozen"/>
      <selection activeCell="A15" sqref="A15"/>
      <selection pane="topRight" activeCell="A15" sqref="A15"/>
      <selection pane="bottomLeft" activeCell="A15" sqref="A15"/>
      <selection pane="bottomRight" activeCell="L34" sqref="L34"/>
    </sheetView>
  </sheetViews>
  <sheetFormatPr defaultRowHeight="15" x14ac:dyDescent="0.25"/>
  <cols>
    <col min="1" max="1" width="49.42578125" bestFit="1" customWidth="1"/>
    <col min="2" max="2" width="24.5703125" hidden="1" customWidth="1"/>
    <col min="3" max="3" width="23.28515625" hidden="1" customWidth="1"/>
    <col min="4" max="4" width="29" hidden="1" customWidth="1"/>
    <col min="5" max="5" width="27.7109375" hidden="1" customWidth="1"/>
    <col min="6" max="6" width="30.140625" bestFit="1" customWidth="1"/>
    <col min="7" max="7" width="27.85546875" bestFit="1" customWidth="1"/>
    <col min="8" max="8" width="24.5703125" hidden="1" customWidth="1"/>
    <col min="9" max="9" width="23.28515625" hidden="1" customWidth="1"/>
    <col min="10" max="10" width="29" hidden="1" customWidth="1"/>
    <col min="11" max="11" width="27.7109375" hidden="1" customWidth="1"/>
    <col min="12" max="12" width="30.140625" bestFit="1" customWidth="1"/>
    <col min="13" max="13" width="27.85546875" bestFit="1" customWidth="1"/>
    <col min="14" max="14" width="24.5703125" hidden="1" customWidth="1"/>
    <col min="15" max="15" width="23.28515625" hidden="1" customWidth="1"/>
    <col min="16" max="16" width="29" hidden="1" customWidth="1"/>
    <col min="17" max="17" width="27.7109375" hidden="1" customWidth="1"/>
    <col min="18" max="18" width="30.140625" bestFit="1" customWidth="1"/>
    <col min="19" max="19" width="27.85546875" bestFit="1" customWidth="1"/>
    <col min="20" max="20" width="24.5703125" hidden="1" customWidth="1"/>
    <col min="21" max="21" width="23.28515625" hidden="1" customWidth="1"/>
    <col min="22" max="22" width="29" hidden="1" customWidth="1"/>
    <col min="23" max="23" width="27.7109375" hidden="1" customWidth="1"/>
    <col min="24" max="24" width="30.140625" bestFit="1" customWidth="1"/>
    <col min="25" max="25" width="27.85546875" bestFit="1" customWidth="1"/>
    <col min="26" max="26" width="20.5703125" hidden="1" customWidth="1"/>
    <col min="27" max="27" width="20" hidden="1" customWidth="1"/>
    <col min="28" max="28" width="22.140625" hidden="1" customWidth="1"/>
    <col min="29" max="29" width="21.5703125" hidden="1" customWidth="1"/>
    <col min="30" max="30" width="18.85546875" hidden="1" customWidth="1"/>
    <col min="31" max="31" width="20.42578125" hidden="1" customWidth="1"/>
  </cols>
  <sheetData>
    <row r="3" spans="1:31" x14ac:dyDescent="0.25">
      <c r="A3" t="s">
        <v>96</v>
      </c>
      <c r="B3" t="s">
        <v>368</v>
      </c>
      <c r="C3" t="s">
        <v>369</v>
      </c>
      <c r="D3" t="s">
        <v>116</v>
      </c>
      <c r="E3" t="s">
        <v>117</v>
      </c>
      <c r="F3" t="s">
        <v>370</v>
      </c>
      <c r="G3" t="s">
        <v>371</v>
      </c>
      <c r="H3" t="s">
        <v>372</v>
      </c>
      <c r="I3" t="s">
        <v>373</v>
      </c>
      <c r="J3" t="s">
        <v>118</v>
      </c>
      <c r="K3" t="s">
        <v>119</v>
      </c>
      <c r="L3" t="s">
        <v>374</v>
      </c>
      <c r="M3" t="s">
        <v>375</v>
      </c>
      <c r="N3" t="s">
        <v>376</v>
      </c>
      <c r="O3" t="s">
        <v>377</v>
      </c>
      <c r="P3" t="s">
        <v>120</v>
      </c>
      <c r="Q3" t="s">
        <v>121</v>
      </c>
      <c r="R3" t="s">
        <v>378</v>
      </c>
      <c r="S3" t="s">
        <v>379</v>
      </c>
      <c r="T3" t="s">
        <v>380</v>
      </c>
      <c r="U3" t="s">
        <v>381</v>
      </c>
      <c r="V3" t="s">
        <v>122</v>
      </c>
      <c r="W3" t="s">
        <v>123</v>
      </c>
      <c r="X3" t="s">
        <v>382</v>
      </c>
      <c r="Y3" t="s">
        <v>383</v>
      </c>
      <c r="Z3" t="s">
        <v>384</v>
      </c>
      <c r="AA3" t="s">
        <v>385</v>
      </c>
      <c r="AB3" t="s">
        <v>386</v>
      </c>
      <c r="AC3" t="s">
        <v>387</v>
      </c>
      <c r="AD3" t="s">
        <v>388</v>
      </c>
      <c r="AE3" t="s">
        <v>389</v>
      </c>
    </row>
    <row r="4" spans="1:31" x14ac:dyDescent="0.25">
      <c r="A4" s="49" t="s">
        <v>49</v>
      </c>
      <c r="B4" s="50">
        <v>13689.464079332158</v>
      </c>
      <c r="C4" s="50">
        <v>15478.553340000009</v>
      </c>
      <c r="D4" s="50">
        <v>10078.891199999998</v>
      </c>
      <c r="E4" s="50">
        <v>12196.621999999999</v>
      </c>
      <c r="F4" s="50">
        <v>3610.5728793321591</v>
      </c>
      <c r="G4" s="50">
        <v>3281.9313400000101</v>
      </c>
      <c r="H4" s="50">
        <v>28709.702897840023</v>
      </c>
      <c r="I4" s="50">
        <v>47921.879059999788</v>
      </c>
      <c r="J4" s="50">
        <v>11331.600017051875</v>
      </c>
      <c r="K4" s="50">
        <v>12519.135827745762</v>
      </c>
      <c r="L4" s="50">
        <v>17378.102880788145</v>
      </c>
      <c r="M4" s="50">
        <v>35402.743232254026</v>
      </c>
      <c r="N4" s="50">
        <v>29700.053767950918</v>
      </c>
      <c r="O4" s="50">
        <v>35865.915979999605</v>
      </c>
      <c r="P4" s="50">
        <v>11695.12645113757</v>
      </c>
      <c r="Q4" s="50">
        <v>12828.398061160016</v>
      </c>
      <c r="R4" s="50">
        <v>18004.927316813348</v>
      </c>
      <c r="S4" s="50">
        <v>23037.517918839592</v>
      </c>
      <c r="T4" s="50">
        <v>67238.36644479938</v>
      </c>
      <c r="U4" s="50">
        <v>46374.580729999616</v>
      </c>
      <c r="V4" s="50">
        <v>11999.271003780619</v>
      </c>
      <c r="W4" s="50">
        <v>13083.451555665686</v>
      </c>
      <c r="X4" s="50">
        <v>55239.095441018762</v>
      </c>
      <c r="Y4" s="50">
        <v>33291.129174333932</v>
      </c>
      <c r="Z4" s="50">
        <v>139337.58718992246</v>
      </c>
      <c r="AA4" s="50">
        <v>145640.92910999901</v>
      </c>
      <c r="AB4" s="50">
        <v>45104.88867197006</v>
      </c>
      <c r="AC4" s="50">
        <v>50627.607444571462</v>
      </c>
      <c r="AD4" s="50">
        <v>94232.698517952405</v>
      </c>
      <c r="AE4" s="50">
        <v>95013.32166542756</v>
      </c>
    </row>
    <row r="5" spans="1:31" x14ac:dyDescent="0.25">
      <c r="A5" s="49" t="s">
        <v>51</v>
      </c>
      <c r="B5" s="50">
        <v>18.958226518</v>
      </c>
      <c r="C5" s="50">
        <v>0</v>
      </c>
      <c r="D5" s="50">
        <v>0</v>
      </c>
      <c r="E5" s="50">
        <v>485</v>
      </c>
      <c r="F5" s="50">
        <v>18.958226518</v>
      </c>
      <c r="G5" s="50">
        <v>-485</v>
      </c>
      <c r="H5" s="50">
        <v>9103.9496247594416</v>
      </c>
      <c r="I5" s="50">
        <v>0</v>
      </c>
      <c r="J5" s="50">
        <v>0</v>
      </c>
      <c r="K5" s="50">
        <v>497.82479742806612</v>
      </c>
      <c r="L5" s="50">
        <v>9103.9496247594416</v>
      </c>
      <c r="M5" s="50">
        <v>-497.82479742806612</v>
      </c>
      <c r="N5" s="50">
        <v>16651.789966304736</v>
      </c>
      <c r="O5" s="50">
        <v>15.619669999999994</v>
      </c>
      <c r="P5" s="50">
        <v>0</v>
      </c>
      <c r="Q5" s="50">
        <v>510.12264376665996</v>
      </c>
      <c r="R5" s="50">
        <v>16651.789966304736</v>
      </c>
      <c r="S5" s="50">
        <v>-494.50297376665998</v>
      </c>
      <c r="T5" s="50">
        <v>18680.876083435011</v>
      </c>
      <c r="U5" s="50">
        <v>1305.3213500000008</v>
      </c>
      <c r="V5" s="50">
        <v>0</v>
      </c>
      <c r="W5" s="50">
        <v>520.26487370829875</v>
      </c>
      <c r="X5" s="50">
        <v>18680.876083435011</v>
      </c>
      <c r="Y5" s="50">
        <v>785.0564762917021</v>
      </c>
      <c r="Z5" s="50">
        <v>44455.573901017189</v>
      </c>
      <c r="AA5" s="50">
        <v>1320.9410200000009</v>
      </c>
      <c r="AB5" s="50">
        <v>0</v>
      </c>
      <c r="AC5" s="50">
        <v>2013.2123149030249</v>
      </c>
      <c r="AD5" s="50">
        <v>44455.573901017189</v>
      </c>
      <c r="AE5" s="50">
        <v>-692.27129490302411</v>
      </c>
    </row>
    <row r="6" spans="1:31" x14ac:dyDescent="0.25">
      <c r="A6" s="49" t="s">
        <v>53</v>
      </c>
      <c r="B6" s="50">
        <v>63.699230278599991</v>
      </c>
      <c r="C6" s="50">
        <v>4671.8251399999817</v>
      </c>
      <c r="D6" s="50">
        <v>3175.2935999999995</v>
      </c>
      <c r="E6" s="50">
        <v>1862.6053358288768</v>
      </c>
      <c r="F6" s="50">
        <v>-3111.5943697213997</v>
      </c>
      <c r="G6" s="50">
        <v>2809.2198041711049</v>
      </c>
      <c r="H6" s="50">
        <v>1880.5071189115604</v>
      </c>
      <c r="I6" s="50">
        <v>12218.77480000015</v>
      </c>
      <c r="J6" s="50">
        <v>670.29027988811822</v>
      </c>
      <c r="K6" s="50">
        <v>1911.857987623599</v>
      </c>
      <c r="L6" s="50">
        <v>1210.2168390234422</v>
      </c>
      <c r="M6" s="50">
        <v>10306.916812376552</v>
      </c>
      <c r="N6" s="50">
        <v>2970.8528617646007</v>
      </c>
      <c r="O6" s="50">
        <v>12919.37992000034</v>
      </c>
      <c r="P6" s="50">
        <v>688.27796228143256</v>
      </c>
      <c r="Q6" s="50">
        <v>1959.0869241379676</v>
      </c>
      <c r="R6" s="50">
        <v>2282.5748994831683</v>
      </c>
      <c r="S6" s="50">
        <v>10960.292995862372</v>
      </c>
      <c r="T6" s="50">
        <v>2770.9041612311903</v>
      </c>
      <c r="U6" s="50">
        <v>12393.474730000296</v>
      </c>
      <c r="V6" s="50">
        <v>702.95618246096251</v>
      </c>
      <c r="W6" s="50">
        <v>1998.0373810585857</v>
      </c>
      <c r="X6" s="50">
        <v>2067.9479787702276</v>
      </c>
      <c r="Y6" s="50">
        <v>10395.43734894171</v>
      </c>
      <c r="Z6" s="50">
        <v>7685.9633721859518</v>
      </c>
      <c r="AA6" s="50">
        <v>42203.454590000765</v>
      </c>
      <c r="AB6" s="50">
        <v>5236.8180246305128</v>
      </c>
      <c r="AC6" s="50">
        <v>7731.5876286490293</v>
      </c>
      <c r="AD6" s="50">
        <v>2449.1453475554381</v>
      </c>
      <c r="AE6" s="50">
        <v>34471.866961351741</v>
      </c>
    </row>
    <row r="7" spans="1:31" x14ac:dyDescent="0.25">
      <c r="A7" s="49" t="s">
        <v>48</v>
      </c>
      <c r="B7" s="50">
        <v>200406.06808935088</v>
      </c>
      <c r="C7" s="50">
        <v>3102.1827599999961</v>
      </c>
      <c r="D7" s="50">
        <v>246350.48740000001</v>
      </c>
      <c r="E7" s="50">
        <v>5306.9188000000004</v>
      </c>
      <c r="F7" s="50">
        <v>-45944.419310649151</v>
      </c>
      <c r="G7" s="50">
        <v>-2204.7360400000043</v>
      </c>
      <c r="H7" s="50">
        <v>327106.34295374382</v>
      </c>
      <c r="I7" s="50">
        <v>14657.120349999996</v>
      </c>
      <c r="J7" s="50">
        <v>94229.756845745243</v>
      </c>
      <c r="K7" s="50">
        <v>5447.5155719075001</v>
      </c>
      <c r="L7" s="50">
        <v>232876.58610799859</v>
      </c>
      <c r="M7" s="50">
        <v>9209.6047780924964</v>
      </c>
      <c r="N7" s="50">
        <v>311957.06472086959</v>
      </c>
      <c r="O7" s="50">
        <v>25963.33753999999</v>
      </c>
      <c r="P7" s="50">
        <v>97183.729871766845</v>
      </c>
      <c r="Q7" s="50">
        <v>5413.6732176251517</v>
      </c>
      <c r="R7" s="50">
        <v>214773.33484910268</v>
      </c>
      <c r="S7" s="50">
        <v>20549.66432237484</v>
      </c>
      <c r="T7" s="50">
        <v>337910.73756763275</v>
      </c>
      <c r="U7" s="50">
        <v>29639.878000000012</v>
      </c>
      <c r="V7" s="50">
        <v>99647.849469015171</v>
      </c>
      <c r="W7" s="50">
        <v>5134.2460717930426</v>
      </c>
      <c r="X7" s="50">
        <v>238262.88809861752</v>
      </c>
      <c r="Y7" s="50">
        <v>24505.631928206971</v>
      </c>
      <c r="Z7" s="50">
        <v>1177380.2133315969</v>
      </c>
      <c r="AA7" s="50">
        <v>73362.518649999998</v>
      </c>
      <c r="AB7" s="50">
        <v>537411.82358652726</v>
      </c>
      <c r="AC7" s="50">
        <v>21302.353661325695</v>
      </c>
      <c r="AD7" s="50">
        <v>639968.38974506967</v>
      </c>
      <c r="AE7" s="50">
        <v>52060.164988674303</v>
      </c>
    </row>
    <row r="8" spans="1:31" x14ac:dyDescent="0.25">
      <c r="A8" s="49" t="s">
        <v>50</v>
      </c>
      <c r="B8" s="50">
        <v>11.3229471754</v>
      </c>
      <c r="C8" s="50">
        <v>5649.1906600000029</v>
      </c>
      <c r="D8" s="50">
        <v>0</v>
      </c>
      <c r="E8" s="50">
        <v>8476.6856000000007</v>
      </c>
      <c r="F8" s="50">
        <v>11.3229471754</v>
      </c>
      <c r="G8" s="50">
        <v>-2827.4949399999969</v>
      </c>
      <c r="H8" s="50">
        <v>7808.303028925362</v>
      </c>
      <c r="I8" s="50">
        <v>9336.0700900000011</v>
      </c>
      <c r="J8" s="50">
        <v>0</v>
      </c>
      <c r="K8" s="50">
        <v>8700.4700998400003</v>
      </c>
      <c r="L8" s="50">
        <v>7808.303028925362</v>
      </c>
      <c r="M8" s="50">
        <v>635.5999901600012</v>
      </c>
      <c r="N8" s="50">
        <v>13804.118306412198</v>
      </c>
      <c r="O8" s="50">
        <v>9923.0253400000038</v>
      </c>
      <c r="P8" s="50">
        <v>0</v>
      </c>
      <c r="Q8" s="50">
        <v>9145.064121941823</v>
      </c>
      <c r="R8" s="50">
        <v>13804.118306412198</v>
      </c>
      <c r="S8" s="50">
        <v>777.96121805817984</v>
      </c>
      <c r="T8" s="50">
        <v>11828.581383381339</v>
      </c>
      <c r="U8" s="50">
        <v>10471.843160000004</v>
      </c>
      <c r="V8" s="50">
        <v>0</v>
      </c>
      <c r="W8" s="50">
        <v>9854.7210978045077</v>
      </c>
      <c r="X8" s="50">
        <v>11828.581383381339</v>
      </c>
      <c r="Y8" s="50">
        <v>617.12206219549807</v>
      </c>
      <c r="Z8" s="50">
        <v>33452.325665894299</v>
      </c>
      <c r="AA8" s="50">
        <v>35380.129250000013</v>
      </c>
      <c r="AB8" s="50">
        <v>0</v>
      </c>
      <c r="AC8" s="50">
        <v>36176.940919586326</v>
      </c>
      <c r="AD8" s="50">
        <v>33452.325665894299</v>
      </c>
      <c r="AE8" s="50">
        <v>-796.81166958631775</v>
      </c>
    </row>
    <row r="9" spans="1:31" x14ac:dyDescent="0.25">
      <c r="A9" s="49" t="s">
        <v>52</v>
      </c>
      <c r="B9" s="50">
        <v>0</v>
      </c>
      <c r="C9" s="50">
        <v>233.35051000000001</v>
      </c>
      <c r="D9" s="50">
        <v>0</v>
      </c>
      <c r="E9" s="50">
        <v>1261</v>
      </c>
      <c r="F9" s="50">
        <v>0</v>
      </c>
      <c r="G9" s="50">
        <v>-1027.64949</v>
      </c>
      <c r="H9" s="50">
        <v>0</v>
      </c>
      <c r="I9" s="50">
        <v>3719.3700999999983</v>
      </c>
      <c r="J9" s="50">
        <v>0</v>
      </c>
      <c r="K9" s="50">
        <v>1294.344473312972</v>
      </c>
      <c r="L9" s="50">
        <v>0</v>
      </c>
      <c r="M9" s="50">
        <v>2425.0256266870265</v>
      </c>
      <c r="N9" s="50">
        <v>0</v>
      </c>
      <c r="O9" s="50">
        <v>5279.3723100000007</v>
      </c>
      <c r="P9" s="50">
        <v>0</v>
      </c>
      <c r="Q9" s="50">
        <v>1326.318873793316</v>
      </c>
      <c r="R9" s="50">
        <v>0</v>
      </c>
      <c r="S9" s="50">
        <v>3953.0534362066846</v>
      </c>
      <c r="T9" s="50">
        <v>0</v>
      </c>
      <c r="U9" s="50">
        <v>3966.0777400000015</v>
      </c>
      <c r="V9" s="50">
        <v>0</v>
      </c>
      <c r="W9" s="50">
        <v>1352.6886716415768</v>
      </c>
      <c r="X9" s="50">
        <v>0</v>
      </c>
      <c r="Y9" s="50">
        <v>2613.389068358425</v>
      </c>
      <c r="Z9" s="50">
        <v>0</v>
      </c>
      <c r="AA9" s="50">
        <v>13198.17066</v>
      </c>
      <c r="AB9" s="50">
        <v>0</v>
      </c>
      <c r="AC9" s="50">
        <v>5234.3520187478643</v>
      </c>
      <c r="AD9" s="50">
        <v>0</v>
      </c>
      <c r="AE9" s="50">
        <v>7963.8186412521363</v>
      </c>
    </row>
    <row r="10" spans="1:31" x14ac:dyDescent="0.25">
      <c r="A10" s="49" t="s">
        <v>60</v>
      </c>
      <c r="B10" s="50">
        <v>2.6259261600000001</v>
      </c>
      <c r="C10" s="50">
        <v>0</v>
      </c>
      <c r="D10" s="50">
        <v>0</v>
      </c>
      <c r="E10" s="50">
        <v>0</v>
      </c>
      <c r="F10" s="50">
        <v>2.6259261600000001</v>
      </c>
      <c r="G10" s="50">
        <v>0</v>
      </c>
      <c r="H10" s="50">
        <v>342.97535349000009</v>
      </c>
      <c r="I10" s="50">
        <v>0</v>
      </c>
      <c r="J10" s="50">
        <v>0</v>
      </c>
      <c r="K10" s="50">
        <v>0</v>
      </c>
      <c r="L10" s="50">
        <v>342.97535349000009</v>
      </c>
      <c r="M10" s="50">
        <v>0</v>
      </c>
      <c r="N10" s="50">
        <v>37.919001956999999</v>
      </c>
      <c r="O10" s="50">
        <v>5.3970099999999999</v>
      </c>
      <c r="P10" s="50">
        <v>0</v>
      </c>
      <c r="Q10" s="50">
        <v>0</v>
      </c>
      <c r="R10" s="50">
        <v>37.919001956999999</v>
      </c>
      <c r="S10" s="50">
        <v>5.3970099999999999</v>
      </c>
      <c r="T10" s="50">
        <v>1485.832307373</v>
      </c>
      <c r="U10" s="50">
        <v>1818.6956300000006</v>
      </c>
      <c r="V10" s="50">
        <v>0</v>
      </c>
      <c r="W10" s="50">
        <v>0</v>
      </c>
      <c r="X10" s="50">
        <v>1485.832307373</v>
      </c>
      <c r="Y10" s="50">
        <v>1818.6956300000006</v>
      </c>
      <c r="Z10" s="50">
        <v>1869.3525889800001</v>
      </c>
      <c r="AA10" s="50">
        <v>1824.0926400000005</v>
      </c>
      <c r="AB10" s="50">
        <v>0</v>
      </c>
      <c r="AC10" s="50">
        <v>0</v>
      </c>
      <c r="AD10" s="50">
        <v>1869.3525889800001</v>
      </c>
      <c r="AE10" s="50">
        <v>1824.0926400000005</v>
      </c>
    </row>
    <row r="11" spans="1:31" x14ac:dyDescent="0.25">
      <c r="A11" s="49" t="s">
        <v>11</v>
      </c>
      <c r="B11" s="50">
        <v>1628.3210635244004</v>
      </c>
      <c r="C11" s="50">
        <v>1461.1782900000005</v>
      </c>
      <c r="D11" s="50">
        <v>5994.8253000000004</v>
      </c>
      <c r="E11" s="50">
        <v>2373.2656000000002</v>
      </c>
      <c r="F11" s="50">
        <v>-4366.5042364756</v>
      </c>
      <c r="G11" s="50">
        <v>-912.08730999999966</v>
      </c>
      <c r="H11" s="50">
        <v>3093.7654161038799</v>
      </c>
      <c r="I11" s="50">
        <v>3413.7699900000043</v>
      </c>
      <c r="J11" s="50">
        <v>2262.0591639300351</v>
      </c>
      <c r="K11" s="50">
        <v>2436.021580542264</v>
      </c>
      <c r="L11" s="50">
        <v>831.70625217384486</v>
      </c>
      <c r="M11" s="50">
        <v>977.74840945774031</v>
      </c>
      <c r="N11" s="50">
        <v>2975.6462908602184</v>
      </c>
      <c r="O11" s="50">
        <v>2840.5365999999635</v>
      </c>
      <c r="P11" s="50">
        <v>2334.6280048578615</v>
      </c>
      <c r="Q11" s="50">
        <v>2435.3861455602764</v>
      </c>
      <c r="R11" s="50">
        <v>641.01828600235706</v>
      </c>
      <c r="S11" s="50">
        <v>405.15045443968711</v>
      </c>
      <c r="T11" s="50">
        <v>8299.5693167080008</v>
      </c>
      <c r="U11" s="50">
        <v>3726.3878299999951</v>
      </c>
      <c r="V11" s="50">
        <v>2395.3420616957078</v>
      </c>
      <c r="W11" s="50">
        <v>2343.1543371016705</v>
      </c>
      <c r="X11" s="50">
        <v>5904.2272550122925</v>
      </c>
      <c r="Y11" s="50">
        <v>1383.2334928983246</v>
      </c>
      <c r="Z11" s="50">
        <v>15997.3020871965</v>
      </c>
      <c r="AA11" s="50">
        <v>11441.872709999963</v>
      </c>
      <c r="AB11" s="50">
        <v>12986.854530483604</v>
      </c>
      <c r="AC11" s="50">
        <v>9587.8276632042107</v>
      </c>
      <c r="AD11" s="50">
        <v>3010.4475567128943</v>
      </c>
      <c r="AE11" s="50">
        <v>1854.0450467957523</v>
      </c>
    </row>
    <row r="12" spans="1:31" x14ac:dyDescent="0.25">
      <c r="A12" s="49" t="s">
        <v>31</v>
      </c>
      <c r="B12" s="50">
        <v>743.01936222640006</v>
      </c>
      <c r="C12" s="50">
        <v>4323.1768100000027</v>
      </c>
      <c r="D12" s="50">
        <v>0</v>
      </c>
      <c r="E12" s="50">
        <v>264</v>
      </c>
      <c r="F12" s="50">
        <v>743.01936222640006</v>
      </c>
      <c r="G12" s="50">
        <v>4059.1768100000031</v>
      </c>
      <c r="H12" s="50">
        <v>4473.8742305678397</v>
      </c>
      <c r="I12" s="50">
        <v>8763.214979999997</v>
      </c>
      <c r="J12" s="50">
        <v>0</v>
      </c>
      <c r="K12" s="50">
        <v>270.98092066187519</v>
      </c>
      <c r="L12" s="50">
        <v>4473.8742305678397</v>
      </c>
      <c r="M12" s="50">
        <v>8492.2340593381214</v>
      </c>
      <c r="N12" s="50">
        <v>5187.2165348072804</v>
      </c>
      <c r="O12" s="50">
        <v>10797.100420000004</v>
      </c>
      <c r="P12" s="50">
        <v>0</v>
      </c>
      <c r="Q12" s="50">
        <v>277.6750060915428</v>
      </c>
      <c r="R12" s="50">
        <v>5187.2165348072804</v>
      </c>
      <c r="S12" s="50">
        <v>10519.425413908462</v>
      </c>
      <c r="T12" s="50">
        <v>5404.8677680499904</v>
      </c>
      <c r="U12" s="50">
        <v>9881.6878400000132</v>
      </c>
      <c r="V12" s="50">
        <v>0</v>
      </c>
      <c r="W12" s="50">
        <v>283.19572507008434</v>
      </c>
      <c r="X12" s="50">
        <v>5404.8677680499904</v>
      </c>
      <c r="Y12" s="50">
        <v>9598.492114929928</v>
      </c>
      <c r="Z12" s="50">
        <v>15808.977895651511</v>
      </c>
      <c r="AA12" s="50">
        <v>33765.180050000017</v>
      </c>
      <c r="AB12" s="50">
        <v>0</v>
      </c>
      <c r="AC12" s="50">
        <v>1095.8516518235024</v>
      </c>
      <c r="AD12" s="50">
        <v>15808.977895651511</v>
      </c>
      <c r="AE12" s="50">
        <v>32669.328398176513</v>
      </c>
    </row>
    <row r="13" spans="1:31" x14ac:dyDescent="0.25">
      <c r="A13" s="49" t="s">
        <v>107</v>
      </c>
      <c r="B13" s="50">
        <v>0</v>
      </c>
      <c r="C13" s="50">
        <v>7685.7694599999741</v>
      </c>
      <c r="D13" s="50">
        <v>0</v>
      </c>
      <c r="E13" s="50">
        <v>3987.5273999999999</v>
      </c>
      <c r="F13" s="50">
        <v>0</v>
      </c>
      <c r="G13" s="50">
        <v>3698.2420599999737</v>
      </c>
      <c r="H13" s="50">
        <v>0</v>
      </c>
      <c r="I13" s="50">
        <v>11241.878580000022</v>
      </c>
      <c r="J13" s="50">
        <v>0</v>
      </c>
      <c r="K13" s="50">
        <v>4092.9691136986871</v>
      </c>
      <c r="L13" s="50">
        <v>0</v>
      </c>
      <c r="M13" s="50">
        <v>7148.9094663013366</v>
      </c>
      <c r="N13" s="50">
        <v>0</v>
      </c>
      <c r="O13" s="50">
        <v>10547.355479999991</v>
      </c>
      <c r="P13" s="50">
        <v>0</v>
      </c>
      <c r="Q13" s="50">
        <v>4194.0783904742184</v>
      </c>
      <c r="R13" s="50">
        <v>0</v>
      </c>
      <c r="S13" s="50">
        <v>6353.2770895257718</v>
      </c>
      <c r="T13" s="50">
        <v>0</v>
      </c>
      <c r="U13" s="50">
        <v>18075.460720000054</v>
      </c>
      <c r="V13" s="50">
        <v>0</v>
      </c>
      <c r="W13" s="50">
        <v>4277.4648230296516</v>
      </c>
      <c r="X13" s="50">
        <v>0</v>
      </c>
      <c r="Y13" s="50">
        <v>13797.995896970402</v>
      </c>
      <c r="Z13" s="50">
        <v>0</v>
      </c>
      <c r="AA13" s="50">
        <v>47550.464240000045</v>
      </c>
      <c r="AB13" s="50">
        <v>0</v>
      </c>
      <c r="AC13" s="50">
        <v>16552.039727202558</v>
      </c>
      <c r="AD13" s="50">
        <v>0</v>
      </c>
      <c r="AE13" s="50">
        <v>30998.424512797483</v>
      </c>
    </row>
    <row r="14" spans="1:31" x14ac:dyDescent="0.25">
      <c r="A14" s="49" t="s">
        <v>110</v>
      </c>
      <c r="B14" s="50">
        <v>216563.4789245658</v>
      </c>
      <c r="C14" s="50">
        <v>42605.226969999967</v>
      </c>
      <c r="D14" s="50">
        <v>265599.4975</v>
      </c>
      <c r="E14" s="50">
        <v>36213.624735828875</v>
      </c>
      <c r="F14" s="50">
        <v>-49036.018575434195</v>
      </c>
      <c r="G14" s="50">
        <v>6391.6022341710914</v>
      </c>
      <c r="H14" s="50">
        <v>382519.42062434193</v>
      </c>
      <c r="I14" s="50">
        <v>111272.07794999995</v>
      </c>
      <c r="J14" s="50">
        <v>108493.70630661528</v>
      </c>
      <c r="K14" s="50">
        <v>37171.120372760728</v>
      </c>
      <c r="L14" s="50">
        <v>274025.71431772667</v>
      </c>
      <c r="M14" s="50">
        <v>74100.957577239242</v>
      </c>
      <c r="N14" s="50">
        <v>383284.66145092651</v>
      </c>
      <c r="O14" s="50">
        <v>114157.04026999991</v>
      </c>
      <c r="P14" s="50">
        <v>111901.76229004371</v>
      </c>
      <c r="Q14" s="50">
        <v>38089.803384550971</v>
      </c>
      <c r="R14" s="50">
        <v>271382.89916088275</v>
      </c>
      <c r="S14" s="50">
        <v>76067.236885448932</v>
      </c>
      <c r="T14" s="50">
        <v>453619.73503261065</v>
      </c>
      <c r="U14" s="50">
        <v>137653.40773000001</v>
      </c>
      <c r="V14" s="50">
        <v>114745.41871695245</v>
      </c>
      <c r="W14" s="50">
        <v>38847.224536873109</v>
      </c>
      <c r="X14" s="50">
        <v>338874.31631565816</v>
      </c>
      <c r="Y14" s="50">
        <v>98806.183193126897</v>
      </c>
      <c r="Z14" s="50">
        <v>1435987.296032445</v>
      </c>
      <c r="AA14" s="50">
        <v>405687.75291999988</v>
      </c>
      <c r="AB14" s="50">
        <v>600740.3848136114</v>
      </c>
      <c r="AC14" s="50">
        <v>150321.77303001369</v>
      </c>
      <c r="AD14" s="50">
        <v>835246.91121883329</v>
      </c>
      <c r="AE14" s="50">
        <v>255365.97988998616</v>
      </c>
    </row>
    <row r="16" spans="1:31" x14ac:dyDescent="0.25">
      <c r="A16" t="s">
        <v>114</v>
      </c>
    </row>
    <row r="19" spans="1:1" x14ac:dyDescent="0.25">
      <c r="A19" s="48" t="s">
        <v>490</v>
      </c>
    </row>
    <row r="20" spans="1:1" ht="15.75" x14ac:dyDescent="0.25">
      <c r="A20" s="229" t="s">
        <v>489</v>
      </c>
    </row>
    <row r="21" spans="1:1" ht="15.75" x14ac:dyDescent="0.25">
      <c r="A21" s="230"/>
    </row>
    <row r="22" spans="1:1" ht="15.75" x14ac:dyDescent="0.25">
      <c r="A22" s="229" t="s">
        <v>486</v>
      </c>
    </row>
    <row r="23" spans="1:1" ht="15.75" x14ac:dyDescent="0.25">
      <c r="A23" s="229"/>
    </row>
    <row r="24" spans="1:1" ht="15.75" x14ac:dyDescent="0.25">
      <c r="A24" s="229" t="s">
        <v>482</v>
      </c>
    </row>
    <row r="25" spans="1:1" ht="15.75" x14ac:dyDescent="0.25">
      <c r="A25" s="231" t="s">
        <v>480</v>
      </c>
    </row>
    <row r="26" spans="1:1" ht="15.75" x14ac:dyDescent="0.25">
      <c r="A26" s="231" t="s">
        <v>485</v>
      </c>
    </row>
    <row r="27" spans="1:1" ht="15.75" x14ac:dyDescent="0.25">
      <c r="A27" s="231" t="s">
        <v>479</v>
      </c>
    </row>
    <row r="28" spans="1:1" ht="15.75" x14ac:dyDescent="0.25">
      <c r="A28" s="231" t="s">
        <v>481</v>
      </c>
    </row>
    <row r="29" spans="1:1" ht="15.75" x14ac:dyDescent="0.25">
      <c r="A29" s="231" t="s">
        <v>487</v>
      </c>
    </row>
    <row r="30" spans="1:1" ht="15.75" x14ac:dyDescent="0.25">
      <c r="A30" s="231"/>
    </row>
    <row r="31" spans="1:1" ht="15.75" x14ac:dyDescent="0.25">
      <c r="A31" s="229" t="s">
        <v>488</v>
      </c>
    </row>
    <row r="32" spans="1:1" ht="15.75" x14ac:dyDescent="0.25">
      <c r="A32" s="229"/>
    </row>
    <row r="33" spans="1:1" ht="15.75" x14ac:dyDescent="0.25">
      <c r="A33" s="229" t="s">
        <v>483</v>
      </c>
    </row>
    <row r="35" spans="1:1" ht="15.75" x14ac:dyDescent="0.25">
      <c r="A35" s="229" t="s">
        <v>484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6E22C-D502-4E75-AE7F-4F7F01F82C8F}">
  <dimension ref="A1:O70"/>
  <sheetViews>
    <sheetView workbookViewId="0">
      <pane xSplit="3" ySplit="2" topLeftCell="D3" activePane="bottomRight" state="frozen"/>
      <selection activeCell="A15" sqref="A15"/>
      <selection pane="topRight" activeCell="A15" sqref="A15"/>
      <selection pane="bottomLeft" activeCell="A15" sqref="A15"/>
      <selection pane="bottomRight" activeCell="O49" sqref="O49"/>
    </sheetView>
  </sheetViews>
  <sheetFormatPr defaultRowHeight="15" x14ac:dyDescent="0.25"/>
  <cols>
    <col min="1" max="1" width="50.7109375" customWidth="1"/>
    <col min="2" max="2" width="68.7109375" customWidth="1"/>
    <col min="3" max="3" width="22.7109375" customWidth="1"/>
    <col min="4" max="15" width="12.7109375" customWidth="1"/>
  </cols>
  <sheetData>
    <row r="1" spans="1:15" ht="15.75" thickBot="1" x14ac:dyDescent="0.3">
      <c r="A1" s="166" t="s">
        <v>129</v>
      </c>
      <c r="B1" s="167" t="s">
        <v>390</v>
      </c>
      <c r="C1" s="167" t="s">
        <v>391</v>
      </c>
      <c r="D1" s="313">
        <v>2019</v>
      </c>
      <c r="E1" s="313"/>
      <c r="F1" s="313"/>
      <c r="G1" s="314">
        <v>2020</v>
      </c>
      <c r="H1" s="314"/>
      <c r="I1" s="314"/>
      <c r="J1" s="313">
        <v>2021</v>
      </c>
      <c r="K1" s="313"/>
      <c r="L1" s="313"/>
      <c r="M1" s="314">
        <v>2022</v>
      </c>
      <c r="N1" s="314"/>
      <c r="O1" s="315"/>
    </row>
    <row r="2" spans="1:15" ht="15.75" thickBot="1" x14ac:dyDescent="0.3">
      <c r="A2" s="166" t="s">
        <v>129</v>
      </c>
      <c r="B2" s="167" t="s">
        <v>390</v>
      </c>
      <c r="C2" s="167" t="s">
        <v>391</v>
      </c>
      <c r="D2" s="168" t="s">
        <v>392</v>
      </c>
      <c r="E2" s="168" t="s">
        <v>393</v>
      </c>
      <c r="F2" s="168" t="s">
        <v>394</v>
      </c>
      <c r="G2" s="169" t="s">
        <v>395</v>
      </c>
      <c r="H2" s="169" t="s">
        <v>396</v>
      </c>
      <c r="I2" s="169" t="s">
        <v>397</v>
      </c>
      <c r="J2" s="168" t="s">
        <v>398</v>
      </c>
      <c r="K2" s="168" t="s">
        <v>399</v>
      </c>
      <c r="L2" s="168" t="s">
        <v>400</v>
      </c>
      <c r="M2" s="169" t="s">
        <v>401</v>
      </c>
      <c r="N2" s="169" t="s">
        <v>402</v>
      </c>
      <c r="O2" s="170" t="s">
        <v>403</v>
      </c>
    </row>
    <row r="3" spans="1:15" ht="15.75" thickBot="1" x14ac:dyDescent="0.3">
      <c r="A3" s="171" t="s">
        <v>60</v>
      </c>
      <c r="B3" s="172" t="s">
        <v>404</v>
      </c>
      <c r="C3" s="172">
        <f>_xlfn.XLOOKUP($B3,[104]Actuals!$B:$B,[104]Actuals!C:C)</f>
        <v>0</v>
      </c>
      <c r="D3" s="173">
        <v>0</v>
      </c>
      <c r="E3" s="174">
        <v>2.6259261600000001</v>
      </c>
      <c r="F3" s="174">
        <v>0</v>
      </c>
      <c r="G3" s="173">
        <v>0</v>
      </c>
      <c r="H3" s="174">
        <v>342.97535349000009</v>
      </c>
      <c r="I3" s="174">
        <v>0</v>
      </c>
      <c r="J3" s="173">
        <v>0</v>
      </c>
      <c r="K3" s="174">
        <v>37.919001956999999</v>
      </c>
      <c r="L3" s="174">
        <v>5.3970099999999999</v>
      </c>
      <c r="M3" s="173">
        <v>0</v>
      </c>
      <c r="N3" s="174">
        <v>1485.832307373</v>
      </c>
      <c r="O3" s="175">
        <v>1818.6956300000006</v>
      </c>
    </row>
    <row r="4" spans="1:15" x14ac:dyDescent="0.25">
      <c r="A4" s="176" t="s">
        <v>11</v>
      </c>
      <c r="B4" s="177" t="s">
        <v>405</v>
      </c>
      <c r="C4" s="177" t="str">
        <f>_xlfn.XLOOKUP($B4,[104]Actuals!$B:$B,[104]Actuals!C:C)</f>
        <v>weather stations</v>
      </c>
      <c r="D4" s="178">
        <v>13</v>
      </c>
      <c r="E4" s="179">
        <v>558.75448152580009</v>
      </c>
      <c r="F4" s="179">
        <v>0</v>
      </c>
      <c r="G4" s="178">
        <v>30</v>
      </c>
      <c r="H4" s="179">
        <v>1040.1744757620004</v>
      </c>
      <c r="I4" s="179">
        <v>0</v>
      </c>
      <c r="J4" s="178">
        <v>46</v>
      </c>
      <c r="K4" s="179">
        <v>398.8321584077197</v>
      </c>
      <c r="L4" s="179">
        <v>0</v>
      </c>
      <c r="M4" s="178">
        <v>50</v>
      </c>
      <c r="N4" s="179">
        <v>541.51164186079984</v>
      </c>
      <c r="O4" s="180">
        <v>0</v>
      </c>
    </row>
    <row r="5" spans="1:15" x14ac:dyDescent="0.25">
      <c r="A5" s="181" t="s">
        <v>11</v>
      </c>
      <c r="B5" s="182" t="s">
        <v>406</v>
      </c>
      <c r="C5" s="182" t="str">
        <f>_xlfn.XLOOKUP($B5,[104]Actuals!$B:$B,[104]Actuals!C:C)</f>
        <v>sensors</v>
      </c>
      <c r="D5" s="183">
        <v>0</v>
      </c>
      <c r="E5" s="184">
        <v>0</v>
      </c>
      <c r="F5" s="184">
        <v>0</v>
      </c>
      <c r="G5" s="183">
        <v>0</v>
      </c>
      <c r="H5" s="184">
        <v>0</v>
      </c>
      <c r="I5" s="184">
        <v>0</v>
      </c>
      <c r="J5" s="183">
        <v>0</v>
      </c>
      <c r="K5" s="184">
        <v>0</v>
      </c>
      <c r="L5" s="184">
        <v>0</v>
      </c>
      <c r="M5" s="183">
        <v>8</v>
      </c>
      <c r="N5" s="184">
        <v>0</v>
      </c>
      <c r="O5" s="185">
        <v>0</v>
      </c>
    </row>
    <row r="6" spans="1:15" x14ac:dyDescent="0.25">
      <c r="A6" s="181" t="s">
        <v>11</v>
      </c>
      <c r="B6" s="182" t="s">
        <v>407</v>
      </c>
      <c r="C6" s="182" t="str">
        <f>_xlfn.XLOOKUP($B6,[104]Actuals!$B:$B,[104]Actuals!C:C)</f>
        <v>cameras</v>
      </c>
      <c r="D6" s="183">
        <v>0</v>
      </c>
      <c r="E6" s="184">
        <v>5.6004218465999989</v>
      </c>
      <c r="F6" s="184">
        <v>0</v>
      </c>
      <c r="G6" s="183">
        <v>0</v>
      </c>
      <c r="H6" s="184">
        <v>0</v>
      </c>
      <c r="I6" s="184">
        <v>0</v>
      </c>
      <c r="J6" s="183">
        <v>0</v>
      </c>
      <c r="K6" s="184">
        <v>0</v>
      </c>
      <c r="L6" s="184">
        <v>0</v>
      </c>
      <c r="M6" s="183">
        <v>12</v>
      </c>
      <c r="N6" s="184">
        <v>3.3358936530000007</v>
      </c>
      <c r="O6" s="185">
        <v>0</v>
      </c>
    </row>
    <row r="7" spans="1:15" x14ac:dyDescent="0.25">
      <c r="A7" s="181" t="s">
        <v>11</v>
      </c>
      <c r="B7" s="182" t="s">
        <v>408</v>
      </c>
      <c r="C7" s="182" t="str">
        <f>_xlfn.XLOOKUP($B7,[104]Actuals!$B:$B,[104]Actuals!C:C)</f>
        <v xml:space="preserve">wireless fault indicators </v>
      </c>
      <c r="D7" s="183">
        <v>594</v>
      </c>
      <c r="E7" s="184">
        <v>793.58004415200048</v>
      </c>
      <c r="F7" s="184">
        <v>0</v>
      </c>
      <c r="G7" s="183">
        <v>502</v>
      </c>
      <c r="H7" s="184">
        <v>862.99165950499946</v>
      </c>
      <c r="I7" s="184">
        <v>0</v>
      </c>
      <c r="J7" s="183">
        <v>544</v>
      </c>
      <c r="K7" s="184">
        <v>1131.1920645149987</v>
      </c>
      <c r="L7" s="184">
        <v>0</v>
      </c>
      <c r="M7" s="183">
        <v>595</v>
      </c>
      <c r="N7" s="184">
        <v>882.70498439999972</v>
      </c>
      <c r="O7" s="185">
        <v>0</v>
      </c>
    </row>
    <row r="8" spans="1:15" x14ac:dyDescent="0.25">
      <c r="A8" s="181" t="s">
        <v>11</v>
      </c>
      <c r="B8" s="182" t="s">
        <v>409</v>
      </c>
      <c r="C8" s="182">
        <f>_xlfn.XLOOKUP($B8,[104]Actuals!$B:$B,[104]Actuals!C:C)</f>
        <v>0</v>
      </c>
      <c r="D8" s="183">
        <v>0</v>
      </c>
      <c r="E8" s="184">
        <v>0</v>
      </c>
      <c r="F8" s="184">
        <v>1461.1782900000005</v>
      </c>
      <c r="G8" s="183">
        <v>0</v>
      </c>
      <c r="H8" s="184">
        <v>0</v>
      </c>
      <c r="I8" s="184">
        <v>3413.7699900000043</v>
      </c>
      <c r="J8" s="183">
        <v>0</v>
      </c>
      <c r="K8" s="184">
        <v>0</v>
      </c>
      <c r="L8" s="184">
        <v>2840.5365999999635</v>
      </c>
      <c r="M8" s="183">
        <v>0</v>
      </c>
      <c r="N8" s="184">
        <v>0</v>
      </c>
      <c r="O8" s="185">
        <v>3726.3878299999951</v>
      </c>
    </row>
    <row r="9" spans="1:15" x14ac:dyDescent="0.25">
      <c r="A9" s="181" t="s">
        <v>11</v>
      </c>
      <c r="B9" s="182" t="s">
        <v>410</v>
      </c>
      <c r="C9" s="182">
        <f>_xlfn.XLOOKUP($B9,[104]Actuals!$B:$B,[104]Actuals!C:C)</f>
        <v>0</v>
      </c>
      <c r="D9" s="183">
        <v>0</v>
      </c>
      <c r="E9" s="184">
        <v>270.38611600000002</v>
      </c>
      <c r="F9" s="184">
        <v>0</v>
      </c>
      <c r="G9" s="183">
        <v>0</v>
      </c>
      <c r="H9" s="184">
        <v>1190.5992808368801</v>
      </c>
      <c r="I9" s="184">
        <v>0</v>
      </c>
      <c r="J9" s="183">
        <v>0</v>
      </c>
      <c r="K9" s="184">
        <v>1445.6220679375001</v>
      </c>
      <c r="L9" s="184">
        <v>0</v>
      </c>
      <c r="M9" s="183">
        <v>0</v>
      </c>
      <c r="N9" s="184">
        <v>1632.1992678860001</v>
      </c>
      <c r="O9" s="185">
        <v>0</v>
      </c>
    </row>
    <row r="10" spans="1:15" ht="15.75" thickBot="1" x14ac:dyDescent="0.3">
      <c r="A10" s="186" t="s">
        <v>11</v>
      </c>
      <c r="B10" s="187" t="s">
        <v>411</v>
      </c>
      <c r="C10" s="187">
        <f>_xlfn.XLOOKUP($B10,[104]Actuals!$B:$B,[104]Actuals!C:C)</f>
        <v>0</v>
      </c>
      <c r="D10" s="188">
        <v>0</v>
      </c>
      <c r="E10" s="189">
        <v>0</v>
      </c>
      <c r="F10" s="189">
        <v>0</v>
      </c>
      <c r="G10" s="188">
        <v>0</v>
      </c>
      <c r="H10" s="189">
        <v>0</v>
      </c>
      <c r="I10" s="189">
        <v>0</v>
      </c>
      <c r="J10" s="188">
        <v>0</v>
      </c>
      <c r="K10" s="189">
        <v>0</v>
      </c>
      <c r="L10" s="189">
        <v>0</v>
      </c>
      <c r="M10" s="188">
        <v>0</v>
      </c>
      <c r="N10" s="189">
        <v>5239.817528908201</v>
      </c>
      <c r="O10" s="190">
        <v>0</v>
      </c>
    </row>
    <row r="11" spans="1:15" x14ac:dyDescent="0.25">
      <c r="A11" s="176" t="s">
        <v>48</v>
      </c>
      <c r="B11" s="177" t="s">
        <v>412</v>
      </c>
      <c r="C11" s="177" t="str">
        <f>_xlfn.XLOOKUP($B11,[104]Actuals!$B:$B,[104]Actuals!C:C)</f>
        <v>SCADA capacitors</v>
      </c>
      <c r="D11" s="178">
        <v>0</v>
      </c>
      <c r="E11" s="179">
        <v>0</v>
      </c>
      <c r="F11" s="179">
        <v>0</v>
      </c>
      <c r="G11" s="178">
        <v>30</v>
      </c>
      <c r="H11" s="179">
        <v>1024.4793000000009</v>
      </c>
      <c r="I11" s="179">
        <v>0</v>
      </c>
      <c r="J11" s="178">
        <v>35</v>
      </c>
      <c r="K11" s="179">
        <v>2086.6927699999987</v>
      </c>
      <c r="L11" s="179">
        <v>0</v>
      </c>
      <c r="M11" s="178">
        <v>58</v>
      </c>
      <c r="N11" s="179">
        <v>3856.1621400000045</v>
      </c>
      <c r="O11" s="180">
        <v>0</v>
      </c>
    </row>
    <row r="12" spans="1:15" x14ac:dyDescent="0.25">
      <c r="A12" s="181" t="s">
        <v>108</v>
      </c>
      <c r="B12" s="182" t="s">
        <v>34</v>
      </c>
      <c r="C12" s="182" t="str">
        <f>_xlfn.XLOOKUP($B12,[104]Actuals!$B:$B,[104]Actuals!C:C)</f>
        <v>miles</v>
      </c>
      <c r="D12" s="183">
        <v>0</v>
      </c>
      <c r="E12" s="184">
        <v>1486.5664400000001</v>
      </c>
      <c r="F12" s="184">
        <v>0</v>
      </c>
      <c r="G12" s="183">
        <v>1.9</v>
      </c>
      <c r="H12" s="184">
        <v>2109.6448697100009</v>
      </c>
      <c r="I12" s="184">
        <v>23.687260000000002</v>
      </c>
      <c r="J12" s="183">
        <v>20</v>
      </c>
      <c r="K12" s="184">
        <v>39637.866602072951</v>
      </c>
      <c r="L12" s="184">
        <v>517.32579000000021</v>
      </c>
      <c r="M12" s="183">
        <v>61.23</v>
      </c>
      <c r="N12" s="184">
        <v>93261.426215062093</v>
      </c>
      <c r="O12" s="185">
        <v>3220.8251899999996</v>
      </c>
    </row>
    <row r="13" spans="1:15" x14ac:dyDescent="0.25">
      <c r="A13" s="181" t="s">
        <v>48</v>
      </c>
      <c r="B13" s="182" t="s">
        <v>413</v>
      </c>
      <c r="C13" s="182" t="str">
        <f>_xlfn.XLOOKUP($B13,[104]Actuals!$B:$B,[104]Actuals!C:C)</f>
        <v>fuses</v>
      </c>
      <c r="D13" s="183">
        <v>2490</v>
      </c>
      <c r="E13" s="184">
        <v>3857.9507499999895</v>
      </c>
      <c r="F13" s="184">
        <v>0</v>
      </c>
      <c r="G13" s="183">
        <v>3179</v>
      </c>
      <c r="H13" s="184">
        <v>6743.698309999997</v>
      </c>
      <c r="I13" s="184">
        <v>0</v>
      </c>
      <c r="J13" s="183">
        <v>3976</v>
      </c>
      <c r="K13" s="184">
        <v>6655.3795499999969</v>
      </c>
      <c r="L13" s="184">
        <v>0</v>
      </c>
      <c r="M13" s="183">
        <v>231</v>
      </c>
      <c r="N13" s="184">
        <v>664.94144999999992</v>
      </c>
      <c r="O13" s="185">
        <v>0</v>
      </c>
    </row>
    <row r="14" spans="1:15" x14ac:dyDescent="0.25">
      <c r="A14" s="181" t="s">
        <v>48</v>
      </c>
      <c r="B14" s="182" t="s">
        <v>414</v>
      </c>
      <c r="C14" s="182" t="str">
        <f>_xlfn.XLOOKUP($B14,[104]Actuals!$B:$B,[104]Actuals!C:C)</f>
        <v>switches</v>
      </c>
      <c r="D14" s="183">
        <v>7</v>
      </c>
      <c r="E14" s="184">
        <v>1352.4576535020008</v>
      </c>
      <c r="F14" s="184">
        <v>0</v>
      </c>
      <c r="G14" s="183">
        <v>23</v>
      </c>
      <c r="H14" s="184">
        <v>5173.9517155650019</v>
      </c>
      <c r="I14" s="184">
        <v>0</v>
      </c>
      <c r="J14" s="183">
        <v>13</v>
      </c>
      <c r="K14" s="184">
        <v>2098.595094490001</v>
      </c>
      <c r="L14" s="184">
        <v>0</v>
      </c>
      <c r="M14" s="183">
        <v>12</v>
      </c>
      <c r="N14" s="184">
        <v>2510.0937669539981</v>
      </c>
      <c r="O14" s="185">
        <v>0</v>
      </c>
    </row>
    <row r="15" spans="1:15" x14ac:dyDescent="0.25">
      <c r="A15" s="181" t="s">
        <v>48</v>
      </c>
      <c r="B15" s="182" t="s">
        <v>415</v>
      </c>
      <c r="C15" s="182" t="str">
        <f>_xlfn.XLOOKUP($B15,[104]Actuals!$B:$B,[104]Actuals!C:C)</f>
        <v>microgrids</v>
      </c>
      <c r="D15" s="183">
        <v>0</v>
      </c>
      <c r="E15" s="184">
        <v>193.75760095000001</v>
      </c>
      <c r="F15" s="184">
        <v>0</v>
      </c>
      <c r="G15" s="183">
        <v>4</v>
      </c>
      <c r="H15" s="184">
        <v>3609.6353259700008</v>
      </c>
      <c r="I15" s="184">
        <v>376.6456</v>
      </c>
      <c r="J15" s="183">
        <v>0</v>
      </c>
      <c r="K15" s="184">
        <v>13423.749161961006</v>
      </c>
      <c r="L15" s="184">
        <v>1490.4570699999995</v>
      </c>
      <c r="M15" s="183">
        <v>1</v>
      </c>
      <c r="N15" s="184">
        <v>2943.1471130929981</v>
      </c>
      <c r="O15" s="185">
        <v>1425.3297599999999</v>
      </c>
    </row>
    <row r="16" spans="1:15" x14ac:dyDescent="0.25">
      <c r="A16" s="181" t="s">
        <v>48</v>
      </c>
      <c r="B16" s="182" t="s">
        <v>416</v>
      </c>
      <c r="C16" s="182" t="str">
        <f>_xlfn.XLOOKUP($B16,[104]Actuals!$B:$B,[104]Actuals!C:C)</f>
        <v>circuits</v>
      </c>
      <c r="D16" s="183">
        <v>0</v>
      </c>
      <c r="E16" s="184">
        <v>3612.289212103999</v>
      </c>
      <c r="F16" s="184">
        <v>0</v>
      </c>
      <c r="G16" s="183">
        <v>6</v>
      </c>
      <c r="H16" s="184">
        <v>9388.291540070004</v>
      </c>
      <c r="I16" s="184">
        <v>0</v>
      </c>
      <c r="J16" s="183">
        <v>4</v>
      </c>
      <c r="K16" s="184">
        <v>11120.865752092548</v>
      </c>
      <c r="L16" s="184">
        <v>0</v>
      </c>
      <c r="M16" s="183">
        <v>3</v>
      </c>
      <c r="N16" s="184">
        <v>24809.320555404582</v>
      </c>
      <c r="O16" s="185">
        <v>153.30580999999987</v>
      </c>
    </row>
    <row r="17" spans="1:15" x14ac:dyDescent="0.25">
      <c r="A17" s="181" t="s">
        <v>48</v>
      </c>
      <c r="B17" s="182" t="s">
        <v>417</v>
      </c>
      <c r="C17" s="182" t="str">
        <f>_xlfn.XLOOKUP($B17,[104]Actuals!$B:$B,[104]Actuals!C:C)</f>
        <v>hotline clamps</v>
      </c>
      <c r="D17" s="183">
        <v>660</v>
      </c>
      <c r="E17" s="184">
        <v>0</v>
      </c>
      <c r="F17" s="184">
        <v>922.70114000000046</v>
      </c>
      <c r="G17" s="183">
        <v>2061</v>
      </c>
      <c r="H17" s="184">
        <v>0</v>
      </c>
      <c r="I17" s="184">
        <v>3304.8642000000036</v>
      </c>
      <c r="J17" s="183">
        <v>2743</v>
      </c>
      <c r="K17" s="184">
        <v>0</v>
      </c>
      <c r="L17" s="184">
        <v>3721.868009999996</v>
      </c>
      <c r="M17" s="183">
        <v>1903</v>
      </c>
      <c r="N17" s="184">
        <v>0</v>
      </c>
      <c r="O17" s="185">
        <v>1987.372769999999</v>
      </c>
    </row>
    <row r="18" spans="1:15" x14ac:dyDescent="0.25">
      <c r="A18" s="181" t="s">
        <v>48</v>
      </c>
      <c r="B18" s="182" t="s">
        <v>418</v>
      </c>
      <c r="C18" s="182" t="str">
        <f>_xlfn.XLOOKUP($B18,[104]Actuals!$B:$B,[104]Actuals!C:C)</f>
        <v>generators</v>
      </c>
      <c r="D18" s="183">
        <v>0</v>
      </c>
      <c r="E18" s="184">
        <v>0</v>
      </c>
      <c r="F18" s="184">
        <v>592.2576499999999</v>
      </c>
      <c r="G18" s="183">
        <v>1420</v>
      </c>
      <c r="H18" s="184">
        <v>0</v>
      </c>
      <c r="I18" s="184">
        <v>5077.6503599999996</v>
      </c>
      <c r="J18" s="183">
        <v>2310</v>
      </c>
      <c r="K18" s="184">
        <v>0</v>
      </c>
      <c r="L18" s="184">
        <v>7895.6403500000069</v>
      </c>
      <c r="M18" s="183">
        <v>921</v>
      </c>
      <c r="N18" s="184">
        <v>0</v>
      </c>
      <c r="O18" s="185">
        <v>3551.8331500000004</v>
      </c>
    </row>
    <row r="19" spans="1:15" x14ac:dyDescent="0.25">
      <c r="A19" s="181" t="s">
        <v>48</v>
      </c>
      <c r="B19" s="182" t="s">
        <v>419</v>
      </c>
      <c r="C19" s="182" t="str">
        <f>_xlfn.XLOOKUP($B19,[104]Actuals!$B:$B,[104]Actuals!C:C)</f>
        <v>generators</v>
      </c>
      <c r="D19" s="183">
        <v>0</v>
      </c>
      <c r="E19" s="184">
        <v>0</v>
      </c>
      <c r="F19" s="184">
        <v>0</v>
      </c>
      <c r="G19" s="183">
        <v>75</v>
      </c>
      <c r="H19" s="184">
        <v>0</v>
      </c>
      <c r="I19" s="184">
        <v>1754.16309</v>
      </c>
      <c r="J19" s="183">
        <v>355</v>
      </c>
      <c r="K19" s="184">
        <v>0</v>
      </c>
      <c r="L19" s="184">
        <v>8937.1580699999977</v>
      </c>
      <c r="M19" s="183">
        <v>376</v>
      </c>
      <c r="N19" s="184">
        <v>0</v>
      </c>
      <c r="O19" s="185">
        <v>12052.245819999995</v>
      </c>
    </row>
    <row r="20" spans="1:15" x14ac:dyDescent="0.25">
      <c r="A20" s="181" t="s">
        <v>48</v>
      </c>
      <c r="B20" s="182" t="s">
        <v>420</v>
      </c>
      <c r="C20" s="182" t="str">
        <f>_xlfn.XLOOKUP($B20,[104]Actuals!$B:$B,[104]Actuals!C:C)</f>
        <v>generators</v>
      </c>
      <c r="D20" s="183">
        <v>65</v>
      </c>
      <c r="E20" s="184">
        <v>0</v>
      </c>
      <c r="F20" s="184">
        <v>0</v>
      </c>
      <c r="G20" s="183">
        <v>1274</v>
      </c>
      <c r="H20" s="184">
        <v>0</v>
      </c>
      <c r="I20" s="184">
        <v>746.19850999999994</v>
      </c>
      <c r="J20" s="183">
        <v>735</v>
      </c>
      <c r="K20" s="184">
        <v>0</v>
      </c>
      <c r="L20" s="184">
        <v>744.3810899999994</v>
      </c>
      <c r="M20" s="183">
        <v>140</v>
      </c>
      <c r="N20" s="184">
        <v>0</v>
      </c>
      <c r="O20" s="185">
        <v>759.1232399999999</v>
      </c>
    </row>
    <row r="21" spans="1:15" x14ac:dyDescent="0.25">
      <c r="A21" s="181" t="s">
        <v>109</v>
      </c>
      <c r="B21" s="182" t="s">
        <v>421</v>
      </c>
      <c r="C21" s="182" t="str">
        <f>[104]Actuals!C26</f>
        <v>miles</v>
      </c>
      <c r="D21" s="183">
        <v>3</v>
      </c>
      <c r="E21" s="184">
        <v>197.60047</v>
      </c>
      <c r="F21" s="184">
        <v>0</v>
      </c>
      <c r="G21" s="183">
        <v>15.5</v>
      </c>
      <c r="H21" s="184">
        <v>39293.426566559989</v>
      </c>
      <c r="I21" s="184">
        <v>0</v>
      </c>
      <c r="J21" s="183">
        <v>26</v>
      </c>
      <c r="K21" s="184">
        <v>70533.584512874993</v>
      </c>
      <c r="L21" s="184">
        <v>0.20241999999999688</v>
      </c>
      <c r="M21" s="183">
        <v>65</v>
      </c>
      <c r="N21" s="184">
        <v>131207.93997127799</v>
      </c>
      <c r="O21" s="185">
        <v>175.68126000000009</v>
      </c>
    </row>
    <row r="22" spans="1:15" x14ac:dyDescent="0.25">
      <c r="A22" s="181" t="s">
        <v>48</v>
      </c>
      <c r="B22" s="182" t="s">
        <v>422</v>
      </c>
      <c r="C22" s="182" t="str">
        <f>_xlfn.XLOOKUP($B22,[104]Actuals!$B:$B,[104]Actuals!C:C)</f>
        <v>miles</v>
      </c>
      <c r="D22" s="183">
        <v>123</v>
      </c>
      <c r="E22" s="184">
        <v>124653.6016853555</v>
      </c>
      <c r="F22" s="184">
        <v>1587.2239699999959</v>
      </c>
      <c r="G22" s="183">
        <v>99.5</v>
      </c>
      <c r="H22" s="184">
        <v>137412.2258485904</v>
      </c>
      <c r="I22" s="184">
        <v>3370.2139399999933</v>
      </c>
      <c r="J22" s="183">
        <v>100</v>
      </c>
      <c r="K22" s="184">
        <v>96479.284833477344</v>
      </c>
      <c r="L22" s="184">
        <v>2400.6155199999885</v>
      </c>
      <c r="M22" s="183">
        <v>23.6</v>
      </c>
      <c r="N22" s="184">
        <v>22253.393092382034</v>
      </c>
      <c r="O22" s="185">
        <v>3358.1366200000198</v>
      </c>
    </row>
    <row r="23" spans="1:15" x14ac:dyDescent="0.25">
      <c r="A23" s="181" t="s">
        <v>48</v>
      </c>
      <c r="B23" s="182" t="s">
        <v>423</v>
      </c>
      <c r="C23" s="182" t="str">
        <f>_xlfn.XLOOKUP($B23,[104]Actuals!$B:$B,[104]Actuals!C:C)</f>
        <v>miles</v>
      </c>
      <c r="D23" s="183">
        <v>10</v>
      </c>
      <c r="E23" s="184">
        <v>3160.2103244813984</v>
      </c>
      <c r="F23" s="184">
        <v>0</v>
      </c>
      <c r="G23" s="183">
        <v>9.4</v>
      </c>
      <c r="H23" s="184">
        <v>5385.7252886666365</v>
      </c>
      <c r="I23" s="184">
        <v>0</v>
      </c>
      <c r="J23" s="183">
        <v>3</v>
      </c>
      <c r="K23" s="184">
        <v>5731.2214389089995</v>
      </c>
      <c r="L23" s="184">
        <v>0</v>
      </c>
      <c r="M23" s="183">
        <v>0.6</v>
      </c>
      <c r="N23" s="184">
        <v>3574.240396696006</v>
      </c>
      <c r="O23" s="185">
        <v>0</v>
      </c>
    </row>
    <row r="24" spans="1:15" x14ac:dyDescent="0.25">
      <c r="A24" s="181" t="s">
        <v>48</v>
      </c>
      <c r="B24" s="182" t="s">
        <v>424</v>
      </c>
      <c r="C24" s="182" t="str">
        <f>[104]Actuals!C32</f>
        <v>miles</v>
      </c>
      <c r="D24" s="183">
        <v>60.099999999999994</v>
      </c>
      <c r="E24" s="184">
        <v>53715.492133912972</v>
      </c>
      <c r="F24" s="184">
        <v>0</v>
      </c>
      <c r="G24" s="183">
        <v>65.300000000000011</v>
      </c>
      <c r="H24" s="184">
        <v>81047.389026452467</v>
      </c>
      <c r="I24" s="184">
        <v>3.6973899999999991</v>
      </c>
      <c r="J24" s="183">
        <v>7</v>
      </c>
      <c r="K24" s="184">
        <v>11722.237129650985</v>
      </c>
      <c r="L24" s="184">
        <v>244.69812999999994</v>
      </c>
      <c r="M24" s="183">
        <v>0</v>
      </c>
      <c r="N24" s="184">
        <v>1236.0037570360003</v>
      </c>
      <c r="O24" s="185">
        <v>2207.8476199999996</v>
      </c>
    </row>
    <row r="25" spans="1:15" x14ac:dyDescent="0.25">
      <c r="A25" s="181" t="s">
        <v>48</v>
      </c>
      <c r="B25" s="182" t="s">
        <v>425</v>
      </c>
      <c r="C25" s="182" t="str">
        <f>_xlfn.XLOOKUP($B25,[104]Actuals!$B:$B,[104]Actuals!C:C)</f>
        <v>stations</v>
      </c>
      <c r="D25" s="183">
        <v>0</v>
      </c>
      <c r="E25" s="184">
        <v>8176.1418190449967</v>
      </c>
      <c r="F25" s="184">
        <v>0</v>
      </c>
      <c r="G25" s="183">
        <v>15</v>
      </c>
      <c r="H25" s="184">
        <v>35897.489342159301</v>
      </c>
      <c r="I25" s="184">
        <v>0</v>
      </c>
      <c r="J25" s="183">
        <v>10</v>
      </c>
      <c r="K25" s="184">
        <v>50131.368255340742</v>
      </c>
      <c r="L25" s="184">
        <v>0</v>
      </c>
      <c r="M25" s="183">
        <v>21</v>
      </c>
      <c r="N25" s="184">
        <v>46205.911039726991</v>
      </c>
      <c r="O25" s="185">
        <v>714.54507999999998</v>
      </c>
    </row>
    <row r="26" spans="1:15" x14ac:dyDescent="0.25">
      <c r="A26" s="181" t="s">
        <v>48</v>
      </c>
      <c r="B26" s="182" t="s">
        <v>426</v>
      </c>
      <c r="C26" s="182" t="str">
        <f>_xlfn.XLOOKUP($B26,[104]Actuals!$B:$B,[104]Actuals!C:C)</f>
        <v>lightning arrestors</v>
      </c>
      <c r="D26" s="183">
        <v>0</v>
      </c>
      <c r="E26" s="184">
        <v>0</v>
      </c>
      <c r="F26" s="184">
        <v>0</v>
      </c>
      <c r="G26" s="183">
        <v>0</v>
      </c>
      <c r="H26" s="184">
        <v>19.538489999999999</v>
      </c>
      <c r="I26" s="184">
        <v>0</v>
      </c>
      <c r="J26" s="183">
        <v>1789</v>
      </c>
      <c r="K26" s="184">
        <v>2091.8509500000018</v>
      </c>
      <c r="L26" s="184">
        <v>10.99109</v>
      </c>
      <c r="M26" s="183">
        <v>2710</v>
      </c>
      <c r="N26" s="184">
        <v>3444.4197099999919</v>
      </c>
      <c r="O26" s="185">
        <v>17.115919999999992</v>
      </c>
    </row>
    <row r="27" spans="1:15" ht="15.75" thickBot="1" x14ac:dyDescent="0.3">
      <c r="A27" s="186" t="s">
        <v>48</v>
      </c>
      <c r="B27" s="187" t="s">
        <v>427</v>
      </c>
      <c r="C27" s="187" t="str">
        <f>_xlfn.XLOOKUP($B27,[104]Actuals!$B:$B,[104]Actuals!C:C)</f>
        <v>poles</v>
      </c>
      <c r="D27" s="188">
        <v>0</v>
      </c>
      <c r="E27" s="189">
        <v>0</v>
      </c>
      <c r="F27" s="189">
        <v>0</v>
      </c>
      <c r="G27" s="188">
        <v>0</v>
      </c>
      <c r="H27" s="189">
        <v>0.84733000000000003</v>
      </c>
      <c r="I27" s="189">
        <v>0</v>
      </c>
      <c r="J27" s="188">
        <v>0</v>
      </c>
      <c r="K27" s="189">
        <v>244.36867000000004</v>
      </c>
      <c r="L27" s="189">
        <v>0</v>
      </c>
      <c r="M27" s="188">
        <v>973</v>
      </c>
      <c r="N27" s="189">
        <v>1943.7383599999976</v>
      </c>
      <c r="O27" s="190">
        <v>16.515760000000011</v>
      </c>
    </row>
    <row r="28" spans="1:15" x14ac:dyDescent="0.25">
      <c r="A28" s="176" t="s">
        <v>49</v>
      </c>
      <c r="B28" s="177" t="s">
        <v>428</v>
      </c>
      <c r="C28" s="177" t="str">
        <f>_xlfn.XLOOKUP($B28,[104]Actuals!$B:$B,[104]Actuals!C:C)</f>
        <v>inspections</v>
      </c>
      <c r="D28" s="178">
        <v>16329</v>
      </c>
      <c r="E28" s="179">
        <v>9365.6483040574585</v>
      </c>
      <c r="F28" s="179">
        <v>567.68400000002259</v>
      </c>
      <c r="G28" s="178">
        <v>17977</v>
      </c>
      <c r="H28" s="179">
        <v>8806.1375660870108</v>
      </c>
      <c r="I28" s="179">
        <v>896.8969500000303</v>
      </c>
      <c r="J28" s="178">
        <v>22354</v>
      </c>
      <c r="K28" s="179">
        <v>9882.0738999654859</v>
      </c>
      <c r="L28" s="179">
        <v>1744.3251599999555</v>
      </c>
      <c r="M28" s="178">
        <v>17935</v>
      </c>
      <c r="N28" s="179">
        <v>9085.4686918324296</v>
      </c>
      <c r="O28" s="180">
        <v>1421.0997999999242</v>
      </c>
    </row>
    <row r="29" spans="1:15" x14ac:dyDescent="0.25">
      <c r="A29" s="181" t="s">
        <v>49</v>
      </c>
      <c r="B29" s="182" t="s">
        <v>429</v>
      </c>
      <c r="C29" s="182" t="str">
        <f>_xlfn.XLOOKUP($B29,[104]Actuals!$B:$B,[104]Actuals!C:C)</f>
        <v>inspections</v>
      </c>
      <c r="D29" s="183" t="s">
        <v>491</v>
      </c>
      <c r="E29" s="184">
        <v>446.68013999999971</v>
      </c>
      <c r="F29" s="184">
        <v>0</v>
      </c>
      <c r="G29" s="183">
        <v>2679</v>
      </c>
      <c r="H29" s="184">
        <v>960.59624999999971</v>
      </c>
      <c r="I29" s="184">
        <v>0</v>
      </c>
      <c r="J29" s="183">
        <v>1957</v>
      </c>
      <c r="K29" s="184">
        <v>458.26979999999986</v>
      </c>
      <c r="L29" s="184">
        <v>0</v>
      </c>
      <c r="M29" s="183">
        <v>2323</v>
      </c>
      <c r="N29" s="184">
        <v>728.90259000000003</v>
      </c>
      <c r="O29" s="185">
        <v>0</v>
      </c>
    </row>
    <row r="30" spans="1:15" x14ac:dyDescent="0.25">
      <c r="A30" s="181" t="s">
        <v>49</v>
      </c>
      <c r="B30" s="182" t="s">
        <v>430</v>
      </c>
      <c r="C30" s="182" t="str">
        <f>_xlfn.XLOOKUP($B30,[104]Actuals!$B:$B,[104]Actuals!C:C)</f>
        <v>inspections</v>
      </c>
      <c r="D30" s="183">
        <v>0</v>
      </c>
      <c r="E30" s="184">
        <v>0</v>
      </c>
      <c r="F30" s="184">
        <v>98.198679999999896</v>
      </c>
      <c r="G30" s="183">
        <v>13077</v>
      </c>
      <c r="H30" s="184">
        <v>0</v>
      </c>
      <c r="I30" s="184">
        <v>174.58152000000018</v>
      </c>
      <c r="J30" s="183">
        <v>17068</v>
      </c>
      <c r="K30" s="184">
        <v>0</v>
      </c>
      <c r="L30" s="184">
        <v>145.66459999999998</v>
      </c>
      <c r="M30" s="183">
        <v>12264</v>
      </c>
      <c r="N30" s="184">
        <v>0</v>
      </c>
      <c r="O30" s="185">
        <v>158.95232000000001</v>
      </c>
    </row>
    <row r="31" spans="1:15" x14ac:dyDescent="0.25">
      <c r="A31" s="181" t="s">
        <v>49</v>
      </c>
      <c r="B31" s="182" t="s">
        <v>431</v>
      </c>
      <c r="C31" s="182" t="str">
        <f>_xlfn.XLOOKUP($B31,[104]Actuals!$B:$B,[104]Actuals!C:C)</f>
        <v>inspections</v>
      </c>
      <c r="D31" s="183">
        <v>19729</v>
      </c>
      <c r="E31" s="184">
        <v>638.03721855721187</v>
      </c>
      <c r="F31" s="184">
        <v>1255.8866800000003</v>
      </c>
      <c r="G31" s="183">
        <v>14450</v>
      </c>
      <c r="H31" s="184">
        <v>599.92040449182571</v>
      </c>
      <c r="I31" s="184">
        <v>886.48495999999966</v>
      </c>
      <c r="J31" s="183">
        <v>8721</v>
      </c>
      <c r="K31" s="184">
        <v>2008.0213623359232</v>
      </c>
      <c r="L31" s="184">
        <v>805.5308</v>
      </c>
      <c r="M31" s="183">
        <v>967</v>
      </c>
      <c r="N31" s="184">
        <v>1846.0333922809948</v>
      </c>
      <c r="O31" s="185">
        <v>39.472390000000004</v>
      </c>
    </row>
    <row r="32" spans="1:15" x14ac:dyDescent="0.25">
      <c r="A32" s="181" t="s">
        <v>49</v>
      </c>
      <c r="B32" s="182" t="s">
        <v>432</v>
      </c>
      <c r="C32" s="182" t="str">
        <f>_xlfn.XLOOKUP($B32,[104]Actuals!$B:$B,[104]Actuals!C:C)</f>
        <v>inspections</v>
      </c>
      <c r="D32" s="183">
        <v>11864</v>
      </c>
      <c r="E32" s="184">
        <v>1405.235700536203</v>
      </c>
      <c r="F32" s="184">
        <v>0</v>
      </c>
      <c r="G32" s="183">
        <v>11535</v>
      </c>
      <c r="H32" s="184">
        <v>1321.2858832567304</v>
      </c>
      <c r="I32" s="184">
        <v>0</v>
      </c>
      <c r="J32" s="183">
        <v>12268</v>
      </c>
      <c r="K32" s="184">
        <v>3247.2000668880105</v>
      </c>
      <c r="L32" s="184">
        <v>0</v>
      </c>
      <c r="M32" s="183">
        <v>12263</v>
      </c>
      <c r="N32" s="184">
        <v>2985.5322651647934</v>
      </c>
      <c r="O32" s="185">
        <v>0</v>
      </c>
    </row>
    <row r="33" spans="1:15" x14ac:dyDescent="0.25">
      <c r="A33" s="181" t="s">
        <v>49</v>
      </c>
      <c r="B33" s="182" t="s">
        <v>433</v>
      </c>
      <c r="C33" s="182" t="str">
        <f>_xlfn.XLOOKUP($B33,[104]Actuals!$B:$B,[104]Actuals!C:C)</f>
        <v>inspections</v>
      </c>
      <c r="D33" s="183">
        <v>37310</v>
      </c>
      <c r="E33" s="184">
        <v>273.63452999999998</v>
      </c>
      <c r="F33" s="184">
        <v>13556.783979999987</v>
      </c>
      <c r="G33" s="183">
        <v>21420</v>
      </c>
      <c r="H33" s="184">
        <v>16144.90551805508</v>
      </c>
      <c r="I33" s="184">
        <v>45963.915629999756</v>
      </c>
      <c r="J33" s="183">
        <v>22000</v>
      </c>
      <c r="K33" s="184">
        <v>12902.936817950871</v>
      </c>
      <c r="L33" s="184">
        <v>33170.395419999651</v>
      </c>
      <c r="M33" s="183">
        <v>30044</v>
      </c>
      <c r="N33" s="184">
        <v>51487.974744799467</v>
      </c>
      <c r="O33" s="185">
        <v>44755.056219999693</v>
      </c>
    </row>
    <row r="34" spans="1:15" x14ac:dyDescent="0.25">
      <c r="A34" s="181" t="s">
        <v>49</v>
      </c>
      <c r="B34" s="182" t="s">
        <v>434</v>
      </c>
      <c r="C34" s="182">
        <f>_xlfn.XLOOKUP($B34,[104]Actuals!$B:$B,[104]Actuals!C:C)</f>
        <v>0</v>
      </c>
      <c r="D34" s="183">
        <v>0</v>
      </c>
      <c r="E34" s="184">
        <v>671.63753933219994</v>
      </c>
      <c r="F34" s="184">
        <v>0</v>
      </c>
      <c r="G34" s="183">
        <v>0</v>
      </c>
      <c r="H34" s="184">
        <v>41.351689784960001</v>
      </c>
      <c r="I34" s="184">
        <v>0</v>
      </c>
      <c r="J34" s="183">
        <v>0</v>
      </c>
      <c r="K34" s="184">
        <v>0</v>
      </c>
      <c r="L34" s="184">
        <v>0</v>
      </c>
      <c r="M34" s="183">
        <v>0</v>
      </c>
      <c r="N34" s="184">
        <v>0</v>
      </c>
      <c r="O34" s="185">
        <v>0</v>
      </c>
    </row>
    <row r="35" spans="1:15" ht="15.75" thickBot="1" x14ac:dyDescent="0.3">
      <c r="A35" s="186" t="s">
        <v>49</v>
      </c>
      <c r="B35" s="187" t="s">
        <v>435</v>
      </c>
      <c r="C35" s="187" t="str">
        <f>_xlfn.XLOOKUP($B35,[104]Actuals!$B:$B,[104]Actuals!C:C)</f>
        <v>inspections</v>
      </c>
      <c r="D35" s="188">
        <v>86075</v>
      </c>
      <c r="E35" s="189">
        <v>888.59064684908515</v>
      </c>
      <c r="F35" s="189">
        <v>0</v>
      </c>
      <c r="G35" s="188">
        <v>86490</v>
      </c>
      <c r="H35" s="189">
        <v>835.50558616441504</v>
      </c>
      <c r="I35" s="189">
        <v>0</v>
      </c>
      <c r="J35" s="188">
        <v>86490</v>
      </c>
      <c r="K35" s="189">
        <v>1201.5518208106273</v>
      </c>
      <c r="L35" s="189">
        <v>0</v>
      </c>
      <c r="M35" s="188">
        <v>86821</v>
      </c>
      <c r="N35" s="189">
        <v>1104.4547607216975</v>
      </c>
      <c r="O35" s="190">
        <v>0</v>
      </c>
    </row>
    <row r="36" spans="1:15" x14ac:dyDescent="0.25">
      <c r="A36" s="176" t="s">
        <v>107</v>
      </c>
      <c r="B36" s="177" t="s">
        <v>436</v>
      </c>
      <c r="C36" s="177" t="str">
        <f>_xlfn.XLOOKUP($B36,[104]Actuals!$B:$B,[104]Actuals!C:C)</f>
        <v>poles cleared</v>
      </c>
      <c r="D36" s="178">
        <v>324</v>
      </c>
      <c r="E36" s="179">
        <v>0</v>
      </c>
      <c r="F36" s="179">
        <v>5094.9018499999956</v>
      </c>
      <c r="G36" s="178">
        <v>463</v>
      </c>
      <c r="H36" s="179">
        <v>0</v>
      </c>
      <c r="I36" s="179">
        <v>5806.8215799999998</v>
      </c>
      <c r="J36" s="178">
        <v>500</v>
      </c>
      <c r="K36" s="179">
        <v>0</v>
      </c>
      <c r="L36" s="179">
        <v>3445.5835999999999</v>
      </c>
      <c r="M36" s="178">
        <v>500</v>
      </c>
      <c r="N36" s="179">
        <v>0</v>
      </c>
      <c r="O36" s="180">
        <v>8094.27801</v>
      </c>
    </row>
    <row r="37" spans="1:15" x14ac:dyDescent="0.25">
      <c r="A37" s="181" t="s">
        <v>107</v>
      </c>
      <c r="B37" s="182" t="s">
        <v>437</v>
      </c>
      <c r="C37" s="182" t="str">
        <f>_xlfn.XLOOKUP($B37,[104]Actuals!$B:$B,[104]Actuals!C:C)</f>
        <v>circuit line mile</v>
      </c>
      <c r="D37" s="183">
        <v>0</v>
      </c>
      <c r="E37" s="184">
        <v>0</v>
      </c>
      <c r="F37" s="184">
        <v>0</v>
      </c>
      <c r="G37" s="183">
        <v>0</v>
      </c>
      <c r="H37" s="184">
        <v>0</v>
      </c>
      <c r="I37" s="184">
        <v>0</v>
      </c>
      <c r="J37" s="183">
        <v>0</v>
      </c>
      <c r="K37" s="184">
        <v>0</v>
      </c>
      <c r="L37" s="184">
        <v>1150.9900399999999</v>
      </c>
      <c r="M37" s="183">
        <v>737.5</v>
      </c>
      <c r="N37" s="184">
        <v>0</v>
      </c>
      <c r="O37" s="185">
        <v>3001.3149600000002</v>
      </c>
    </row>
    <row r="38" spans="1:15" x14ac:dyDescent="0.25">
      <c r="A38" s="181" t="s">
        <v>107</v>
      </c>
      <c r="B38" s="182" t="s">
        <v>438</v>
      </c>
      <c r="C38" s="182">
        <f>_xlfn.XLOOKUP($B38,[104]Actuals!$B:$B,[104]Actuals!C:C)</f>
        <v>0</v>
      </c>
      <c r="D38" s="183">
        <v>0</v>
      </c>
      <c r="E38" s="184">
        <v>0</v>
      </c>
      <c r="F38" s="184">
        <v>0</v>
      </c>
      <c r="G38" s="183">
        <v>0</v>
      </c>
      <c r="H38" s="184">
        <v>0</v>
      </c>
      <c r="I38" s="184">
        <v>0</v>
      </c>
      <c r="J38" s="183">
        <v>0</v>
      </c>
      <c r="K38" s="184">
        <v>0</v>
      </c>
      <c r="L38" s="184">
        <v>392.65219999999988</v>
      </c>
      <c r="M38" s="183">
        <v>0</v>
      </c>
      <c r="N38" s="184">
        <v>0</v>
      </c>
      <c r="O38" s="185">
        <v>872.52225000000101</v>
      </c>
    </row>
    <row r="39" spans="1:15" ht="15.75" thickBot="1" x14ac:dyDescent="0.3">
      <c r="A39" s="181" t="s">
        <v>107</v>
      </c>
      <c r="B39" s="182" t="s">
        <v>439</v>
      </c>
      <c r="C39" s="182" t="str">
        <f>[104]Actuals!C71</f>
        <v>poles</v>
      </c>
      <c r="D39" s="183">
        <v>36563</v>
      </c>
      <c r="E39" s="184">
        <v>0</v>
      </c>
      <c r="F39" s="184">
        <v>2590.867609999978</v>
      </c>
      <c r="G39" s="183">
        <v>35102</v>
      </c>
      <c r="H39" s="184">
        <v>0</v>
      </c>
      <c r="I39" s="184">
        <v>5435.0570000000234</v>
      </c>
      <c r="J39" s="183">
        <v>34000</v>
      </c>
      <c r="K39" s="184">
        <v>0</v>
      </c>
      <c r="L39" s="184">
        <v>5558.129639999991</v>
      </c>
      <c r="M39" s="183">
        <v>35485</v>
      </c>
      <c r="N39" s="184">
        <v>0</v>
      </c>
      <c r="O39" s="185">
        <v>6107.3455000000522</v>
      </c>
    </row>
    <row r="40" spans="1:15" x14ac:dyDescent="0.25">
      <c r="A40" s="176" t="s">
        <v>50</v>
      </c>
      <c r="B40" s="177" t="s">
        <v>440</v>
      </c>
      <c r="C40" s="177">
        <f>_xlfn.XLOOKUP($B40,[104]Actuals!$B:$B,[104]Actuals!C:C)</f>
        <v>0</v>
      </c>
      <c r="D40" s="178">
        <v>0</v>
      </c>
      <c r="E40" s="179">
        <v>11.3229471754</v>
      </c>
      <c r="F40" s="179">
        <v>1790.6300800000001</v>
      </c>
      <c r="G40" s="178">
        <v>0</v>
      </c>
      <c r="H40" s="179">
        <v>663.17934217999994</v>
      </c>
      <c r="I40" s="179">
        <v>2588.5185000000006</v>
      </c>
      <c r="J40" s="178">
        <v>0</v>
      </c>
      <c r="K40" s="179">
        <v>176.14523676500002</v>
      </c>
      <c r="L40" s="179">
        <v>3072.3891200000007</v>
      </c>
      <c r="M40" s="178">
        <v>0</v>
      </c>
      <c r="N40" s="179">
        <v>0.21763649100000002</v>
      </c>
      <c r="O40" s="180">
        <v>3075.1925899999987</v>
      </c>
    </row>
    <row r="41" spans="1:15" ht="15.75" thickBot="1" x14ac:dyDescent="0.3">
      <c r="A41" s="181" t="s">
        <v>50</v>
      </c>
      <c r="B41" s="182" t="s">
        <v>441</v>
      </c>
      <c r="C41" s="182">
        <f>_xlfn.XLOOKUP($B41,[104]Actuals!$B:$B,[104]Actuals!C:C)</f>
        <v>0</v>
      </c>
      <c r="D41" s="183">
        <v>0</v>
      </c>
      <c r="E41" s="184">
        <v>0</v>
      </c>
      <c r="F41" s="184">
        <v>3858.560580000003</v>
      </c>
      <c r="G41" s="183">
        <v>0</v>
      </c>
      <c r="H41" s="184">
        <v>7145.1236867453617</v>
      </c>
      <c r="I41" s="184">
        <v>6747.5515900000009</v>
      </c>
      <c r="J41" s="183">
        <v>0</v>
      </c>
      <c r="K41" s="184">
        <v>13627.973069647198</v>
      </c>
      <c r="L41" s="184">
        <v>6850.6362200000021</v>
      </c>
      <c r="M41" s="183">
        <v>0</v>
      </c>
      <c r="N41" s="184">
        <v>11828.36374689034</v>
      </c>
      <c r="O41" s="185">
        <v>7396.6505700000062</v>
      </c>
    </row>
    <row r="42" spans="1:15" x14ac:dyDescent="0.25">
      <c r="A42" s="176" t="s">
        <v>51</v>
      </c>
      <c r="B42" s="177" t="s">
        <v>442</v>
      </c>
      <c r="C42" s="177">
        <f>_xlfn.XLOOKUP($B42,[104]Actuals!$B:$B,[104]Actuals!C:C)</f>
        <v>0</v>
      </c>
      <c r="D42" s="178">
        <v>0</v>
      </c>
      <c r="E42" s="179">
        <v>18.958226518</v>
      </c>
      <c r="F42" s="179">
        <v>0</v>
      </c>
      <c r="G42" s="178">
        <v>0</v>
      </c>
      <c r="H42" s="179">
        <v>6895.2201825777602</v>
      </c>
      <c r="I42" s="179">
        <v>0</v>
      </c>
      <c r="J42" s="178">
        <v>0</v>
      </c>
      <c r="K42" s="179">
        <v>13827.045538938857</v>
      </c>
      <c r="L42" s="179">
        <v>0</v>
      </c>
      <c r="M42" s="178">
        <v>0</v>
      </c>
      <c r="N42" s="179">
        <v>15000.471969814009</v>
      </c>
      <c r="O42" s="180">
        <v>0</v>
      </c>
    </row>
    <row r="43" spans="1:15" ht="15.75" thickBot="1" x14ac:dyDescent="0.3">
      <c r="A43" s="186" t="s">
        <v>51</v>
      </c>
      <c r="B43" s="187" t="s">
        <v>443</v>
      </c>
      <c r="C43" s="187">
        <f>_xlfn.XLOOKUP($B43,[104]Actuals!$B:$B,[104]Actuals!C:C)</f>
        <v>0</v>
      </c>
      <c r="D43" s="188">
        <v>0</v>
      </c>
      <c r="E43" s="189">
        <v>0</v>
      </c>
      <c r="F43" s="189">
        <v>0</v>
      </c>
      <c r="G43" s="188">
        <v>0</v>
      </c>
      <c r="H43" s="189">
        <v>2208.729442181681</v>
      </c>
      <c r="I43" s="189">
        <v>0</v>
      </c>
      <c r="J43" s="188">
        <v>0</v>
      </c>
      <c r="K43" s="189">
        <v>2824.7444273658803</v>
      </c>
      <c r="L43" s="189">
        <v>15.619669999999994</v>
      </c>
      <c r="M43" s="188">
        <v>0</v>
      </c>
      <c r="N43" s="189">
        <v>3680.4041136209999</v>
      </c>
      <c r="O43" s="190">
        <v>1305.3213500000008</v>
      </c>
    </row>
    <row r="44" spans="1:15" ht="15.75" thickBot="1" x14ac:dyDescent="0.3">
      <c r="A44" s="191" t="s">
        <v>52</v>
      </c>
      <c r="B44" s="177" t="s">
        <v>444</v>
      </c>
      <c r="C44" s="177">
        <f>_xlfn.XLOOKUP($B44,[104]Actuals!$B:$B,[104]Actuals!C:C)</f>
        <v>0</v>
      </c>
      <c r="D44" s="178">
        <v>0</v>
      </c>
      <c r="E44" s="179">
        <v>0</v>
      </c>
      <c r="F44" s="179">
        <v>233.35051000000001</v>
      </c>
      <c r="G44" s="178">
        <v>0</v>
      </c>
      <c r="H44" s="179">
        <v>0</v>
      </c>
      <c r="I44" s="179">
        <v>3719.3700999999983</v>
      </c>
      <c r="J44" s="178">
        <v>0</v>
      </c>
      <c r="K44" s="179">
        <v>0</v>
      </c>
      <c r="L44" s="179">
        <v>5279.3723100000007</v>
      </c>
      <c r="M44" s="178">
        <v>0</v>
      </c>
      <c r="N44" s="179">
        <v>0</v>
      </c>
      <c r="O44" s="180">
        <v>3966.0777400000015</v>
      </c>
    </row>
    <row r="45" spans="1:15" x14ac:dyDescent="0.25">
      <c r="A45" s="176" t="s">
        <v>53</v>
      </c>
      <c r="B45" s="177" t="s">
        <v>445</v>
      </c>
      <c r="C45" s="177">
        <f>_xlfn.XLOOKUP($B45,[104]Actuals!$B:$B,[104]Actuals!C:C)</f>
        <v>0</v>
      </c>
      <c r="D45" s="178">
        <v>0</v>
      </c>
      <c r="E45" s="179">
        <v>63.699230278599991</v>
      </c>
      <c r="F45" s="179">
        <v>0</v>
      </c>
      <c r="G45" s="178">
        <v>0</v>
      </c>
      <c r="H45" s="179">
        <v>1880.5071189115604</v>
      </c>
      <c r="I45" s="179">
        <v>0</v>
      </c>
      <c r="J45" s="178">
        <v>0</v>
      </c>
      <c r="K45" s="179">
        <v>2970.8528617646007</v>
      </c>
      <c r="L45" s="179">
        <v>0</v>
      </c>
      <c r="M45" s="178">
        <v>0</v>
      </c>
      <c r="N45" s="179">
        <v>2770.9041612311903</v>
      </c>
      <c r="O45" s="180">
        <v>0</v>
      </c>
    </row>
    <row r="46" spans="1:15" ht="15.75" thickBot="1" x14ac:dyDescent="0.3">
      <c r="A46" s="186" t="s">
        <v>53</v>
      </c>
      <c r="B46" s="187" t="s">
        <v>446</v>
      </c>
      <c r="C46" s="187">
        <f>[104]Actuals!C96</f>
        <v>0</v>
      </c>
      <c r="D46" s="188">
        <v>0</v>
      </c>
      <c r="E46" s="189">
        <v>0</v>
      </c>
      <c r="F46" s="189">
        <v>4671.8251399999817</v>
      </c>
      <c r="G46" s="188">
        <v>0</v>
      </c>
      <c r="H46" s="189">
        <v>0</v>
      </c>
      <c r="I46" s="189">
        <v>12218.77480000015</v>
      </c>
      <c r="J46" s="188">
        <v>0</v>
      </c>
      <c r="K46" s="189">
        <v>0</v>
      </c>
      <c r="L46" s="189">
        <v>12919.37992000034</v>
      </c>
      <c r="M46" s="188">
        <v>0</v>
      </c>
      <c r="N46" s="189">
        <v>0</v>
      </c>
      <c r="O46" s="190">
        <v>12393.474730000296</v>
      </c>
    </row>
    <row r="47" spans="1:15" x14ac:dyDescent="0.25">
      <c r="A47" s="192" t="s">
        <v>31</v>
      </c>
      <c r="B47" s="193" t="s">
        <v>447</v>
      </c>
      <c r="C47" s="193">
        <f>_xlfn.XLOOKUP($B47,[104]Actuals!$B:$B,[104]Actuals!C:C)</f>
        <v>0</v>
      </c>
      <c r="D47" s="194">
        <v>0</v>
      </c>
      <c r="E47" s="195">
        <v>0</v>
      </c>
      <c r="F47" s="195">
        <v>63.624759999999988</v>
      </c>
      <c r="G47" s="194">
        <v>0</v>
      </c>
      <c r="H47" s="195">
        <v>0</v>
      </c>
      <c r="I47" s="195">
        <v>533.50981999999999</v>
      </c>
      <c r="J47" s="194">
        <v>0</v>
      </c>
      <c r="K47" s="195">
        <v>0</v>
      </c>
      <c r="L47" s="195">
        <v>617.0835600000006</v>
      </c>
      <c r="M47" s="194">
        <v>0</v>
      </c>
      <c r="N47" s="195">
        <v>0</v>
      </c>
      <c r="O47" s="196">
        <v>400.22542999999996</v>
      </c>
    </row>
    <row r="48" spans="1:15" ht="15.75" thickBot="1" x14ac:dyDescent="0.3">
      <c r="A48" s="186" t="s">
        <v>31</v>
      </c>
      <c r="B48" s="187" t="s">
        <v>448</v>
      </c>
      <c r="C48" s="187">
        <f>_xlfn.XLOOKUP($B48,[104]Actuals!$B:$B,[104]Actuals!C:C)</f>
        <v>0</v>
      </c>
      <c r="D48" s="188">
        <v>0</v>
      </c>
      <c r="E48" s="189">
        <v>743.01936222640006</v>
      </c>
      <c r="F48" s="189">
        <v>4259.552050000003</v>
      </c>
      <c r="G48" s="188">
        <v>0</v>
      </c>
      <c r="H48" s="189">
        <v>4473.8742305678397</v>
      </c>
      <c r="I48" s="189">
        <v>8229.7051599999977</v>
      </c>
      <c r="J48" s="188">
        <v>0</v>
      </c>
      <c r="K48" s="189">
        <v>5187.2165348072804</v>
      </c>
      <c r="L48" s="189">
        <v>10180.016860000003</v>
      </c>
      <c r="M48" s="188">
        <v>0</v>
      </c>
      <c r="N48" s="189">
        <v>5404.8677680499904</v>
      </c>
      <c r="O48" s="190">
        <v>9481.4624100000128</v>
      </c>
    </row>
    <row r="49" spans="1:15" x14ac:dyDescent="0.25">
      <c r="A49" s="197" t="s">
        <v>449</v>
      </c>
      <c r="D49" s="198">
        <v>212219.1</v>
      </c>
      <c r="E49" s="199">
        <v>216563.47892456583</v>
      </c>
      <c r="F49" s="199">
        <v>42605.22696999996</v>
      </c>
      <c r="G49" s="198">
        <v>212003.6</v>
      </c>
      <c r="H49" s="199">
        <v>382519.42062434205</v>
      </c>
      <c r="I49" s="199">
        <v>111272.07794999998</v>
      </c>
      <c r="J49" s="198">
        <v>218074</v>
      </c>
      <c r="K49" s="199">
        <v>383284.66145092656</v>
      </c>
      <c r="L49" s="199">
        <v>114157.04026999991</v>
      </c>
      <c r="M49" s="198">
        <v>207503.93</v>
      </c>
      <c r="N49" s="199">
        <v>453619.7350326106</v>
      </c>
      <c r="O49" s="199">
        <v>137653.40773000001</v>
      </c>
    </row>
    <row r="50" spans="1:15" x14ac:dyDescent="0.25">
      <c r="B50" s="200"/>
      <c r="F50" s="199"/>
      <c r="I50" s="199"/>
      <c r="L50" s="199"/>
      <c r="O50" s="199"/>
    </row>
    <row r="52" spans="1:15" x14ac:dyDescent="0.25">
      <c r="A52" t="s">
        <v>114</v>
      </c>
    </row>
    <row r="54" spans="1:15" x14ac:dyDescent="0.25">
      <c r="A54" s="48" t="s">
        <v>490</v>
      </c>
    </row>
    <row r="55" spans="1:15" ht="15.75" x14ac:dyDescent="0.25">
      <c r="A55" s="229" t="s">
        <v>489</v>
      </c>
    </row>
    <row r="56" spans="1:15" ht="15.75" x14ac:dyDescent="0.25">
      <c r="A56" s="230"/>
    </row>
    <row r="57" spans="1:15" ht="15.75" x14ac:dyDescent="0.25">
      <c r="A57" s="229" t="s">
        <v>486</v>
      </c>
    </row>
    <row r="58" spans="1:15" ht="15.75" x14ac:dyDescent="0.25">
      <c r="A58" s="229"/>
    </row>
    <row r="59" spans="1:15" ht="15.75" x14ac:dyDescent="0.25">
      <c r="A59" s="229" t="s">
        <v>482</v>
      </c>
    </row>
    <row r="60" spans="1:15" ht="15.75" x14ac:dyDescent="0.25">
      <c r="A60" s="231" t="s">
        <v>480</v>
      </c>
    </row>
    <row r="61" spans="1:15" ht="15.75" x14ac:dyDescent="0.25">
      <c r="A61" s="231" t="s">
        <v>485</v>
      </c>
    </row>
    <row r="62" spans="1:15" ht="15.75" x14ac:dyDescent="0.25">
      <c r="A62" s="231" t="s">
        <v>479</v>
      </c>
    </row>
    <row r="63" spans="1:15" ht="15.75" x14ac:dyDescent="0.25">
      <c r="A63" s="231" t="s">
        <v>481</v>
      </c>
    </row>
    <row r="64" spans="1:15" ht="15.75" x14ac:dyDescent="0.25">
      <c r="A64" s="231" t="s">
        <v>487</v>
      </c>
    </row>
    <row r="65" spans="1:1" ht="15.75" x14ac:dyDescent="0.25">
      <c r="A65" s="231"/>
    </row>
    <row r="66" spans="1:1" ht="15.75" x14ac:dyDescent="0.25">
      <c r="A66" s="229" t="s">
        <v>488</v>
      </c>
    </row>
    <row r="67" spans="1:1" ht="15.75" x14ac:dyDescent="0.25">
      <c r="A67" s="229"/>
    </row>
    <row r="68" spans="1:1" ht="15.75" x14ac:dyDescent="0.25">
      <c r="A68" s="229" t="s">
        <v>483</v>
      </c>
    </row>
    <row r="70" spans="1:1" ht="15.75" x14ac:dyDescent="0.25">
      <c r="A70" s="229" t="s">
        <v>484</v>
      </c>
    </row>
  </sheetData>
  <mergeCells count="4">
    <mergeCell ref="D1:F1"/>
    <mergeCell ref="G1:I1"/>
    <mergeCell ref="J1:L1"/>
    <mergeCell ref="M1:O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4C79F-AC23-4EBB-8868-45AAD80FDE32}">
  <dimension ref="A1:Z69"/>
  <sheetViews>
    <sheetView workbookViewId="0">
      <pane xSplit="2" ySplit="2" topLeftCell="I4" activePane="bottomRight" state="frozen"/>
      <selection activeCell="A15" sqref="A15"/>
      <selection pane="topRight" activeCell="A15" sqref="A15"/>
      <selection pane="bottomLeft" activeCell="A15" sqref="A15"/>
      <selection pane="bottomRight" activeCell="B17" sqref="B17"/>
    </sheetView>
  </sheetViews>
  <sheetFormatPr defaultRowHeight="15" x14ac:dyDescent="0.25"/>
  <cols>
    <col min="1" max="1" width="50.7109375" customWidth="1"/>
    <col min="2" max="2" width="66.7109375" customWidth="1"/>
    <col min="3" max="26" width="12.7109375" customWidth="1"/>
  </cols>
  <sheetData>
    <row r="1" spans="1:26" s="202" customFormat="1" x14ac:dyDescent="0.25">
      <c r="A1" s="201" t="s">
        <v>129</v>
      </c>
      <c r="B1" s="201" t="s">
        <v>390</v>
      </c>
      <c r="C1" s="316">
        <v>2019</v>
      </c>
      <c r="D1" s="316"/>
      <c r="E1" s="316"/>
      <c r="F1" s="316"/>
      <c r="G1" s="316"/>
      <c r="H1" s="316"/>
      <c r="I1" s="317">
        <v>2020</v>
      </c>
      <c r="J1" s="317"/>
      <c r="K1" s="317"/>
      <c r="L1" s="317"/>
      <c r="M1" s="317"/>
      <c r="N1" s="317"/>
      <c r="O1" s="316">
        <v>2021</v>
      </c>
      <c r="P1" s="316"/>
      <c r="Q1" s="316"/>
      <c r="R1" s="316"/>
      <c r="S1" s="316"/>
      <c r="T1" s="316"/>
      <c r="U1" s="317">
        <v>2022</v>
      </c>
      <c r="V1" s="317"/>
      <c r="W1" s="317"/>
      <c r="X1" s="317"/>
      <c r="Y1" s="317"/>
      <c r="Z1" s="317"/>
    </row>
    <row r="2" spans="1:26" s="205" customFormat="1" ht="45.75" thickBot="1" x14ac:dyDescent="0.3">
      <c r="A2" s="201" t="s">
        <v>129</v>
      </c>
      <c r="B2" s="201" t="s">
        <v>390</v>
      </c>
      <c r="C2" s="203" t="s">
        <v>450</v>
      </c>
      <c r="D2" s="203" t="s">
        <v>451</v>
      </c>
      <c r="E2" s="203" t="s">
        <v>452</v>
      </c>
      <c r="F2" s="203" t="s">
        <v>453</v>
      </c>
      <c r="G2" s="203" t="s">
        <v>454</v>
      </c>
      <c r="H2" s="203" t="s">
        <v>455</v>
      </c>
      <c r="I2" s="204" t="s">
        <v>456</v>
      </c>
      <c r="J2" s="204" t="s">
        <v>457</v>
      </c>
      <c r="K2" s="204" t="s">
        <v>458</v>
      </c>
      <c r="L2" s="204" t="s">
        <v>459</v>
      </c>
      <c r="M2" s="204" t="s">
        <v>460</v>
      </c>
      <c r="N2" s="204" t="s">
        <v>461</v>
      </c>
      <c r="O2" s="203" t="s">
        <v>462</v>
      </c>
      <c r="P2" s="203" t="s">
        <v>463</v>
      </c>
      <c r="Q2" s="203" t="s">
        <v>464</v>
      </c>
      <c r="R2" s="203" t="s">
        <v>465</v>
      </c>
      <c r="S2" s="203" t="s">
        <v>466</v>
      </c>
      <c r="T2" s="203" t="s">
        <v>467</v>
      </c>
      <c r="U2" s="204" t="s">
        <v>468</v>
      </c>
      <c r="V2" s="204" t="s">
        <v>469</v>
      </c>
      <c r="W2" s="204" t="s">
        <v>470</v>
      </c>
      <c r="X2" s="204" t="s">
        <v>471</v>
      </c>
      <c r="Y2" s="204" t="s">
        <v>472</v>
      </c>
      <c r="Z2" s="204" t="s">
        <v>473</v>
      </c>
    </row>
    <row r="3" spans="1:26" s="205" customFormat="1" ht="15.75" thickBot="1" x14ac:dyDescent="0.3">
      <c r="A3" s="206" t="s">
        <v>60</v>
      </c>
      <c r="B3" s="207" t="s">
        <v>404</v>
      </c>
      <c r="C3" s="208">
        <v>2.6259261600000001</v>
      </c>
      <c r="D3" s="208">
        <v>0</v>
      </c>
      <c r="E3" s="208">
        <v>0</v>
      </c>
      <c r="F3" s="208">
        <v>0</v>
      </c>
      <c r="G3" s="208">
        <v>2.6259261600000001</v>
      </c>
      <c r="H3" s="208">
        <v>0</v>
      </c>
      <c r="I3" s="208">
        <v>342.97535349000009</v>
      </c>
      <c r="J3" s="208">
        <v>0</v>
      </c>
      <c r="K3" s="208">
        <v>0</v>
      </c>
      <c r="L3" s="208">
        <v>0</v>
      </c>
      <c r="M3" s="208">
        <v>342.97535349000009</v>
      </c>
      <c r="N3" s="208">
        <v>0</v>
      </c>
      <c r="O3" s="208">
        <v>37.919001956999999</v>
      </c>
      <c r="P3" s="208">
        <v>5.3970099999999999</v>
      </c>
      <c r="Q3" s="208">
        <v>0</v>
      </c>
      <c r="R3" s="208">
        <v>0</v>
      </c>
      <c r="S3" s="208">
        <v>37.919001956999999</v>
      </c>
      <c r="T3" s="208">
        <v>5.3970099999999999</v>
      </c>
      <c r="U3" s="208">
        <v>1485.832307373</v>
      </c>
      <c r="V3" s="208">
        <v>1818.6956300000006</v>
      </c>
      <c r="W3" s="208">
        <v>0</v>
      </c>
      <c r="X3" s="208">
        <v>0</v>
      </c>
      <c r="Y3" s="208">
        <v>1485.832307373</v>
      </c>
      <c r="Z3" s="209">
        <v>1818.6956300000006</v>
      </c>
    </row>
    <row r="4" spans="1:26" s="205" customFormat="1" x14ac:dyDescent="0.25">
      <c r="A4" s="210" t="s">
        <v>11</v>
      </c>
      <c r="B4" s="211" t="s">
        <v>405</v>
      </c>
      <c r="C4" s="212">
        <v>558.75448152580009</v>
      </c>
      <c r="D4" s="212">
        <v>0</v>
      </c>
      <c r="E4" s="212">
        <v>1110.6108000000002</v>
      </c>
      <c r="F4" s="212">
        <v>0</v>
      </c>
      <c r="G4" s="212">
        <v>-551.85631847420007</v>
      </c>
      <c r="H4" s="212">
        <v>0</v>
      </c>
      <c r="I4" s="212">
        <v>1040.1744757620004</v>
      </c>
      <c r="J4" s="212">
        <v>0</v>
      </c>
      <c r="K4" s="212">
        <v>536.40665515289197</v>
      </c>
      <c r="L4" s="212">
        <v>0</v>
      </c>
      <c r="M4" s="212">
        <v>503.76782060910841</v>
      </c>
      <c r="N4" s="212">
        <v>0</v>
      </c>
      <c r="O4" s="212">
        <v>398.8321584077197</v>
      </c>
      <c r="P4" s="212">
        <v>0</v>
      </c>
      <c r="Q4" s="212">
        <v>553.61505087088381</v>
      </c>
      <c r="R4" s="212">
        <v>0</v>
      </c>
      <c r="S4" s="212">
        <v>-154.7828924631641</v>
      </c>
      <c r="T4" s="212">
        <v>0</v>
      </c>
      <c r="U4" s="212">
        <v>541.51164186079984</v>
      </c>
      <c r="V4" s="212">
        <v>0</v>
      </c>
      <c r="W4" s="212">
        <v>568.012297710604</v>
      </c>
      <c r="X4" s="212">
        <v>0</v>
      </c>
      <c r="Y4" s="212">
        <v>-26.500655849804161</v>
      </c>
      <c r="Z4" s="213">
        <v>0</v>
      </c>
    </row>
    <row r="5" spans="1:26" s="205" customFormat="1" x14ac:dyDescent="0.25">
      <c r="A5" s="214" t="s">
        <v>11</v>
      </c>
      <c r="B5" s="215" t="s">
        <v>406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7">
        <v>0</v>
      </c>
    </row>
    <row r="6" spans="1:26" s="205" customFormat="1" x14ac:dyDescent="0.25">
      <c r="A6" s="214" t="s">
        <v>11</v>
      </c>
      <c r="B6" s="215" t="s">
        <v>407</v>
      </c>
      <c r="C6" s="216">
        <v>5.6004218465999989</v>
      </c>
      <c r="D6" s="216">
        <v>0</v>
      </c>
      <c r="E6" s="216">
        <v>0</v>
      </c>
      <c r="F6" s="216">
        <v>0</v>
      </c>
      <c r="G6" s="216">
        <v>5.6004218465999989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3.3358936530000007</v>
      </c>
      <c r="V6" s="216">
        <v>0</v>
      </c>
      <c r="W6" s="216">
        <v>0</v>
      </c>
      <c r="X6" s="216">
        <v>0</v>
      </c>
      <c r="Y6" s="216">
        <v>3.3358936530000007</v>
      </c>
      <c r="Z6" s="217">
        <v>0</v>
      </c>
    </row>
    <row r="7" spans="1:26" s="205" customFormat="1" x14ac:dyDescent="0.25">
      <c r="A7" s="214" t="s">
        <v>11</v>
      </c>
      <c r="B7" s="215" t="s">
        <v>408</v>
      </c>
      <c r="C7" s="216">
        <v>793.58004415200048</v>
      </c>
      <c r="D7" s="216">
        <v>0</v>
      </c>
      <c r="E7" s="216">
        <v>4884.2145</v>
      </c>
      <c r="F7" s="216">
        <v>0</v>
      </c>
      <c r="G7" s="216">
        <v>-4090.6344558479996</v>
      </c>
      <c r="H7" s="216">
        <v>0</v>
      </c>
      <c r="I7" s="216">
        <v>862.99165950499946</v>
      </c>
      <c r="J7" s="216">
        <v>0</v>
      </c>
      <c r="K7" s="216">
        <v>1725.6525087771431</v>
      </c>
      <c r="L7" s="216">
        <v>0</v>
      </c>
      <c r="M7" s="216">
        <v>-862.66084927214365</v>
      </c>
      <c r="N7" s="216">
        <v>0</v>
      </c>
      <c r="O7" s="216">
        <v>1131.1920645149987</v>
      </c>
      <c r="P7" s="216">
        <v>0</v>
      </c>
      <c r="Q7" s="216">
        <v>1781.0129539869777</v>
      </c>
      <c r="R7" s="216">
        <v>0</v>
      </c>
      <c r="S7" s="216">
        <v>-649.82088947197894</v>
      </c>
      <c r="T7" s="216">
        <v>0</v>
      </c>
      <c r="U7" s="216">
        <v>882.70498439999972</v>
      </c>
      <c r="V7" s="216">
        <v>0</v>
      </c>
      <c r="W7" s="216">
        <v>1827.3297639851039</v>
      </c>
      <c r="X7" s="216">
        <v>0</v>
      </c>
      <c r="Y7" s="216">
        <v>-944.62477958510419</v>
      </c>
      <c r="Z7" s="217">
        <v>0</v>
      </c>
    </row>
    <row r="8" spans="1:26" s="205" customFormat="1" x14ac:dyDescent="0.25">
      <c r="A8" s="214" t="s">
        <v>11</v>
      </c>
      <c r="B8" s="215" t="s">
        <v>409</v>
      </c>
      <c r="C8" s="216">
        <v>0</v>
      </c>
      <c r="D8" s="216">
        <v>1461.1782900000005</v>
      </c>
      <c r="E8" s="216">
        <v>0</v>
      </c>
      <c r="F8" s="216">
        <v>2373.2656000000002</v>
      </c>
      <c r="G8" s="216">
        <v>0</v>
      </c>
      <c r="H8" s="216">
        <v>-912.08730999999966</v>
      </c>
      <c r="I8" s="216">
        <v>0</v>
      </c>
      <c r="J8" s="216">
        <v>3413.7699900000043</v>
      </c>
      <c r="K8" s="216">
        <v>0</v>
      </c>
      <c r="L8" s="216">
        <v>2436.021580542264</v>
      </c>
      <c r="M8" s="216">
        <v>0</v>
      </c>
      <c r="N8" s="216">
        <v>977.74840945774031</v>
      </c>
      <c r="O8" s="216">
        <v>0</v>
      </c>
      <c r="P8" s="216">
        <v>2840.5365999999635</v>
      </c>
      <c r="Q8" s="216">
        <v>0</v>
      </c>
      <c r="R8" s="216">
        <v>2435.3861455602764</v>
      </c>
      <c r="S8" s="216">
        <v>0</v>
      </c>
      <c r="T8" s="216">
        <v>405.15045443968711</v>
      </c>
      <c r="U8" s="216">
        <v>0</v>
      </c>
      <c r="V8" s="216">
        <v>3726.3878299999951</v>
      </c>
      <c r="W8" s="216">
        <v>0</v>
      </c>
      <c r="X8" s="216">
        <v>2343.1543371016705</v>
      </c>
      <c r="Y8" s="216">
        <v>0</v>
      </c>
      <c r="Z8" s="217">
        <v>1383.2334928983246</v>
      </c>
    </row>
    <row r="9" spans="1:26" s="205" customFormat="1" x14ac:dyDescent="0.25">
      <c r="A9" s="214" t="s">
        <v>11</v>
      </c>
      <c r="B9" s="215" t="s">
        <v>410</v>
      </c>
      <c r="C9" s="216">
        <v>270.38611600000002</v>
      </c>
      <c r="D9" s="216">
        <v>0</v>
      </c>
      <c r="E9" s="216">
        <v>0</v>
      </c>
      <c r="F9" s="216">
        <v>0</v>
      </c>
      <c r="G9" s="216">
        <v>270.38611600000002</v>
      </c>
      <c r="H9" s="216">
        <v>0</v>
      </c>
      <c r="I9" s="216">
        <v>1190.5992808368801</v>
      </c>
      <c r="J9" s="216">
        <v>0</v>
      </c>
      <c r="K9" s="216">
        <v>0</v>
      </c>
      <c r="L9" s="216">
        <v>0</v>
      </c>
      <c r="M9" s="216">
        <v>1190.5992808368801</v>
      </c>
      <c r="N9" s="216">
        <v>0</v>
      </c>
      <c r="O9" s="216">
        <v>1445.6220679375001</v>
      </c>
      <c r="P9" s="216">
        <v>0</v>
      </c>
      <c r="Q9" s="216">
        <v>0</v>
      </c>
      <c r="R9" s="216">
        <v>0</v>
      </c>
      <c r="S9" s="216">
        <v>1445.6220679375001</v>
      </c>
      <c r="T9" s="216">
        <v>0</v>
      </c>
      <c r="U9" s="216">
        <v>1632.1992678860001</v>
      </c>
      <c r="V9" s="216">
        <v>0</v>
      </c>
      <c r="W9" s="216">
        <v>0</v>
      </c>
      <c r="X9" s="216">
        <v>0</v>
      </c>
      <c r="Y9" s="216">
        <v>1632.1992678860001</v>
      </c>
      <c r="Z9" s="217">
        <v>0</v>
      </c>
    </row>
    <row r="10" spans="1:26" s="205" customFormat="1" ht="15.75" thickBot="1" x14ac:dyDescent="0.3">
      <c r="A10" s="218" t="s">
        <v>11</v>
      </c>
      <c r="B10" s="219" t="s">
        <v>411</v>
      </c>
      <c r="C10" s="220">
        <v>0</v>
      </c>
      <c r="D10" s="220">
        <v>0</v>
      </c>
      <c r="E10" s="220">
        <v>0</v>
      </c>
      <c r="F10" s="220">
        <v>0</v>
      </c>
      <c r="G10" s="220">
        <v>0</v>
      </c>
      <c r="H10" s="220"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0</v>
      </c>
      <c r="N10" s="220">
        <v>0</v>
      </c>
      <c r="O10" s="220">
        <v>0</v>
      </c>
      <c r="P10" s="220">
        <v>0</v>
      </c>
      <c r="Q10" s="220">
        <v>0</v>
      </c>
      <c r="R10" s="220">
        <v>0</v>
      </c>
      <c r="S10" s="220">
        <v>0</v>
      </c>
      <c r="T10" s="220">
        <v>0</v>
      </c>
      <c r="U10" s="220">
        <v>5239.817528908201</v>
      </c>
      <c r="V10" s="220">
        <v>0</v>
      </c>
      <c r="W10" s="220">
        <v>0</v>
      </c>
      <c r="X10" s="220">
        <v>0</v>
      </c>
      <c r="Y10" s="220">
        <v>5239.817528908201</v>
      </c>
      <c r="Z10" s="221">
        <v>0</v>
      </c>
    </row>
    <row r="11" spans="1:26" s="205" customFormat="1" x14ac:dyDescent="0.25">
      <c r="A11" s="210" t="s">
        <v>48</v>
      </c>
      <c r="B11" s="211" t="s">
        <v>412</v>
      </c>
      <c r="C11" s="212">
        <v>0</v>
      </c>
      <c r="D11" s="212">
        <v>0</v>
      </c>
      <c r="E11" s="212">
        <v>3571.27</v>
      </c>
      <c r="F11" s="212">
        <v>0</v>
      </c>
      <c r="G11" s="212">
        <v>-3571.27</v>
      </c>
      <c r="H11" s="212">
        <v>0</v>
      </c>
      <c r="I11" s="212">
        <v>1024.4793000000009</v>
      </c>
      <c r="J11" s="212">
        <v>0</v>
      </c>
      <c r="K11" s="212">
        <v>1728.36</v>
      </c>
      <c r="L11" s="212">
        <v>0</v>
      </c>
      <c r="M11" s="212">
        <v>-703.88069999999902</v>
      </c>
      <c r="N11" s="212">
        <v>0</v>
      </c>
      <c r="O11" s="212">
        <v>2086.6927699999987</v>
      </c>
      <c r="P11" s="212">
        <v>0</v>
      </c>
      <c r="Q11" s="212">
        <v>1783.81</v>
      </c>
      <c r="R11" s="212">
        <v>0</v>
      </c>
      <c r="S11" s="212">
        <v>302.8827699999988</v>
      </c>
      <c r="T11" s="212">
        <v>0</v>
      </c>
      <c r="U11" s="212">
        <v>3856.1621400000045</v>
      </c>
      <c r="V11" s="212">
        <v>0</v>
      </c>
      <c r="W11" s="212">
        <v>1830.2</v>
      </c>
      <c r="X11" s="212">
        <v>0</v>
      </c>
      <c r="Y11" s="212">
        <v>2025.9621400000044</v>
      </c>
      <c r="Z11" s="213">
        <v>0</v>
      </c>
    </row>
    <row r="12" spans="1:26" s="205" customFormat="1" ht="30" x14ac:dyDescent="0.25">
      <c r="A12" s="214" t="s">
        <v>108</v>
      </c>
      <c r="B12" s="215" t="s">
        <v>34</v>
      </c>
      <c r="C12" s="216">
        <v>1486.5664400000001</v>
      </c>
      <c r="D12" s="216">
        <v>0</v>
      </c>
      <c r="E12" s="216">
        <v>0</v>
      </c>
      <c r="F12" s="216">
        <v>0</v>
      </c>
      <c r="G12" s="216">
        <v>1486.5664400000001</v>
      </c>
      <c r="H12" s="216">
        <v>0</v>
      </c>
      <c r="I12" s="216">
        <v>2109.6448697100009</v>
      </c>
      <c r="J12" s="216">
        <v>23.687260000000002</v>
      </c>
      <c r="K12" s="216">
        <v>0</v>
      </c>
      <c r="L12" s="216">
        <v>0</v>
      </c>
      <c r="M12" s="216">
        <v>2109.6448697100009</v>
      </c>
      <c r="N12" s="216">
        <v>23.687260000000002</v>
      </c>
      <c r="O12" s="216">
        <v>39637.866602072951</v>
      </c>
      <c r="P12" s="216">
        <v>517.32579000000021</v>
      </c>
      <c r="Q12" s="216">
        <v>0</v>
      </c>
      <c r="R12" s="216">
        <v>0</v>
      </c>
      <c r="S12" s="216">
        <v>39637.866602072951</v>
      </c>
      <c r="T12" s="216">
        <v>517.32579000000021</v>
      </c>
      <c r="U12" s="216">
        <v>93261.426215062093</v>
      </c>
      <c r="V12" s="216">
        <v>3220.8251899999996</v>
      </c>
      <c r="W12" s="216">
        <v>0</v>
      </c>
      <c r="X12" s="216">
        <v>0</v>
      </c>
      <c r="Y12" s="216">
        <v>93261.426215062093</v>
      </c>
      <c r="Z12" s="217">
        <v>3220.8251899999996</v>
      </c>
    </row>
    <row r="13" spans="1:26" s="205" customFormat="1" x14ac:dyDescent="0.25">
      <c r="A13" s="214" t="s">
        <v>48</v>
      </c>
      <c r="B13" s="215" t="s">
        <v>413</v>
      </c>
      <c r="C13" s="216">
        <v>3857.9507499999895</v>
      </c>
      <c r="D13" s="216">
        <v>0</v>
      </c>
      <c r="E13" s="216">
        <v>0</v>
      </c>
      <c r="F13" s="216">
        <v>0</v>
      </c>
      <c r="G13" s="216">
        <v>3857.9507499999895</v>
      </c>
      <c r="H13" s="216">
        <v>0</v>
      </c>
      <c r="I13" s="216">
        <v>6743.698309999997</v>
      </c>
      <c r="J13" s="216">
        <v>0</v>
      </c>
      <c r="K13" s="216">
        <v>0</v>
      </c>
      <c r="L13" s="216">
        <v>0</v>
      </c>
      <c r="M13" s="216">
        <v>6743.698309999997</v>
      </c>
      <c r="N13" s="216">
        <v>0</v>
      </c>
      <c r="O13" s="216">
        <v>6655.3795499999969</v>
      </c>
      <c r="P13" s="216">
        <v>0</v>
      </c>
      <c r="Q13" s="216">
        <v>0</v>
      </c>
      <c r="R13" s="216">
        <v>0</v>
      </c>
      <c r="S13" s="216">
        <v>6655.3795499999969</v>
      </c>
      <c r="T13" s="216">
        <v>0</v>
      </c>
      <c r="U13" s="216">
        <v>664.94144999999992</v>
      </c>
      <c r="V13" s="216">
        <v>0</v>
      </c>
      <c r="W13" s="216">
        <v>0</v>
      </c>
      <c r="X13" s="216">
        <v>0</v>
      </c>
      <c r="Y13" s="216">
        <v>664.94144999999992</v>
      </c>
      <c r="Z13" s="217">
        <v>0</v>
      </c>
    </row>
    <row r="14" spans="1:26" s="205" customFormat="1" x14ac:dyDescent="0.25">
      <c r="A14" s="214" t="s">
        <v>48</v>
      </c>
      <c r="B14" s="215" t="s">
        <v>414</v>
      </c>
      <c r="C14" s="216">
        <v>1352.4576535020008</v>
      </c>
      <c r="D14" s="216">
        <v>0</v>
      </c>
      <c r="E14" s="216">
        <v>0</v>
      </c>
      <c r="F14" s="216">
        <v>0</v>
      </c>
      <c r="G14" s="216">
        <v>1352.4576535020008</v>
      </c>
      <c r="H14" s="216">
        <v>0</v>
      </c>
      <c r="I14" s="216">
        <v>5173.9517155650019</v>
      </c>
      <c r="J14" s="216">
        <v>0</v>
      </c>
      <c r="K14" s="216">
        <v>0</v>
      </c>
      <c r="L14" s="216">
        <v>0</v>
      </c>
      <c r="M14" s="216">
        <v>5173.9517155650019</v>
      </c>
      <c r="N14" s="216">
        <v>0</v>
      </c>
      <c r="O14" s="216">
        <v>2098.595094490001</v>
      </c>
      <c r="P14" s="216">
        <v>0</v>
      </c>
      <c r="Q14" s="216">
        <v>0</v>
      </c>
      <c r="R14" s="216">
        <v>0</v>
      </c>
      <c r="S14" s="216">
        <v>2098.595094490001</v>
      </c>
      <c r="T14" s="216">
        <v>0</v>
      </c>
      <c r="U14" s="216">
        <v>2510.0937669539981</v>
      </c>
      <c r="V14" s="216">
        <v>0</v>
      </c>
      <c r="W14" s="216">
        <v>0</v>
      </c>
      <c r="X14" s="216">
        <v>0</v>
      </c>
      <c r="Y14" s="216">
        <v>2510.0937669539981</v>
      </c>
      <c r="Z14" s="217">
        <v>0</v>
      </c>
    </row>
    <row r="15" spans="1:26" s="205" customFormat="1" x14ac:dyDescent="0.25">
      <c r="A15" s="214" t="s">
        <v>48</v>
      </c>
      <c r="B15" s="215" t="s">
        <v>415</v>
      </c>
      <c r="C15" s="216">
        <v>193.75760095000001</v>
      </c>
      <c r="D15" s="216">
        <v>0</v>
      </c>
      <c r="E15" s="216">
        <v>0</v>
      </c>
      <c r="F15" s="216">
        <v>0</v>
      </c>
      <c r="G15" s="216">
        <v>193.75760095000001</v>
      </c>
      <c r="H15" s="216">
        <v>0</v>
      </c>
      <c r="I15" s="216">
        <v>3609.6353259700008</v>
      </c>
      <c r="J15" s="216">
        <v>376.6456</v>
      </c>
      <c r="K15" s="216">
        <v>0</v>
      </c>
      <c r="L15" s="216">
        <v>0</v>
      </c>
      <c r="M15" s="216">
        <v>3609.6353259700008</v>
      </c>
      <c r="N15" s="216">
        <v>376.6456</v>
      </c>
      <c r="O15" s="216">
        <v>13423.749161961006</v>
      </c>
      <c r="P15" s="216">
        <v>1490.4570699999995</v>
      </c>
      <c r="Q15" s="216">
        <v>0</v>
      </c>
      <c r="R15" s="216">
        <v>0</v>
      </c>
      <c r="S15" s="216">
        <v>13423.749161961006</v>
      </c>
      <c r="T15" s="216">
        <v>1490.4570699999995</v>
      </c>
      <c r="U15" s="216">
        <v>2943.1471130929981</v>
      </c>
      <c r="V15" s="216">
        <v>1425.3297599999999</v>
      </c>
      <c r="W15" s="216">
        <v>0</v>
      </c>
      <c r="X15" s="216">
        <v>0</v>
      </c>
      <c r="Y15" s="216">
        <v>2943.1471130929981</v>
      </c>
      <c r="Z15" s="217">
        <v>1425.3297599999999</v>
      </c>
    </row>
    <row r="16" spans="1:26" s="205" customFormat="1" x14ac:dyDescent="0.25">
      <c r="A16" s="214" t="s">
        <v>48</v>
      </c>
      <c r="B16" s="215" t="s">
        <v>416</v>
      </c>
      <c r="C16" s="216">
        <v>3612.289212103999</v>
      </c>
      <c r="D16" s="216">
        <v>0</v>
      </c>
      <c r="E16" s="216">
        <v>23533.033500000005</v>
      </c>
      <c r="F16" s="216">
        <v>0</v>
      </c>
      <c r="G16" s="216">
        <v>-19920.744287896006</v>
      </c>
      <c r="H16" s="216">
        <v>0</v>
      </c>
      <c r="I16" s="216">
        <v>9388.291540070004</v>
      </c>
      <c r="J16" s="216">
        <v>0</v>
      </c>
      <c r="K16" s="216">
        <v>10567.529801371329</v>
      </c>
      <c r="L16" s="216">
        <v>0</v>
      </c>
      <c r="M16" s="216">
        <v>-1179.2382613013251</v>
      </c>
      <c r="N16" s="216">
        <v>0</v>
      </c>
      <c r="O16" s="216">
        <v>11120.865752092548</v>
      </c>
      <c r="P16" s="216">
        <v>0</v>
      </c>
      <c r="Q16" s="216">
        <v>10906.545421026225</v>
      </c>
      <c r="R16" s="216">
        <v>0</v>
      </c>
      <c r="S16" s="216">
        <v>214.32033106632298</v>
      </c>
      <c r="T16" s="216">
        <v>0</v>
      </c>
      <c r="U16" s="216">
        <v>24809.320555404582</v>
      </c>
      <c r="V16" s="216">
        <v>153.30580999999987</v>
      </c>
      <c r="W16" s="216">
        <v>11190.179737593528</v>
      </c>
      <c r="X16" s="216">
        <v>0</v>
      </c>
      <c r="Y16" s="216">
        <v>13619.140817811054</v>
      </c>
      <c r="Z16" s="217">
        <v>153.30580999999987</v>
      </c>
    </row>
    <row r="17" spans="1:26" s="205" customFormat="1" x14ac:dyDescent="0.25">
      <c r="A17" s="214" t="s">
        <v>48</v>
      </c>
      <c r="B17" s="215" t="s">
        <v>417</v>
      </c>
      <c r="C17" s="216">
        <v>0</v>
      </c>
      <c r="D17" s="216">
        <v>922.70114000000046</v>
      </c>
      <c r="E17" s="216">
        <v>0</v>
      </c>
      <c r="F17" s="216">
        <v>0</v>
      </c>
      <c r="G17" s="216">
        <v>0</v>
      </c>
      <c r="H17" s="216">
        <v>922.70114000000046</v>
      </c>
      <c r="I17" s="216">
        <v>0</v>
      </c>
      <c r="J17" s="216">
        <v>3304.8642000000036</v>
      </c>
      <c r="K17" s="216">
        <v>0</v>
      </c>
      <c r="L17" s="216">
        <v>0</v>
      </c>
      <c r="M17" s="216">
        <v>0</v>
      </c>
      <c r="N17" s="216">
        <v>3304.8642000000036</v>
      </c>
      <c r="O17" s="216">
        <v>0</v>
      </c>
      <c r="P17" s="216">
        <v>3721.868009999996</v>
      </c>
      <c r="Q17" s="216">
        <v>0</v>
      </c>
      <c r="R17" s="216">
        <v>0</v>
      </c>
      <c r="S17" s="216">
        <v>0</v>
      </c>
      <c r="T17" s="216">
        <v>3721.868009999996</v>
      </c>
      <c r="U17" s="216">
        <v>0</v>
      </c>
      <c r="V17" s="216">
        <v>1987.372769999999</v>
      </c>
      <c r="W17" s="216">
        <v>0</v>
      </c>
      <c r="X17" s="216">
        <v>0</v>
      </c>
      <c r="Y17" s="216">
        <v>0</v>
      </c>
      <c r="Z17" s="217">
        <v>1987.372769999999</v>
      </c>
    </row>
    <row r="18" spans="1:26" s="205" customFormat="1" x14ac:dyDescent="0.25">
      <c r="A18" s="214" t="s">
        <v>48</v>
      </c>
      <c r="B18" s="215" t="s">
        <v>418</v>
      </c>
      <c r="C18" s="216">
        <v>0</v>
      </c>
      <c r="D18" s="216">
        <v>592.2576499999999</v>
      </c>
      <c r="E18" s="216">
        <v>0</v>
      </c>
      <c r="F18" s="216">
        <v>0</v>
      </c>
      <c r="G18" s="216">
        <v>0</v>
      </c>
      <c r="H18" s="216">
        <v>592.2576499999999</v>
      </c>
      <c r="I18" s="216">
        <v>0</v>
      </c>
      <c r="J18" s="216">
        <v>5077.6503599999996</v>
      </c>
      <c r="K18" s="216">
        <v>0</v>
      </c>
      <c r="L18" s="216">
        <v>0</v>
      </c>
      <c r="M18" s="216">
        <v>0</v>
      </c>
      <c r="N18" s="216">
        <v>5077.6503599999996</v>
      </c>
      <c r="O18" s="216">
        <v>0</v>
      </c>
      <c r="P18" s="216">
        <v>7895.6403500000069</v>
      </c>
      <c r="Q18" s="216">
        <v>0</v>
      </c>
      <c r="R18" s="216">
        <v>0</v>
      </c>
      <c r="S18" s="216">
        <v>0</v>
      </c>
      <c r="T18" s="216">
        <v>7895.6403500000069</v>
      </c>
      <c r="U18" s="216">
        <v>0</v>
      </c>
      <c r="V18" s="216">
        <v>3551.8331500000004</v>
      </c>
      <c r="W18" s="216">
        <v>0</v>
      </c>
      <c r="X18" s="216">
        <v>0</v>
      </c>
      <c r="Y18" s="216">
        <v>0</v>
      </c>
      <c r="Z18" s="217">
        <v>3551.8331500000004</v>
      </c>
    </row>
    <row r="19" spans="1:26" s="205" customFormat="1" x14ac:dyDescent="0.25">
      <c r="A19" s="214" t="s">
        <v>48</v>
      </c>
      <c r="B19" s="215" t="s">
        <v>419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1754.16309</v>
      </c>
      <c r="K19" s="216">
        <v>0</v>
      </c>
      <c r="L19" s="216">
        <v>0</v>
      </c>
      <c r="M19" s="216">
        <v>0</v>
      </c>
      <c r="N19" s="216">
        <v>1754.16309</v>
      </c>
      <c r="O19" s="216">
        <v>0</v>
      </c>
      <c r="P19" s="216">
        <v>8937.1580699999977</v>
      </c>
      <c r="Q19" s="216">
        <v>0</v>
      </c>
      <c r="R19" s="216">
        <v>0</v>
      </c>
      <c r="S19" s="216">
        <v>0</v>
      </c>
      <c r="T19" s="216">
        <v>8937.1580699999977</v>
      </c>
      <c r="U19" s="216">
        <v>0</v>
      </c>
      <c r="V19" s="216">
        <v>12052.245819999995</v>
      </c>
      <c r="W19" s="216">
        <v>0</v>
      </c>
      <c r="X19" s="216">
        <v>0</v>
      </c>
      <c r="Y19" s="216">
        <v>0</v>
      </c>
      <c r="Z19" s="217">
        <v>12052.245819999995</v>
      </c>
    </row>
    <row r="20" spans="1:26" s="205" customFormat="1" x14ac:dyDescent="0.25">
      <c r="A20" s="214" t="s">
        <v>48</v>
      </c>
      <c r="B20" s="215" t="s">
        <v>420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746.19850999999994</v>
      </c>
      <c r="K20" s="216">
        <v>0</v>
      </c>
      <c r="L20" s="216">
        <v>0</v>
      </c>
      <c r="M20" s="216">
        <v>0</v>
      </c>
      <c r="N20" s="216">
        <v>746.19850999999994</v>
      </c>
      <c r="O20" s="216">
        <v>0</v>
      </c>
      <c r="P20" s="216">
        <v>744.3810899999994</v>
      </c>
      <c r="Q20" s="216">
        <v>0</v>
      </c>
      <c r="R20" s="216">
        <v>0</v>
      </c>
      <c r="S20" s="216">
        <v>0</v>
      </c>
      <c r="T20" s="216">
        <v>744.3810899999994</v>
      </c>
      <c r="U20" s="216">
        <v>0</v>
      </c>
      <c r="V20" s="216">
        <v>759.1232399999999</v>
      </c>
      <c r="W20" s="216">
        <v>0</v>
      </c>
      <c r="X20" s="216">
        <v>0</v>
      </c>
      <c r="Y20" s="216">
        <v>0</v>
      </c>
      <c r="Z20" s="217">
        <v>759.1232399999999</v>
      </c>
    </row>
    <row r="21" spans="1:26" s="205" customFormat="1" x14ac:dyDescent="0.25">
      <c r="A21" s="214" t="s">
        <v>109</v>
      </c>
      <c r="B21" s="215" t="s">
        <v>421</v>
      </c>
      <c r="C21" s="216">
        <v>197.60047</v>
      </c>
      <c r="D21" s="216">
        <v>0</v>
      </c>
      <c r="E21" s="216">
        <v>0</v>
      </c>
      <c r="F21" s="216">
        <v>0</v>
      </c>
      <c r="G21" s="216">
        <v>197.60047</v>
      </c>
      <c r="H21" s="216">
        <v>0</v>
      </c>
      <c r="I21" s="216">
        <v>39293.426566559989</v>
      </c>
      <c r="J21" s="216">
        <v>0</v>
      </c>
      <c r="K21" s="216">
        <v>0</v>
      </c>
      <c r="L21" s="216">
        <v>0</v>
      </c>
      <c r="M21" s="216">
        <v>39293.426566559989</v>
      </c>
      <c r="N21" s="216">
        <v>0</v>
      </c>
      <c r="O21" s="216">
        <v>70533.584512874993</v>
      </c>
      <c r="P21" s="216">
        <v>0.20241999999999688</v>
      </c>
      <c r="Q21" s="216">
        <v>0</v>
      </c>
      <c r="R21" s="216">
        <v>0</v>
      </c>
      <c r="S21" s="216">
        <v>70533.584512874993</v>
      </c>
      <c r="T21" s="216">
        <v>0.20241999999999688</v>
      </c>
      <c r="U21" s="216">
        <v>131207.93997127799</v>
      </c>
      <c r="V21" s="216">
        <v>175.68126000000009</v>
      </c>
      <c r="W21" s="216">
        <v>0</v>
      </c>
      <c r="X21" s="216">
        <v>0</v>
      </c>
      <c r="Y21" s="216">
        <v>131207.93997127799</v>
      </c>
      <c r="Z21" s="217">
        <v>175.68126000000009</v>
      </c>
    </row>
    <row r="22" spans="1:26" s="205" customFormat="1" x14ac:dyDescent="0.25">
      <c r="A22" s="214" t="s">
        <v>48</v>
      </c>
      <c r="B22" s="215" t="s">
        <v>422</v>
      </c>
      <c r="C22" s="216">
        <v>124653.6016853555</v>
      </c>
      <c r="D22" s="216">
        <v>1587.2239699999959</v>
      </c>
      <c r="E22" s="216">
        <v>114398.861</v>
      </c>
      <c r="F22" s="216">
        <v>5306.9188000000004</v>
      </c>
      <c r="G22" s="216">
        <v>10254.7406853555</v>
      </c>
      <c r="H22" s="216">
        <v>-3719.6948300000045</v>
      </c>
      <c r="I22" s="216">
        <v>137412.2258485904</v>
      </c>
      <c r="J22" s="216">
        <v>3370.2139399999933</v>
      </c>
      <c r="K22" s="216">
        <v>54759.169873551939</v>
      </c>
      <c r="L22" s="216">
        <v>5447.5155719075001</v>
      </c>
      <c r="M22" s="216">
        <v>82653.055975038471</v>
      </c>
      <c r="N22" s="216">
        <v>-2077.3016319075068</v>
      </c>
      <c r="O22" s="216">
        <v>96479.284833477344</v>
      </c>
      <c r="P22" s="216">
        <v>2400.6155199999885</v>
      </c>
      <c r="Q22" s="216">
        <v>56515.892045658889</v>
      </c>
      <c r="R22" s="216">
        <v>5413.6732176251517</v>
      </c>
      <c r="S22" s="216">
        <v>39963.392787818455</v>
      </c>
      <c r="T22" s="216">
        <v>-3013.0576976251632</v>
      </c>
      <c r="U22" s="216">
        <v>22253.393092382034</v>
      </c>
      <c r="V22" s="216">
        <v>3358.1366200000198</v>
      </c>
      <c r="W22" s="216">
        <v>57985.63757889242</v>
      </c>
      <c r="X22" s="216">
        <v>5134.2460717930426</v>
      </c>
      <c r="Y22" s="216">
        <v>-35732.24448651039</v>
      </c>
      <c r="Z22" s="217">
        <v>-1776.1094517930228</v>
      </c>
    </row>
    <row r="23" spans="1:26" s="205" customFormat="1" x14ac:dyDescent="0.25">
      <c r="A23" s="214" t="s">
        <v>48</v>
      </c>
      <c r="B23" s="215" t="s">
        <v>423</v>
      </c>
      <c r="C23" s="216">
        <v>3160.2103244813984</v>
      </c>
      <c r="D23" s="216">
        <v>0</v>
      </c>
      <c r="E23" s="216">
        <v>2003.1462000000001</v>
      </c>
      <c r="F23" s="216">
        <v>0</v>
      </c>
      <c r="G23" s="216">
        <v>1157.0641244813983</v>
      </c>
      <c r="H23" s="216">
        <v>0</v>
      </c>
      <c r="I23" s="216">
        <v>5385.7252886666365</v>
      </c>
      <c r="J23" s="216">
        <v>0</v>
      </c>
      <c r="K23" s="216">
        <v>494.02601784311105</v>
      </c>
      <c r="L23" s="216">
        <v>0</v>
      </c>
      <c r="M23" s="216">
        <v>4891.6992708235257</v>
      </c>
      <c r="N23" s="216">
        <v>0</v>
      </c>
      <c r="O23" s="216">
        <v>5731.2214389089995</v>
      </c>
      <c r="P23" s="216">
        <v>0</v>
      </c>
      <c r="Q23" s="216">
        <v>509.8748055648158</v>
      </c>
      <c r="R23" s="216">
        <v>0</v>
      </c>
      <c r="S23" s="216">
        <v>5221.3466333441838</v>
      </c>
      <c r="T23" s="216">
        <v>0</v>
      </c>
      <c r="U23" s="216">
        <v>3574.240396696006</v>
      </c>
      <c r="V23" s="216">
        <v>0</v>
      </c>
      <c r="W23" s="216">
        <v>523.13454881334792</v>
      </c>
      <c r="X23" s="216">
        <v>0</v>
      </c>
      <c r="Y23" s="216">
        <v>3051.1058478826581</v>
      </c>
      <c r="Z23" s="217">
        <v>0</v>
      </c>
    </row>
    <row r="24" spans="1:26" s="205" customFormat="1" x14ac:dyDescent="0.25">
      <c r="A24" s="214" t="s">
        <v>48</v>
      </c>
      <c r="B24" s="215" t="s">
        <v>474</v>
      </c>
      <c r="C24" s="216">
        <v>53715.492133912972</v>
      </c>
      <c r="D24" s="216">
        <v>0</v>
      </c>
      <c r="E24" s="216">
        <v>45003.34350000001</v>
      </c>
      <c r="F24" s="216">
        <v>0</v>
      </c>
      <c r="G24" s="216">
        <v>8712.1486339129624</v>
      </c>
      <c r="H24" s="216">
        <v>0</v>
      </c>
      <c r="I24" s="216">
        <v>81047.389026452467</v>
      </c>
      <c r="J24" s="216">
        <v>3.6973899999999991</v>
      </c>
      <c r="K24" s="216">
        <v>12383.611723309006</v>
      </c>
      <c r="L24" s="216">
        <v>0</v>
      </c>
      <c r="M24" s="216">
        <v>68663.777303143463</v>
      </c>
      <c r="N24" s="216">
        <v>3.6973899999999991</v>
      </c>
      <c r="O24" s="216">
        <v>11722.237129650985</v>
      </c>
      <c r="P24" s="216">
        <v>244.69812999999994</v>
      </c>
      <c r="Q24" s="216">
        <v>12780.888843019467</v>
      </c>
      <c r="R24" s="216">
        <v>0</v>
      </c>
      <c r="S24" s="216">
        <v>-1058.6517133684829</v>
      </c>
      <c r="T24" s="216">
        <v>244.69812999999994</v>
      </c>
      <c r="U24" s="216">
        <v>1236.0037570360003</v>
      </c>
      <c r="V24" s="216">
        <v>2207.8476199999996</v>
      </c>
      <c r="W24" s="216">
        <v>13113.267110580138</v>
      </c>
      <c r="X24" s="216">
        <v>0</v>
      </c>
      <c r="Y24" s="216">
        <v>-11877.263353544138</v>
      </c>
      <c r="Z24" s="217">
        <v>2207.8476199999996</v>
      </c>
    </row>
    <row r="25" spans="1:26" s="205" customFormat="1" x14ac:dyDescent="0.25">
      <c r="A25" s="214" t="s">
        <v>48</v>
      </c>
      <c r="B25" s="215" t="s">
        <v>425</v>
      </c>
      <c r="C25" s="216">
        <v>8176.1418190449967</v>
      </c>
      <c r="D25" s="216">
        <v>0</v>
      </c>
      <c r="E25" s="216">
        <v>56738.093199999996</v>
      </c>
      <c r="F25" s="216">
        <v>0</v>
      </c>
      <c r="G25" s="216">
        <v>-48561.951380954997</v>
      </c>
      <c r="H25" s="216">
        <v>0</v>
      </c>
      <c r="I25" s="216">
        <v>35897.489342159301</v>
      </c>
      <c r="J25" s="216">
        <v>0</v>
      </c>
      <c r="K25" s="216">
        <v>13346.579429669873</v>
      </c>
      <c r="L25" s="216">
        <v>0</v>
      </c>
      <c r="M25" s="216">
        <v>22550.909912489427</v>
      </c>
      <c r="N25" s="216">
        <v>0</v>
      </c>
      <c r="O25" s="216">
        <v>50131.368255340742</v>
      </c>
      <c r="P25" s="216">
        <v>0</v>
      </c>
      <c r="Q25" s="216">
        <v>13705.738756497445</v>
      </c>
      <c r="R25" s="216">
        <v>0</v>
      </c>
      <c r="S25" s="216">
        <v>36425.629498843293</v>
      </c>
      <c r="T25" s="216">
        <v>0</v>
      </c>
      <c r="U25" s="216">
        <v>46205.911039726991</v>
      </c>
      <c r="V25" s="216">
        <v>714.54507999999998</v>
      </c>
      <c r="W25" s="216">
        <v>13998.940493135729</v>
      </c>
      <c r="X25" s="216">
        <v>0</v>
      </c>
      <c r="Y25" s="216">
        <v>32206.970546591263</v>
      </c>
      <c r="Z25" s="217">
        <v>714.54507999999998</v>
      </c>
    </row>
    <row r="26" spans="1:26" s="205" customFormat="1" x14ac:dyDescent="0.25">
      <c r="A26" s="214" t="s">
        <v>48</v>
      </c>
      <c r="B26" s="215" t="s">
        <v>426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19.538489999999999</v>
      </c>
      <c r="J26" s="216">
        <v>0</v>
      </c>
      <c r="K26" s="216">
        <v>0</v>
      </c>
      <c r="L26" s="216">
        <v>0</v>
      </c>
      <c r="M26" s="216">
        <v>19.538489999999999</v>
      </c>
      <c r="N26" s="216">
        <v>0</v>
      </c>
      <c r="O26" s="216">
        <v>2091.8509500000018</v>
      </c>
      <c r="P26" s="216">
        <v>10.99109</v>
      </c>
      <c r="Q26" s="216">
        <v>0</v>
      </c>
      <c r="R26" s="216">
        <v>0</v>
      </c>
      <c r="S26" s="216">
        <v>2091.8509500000018</v>
      </c>
      <c r="T26" s="216">
        <v>10.99109</v>
      </c>
      <c r="U26" s="216">
        <v>3444.4197099999919</v>
      </c>
      <c r="V26" s="216">
        <v>17.115919999999992</v>
      </c>
      <c r="W26" s="216">
        <v>0</v>
      </c>
      <c r="X26" s="216">
        <v>0</v>
      </c>
      <c r="Y26" s="216">
        <v>3444.4197099999919</v>
      </c>
      <c r="Z26" s="217">
        <v>17.115919999999992</v>
      </c>
    </row>
    <row r="27" spans="1:26" s="205" customFormat="1" ht="15.75" thickBot="1" x14ac:dyDescent="0.3">
      <c r="A27" s="218" t="s">
        <v>48</v>
      </c>
      <c r="B27" s="219" t="s">
        <v>427</v>
      </c>
      <c r="C27" s="220">
        <v>0</v>
      </c>
      <c r="D27" s="220">
        <v>0</v>
      </c>
      <c r="E27" s="220">
        <v>1102.74</v>
      </c>
      <c r="F27" s="220">
        <v>0</v>
      </c>
      <c r="G27" s="220">
        <v>-1102.74</v>
      </c>
      <c r="H27" s="220">
        <v>0</v>
      </c>
      <c r="I27" s="220">
        <v>0.84733000000000003</v>
      </c>
      <c r="J27" s="220">
        <v>0</v>
      </c>
      <c r="K27" s="220">
        <v>950.48</v>
      </c>
      <c r="L27" s="220">
        <v>0</v>
      </c>
      <c r="M27" s="220">
        <v>-949.63266999999996</v>
      </c>
      <c r="N27" s="220">
        <v>0</v>
      </c>
      <c r="O27" s="220">
        <v>244.36867000000004</v>
      </c>
      <c r="P27" s="220">
        <v>0</v>
      </c>
      <c r="Q27" s="220">
        <v>980.98</v>
      </c>
      <c r="R27" s="220">
        <v>0</v>
      </c>
      <c r="S27" s="220">
        <v>-736.61132999999995</v>
      </c>
      <c r="T27" s="220">
        <v>0</v>
      </c>
      <c r="U27" s="220">
        <v>1943.7383599999976</v>
      </c>
      <c r="V27" s="220">
        <v>16.515760000000011</v>
      </c>
      <c r="W27" s="220">
        <v>1006.49</v>
      </c>
      <c r="X27" s="220">
        <v>0</v>
      </c>
      <c r="Y27" s="220">
        <v>937.24835999999755</v>
      </c>
      <c r="Z27" s="221">
        <v>16.515760000000011</v>
      </c>
    </row>
    <row r="28" spans="1:26" s="205" customFormat="1" x14ac:dyDescent="0.25">
      <c r="A28" s="210" t="s">
        <v>49</v>
      </c>
      <c r="B28" s="211" t="s">
        <v>428</v>
      </c>
      <c r="C28" s="212">
        <v>9365.6483040574585</v>
      </c>
      <c r="D28" s="212">
        <v>567.68400000002259</v>
      </c>
      <c r="E28" s="212">
        <v>9404.4311999999991</v>
      </c>
      <c r="F28" s="212">
        <v>12196.621999999999</v>
      </c>
      <c r="G28" s="212">
        <v>-38.782895942540563</v>
      </c>
      <c r="H28" s="212">
        <v>-11628.937999999976</v>
      </c>
      <c r="I28" s="212">
        <v>8806.1375660870108</v>
      </c>
      <c r="J28" s="212">
        <v>896.8969500000303</v>
      </c>
      <c r="K28" s="212">
        <v>10783.260017051874</v>
      </c>
      <c r="L28" s="212">
        <v>12519.135827745762</v>
      </c>
      <c r="M28" s="212">
        <v>-1977.1224509648637</v>
      </c>
      <c r="N28" s="212">
        <v>-11622.238877745731</v>
      </c>
      <c r="O28" s="212">
        <v>9882.0738999654859</v>
      </c>
      <c r="P28" s="212">
        <v>1744.3251599999555</v>
      </c>
      <c r="Q28" s="212">
        <v>11129.19645113757</v>
      </c>
      <c r="R28" s="212">
        <v>12828.398061160016</v>
      </c>
      <c r="S28" s="212">
        <v>-1247.1225511720841</v>
      </c>
      <c r="T28" s="212">
        <v>-11084.072901160062</v>
      </c>
      <c r="U28" s="212">
        <v>9085.4686918324296</v>
      </c>
      <c r="V28" s="212">
        <v>1421.0997999999242</v>
      </c>
      <c r="W28" s="212">
        <v>11418.62100378062</v>
      </c>
      <c r="X28" s="212">
        <v>13083.451555665686</v>
      </c>
      <c r="Y28" s="212">
        <v>-2333.1523119481899</v>
      </c>
      <c r="Z28" s="213">
        <v>-11662.351755665763</v>
      </c>
    </row>
    <row r="29" spans="1:26" s="205" customFormat="1" x14ac:dyDescent="0.25">
      <c r="A29" s="214" t="s">
        <v>49</v>
      </c>
      <c r="B29" s="215" t="s">
        <v>429</v>
      </c>
      <c r="C29" s="216">
        <v>446.68013999999971</v>
      </c>
      <c r="D29" s="216">
        <v>0</v>
      </c>
      <c r="E29" s="216">
        <v>674.46</v>
      </c>
      <c r="F29" s="216">
        <v>0</v>
      </c>
      <c r="G29" s="216">
        <v>-227.77986000000033</v>
      </c>
      <c r="H29" s="216">
        <v>0</v>
      </c>
      <c r="I29" s="216">
        <v>960.59624999999971</v>
      </c>
      <c r="J29" s="216">
        <v>0</v>
      </c>
      <c r="K29" s="216">
        <v>548.34</v>
      </c>
      <c r="L29" s="216">
        <v>0</v>
      </c>
      <c r="M29" s="216">
        <v>412.25624999999968</v>
      </c>
      <c r="N29" s="216">
        <v>0</v>
      </c>
      <c r="O29" s="216">
        <v>458.26979999999986</v>
      </c>
      <c r="P29" s="216">
        <v>0</v>
      </c>
      <c r="Q29" s="216">
        <v>565.92999999999995</v>
      </c>
      <c r="R29" s="216">
        <v>0</v>
      </c>
      <c r="S29" s="216">
        <v>-107.66020000000009</v>
      </c>
      <c r="T29" s="216">
        <v>0</v>
      </c>
      <c r="U29" s="216">
        <v>728.90259000000003</v>
      </c>
      <c r="V29" s="216">
        <v>0</v>
      </c>
      <c r="W29" s="216">
        <v>580.65</v>
      </c>
      <c r="X29" s="216">
        <v>0</v>
      </c>
      <c r="Y29" s="216">
        <v>148.25259000000005</v>
      </c>
      <c r="Z29" s="217">
        <v>0</v>
      </c>
    </row>
    <row r="30" spans="1:26" s="205" customFormat="1" x14ac:dyDescent="0.25">
      <c r="A30" s="214" t="s">
        <v>49</v>
      </c>
      <c r="B30" s="215" t="s">
        <v>430</v>
      </c>
      <c r="C30" s="216">
        <v>0</v>
      </c>
      <c r="D30" s="216">
        <v>98.198679999999896</v>
      </c>
      <c r="E30" s="216">
        <v>0</v>
      </c>
      <c r="F30" s="216">
        <v>0</v>
      </c>
      <c r="G30" s="216">
        <v>0</v>
      </c>
      <c r="H30" s="216">
        <v>98.198679999999896</v>
      </c>
      <c r="I30" s="216">
        <v>0</v>
      </c>
      <c r="J30" s="216">
        <v>174.58152000000018</v>
      </c>
      <c r="K30" s="216">
        <v>0</v>
      </c>
      <c r="L30" s="216">
        <v>0</v>
      </c>
      <c r="M30" s="216">
        <v>0</v>
      </c>
      <c r="N30" s="216">
        <v>174.58152000000018</v>
      </c>
      <c r="O30" s="216">
        <v>0</v>
      </c>
      <c r="P30" s="216">
        <v>145.66459999999998</v>
      </c>
      <c r="Q30" s="216">
        <v>0</v>
      </c>
      <c r="R30" s="216">
        <v>0</v>
      </c>
      <c r="S30" s="216">
        <v>0</v>
      </c>
      <c r="T30" s="216">
        <v>145.66459999999998</v>
      </c>
      <c r="U30" s="216">
        <v>0</v>
      </c>
      <c r="V30" s="216">
        <v>158.95232000000001</v>
      </c>
      <c r="W30" s="216">
        <v>0</v>
      </c>
      <c r="X30" s="216">
        <v>0</v>
      </c>
      <c r="Y30" s="216">
        <v>0</v>
      </c>
      <c r="Z30" s="217">
        <v>158.95232000000001</v>
      </c>
    </row>
    <row r="31" spans="1:26" s="205" customFormat="1" x14ac:dyDescent="0.25">
      <c r="A31" s="214" t="s">
        <v>49</v>
      </c>
      <c r="B31" s="215" t="s">
        <v>431</v>
      </c>
      <c r="C31" s="216">
        <v>638.03721855721187</v>
      </c>
      <c r="D31" s="216">
        <v>1255.8866800000003</v>
      </c>
      <c r="E31" s="216">
        <v>0</v>
      </c>
      <c r="F31" s="216">
        <v>0</v>
      </c>
      <c r="G31" s="216">
        <v>638.03721855721187</v>
      </c>
      <c r="H31" s="216">
        <v>1255.8866800000003</v>
      </c>
      <c r="I31" s="216">
        <v>599.92040449182571</v>
      </c>
      <c r="J31" s="216">
        <v>886.48495999999966</v>
      </c>
      <c r="K31" s="216">
        <v>0</v>
      </c>
      <c r="L31" s="216">
        <v>0</v>
      </c>
      <c r="M31" s="216">
        <v>599.92040449182571</v>
      </c>
      <c r="N31" s="216">
        <v>886.48495999999966</v>
      </c>
      <c r="O31" s="216">
        <v>2008.0213623359232</v>
      </c>
      <c r="P31" s="216">
        <v>805.5308</v>
      </c>
      <c r="Q31" s="216">
        <v>0</v>
      </c>
      <c r="R31" s="216">
        <v>0</v>
      </c>
      <c r="S31" s="216">
        <v>2008.0213623359232</v>
      </c>
      <c r="T31" s="216">
        <v>805.5308</v>
      </c>
      <c r="U31" s="216">
        <v>1846.0333922809948</v>
      </c>
      <c r="V31" s="216">
        <v>39.472390000000004</v>
      </c>
      <c r="W31" s="216">
        <v>0</v>
      </c>
      <c r="X31" s="216">
        <v>0</v>
      </c>
      <c r="Y31" s="216">
        <v>1846.0333922809948</v>
      </c>
      <c r="Z31" s="217">
        <v>39.472390000000004</v>
      </c>
    </row>
    <row r="32" spans="1:26" s="205" customFormat="1" x14ac:dyDescent="0.25">
      <c r="A32" s="214" t="s">
        <v>49</v>
      </c>
      <c r="B32" s="215" t="s">
        <v>432</v>
      </c>
      <c r="C32" s="216">
        <v>1405.235700536203</v>
      </c>
      <c r="D32" s="216">
        <v>0</v>
      </c>
      <c r="E32" s="216">
        <v>0</v>
      </c>
      <c r="F32" s="216">
        <v>0</v>
      </c>
      <c r="G32" s="216">
        <v>1405.235700536203</v>
      </c>
      <c r="H32" s="216">
        <v>0</v>
      </c>
      <c r="I32" s="216">
        <v>1321.2858832567304</v>
      </c>
      <c r="J32" s="216">
        <v>0</v>
      </c>
      <c r="K32" s="216">
        <v>0</v>
      </c>
      <c r="L32" s="216">
        <v>0</v>
      </c>
      <c r="M32" s="216">
        <v>1321.2858832567304</v>
      </c>
      <c r="N32" s="216">
        <v>0</v>
      </c>
      <c r="O32" s="216">
        <v>3247.2000668880105</v>
      </c>
      <c r="P32" s="216">
        <v>0</v>
      </c>
      <c r="Q32" s="216">
        <v>0</v>
      </c>
      <c r="R32" s="216">
        <v>0</v>
      </c>
      <c r="S32" s="216">
        <v>3247.2000668880105</v>
      </c>
      <c r="T32" s="216">
        <v>0</v>
      </c>
      <c r="U32" s="216">
        <v>2985.5322651647934</v>
      </c>
      <c r="V32" s="216">
        <v>0</v>
      </c>
      <c r="W32" s="216">
        <v>0</v>
      </c>
      <c r="X32" s="216">
        <v>0</v>
      </c>
      <c r="Y32" s="216">
        <v>2985.5322651647934</v>
      </c>
      <c r="Z32" s="217">
        <v>0</v>
      </c>
    </row>
    <row r="33" spans="1:26" s="205" customFormat="1" x14ac:dyDescent="0.25">
      <c r="A33" s="214" t="s">
        <v>49</v>
      </c>
      <c r="B33" s="215" t="s">
        <v>433</v>
      </c>
      <c r="C33" s="216">
        <v>273.63452999999998</v>
      </c>
      <c r="D33" s="216">
        <v>13556.783979999987</v>
      </c>
      <c r="E33" s="216">
        <v>0</v>
      </c>
      <c r="F33" s="216">
        <v>0</v>
      </c>
      <c r="G33" s="216">
        <v>273.63452999999998</v>
      </c>
      <c r="H33" s="216">
        <v>13556.783979999987</v>
      </c>
      <c r="I33" s="216">
        <v>16144.90551805508</v>
      </c>
      <c r="J33" s="216">
        <v>45963.915629999756</v>
      </c>
      <c r="K33" s="216">
        <v>0</v>
      </c>
      <c r="L33" s="216">
        <v>0</v>
      </c>
      <c r="M33" s="216">
        <v>16144.90551805508</v>
      </c>
      <c r="N33" s="216">
        <v>45963.915629999756</v>
      </c>
      <c r="O33" s="216">
        <v>12902.936817950871</v>
      </c>
      <c r="P33" s="216">
        <v>33170.395419999651</v>
      </c>
      <c r="Q33" s="216">
        <v>0</v>
      </c>
      <c r="R33" s="216">
        <v>0</v>
      </c>
      <c r="S33" s="216">
        <v>12902.936817950871</v>
      </c>
      <c r="T33" s="216">
        <v>33170.395419999651</v>
      </c>
      <c r="U33" s="216">
        <v>51487.974744799467</v>
      </c>
      <c r="V33" s="216">
        <v>44755.056219999693</v>
      </c>
      <c r="W33" s="216">
        <v>0</v>
      </c>
      <c r="X33" s="216">
        <v>0</v>
      </c>
      <c r="Y33" s="216">
        <v>51487.974744799467</v>
      </c>
      <c r="Z33" s="217">
        <v>44755.056219999693</v>
      </c>
    </row>
    <row r="34" spans="1:26" s="205" customFormat="1" x14ac:dyDescent="0.25">
      <c r="A34" s="214" t="s">
        <v>49</v>
      </c>
      <c r="B34" s="215" t="s">
        <v>434</v>
      </c>
      <c r="C34" s="216">
        <v>671.63753933219994</v>
      </c>
      <c r="D34" s="216">
        <v>0</v>
      </c>
      <c r="E34" s="216">
        <v>0</v>
      </c>
      <c r="F34" s="216">
        <v>0</v>
      </c>
      <c r="G34" s="216">
        <v>671.63753933219994</v>
      </c>
      <c r="H34" s="216">
        <v>0</v>
      </c>
      <c r="I34" s="216">
        <v>41.351689784960001</v>
      </c>
      <c r="J34" s="216">
        <v>0</v>
      </c>
      <c r="K34" s="216">
        <v>0</v>
      </c>
      <c r="L34" s="216">
        <v>0</v>
      </c>
      <c r="M34" s="216">
        <v>41.351689784960001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7">
        <v>0</v>
      </c>
    </row>
    <row r="35" spans="1:26" s="205" customFormat="1" ht="15.75" thickBot="1" x14ac:dyDescent="0.3">
      <c r="A35" s="218" t="s">
        <v>49</v>
      </c>
      <c r="B35" s="219" t="s">
        <v>435</v>
      </c>
      <c r="C35" s="220">
        <v>888.59064684908515</v>
      </c>
      <c r="D35" s="220">
        <v>0</v>
      </c>
      <c r="E35" s="220">
        <v>0</v>
      </c>
      <c r="F35" s="220">
        <v>0</v>
      </c>
      <c r="G35" s="220">
        <v>888.59064684908515</v>
      </c>
      <c r="H35" s="220">
        <v>0</v>
      </c>
      <c r="I35" s="220">
        <v>835.50558616441504</v>
      </c>
      <c r="J35" s="220">
        <v>0</v>
      </c>
      <c r="K35" s="220">
        <v>0</v>
      </c>
      <c r="L35" s="220">
        <v>0</v>
      </c>
      <c r="M35" s="220">
        <v>835.50558616441504</v>
      </c>
      <c r="N35" s="220">
        <v>0</v>
      </c>
      <c r="O35" s="220">
        <v>1201.5518208106273</v>
      </c>
      <c r="P35" s="220">
        <v>0</v>
      </c>
      <c r="Q35" s="220">
        <v>0</v>
      </c>
      <c r="R35" s="220">
        <v>0</v>
      </c>
      <c r="S35" s="220">
        <v>1201.5518208106273</v>
      </c>
      <c r="T35" s="220">
        <v>0</v>
      </c>
      <c r="U35" s="220">
        <v>1104.4547607216975</v>
      </c>
      <c r="V35" s="220">
        <v>0</v>
      </c>
      <c r="W35" s="220">
        <v>0</v>
      </c>
      <c r="X35" s="220">
        <v>0</v>
      </c>
      <c r="Y35" s="220">
        <v>1104.4547607216975</v>
      </c>
      <c r="Z35" s="221">
        <v>0</v>
      </c>
    </row>
    <row r="36" spans="1:26" s="205" customFormat="1" x14ac:dyDescent="0.25">
      <c r="A36" s="210" t="s">
        <v>107</v>
      </c>
      <c r="B36" s="211" t="s">
        <v>436</v>
      </c>
      <c r="C36" s="212">
        <v>0</v>
      </c>
      <c r="D36" s="212">
        <v>5094.9018499999956</v>
      </c>
      <c r="E36" s="212">
        <v>0</v>
      </c>
      <c r="F36" s="212">
        <v>0</v>
      </c>
      <c r="G36" s="212">
        <v>0</v>
      </c>
      <c r="H36" s="212">
        <v>5094.9018499999956</v>
      </c>
      <c r="I36" s="212">
        <v>0</v>
      </c>
      <c r="J36" s="212">
        <v>5806.8215799999998</v>
      </c>
      <c r="K36" s="212">
        <v>0</v>
      </c>
      <c r="L36" s="212">
        <v>0</v>
      </c>
      <c r="M36" s="212">
        <v>0</v>
      </c>
      <c r="N36" s="212">
        <v>5806.8215799999998</v>
      </c>
      <c r="O36" s="212">
        <v>0</v>
      </c>
      <c r="P36" s="212">
        <v>3445.5835999999999</v>
      </c>
      <c r="Q36" s="212">
        <v>0</v>
      </c>
      <c r="R36" s="212">
        <v>0</v>
      </c>
      <c r="S36" s="212">
        <v>0</v>
      </c>
      <c r="T36" s="212">
        <v>3445.5835999999999</v>
      </c>
      <c r="U36" s="212">
        <v>0</v>
      </c>
      <c r="V36" s="212">
        <v>8094.27801</v>
      </c>
      <c r="W36" s="212">
        <v>0</v>
      </c>
      <c r="X36" s="212">
        <v>0</v>
      </c>
      <c r="Y36" s="212">
        <v>0</v>
      </c>
      <c r="Z36" s="213">
        <v>8094.27801</v>
      </c>
    </row>
    <row r="37" spans="1:26" s="205" customFormat="1" ht="30" x14ac:dyDescent="0.25">
      <c r="A37" s="214" t="s">
        <v>107</v>
      </c>
      <c r="B37" s="215" t="s">
        <v>437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1150.9900399999999</v>
      </c>
      <c r="Q37" s="216">
        <v>0</v>
      </c>
      <c r="R37" s="216">
        <v>0</v>
      </c>
      <c r="S37" s="216">
        <v>0</v>
      </c>
      <c r="T37" s="216">
        <v>1150.9900399999999</v>
      </c>
      <c r="U37" s="216">
        <v>0</v>
      </c>
      <c r="V37" s="216">
        <v>3001.3149600000002</v>
      </c>
      <c r="W37" s="216">
        <v>0</v>
      </c>
      <c r="X37" s="216">
        <v>0</v>
      </c>
      <c r="Y37" s="216">
        <v>0</v>
      </c>
      <c r="Z37" s="217">
        <v>3001.3149600000002</v>
      </c>
    </row>
    <row r="38" spans="1:26" s="205" customFormat="1" x14ac:dyDescent="0.25">
      <c r="A38" s="214" t="s">
        <v>107</v>
      </c>
      <c r="B38" s="215" t="s">
        <v>438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392.65219999999988</v>
      </c>
      <c r="Q38" s="216">
        <v>0</v>
      </c>
      <c r="R38" s="216">
        <v>0</v>
      </c>
      <c r="S38" s="216">
        <v>0</v>
      </c>
      <c r="T38" s="216">
        <v>392.65219999999988</v>
      </c>
      <c r="U38" s="216">
        <v>0</v>
      </c>
      <c r="V38" s="216">
        <v>872.52225000000101</v>
      </c>
      <c r="W38" s="216">
        <v>0</v>
      </c>
      <c r="X38" s="216">
        <v>0</v>
      </c>
      <c r="Y38" s="216">
        <v>0</v>
      </c>
      <c r="Z38" s="217">
        <v>872.52225000000101</v>
      </c>
    </row>
    <row r="39" spans="1:26" s="205" customFormat="1" ht="15.75" thickBot="1" x14ac:dyDescent="0.3">
      <c r="A39" s="214" t="s">
        <v>107</v>
      </c>
      <c r="B39" s="215" t="s">
        <v>475</v>
      </c>
      <c r="C39" s="216">
        <v>0</v>
      </c>
      <c r="D39" s="216">
        <v>2590.867609999978</v>
      </c>
      <c r="E39" s="216">
        <v>0</v>
      </c>
      <c r="F39" s="216">
        <v>3987.5273999999999</v>
      </c>
      <c r="G39" s="216">
        <v>0</v>
      </c>
      <c r="H39" s="216">
        <v>-1396.659790000022</v>
      </c>
      <c r="I39" s="216">
        <v>0</v>
      </c>
      <c r="J39" s="216">
        <v>5435.0570000000234</v>
      </c>
      <c r="K39" s="216">
        <v>0</v>
      </c>
      <c r="L39" s="216">
        <v>4092.9691136986871</v>
      </c>
      <c r="M39" s="216">
        <v>0</v>
      </c>
      <c r="N39" s="216">
        <v>1342.0878863013363</v>
      </c>
      <c r="O39" s="216">
        <v>0</v>
      </c>
      <c r="P39" s="216">
        <v>5558.129639999991</v>
      </c>
      <c r="Q39" s="216">
        <v>0</v>
      </c>
      <c r="R39" s="216">
        <v>4194.0783904742184</v>
      </c>
      <c r="S39" s="216">
        <v>0</v>
      </c>
      <c r="T39" s="216">
        <v>1364.0512495257726</v>
      </c>
      <c r="U39" s="216">
        <v>0</v>
      </c>
      <c r="V39" s="216">
        <v>6107.3455000000522</v>
      </c>
      <c r="W39" s="216">
        <v>0</v>
      </c>
      <c r="X39" s="216">
        <v>4277.4648230296516</v>
      </c>
      <c r="Y39" s="216">
        <v>0</v>
      </c>
      <c r="Z39" s="217">
        <v>1829.8806769704006</v>
      </c>
    </row>
    <row r="40" spans="1:26" s="205" customFormat="1" ht="30" x14ac:dyDescent="0.25">
      <c r="A40" s="210" t="s">
        <v>50</v>
      </c>
      <c r="B40" s="211" t="s">
        <v>440</v>
      </c>
      <c r="C40" s="212">
        <v>11.3229471754</v>
      </c>
      <c r="D40" s="212">
        <v>1790.6300800000001</v>
      </c>
      <c r="E40" s="212">
        <v>0</v>
      </c>
      <c r="F40" s="212">
        <v>2260.7343999999998</v>
      </c>
      <c r="G40" s="212">
        <v>11.3229471754</v>
      </c>
      <c r="H40" s="212">
        <v>-470.10431999999969</v>
      </c>
      <c r="I40" s="212">
        <v>663.17934217999994</v>
      </c>
      <c r="J40" s="212">
        <v>2588.5185000000006</v>
      </c>
      <c r="K40" s="212">
        <v>0</v>
      </c>
      <c r="L40" s="212">
        <v>2320.4177881599999</v>
      </c>
      <c r="M40" s="212">
        <v>663.17934217999994</v>
      </c>
      <c r="N40" s="212">
        <v>268.10071184000071</v>
      </c>
      <c r="O40" s="212">
        <v>176.14523676500002</v>
      </c>
      <c r="P40" s="212">
        <v>3072.3891200000007</v>
      </c>
      <c r="Q40" s="212">
        <v>0</v>
      </c>
      <c r="R40" s="212">
        <v>2438.9911371349754</v>
      </c>
      <c r="S40" s="212">
        <v>176.14523676500002</v>
      </c>
      <c r="T40" s="212">
        <v>633.39798286502537</v>
      </c>
      <c r="U40" s="212">
        <v>0.21763649100000002</v>
      </c>
      <c r="V40" s="212">
        <v>3075.1925899999987</v>
      </c>
      <c r="W40" s="212">
        <v>0</v>
      </c>
      <c r="X40" s="212">
        <v>2628.2568493766494</v>
      </c>
      <c r="Y40" s="212">
        <v>0.21763649100000002</v>
      </c>
      <c r="Z40" s="213">
        <v>446.93574062334937</v>
      </c>
    </row>
    <row r="41" spans="1:26" s="205" customFormat="1" ht="15.75" thickBot="1" x14ac:dyDescent="0.3">
      <c r="A41" s="214" t="s">
        <v>50</v>
      </c>
      <c r="B41" s="215" t="s">
        <v>441</v>
      </c>
      <c r="C41" s="216">
        <v>0</v>
      </c>
      <c r="D41" s="216">
        <v>3858.560580000003</v>
      </c>
      <c r="E41" s="216">
        <v>0</v>
      </c>
      <c r="F41" s="216">
        <v>6215.9512000000004</v>
      </c>
      <c r="G41" s="216">
        <v>0</v>
      </c>
      <c r="H41" s="216">
        <v>-2357.3906199999974</v>
      </c>
      <c r="I41" s="216">
        <v>7145.1236867453617</v>
      </c>
      <c r="J41" s="216">
        <v>6747.5515900000009</v>
      </c>
      <c r="K41" s="216">
        <v>0</v>
      </c>
      <c r="L41" s="216">
        <v>6380.0523116800005</v>
      </c>
      <c r="M41" s="216">
        <v>7145.1236867453617</v>
      </c>
      <c r="N41" s="216">
        <v>367.49927832000049</v>
      </c>
      <c r="O41" s="216">
        <v>13627.973069647198</v>
      </c>
      <c r="P41" s="216">
        <v>6850.6362200000021</v>
      </c>
      <c r="Q41" s="216">
        <v>0</v>
      </c>
      <c r="R41" s="216">
        <v>6706.0729848068477</v>
      </c>
      <c r="S41" s="216">
        <v>13627.973069647198</v>
      </c>
      <c r="T41" s="216">
        <v>144.56323519315447</v>
      </c>
      <c r="U41" s="216">
        <v>11828.36374689034</v>
      </c>
      <c r="V41" s="216">
        <v>7396.6505700000062</v>
      </c>
      <c r="W41" s="216">
        <v>0</v>
      </c>
      <c r="X41" s="216">
        <v>7226.4642484278575</v>
      </c>
      <c r="Y41" s="216">
        <v>11828.36374689034</v>
      </c>
      <c r="Z41" s="217">
        <v>170.1863215721487</v>
      </c>
    </row>
    <row r="42" spans="1:26" s="205" customFormat="1" x14ac:dyDescent="0.25">
      <c r="A42" s="210" t="s">
        <v>51</v>
      </c>
      <c r="B42" s="211" t="s">
        <v>442</v>
      </c>
      <c r="C42" s="212">
        <v>18.958226518</v>
      </c>
      <c r="D42" s="212">
        <v>0</v>
      </c>
      <c r="E42" s="212">
        <v>0</v>
      </c>
      <c r="F42" s="212">
        <v>0</v>
      </c>
      <c r="G42" s="212">
        <v>18.958226518</v>
      </c>
      <c r="H42" s="212">
        <v>0</v>
      </c>
      <c r="I42" s="212">
        <v>6895.2201825777602</v>
      </c>
      <c r="J42" s="212">
        <v>0</v>
      </c>
      <c r="K42" s="212">
        <v>0</v>
      </c>
      <c r="L42" s="212">
        <v>0</v>
      </c>
      <c r="M42" s="212">
        <v>6895.2201825777602</v>
      </c>
      <c r="N42" s="212">
        <v>0</v>
      </c>
      <c r="O42" s="212">
        <v>13827.045538938857</v>
      </c>
      <c r="P42" s="212">
        <v>0</v>
      </c>
      <c r="Q42" s="212">
        <v>0</v>
      </c>
      <c r="R42" s="212">
        <v>0</v>
      </c>
      <c r="S42" s="212">
        <v>13827.045538938857</v>
      </c>
      <c r="T42" s="212">
        <v>0</v>
      </c>
      <c r="U42" s="212">
        <v>15000.471969814009</v>
      </c>
      <c r="V42" s="212">
        <v>0</v>
      </c>
      <c r="W42" s="212">
        <v>0</v>
      </c>
      <c r="X42" s="212">
        <v>0</v>
      </c>
      <c r="Y42" s="212">
        <v>15000.471969814009</v>
      </c>
      <c r="Z42" s="213">
        <v>0</v>
      </c>
    </row>
    <row r="43" spans="1:26" s="205" customFormat="1" ht="15.75" thickBot="1" x14ac:dyDescent="0.3">
      <c r="A43" s="218" t="s">
        <v>51</v>
      </c>
      <c r="B43" s="219" t="s">
        <v>443</v>
      </c>
      <c r="C43" s="220">
        <v>0</v>
      </c>
      <c r="D43" s="220">
        <v>0</v>
      </c>
      <c r="E43" s="220">
        <v>0</v>
      </c>
      <c r="F43" s="220">
        <v>485</v>
      </c>
      <c r="G43" s="220">
        <v>0</v>
      </c>
      <c r="H43" s="220">
        <v>-485</v>
      </c>
      <c r="I43" s="220">
        <v>2208.729442181681</v>
      </c>
      <c r="J43" s="220">
        <v>0</v>
      </c>
      <c r="K43" s="220">
        <v>0</v>
      </c>
      <c r="L43" s="220">
        <v>497.82479742806612</v>
      </c>
      <c r="M43" s="220">
        <v>2208.729442181681</v>
      </c>
      <c r="N43" s="220">
        <v>-497.82479742806612</v>
      </c>
      <c r="O43" s="220">
        <v>2824.7444273658803</v>
      </c>
      <c r="P43" s="220">
        <v>15.619669999999994</v>
      </c>
      <c r="Q43" s="220">
        <v>0</v>
      </c>
      <c r="R43" s="220">
        <v>510.12264376665996</v>
      </c>
      <c r="S43" s="220">
        <v>2824.7444273658803</v>
      </c>
      <c r="T43" s="220">
        <v>-494.50297376665998</v>
      </c>
      <c r="U43" s="220">
        <v>3680.4041136209999</v>
      </c>
      <c r="V43" s="220">
        <v>1305.3213500000008</v>
      </c>
      <c r="W43" s="220">
        <v>0</v>
      </c>
      <c r="X43" s="220">
        <v>520.26487370829875</v>
      </c>
      <c r="Y43" s="220">
        <v>3680.4041136209999</v>
      </c>
      <c r="Z43" s="221">
        <v>785.0564762917021</v>
      </c>
    </row>
    <row r="44" spans="1:26" s="205" customFormat="1" ht="15.75" thickBot="1" x14ac:dyDescent="0.3">
      <c r="A44" s="222" t="s">
        <v>52</v>
      </c>
      <c r="B44" s="211" t="s">
        <v>444</v>
      </c>
      <c r="C44" s="212">
        <v>0</v>
      </c>
      <c r="D44" s="212">
        <v>233.35051000000001</v>
      </c>
      <c r="E44" s="212">
        <v>0</v>
      </c>
      <c r="F44" s="212">
        <v>1261</v>
      </c>
      <c r="G44" s="212">
        <v>0</v>
      </c>
      <c r="H44" s="212">
        <v>-1027.64949</v>
      </c>
      <c r="I44" s="212">
        <v>0</v>
      </c>
      <c r="J44" s="212">
        <v>3719.3700999999983</v>
      </c>
      <c r="K44" s="212">
        <v>0</v>
      </c>
      <c r="L44" s="212">
        <v>1294.344473312972</v>
      </c>
      <c r="M44" s="212">
        <v>0</v>
      </c>
      <c r="N44" s="212">
        <v>2425.0256266870265</v>
      </c>
      <c r="O44" s="212">
        <v>0</v>
      </c>
      <c r="P44" s="212">
        <v>5279.3723100000007</v>
      </c>
      <c r="Q44" s="212">
        <v>0</v>
      </c>
      <c r="R44" s="212">
        <v>1326.318873793316</v>
      </c>
      <c r="S44" s="212">
        <v>0</v>
      </c>
      <c r="T44" s="212">
        <v>3953.0534362066846</v>
      </c>
      <c r="U44" s="212">
        <v>0</v>
      </c>
      <c r="V44" s="212">
        <v>3966.0777400000015</v>
      </c>
      <c r="W44" s="212">
        <v>0</v>
      </c>
      <c r="X44" s="212">
        <v>1352.6886716415768</v>
      </c>
      <c r="Y44" s="212">
        <v>0</v>
      </c>
      <c r="Z44" s="213">
        <v>2613.389068358425</v>
      </c>
    </row>
    <row r="45" spans="1:26" s="205" customFormat="1" x14ac:dyDescent="0.25">
      <c r="A45" s="210" t="s">
        <v>53</v>
      </c>
      <c r="B45" s="211" t="s">
        <v>445</v>
      </c>
      <c r="C45" s="212">
        <v>63.699230278599991</v>
      </c>
      <c r="D45" s="212">
        <v>0</v>
      </c>
      <c r="E45" s="212">
        <v>0</v>
      </c>
      <c r="F45" s="212">
        <v>0</v>
      </c>
      <c r="G45" s="212">
        <v>63.699230278599991</v>
      </c>
      <c r="H45" s="212">
        <v>0</v>
      </c>
      <c r="I45" s="212">
        <v>1880.5071189115604</v>
      </c>
      <c r="J45" s="212">
        <v>0</v>
      </c>
      <c r="K45" s="212">
        <v>0</v>
      </c>
      <c r="L45" s="212">
        <v>0</v>
      </c>
      <c r="M45" s="212">
        <v>1880.5071189115604</v>
      </c>
      <c r="N45" s="212">
        <v>0</v>
      </c>
      <c r="O45" s="212">
        <v>2970.8528617646007</v>
      </c>
      <c r="P45" s="212">
        <v>0</v>
      </c>
      <c r="Q45" s="212">
        <v>0</v>
      </c>
      <c r="R45" s="212">
        <v>0</v>
      </c>
      <c r="S45" s="212">
        <v>2970.8528617646007</v>
      </c>
      <c r="T45" s="212">
        <v>0</v>
      </c>
      <c r="U45" s="212">
        <v>2770.9041612311903</v>
      </c>
      <c r="V45" s="212">
        <v>0</v>
      </c>
      <c r="W45" s="212">
        <v>0</v>
      </c>
      <c r="X45" s="212">
        <v>0</v>
      </c>
      <c r="Y45" s="212">
        <v>2770.9041612311903</v>
      </c>
      <c r="Z45" s="213">
        <v>0</v>
      </c>
    </row>
    <row r="46" spans="1:26" s="205" customFormat="1" ht="15.75" thickBot="1" x14ac:dyDescent="0.3">
      <c r="A46" s="218" t="s">
        <v>53</v>
      </c>
      <c r="B46" s="219" t="s">
        <v>446</v>
      </c>
      <c r="C46" s="220">
        <v>0</v>
      </c>
      <c r="D46" s="220">
        <v>4671.8251399999817</v>
      </c>
      <c r="E46" s="220">
        <v>3175.2935999999995</v>
      </c>
      <c r="F46" s="220">
        <v>1862.6053358288768</v>
      </c>
      <c r="G46" s="220">
        <v>-3175.2935999999995</v>
      </c>
      <c r="H46" s="220">
        <v>2809.2198041711049</v>
      </c>
      <c r="I46" s="220">
        <v>0</v>
      </c>
      <c r="J46" s="220">
        <v>12218.77480000015</v>
      </c>
      <c r="K46" s="220">
        <v>670.29027988811822</v>
      </c>
      <c r="L46" s="220">
        <v>1911.857987623599</v>
      </c>
      <c r="M46" s="220">
        <v>-670.29027988811822</v>
      </c>
      <c r="N46" s="220">
        <v>10306.916812376552</v>
      </c>
      <c r="O46" s="220">
        <v>0</v>
      </c>
      <c r="P46" s="220">
        <v>12919.37992000034</v>
      </c>
      <c r="Q46" s="220">
        <v>688.27796228143256</v>
      </c>
      <c r="R46" s="220">
        <v>1959.0869241379676</v>
      </c>
      <c r="S46" s="220">
        <v>-688.27796228143256</v>
      </c>
      <c r="T46" s="220">
        <v>10960.292995862372</v>
      </c>
      <c r="U46" s="220">
        <v>0</v>
      </c>
      <c r="V46" s="220">
        <v>12393.474730000296</v>
      </c>
      <c r="W46" s="220">
        <v>702.95618246096251</v>
      </c>
      <c r="X46" s="220">
        <v>1998.0373810585857</v>
      </c>
      <c r="Y46" s="220">
        <v>-702.95618246096251</v>
      </c>
      <c r="Z46" s="221">
        <v>10395.43734894171</v>
      </c>
    </row>
    <row r="47" spans="1:26" s="205" customFormat="1" x14ac:dyDescent="0.25">
      <c r="A47" s="223" t="s">
        <v>31</v>
      </c>
      <c r="B47" s="224" t="s">
        <v>447</v>
      </c>
      <c r="C47" s="225">
        <v>0</v>
      </c>
      <c r="D47" s="225">
        <v>63.624759999999988</v>
      </c>
      <c r="E47" s="225">
        <v>0</v>
      </c>
      <c r="F47" s="225">
        <v>0</v>
      </c>
      <c r="G47" s="225">
        <v>0</v>
      </c>
      <c r="H47" s="225">
        <v>63.624759999999988</v>
      </c>
      <c r="I47" s="225">
        <v>0</v>
      </c>
      <c r="J47" s="225">
        <v>533.50981999999999</v>
      </c>
      <c r="K47" s="225">
        <v>0</v>
      </c>
      <c r="L47" s="225">
        <v>0</v>
      </c>
      <c r="M47" s="225">
        <v>0</v>
      </c>
      <c r="N47" s="225">
        <v>533.50981999999999</v>
      </c>
      <c r="O47" s="225">
        <v>0</v>
      </c>
      <c r="P47" s="225">
        <v>617.0835600000006</v>
      </c>
      <c r="Q47" s="225">
        <v>0</v>
      </c>
      <c r="R47" s="225">
        <v>0</v>
      </c>
      <c r="S47" s="225">
        <v>0</v>
      </c>
      <c r="T47" s="225">
        <v>617.0835600000006</v>
      </c>
      <c r="U47" s="225">
        <v>0</v>
      </c>
      <c r="V47" s="225">
        <v>400.22542999999996</v>
      </c>
      <c r="W47" s="225">
        <v>0</v>
      </c>
      <c r="X47" s="225">
        <v>0</v>
      </c>
      <c r="Y47" s="225">
        <v>0</v>
      </c>
      <c r="Z47" s="226">
        <v>400.22542999999996</v>
      </c>
    </row>
    <row r="48" spans="1:26" s="205" customFormat="1" ht="15.75" thickBot="1" x14ac:dyDescent="0.3">
      <c r="A48" s="218" t="s">
        <v>31</v>
      </c>
      <c r="B48" s="219" t="s">
        <v>448</v>
      </c>
      <c r="C48" s="220">
        <v>743.01936222640006</v>
      </c>
      <c r="D48" s="220">
        <v>4259.552050000003</v>
      </c>
      <c r="E48" s="220">
        <v>0</v>
      </c>
      <c r="F48" s="220">
        <v>264</v>
      </c>
      <c r="G48" s="220">
        <v>743.01936222640006</v>
      </c>
      <c r="H48" s="220">
        <v>3995.552050000003</v>
      </c>
      <c r="I48" s="220">
        <v>4473.8742305678397</v>
      </c>
      <c r="J48" s="220">
        <v>8229.7051599999977</v>
      </c>
      <c r="K48" s="220">
        <v>0</v>
      </c>
      <c r="L48" s="220">
        <v>270.98092066187519</v>
      </c>
      <c r="M48" s="220">
        <v>4473.8742305678397</v>
      </c>
      <c r="N48" s="220">
        <v>7958.7242393381221</v>
      </c>
      <c r="O48" s="220">
        <v>5187.2165348072804</v>
      </c>
      <c r="P48" s="220">
        <v>10180.016860000003</v>
      </c>
      <c r="Q48" s="220">
        <v>0</v>
      </c>
      <c r="R48" s="220">
        <v>277.6750060915428</v>
      </c>
      <c r="S48" s="220">
        <v>5187.2165348072804</v>
      </c>
      <c r="T48" s="220">
        <v>9902.3418539084614</v>
      </c>
      <c r="U48" s="220">
        <v>5404.8677680499904</v>
      </c>
      <c r="V48" s="220">
        <v>9481.4624100000128</v>
      </c>
      <c r="W48" s="220">
        <v>0</v>
      </c>
      <c r="X48" s="220">
        <v>283.19572507008434</v>
      </c>
      <c r="Y48" s="220">
        <v>5404.8677680499904</v>
      </c>
      <c r="Z48" s="221">
        <v>9198.2666849299276</v>
      </c>
    </row>
    <row r="49" spans="1:26" s="205" customFormat="1" x14ac:dyDescent="0.25">
      <c r="C49" s="227">
        <v>216563.47892456583</v>
      </c>
      <c r="D49" s="227">
        <v>42605.22696999996</v>
      </c>
      <c r="E49" s="227">
        <v>265599.4975</v>
      </c>
      <c r="F49" s="227">
        <v>36213.624735828882</v>
      </c>
      <c r="G49" s="227">
        <v>-49036.018575434173</v>
      </c>
      <c r="H49" s="227">
        <v>6391.6022341710905</v>
      </c>
      <c r="I49" s="227">
        <v>382519.42062434205</v>
      </c>
      <c r="J49" s="227">
        <v>111272.07794999998</v>
      </c>
      <c r="K49" s="227">
        <v>108493.70630661526</v>
      </c>
      <c r="L49" s="227">
        <v>37171.120372760728</v>
      </c>
      <c r="M49" s="227">
        <v>274025.71431772667</v>
      </c>
      <c r="N49" s="227">
        <v>74100.957577239242</v>
      </c>
      <c r="O49" s="227">
        <v>383284.66145092656</v>
      </c>
      <c r="P49" s="227">
        <v>114157.04026999991</v>
      </c>
      <c r="Q49" s="227">
        <v>111901.76229004368</v>
      </c>
      <c r="R49" s="227">
        <v>38089.803384550978</v>
      </c>
      <c r="S49" s="227">
        <v>271382.89916088281</v>
      </c>
      <c r="T49" s="227">
        <v>76067.236885448918</v>
      </c>
      <c r="U49" s="227">
        <v>453619.7350326106</v>
      </c>
      <c r="V49" s="227">
        <v>137653.40773000001</v>
      </c>
      <c r="W49" s="227">
        <v>114745.41871695245</v>
      </c>
      <c r="X49" s="227">
        <v>38847.224536873109</v>
      </c>
      <c r="Y49" s="227">
        <v>338874.31631565816</v>
      </c>
      <c r="Z49" s="227">
        <v>98806.183193126897</v>
      </c>
    </row>
    <row r="50" spans="1:26" s="228" customFormat="1" x14ac:dyDescent="0.25">
      <c r="C50" s="228">
        <v>0</v>
      </c>
      <c r="D50" s="228">
        <v>0</v>
      </c>
      <c r="I50" s="228">
        <v>0</v>
      </c>
      <c r="J50" s="228">
        <v>0</v>
      </c>
      <c r="O50" s="228">
        <v>0</v>
      </c>
      <c r="P50" s="228">
        <v>0</v>
      </c>
      <c r="U50" s="228">
        <v>0</v>
      </c>
      <c r="V50" s="228">
        <v>0</v>
      </c>
    </row>
    <row r="51" spans="1:26" x14ac:dyDescent="0.25">
      <c r="A51" t="s">
        <v>114</v>
      </c>
    </row>
    <row r="53" spans="1:26" x14ac:dyDescent="0.25">
      <c r="A53" s="48" t="s">
        <v>490</v>
      </c>
    </row>
    <row r="54" spans="1:26" ht="15.75" x14ac:dyDescent="0.25">
      <c r="A54" s="229" t="s">
        <v>489</v>
      </c>
    </row>
    <row r="55" spans="1:26" ht="15.75" x14ac:dyDescent="0.25">
      <c r="A55" s="230"/>
    </row>
    <row r="56" spans="1:26" ht="15.75" x14ac:dyDescent="0.25">
      <c r="A56" s="229" t="s">
        <v>486</v>
      </c>
    </row>
    <row r="57" spans="1:26" ht="15.75" x14ac:dyDescent="0.25">
      <c r="A57" s="229"/>
    </row>
    <row r="58" spans="1:26" ht="15.75" x14ac:dyDescent="0.25">
      <c r="A58" s="229" t="s">
        <v>482</v>
      </c>
    </row>
    <row r="59" spans="1:26" ht="15.75" x14ac:dyDescent="0.25">
      <c r="A59" s="231" t="s">
        <v>480</v>
      </c>
    </row>
    <row r="60" spans="1:26" ht="15.75" x14ac:dyDescent="0.25">
      <c r="A60" s="231" t="s">
        <v>485</v>
      </c>
    </row>
    <row r="61" spans="1:26" ht="15.75" x14ac:dyDescent="0.25">
      <c r="A61" s="231" t="s">
        <v>479</v>
      </c>
    </row>
    <row r="62" spans="1:26" ht="15.75" x14ac:dyDescent="0.25">
      <c r="A62" s="231" t="s">
        <v>481</v>
      </c>
    </row>
    <row r="63" spans="1:26" ht="15.75" x14ac:dyDescent="0.25">
      <c r="A63" s="231" t="s">
        <v>487</v>
      </c>
    </row>
    <row r="64" spans="1:26" ht="15.75" x14ac:dyDescent="0.25">
      <c r="A64" s="231"/>
    </row>
    <row r="65" spans="1:1" ht="15.75" x14ac:dyDescent="0.25">
      <c r="A65" s="229" t="s">
        <v>488</v>
      </c>
    </row>
    <row r="66" spans="1:1" ht="15.75" x14ac:dyDescent="0.25">
      <c r="A66" s="229"/>
    </row>
    <row r="67" spans="1:1" ht="15.75" x14ac:dyDescent="0.25">
      <c r="A67" s="229" t="s">
        <v>483</v>
      </c>
    </row>
    <row r="69" spans="1:1" ht="15.75" x14ac:dyDescent="0.25">
      <c r="A69" s="229" t="s">
        <v>484</v>
      </c>
    </row>
  </sheetData>
  <mergeCells count="4">
    <mergeCell ref="C1:H1"/>
    <mergeCell ref="I1:N1"/>
    <mergeCell ref="O1:T1"/>
    <mergeCell ref="U1:Z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7FF8-F09E-418C-893E-06EFEA250523}">
  <dimension ref="A1:AR80"/>
  <sheetViews>
    <sheetView tabSelected="1"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25" sqref="J25"/>
    </sheetView>
  </sheetViews>
  <sheetFormatPr defaultColWidth="35.28515625" defaultRowHeight="70.900000000000006" customHeight="1" x14ac:dyDescent="0.25"/>
  <cols>
    <col min="1" max="1" width="58.42578125" style="1" bestFit="1" customWidth="1"/>
    <col min="2" max="6" width="35.28515625" style="1" customWidth="1"/>
    <col min="7" max="16384" width="35.28515625" style="1"/>
  </cols>
  <sheetData>
    <row r="1" spans="1:44" ht="70.900000000000006" customHeight="1" thickBot="1" x14ac:dyDescent="0.3">
      <c r="A1" s="318" t="s">
        <v>478</v>
      </c>
    </row>
    <row r="2" spans="1:44" customFormat="1" ht="78" customHeight="1" x14ac:dyDescent="0.25">
      <c r="A2" s="259" t="s">
        <v>0</v>
      </c>
      <c r="B2" s="261" t="s">
        <v>32</v>
      </c>
      <c r="C2" s="261" t="s">
        <v>1</v>
      </c>
      <c r="D2" s="261" t="s">
        <v>2</v>
      </c>
      <c r="E2" s="261" t="s">
        <v>33</v>
      </c>
      <c r="F2" s="257" t="s">
        <v>3</v>
      </c>
      <c r="G2" s="272" t="s">
        <v>16</v>
      </c>
      <c r="H2" s="265"/>
      <c r="I2" s="265" t="s">
        <v>12</v>
      </c>
      <c r="J2" s="265"/>
      <c r="K2" s="265" t="s">
        <v>18</v>
      </c>
      <c r="L2" s="265"/>
      <c r="M2" s="265" t="s">
        <v>17</v>
      </c>
      <c r="N2" s="265"/>
      <c r="O2" s="265" t="s">
        <v>19</v>
      </c>
      <c r="P2" s="265"/>
      <c r="Q2" s="265" t="s">
        <v>23</v>
      </c>
      <c r="R2" s="265"/>
      <c r="S2" s="265" t="s">
        <v>24</v>
      </c>
      <c r="T2" s="265"/>
      <c r="U2" s="265" t="s">
        <v>22</v>
      </c>
      <c r="V2" s="265"/>
      <c r="W2" s="265" t="s">
        <v>20</v>
      </c>
      <c r="X2" s="265"/>
      <c r="Y2" s="265" t="s">
        <v>21</v>
      </c>
      <c r="Z2" s="265"/>
      <c r="AA2" s="265" t="s">
        <v>25</v>
      </c>
      <c r="AB2" s="265"/>
      <c r="AC2" s="265" t="s">
        <v>4</v>
      </c>
      <c r="AD2" s="265"/>
      <c r="AE2" s="265" t="s">
        <v>26</v>
      </c>
      <c r="AF2" s="265"/>
      <c r="AG2" s="265" t="s">
        <v>5</v>
      </c>
      <c r="AH2" s="266"/>
      <c r="AI2" s="267" t="s">
        <v>6</v>
      </c>
      <c r="AJ2" s="268"/>
      <c r="AK2" s="268"/>
      <c r="AL2" s="269"/>
      <c r="AM2" s="263" t="s">
        <v>7</v>
      </c>
      <c r="AN2" s="270" t="s">
        <v>13</v>
      </c>
      <c r="AO2" s="268"/>
      <c r="AP2" s="268"/>
      <c r="AQ2" s="271"/>
      <c r="AR2" s="263" t="s">
        <v>8</v>
      </c>
    </row>
    <row r="3" spans="1:44" customFormat="1" ht="78" customHeight="1" thickBot="1" x14ac:dyDescent="0.3">
      <c r="A3" s="260"/>
      <c r="B3" s="262"/>
      <c r="C3" s="262"/>
      <c r="D3" s="262"/>
      <c r="E3" s="262"/>
      <c r="F3" s="258"/>
      <c r="G3" s="8" t="s">
        <v>14</v>
      </c>
      <c r="H3" s="6" t="s">
        <v>15</v>
      </c>
      <c r="I3" s="6" t="s">
        <v>14</v>
      </c>
      <c r="J3" s="6" t="s">
        <v>15</v>
      </c>
      <c r="K3" s="6" t="s">
        <v>14</v>
      </c>
      <c r="L3" s="6" t="s">
        <v>15</v>
      </c>
      <c r="M3" s="6" t="s">
        <v>14</v>
      </c>
      <c r="N3" s="6" t="s">
        <v>15</v>
      </c>
      <c r="O3" s="6" t="s">
        <v>14</v>
      </c>
      <c r="P3" s="6" t="s">
        <v>15</v>
      </c>
      <c r="Q3" s="6" t="s">
        <v>14</v>
      </c>
      <c r="R3" s="6" t="s">
        <v>15</v>
      </c>
      <c r="S3" s="6" t="s">
        <v>14</v>
      </c>
      <c r="T3" s="6" t="s">
        <v>15</v>
      </c>
      <c r="U3" s="6" t="s">
        <v>14</v>
      </c>
      <c r="V3" s="6" t="s">
        <v>15</v>
      </c>
      <c r="W3" s="6" t="s">
        <v>14</v>
      </c>
      <c r="X3" s="6" t="s">
        <v>15</v>
      </c>
      <c r="Y3" s="6" t="s">
        <v>14</v>
      </c>
      <c r="Z3" s="6" t="s">
        <v>15</v>
      </c>
      <c r="AA3" s="6" t="s">
        <v>14</v>
      </c>
      <c r="AB3" s="6" t="s">
        <v>15</v>
      </c>
      <c r="AC3" s="6" t="s">
        <v>14</v>
      </c>
      <c r="AD3" s="6" t="s">
        <v>15</v>
      </c>
      <c r="AE3" s="6" t="s">
        <v>14</v>
      </c>
      <c r="AF3" s="6" t="s">
        <v>15</v>
      </c>
      <c r="AG3" s="6" t="s">
        <v>14</v>
      </c>
      <c r="AH3" s="13" t="s">
        <v>15</v>
      </c>
      <c r="AI3" s="14" t="s">
        <v>27</v>
      </c>
      <c r="AJ3" s="5" t="s">
        <v>28</v>
      </c>
      <c r="AK3" s="5" t="s">
        <v>29</v>
      </c>
      <c r="AL3" s="15" t="s">
        <v>30</v>
      </c>
      <c r="AM3" s="264"/>
      <c r="AN3" s="11" t="s">
        <v>27</v>
      </c>
      <c r="AO3" s="5" t="s">
        <v>28</v>
      </c>
      <c r="AP3" s="5" t="s">
        <v>29</v>
      </c>
      <c r="AQ3" s="12" t="s">
        <v>30</v>
      </c>
      <c r="AR3" s="264"/>
    </row>
    <row r="4" spans="1:44" ht="70.900000000000006" customHeight="1" x14ac:dyDescent="0.25">
      <c r="A4" s="295" t="s">
        <v>34</v>
      </c>
      <c r="B4" s="22" t="s">
        <v>35</v>
      </c>
      <c r="C4" s="21" t="s">
        <v>36</v>
      </c>
      <c r="D4" s="21" t="s">
        <v>9</v>
      </c>
      <c r="E4" s="22" t="s">
        <v>9</v>
      </c>
      <c r="F4" s="23" t="s">
        <v>9</v>
      </c>
      <c r="G4" s="250">
        <f>'Authorized $ Pivot'!J31</f>
        <v>0</v>
      </c>
      <c r="H4" s="232">
        <f>'Authorized $ Pivot'!K31</f>
        <v>0</v>
      </c>
      <c r="I4" s="232">
        <f>'Imputed Rev Req'!D15</f>
        <v>0</v>
      </c>
      <c r="J4" s="232">
        <f>'Imputed Rev Req'!D14</f>
        <v>0</v>
      </c>
      <c r="K4" s="232"/>
      <c r="L4" s="232"/>
      <c r="M4" s="232"/>
      <c r="N4" s="232"/>
      <c r="O4" s="232"/>
      <c r="P4" s="232"/>
      <c r="Q4" s="22"/>
      <c r="R4" s="22"/>
      <c r="S4" s="22"/>
      <c r="T4" s="22"/>
      <c r="U4" s="22"/>
      <c r="V4" s="22"/>
      <c r="W4" s="22"/>
      <c r="X4" s="22"/>
      <c r="Y4" s="22"/>
      <c r="Z4" s="22"/>
      <c r="AA4" s="232">
        <f>'2024 GRC WMP Category Pivot '!B9</f>
        <v>59218</v>
      </c>
      <c r="AB4" s="232">
        <f>'2024 GRC WMP Category Pivot '!C9</f>
        <v>591.77340000000004</v>
      </c>
      <c r="AC4" s="232">
        <f>'2024 GRC Summary'!E13</f>
        <v>3588</v>
      </c>
      <c r="AD4" s="232">
        <f>'2024 GRC Summary'!E8</f>
        <v>676</v>
      </c>
      <c r="AE4" s="22"/>
      <c r="AF4" s="22"/>
      <c r="AG4" s="22"/>
      <c r="AH4" s="22"/>
      <c r="AI4" s="232">
        <f>I4+J4+M4+N4+S4+T4+W4+X4</f>
        <v>0</v>
      </c>
      <c r="AJ4" s="232">
        <f>O4+P4+Y4+Z4+AC4+AD4+AG4+AH4</f>
        <v>4264</v>
      </c>
      <c r="AK4" s="232">
        <f>G4+K4+Q4+U4</f>
        <v>0</v>
      </c>
      <c r="AL4" s="232">
        <f>AA4+AE4</f>
        <v>59218</v>
      </c>
      <c r="AM4" s="281"/>
      <c r="AN4" s="279">
        <f>SUM(AI4:AI7)</f>
        <v>3127.3718713059689</v>
      </c>
      <c r="AO4" s="288">
        <f t="shared" ref="AO4:AQ4" si="0">SUM(AJ4:AJ7)</f>
        <v>7391.3718713059689</v>
      </c>
      <c r="AP4" s="288">
        <f t="shared" si="0"/>
        <v>136495.50412684504</v>
      </c>
      <c r="AQ4" s="288">
        <f t="shared" si="0"/>
        <v>59218</v>
      </c>
      <c r="AR4" s="281"/>
    </row>
    <row r="5" spans="1:44" ht="70.900000000000006" customHeight="1" x14ac:dyDescent="0.25">
      <c r="A5" s="296"/>
      <c r="B5" s="17" t="s">
        <v>37</v>
      </c>
      <c r="C5" s="18" t="s">
        <v>38</v>
      </c>
      <c r="D5" s="18" t="s">
        <v>9</v>
      </c>
      <c r="E5" s="17" t="s">
        <v>9</v>
      </c>
      <c r="F5" s="24" t="s">
        <v>9</v>
      </c>
      <c r="G5" s="251"/>
      <c r="H5" s="233"/>
      <c r="I5" s="233"/>
      <c r="J5" s="233"/>
      <c r="K5" s="233"/>
      <c r="L5" s="233"/>
      <c r="M5" s="233"/>
      <c r="N5" s="233"/>
      <c r="O5" s="233"/>
      <c r="P5" s="233"/>
      <c r="Q5" s="17"/>
      <c r="R5" s="17"/>
      <c r="S5" s="17"/>
      <c r="T5" s="17"/>
      <c r="U5" s="17"/>
      <c r="V5" s="17"/>
      <c r="W5" s="17"/>
      <c r="X5" s="17"/>
      <c r="Y5" s="17"/>
      <c r="Z5" s="17"/>
      <c r="AA5" s="233"/>
      <c r="AB5" s="233"/>
      <c r="AC5" s="233"/>
      <c r="AD5" s="233"/>
      <c r="AE5" s="17"/>
      <c r="AF5" s="17"/>
      <c r="AG5" s="17"/>
      <c r="AH5" s="17"/>
      <c r="AI5" s="233">
        <f t="shared" ref="AI5:AI32" si="1">I5+J5+M5+N5+S5+T5+W5+X5</f>
        <v>0</v>
      </c>
      <c r="AJ5" s="233">
        <f t="shared" ref="AJ5:AJ32" si="2">O5+P5+Y5+Z5+AC5+AD5+AG5+AH5</f>
        <v>0</v>
      </c>
      <c r="AK5" s="233">
        <f t="shared" ref="AK5:AK32" si="3">G5+K5+Q5+U5</f>
        <v>0</v>
      </c>
      <c r="AL5" s="233">
        <f t="shared" ref="AL5:AL32" si="4">AA5+AE5</f>
        <v>0</v>
      </c>
      <c r="AM5" s="282"/>
      <c r="AN5" s="287"/>
      <c r="AO5" s="289"/>
      <c r="AP5" s="289"/>
      <c r="AQ5" s="289"/>
      <c r="AR5" s="282"/>
    </row>
    <row r="6" spans="1:44" ht="70.900000000000006" customHeight="1" x14ac:dyDescent="0.25">
      <c r="A6" s="296"/>
      <c r="B6" s="17" t="s">
        <v>39</v>
      </c>
      <c r="C6" s="18" t="s">
        <v>40</v>
      </c>
      <c r="D6" s="18" t="s">
        <v>41</v>
      </c>
      <c r="E6" s="17" t="s">
        <v>42</v>
      </c>
      <c r="F6" s="24" t="s">
        <v>43</v>
      </c>
      <c r="G6" s="251"/>
      <c r="H6" s="233"/>
      <c r="I6" s="233"/>
      <c r="J6" s="233"/>
      <c r="K6" s="233">
        <f>'Actuals $ Pivot'!J31</f>
        <v>136495.50412684504</v>
      </c>
      <c r="L6" s="233">
        <f>'Actuals $ Pivot'!K31</f>
        <v>3761.83824</v>
      </c>
      <c r="M6" s="233">
        <f>'Imputed Rev Req'!D23</f>
        <v>1933.053873073525</v>
      </c>
      <c r="N6" s="233">
        <f>'Imputed Rev Req'!D22</f>
        <v>1194.3179982324439</v>
      </c>
      <c r="O6" s="233">
        <f>'Imputed Rev Req'!D31</f>
        <v>1933.053873073525</v>
      </c>
      <c r="P6" s="233">
        <f>'Imputed Rev Req'!D30</f>
        <v>1194.3179982324439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233"/>
      <c r="AB6" s="233"/>
      <c r="AC6" s="233"/>
      <c r="AD6" s="233"/>
      <c r="AE6" s="17"/>
      <c r="AF6" s="17"/>
      <c r="AG6" s="17"/>
      <c r="AH6" s="17"/>
      <c r="AI6" s="233">
        <f t="shared" si="1"/>
        <v>3127.3718713059689</v>
      </c>
      <c r="AJ6" s="233">
        <f t="shared" si="2"/>
        <v>3127.3718713059689</v>
      </c>
      <c r="AK6" s="233">
        <f t="shared" si="3"/>
        <v>136495.50412684504</v>
      </c>
      <c r="AL6" s="233">
        <f t="shared" si="4"/>
        <v>0</v>
      </c>
      <c r="AM6" s="282"/>
      <c r="AN6" s="287"/>
      <c r="AO6" s="289"/>
      <c r="AP6" s="289"/>
      <c r="AQ6" s="289"/>
      <c r="AR6" s="282"/>
    </row>
    <row r="7" spans="1:44" ht="70.900000000000006" customHeight="1" thickBot="1" x14ac:dyDescent="0.3">
      <c r="A7" s="297"/>
      <c r="B7" s="19" t="s">
        <v>44</v>
      </c>
      <c r="C7" s="20" t="s">
        <v>40</v>
      </c>
      <c r="D7" s="20" t="s">
        <v>41</v>
      </c>
      <c r="E7" s="19" t="s">
        <v>45</v>
      </c>
      <c r="F7" s="25" t="s">
        <v>46</v>
      </c>
      <c r="G7" s="252"/>
      <c r="H7" s="234"/>
      <c r="I7" s="234"/>
      <c r="J7" s="234"/>
      <c r="K7" s="234"/>
      <c r="L7" s="234"/>
      <c r="M7" s="234"/>
      <c r="N7" s="234"/>
      <c r="O7" s="234"/>
      <c r="P7" s="234"/>
      <c r="Q7" s="19"/>
      <c r="R7" s="19"/>
      <c r="S7" s="19"/>
      <c r="T7" s="19"/>
      <c r="U7" s="19"/>
      <c r="V7" s="19"/>
      <c r="W7" s="19"/>
      <c r="X7" s="19"/>
      <c r="Y7" s="19"/>
      <c r="Z7" s="19"/>
      <c r="AA7" s="234"/>
      <c r="AB7" s="234"/>
      <c r="AC7" s="234"/>
      <c r="AD7" s="234"/>
      <c r="AE7" s="19"/>
      <c r="AF7" s="19"/>
      <c r="AG7" s="19"/>
      <c r="AH7" s="19"/>
      <c r="AI7" s="234">
        <f t="shared" si="1"/>
        <v>0</v>
      </c>
      <c r="AJ7" s="234">
        <f t="shared" si="2"/>
        <v>0</v>
      </c>
      <c r="AK7" s="234">
        <f t="shared" si="3"/>
        <v>0</v>
      </c>
      <c r="AL7" s="234">
        <f t="shared" si="4"/>
        <v>0</v>
      </c>
      <c r="AM7" s="283"/>
      <c r="AN7" s="280"/>
      <c r="AO7" s="290"/>
      <c r="AP7" s="290"/>
      <c r="AQ7" s="290"/>
      <c r="AR7" s="283"/>
    </row>
    <row r="8" spans="1:44" ht="70.900000000000006" customHeight="1" x14ac:dyDescent="0.25">
      <c r="A8" s="284" t="s">
        <v>47</v>
      </c>
      <c r="B8" s="16" t="s">
        <v>35</v>
      </c>
      <c r="C8" s="21" t="s">
        <v>36</v>
      </c>
      <c r="D8" s="18" t="s">
        <v>9</v>
      </c>
      <c r="E8" s="17" t="s">
        <v>9</v>
      </c>
      <c r="F8" s="24" t="s">
        <v>9</v>
      </c>
      <c r="G8" s="250">
        <f>'Authorized $ Pivot'!J32</f>
        <v>0</v>
      </c>
      <c r="H8" s="232">
        <f>'Authorized $ Pivot'!K32</f>
        <v>0</v>
      </c>
      <c r="I8" s="232">
        <f>'Imputed Rev Req'!C15</f>
        <v>0</v>
      </c>
      <c r="J8" s="232">
        <f>'Imputed Rev Req'!C14</f>
        <v>0</v>
      </c>
      <c r="K8" s="232"/>
      <c r="L8" s="232"/>
      <c r="M8" s="232"/>
      <c r="N8" s="232"/>
      <c r="O8" s="232"/>
      <c r="P8" s="232"/>
      <c r="Q8" s="22"/>
      <c r="R8" s="22"/>
      <c r="S8" s="22"/>
      <c r="T8" s="22"/>
      <c r="U8" s="22"/>
      <c r="V8" s="22"/>
      <c r="W8" s="22"/>
      <c r="X8" s="22"/>
      <c r="Y8" s="22"/>
      <c r="Z8" s="22"/>
      <c r="AA8" s="232">
        <f>'2024 GRC WMP Category Pivot '!B10</f>
        <v>292062</v>
      </c>
      <c r="AB8" s="232">
        <f>'2024 GRC WMP Category Pivot '!C10</f>
        <v>2920.7700000000004</v>
      </c>
      <c r="AC8" s="232">
        <f>'2024 GRC Summary'!D13</f>
        <v>13123</v>
      </c>
      <c r="AD8" s="232">
        <f>'2024 GRC Summary'!D8</f>
        <v>3337</v>
      </c>
      <c r="AE8" s="22"/>
      <c r="AF8" s="22"/>
      <c r="AG8" s="22"/>
      <c r="AH8" s="22"/>
      <c r="AI8" s="232">
        <f t="shared" si="1"/>
        <v>0</v>
      </c>
      <c r="AJ8" s="232">
        <f t="shared" si="2"/>
        <v>16460</v>
      </c>
      <c r="AK8" s="232">
        <f t="shared" si="3"/>
        <v>0</v>
      </c>
      <c r="AL8" s="232">
        <f t="shared" si="4"/>
        <v>292062</v>
      </c>
      <c r="AM8" s="281"/>
      <c r="AN8" s="279">
        <f>SUM(AI8:AI11)</f>
        <v>3524.1373120157232</v>
      </c>
      <c r="AO8" s="288">
        <f t="shared" ref="AO8:AQ8" si="5">SUM(AJ8:AJ11)</f>
        <v>19984.137312015722</v>
      </c>
      <c r="AP8" s="288">
        <f t="shared" si="5"/>
        <v>241232.55152071296</v>
      </c>
      <c r="AQ8" s="288">
        <f t="shared" si="5"/>
        <v>292062</v>
      </c>
      <c r="AR8" s="281"/>
    </row>
    <row r="9" spans="1:44" ht="70.900000000000006" customHeight="1" x14ac:dyDescent="0.25">
      <c r="A9" s="286"/>
      <c r="B9" s="17" t="s">
        <v>37</v>
      </c>
      <c r="C9" s="18" t="s">
        <v>38</v>
      </c>
      <c r="D9" s="18" t="s">
        <v>9</v>
      </c>
      <c r="E9" s="17" t="s">
        <v>9</v>
      </c>
      <c r="F9" s="24" t="s">
        <v>9</v>
      </c>
      <c r="G9" s="251"/>
      <c r="H9" s="233"/>
      <c r="I9" s="233"/>
      <c r="J9" s="233"/>
      <c r="K9" s="233"/>
      <c r="L9" s="233"/>
      <c r="M9" s="233"/>
      <c r="N9" s="233"/>
      <c r="O9" s="233"/>
      <c r="P9" s="233"/>
      <c r="Q9" s="17"/>
      <c r="R9" s="17"/>
      <c r="S9" s="17"/>
      <c r="T9" s="17"/>
      <c r="U9" s="17"/>
      <c r="V9" s="17"/>
      <c r="W9" s="17"/>
      <c r="X9" s="17"/>
      <c r="Y9" s="17"/>
      <c r="Z9" s="17"/>
      <c r="AA9" s="233"/>
      <c r="AB9" s="233"/>
      <c r="AC9" s="233"/>
      <c r="AD9" s="233"/>
      <c r="AE9" s="17"/>
      <c r="AF9" s="17"/>
      <c r="AG9" s="17"/>
      <c r="AH9" s="17"/>
      <c r="AI9" s="233">
        <f t="shared" si="1"/>
        <v>0</v>
      </c>
      <c r="AJ9" s="233">
        <f t="shared" si="2"/>
        <v>0</v>
      </c>
      <c r="AK9" s="233">
        <f t="shared" si="3"/>
        <v>0</v>
      </c>
      <c r="AL9" s="233">
        <f t="shared" si="4"/>
        <v>0</v>
      </c>
      <c r="AM9" s="282"/>
      <c r="AN9" s="287"/>
      <c r="AO9" s="289"/>
      <c r="AP9" s="289"/>
      <c r="AQ9" s="289"/>
      <c r="AR9" s="282"/>
    </row>
    <row r="10" spans="1:44" ht="70.900000000000006" customHeight="1" x14ac:dyDescent="0.25">
      <c r="A10" s="286"/>
      <c r="B10" s="17" t="s">
        <v>39</v>
      </c>
      <c r="C10" s="18" t="s">
        <v>40</v>
      </c>
      <c r="D10" s="18" t="s">
        <v>41</v>
      </c>
      <c r="E10" s="17" t="s">
        <v>42</v>
      </c>
      <c r="F10" s="24" t="s">
        <v>43</v>
      </c>
      <c r="G10" s="251"/>
      <c r="H10" s="233"/>
      <c r="I10" s="233"/>
      <c r="J10" s="233"/>
      <c r="K10" s="233">
        <f>'Actuals $ Pivot'!J32</f>
        <v>241232.55152071296</v>
      </c>
      <c r="L10" s="233">
        <f>'Actuals $ Pivot'!K32</f>
        <v>175.88368000000008</v>
      </c>
      <c r="M10" s="233">
        <f>'Imputed Rev Req'!C23</f>
        <v>3469.9002315378607</v>
      </c>
      <c r="N10" s="233">
        <f>'Imputed Rev Req'!C22</f>
        <v>54.237080477862321</v>
      </c>
      <c r="O10" s="233">
        <f>'Imputed Rev Req'!C31</f>
        <v>3469.9002315378607</v>
      </c>
      <c r="P10" s="233">
        <f>'Imputed Rev Req'!C30</f>
        <v>54.237080477862321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233"/>
      <c r="AB10" s="233"/>
      <c r="AC10" s="233"/>
      <c r="AD10" s="233"/>
      <c r="AE10" s="17"/>
      <c r="AF10" s="17"/>
      <c r="AG10" s="17"/>
      <c r="AH10" s="17"/>
      <c r="AI10" s="233">
        <f t="shared" si="1"/>
        <v>3524.1373120157232</v>
      </c>
      <c r="AJ10" s="233">
        <f t="shared" si="2"/>
        <v>3524.1373120157232</v>
      </c>
      <c r="AK10" s="233">
        <f t="shared" si="3"/>
        <v>241232.55152071296</v>
      </c>
      <c r="AL10" s="233">
        <f t="shared" si="4"/>
        <v>0</v>
      </c>
      <c r="AM10" s="282"/>
      <c r="AN10" s="287"/>
      <c r="AO10" s="289"/>
      <c r="AP10" s="289"/>
      <c r="AQ10" s="289"/>
      <c r="AR10" s="282"/>
    </row>
    <row r="11" spans="1:44" ht="70.900000000000006" customHeight="1" thickBot="1" x14ac:dyDescent="0.3">
      <c r="A11" s="285"/>
      <c r="B11" s="19" t="s">
        <v>44</v>
      </c>
      <c r="C11" s="20" t="s">
        <v>40</v>
      </c>
      <c r="D11" s="20" t="s">
        <v>41</v>
      </c>
      <c r="E11" s="19" t="s">
        <v>45</v>
      </c>
      <c r="F11" s="25" t="s">
        <v>46</v>
      </c>
      <c r="G11" s="252"/>
      <c r="H11" s="234"/>
      <c r="I11" s="234"/>
      <c r="J11" s="234"/>
      <c r="K11" s="234"/>
      <c r="L11" s="234"/>
      <c r="M11" s="234"/>
      <c r="N11" s="234"/>
      <c r="O11" s="234"/>
      <c r="P11" s="234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34"/>
      <c r="AB11" s="234"/>
      <c r="AC11" s="234"/>
      <c r="AD11" s="234"/>
      <c r="AE11" s="19"/>
      <c r="AF11" s="19"/>
      <c r="AG11" s="19"/>
      <c r="AH11" s="19"/>
      <c r="AI11" s="234">
        <f t="shared" si="1"/>
        <v>0</v>
      </c>
      <c r="AJ11" s="234">
        <f t="shared" si="2"/>
        <v>0</v>
      </c>
      <c r="AK11" s="234">
        <f t="shared" si="3"/>
        <v>0</v>
      </c>
      <c r="AL11" s="234">
        <f t="shared" si="4"/>
        <v>0</v>
      </c>
      <c r="AM11" s="283"/>
      <c r="AN11" s="280"/>
      <c r="AO11" s="290"/>
      <c r="AP11" s="290"/>
      <c r="AQ11" s="290"/>
      <c r="AR11" s="283"/>
    </row>
    <row r="12" spans="1:44" ht="70.900000000000006" customHeight="1" x14ac:dyDescent="0.25">
      <c r="A12" s="284" t="s">
        <v>11</v>
      </c>
      <c r="B12" s="16" t="s">
        <v>35</v>
      </c>
      <c r="C12" s="21" t="s">
        <v>36</v>
      </c>
      <c r="D12" s="21" t="s">
        <v>9</v>
      </c>
      <c r="E12" s="22" t="s">
        <v>9</v>
      </c>
      <c r="F12" s="23" t="s">
        <v>9</v>
      </c>
      <c r="G12" s="253">
        <f>'Authorized $ Pivot'!J28</f>
        <v>12986.854530483604</v>
      </c>
      <c r="H12" s="235">
        <f>'Authorized $ Pivot'!K28</f>
        <v>9587.8276632042107</v>
      </c>
      <c r="I12" s="235">
        <f>'Imputed Rev Req'!L15</f>
        <v>2982.0056857962436</v>
      </c>
      <c r="J12" s="235">
        <f>'Imputed Rev Req'!L14</f>
        <v>6684.9396634796976</v>
      </c>
      <c r="K12" s="235"/>
      <c r="L12" s="235"/>
      <c r="M12" s="235"/>
      <c r="N12" s="235"/>
      <c r="O12" s="235"/>
      <c r="P12" s="235"/>
      <c r="Q12" s="2"/>
      <c r="R12" s="2"/>
      <c r="S12" s="2"/>
      <c r="T12" s="2"/>
      <c r="U12" s="2"/>
      <c r="V12" s="2"/>
      <c r="W12" s="2"/>
      <c r="X12" s="2"/>
      <c r="Y12" s="2"/>
      <c r="Z12" s="2"/>
      <c r="AA12" s="235">
        <f>'2024 GRC WMP Category Pivot '!B14</f>
        <v>1864</v>
      </c>
      <c r="AB12" s="235">
        <f>'2024 GRC WMP Category Pivot '!C14</f>
        <v>3877</v>
      </c>
      <c r="AC12" s="235">
        <f>'2024 GRC Summary'!M13</f>
        <v>54</v>
      </c>
      <c r="AD12" s="235">
        <f>'2024 GRC Summary'!M8</f>
        <v>4411</v>
      </c>
      <c r="AE12" s="2"/>
      <c r="AF12" s="2"/>
      <c r="AG12" s="2"/>
      <c r="AH12" s="9"/>
      <c r="AI12" s="238">
        <f t="shared" si="1"/>
        <v>9666.9453492759421</v>
      </c>
      <c r="AJ12" s="239">
        <f t="shared" si="2"/>
        <v>4465</v>
      </c>
      <c r="AK12" s="239">
        <f t="shared" si="3"/>
        <v>12986.854530483604</v>
      </c>
      <c r="AL12" s="240">
        <f t="shared" si="4"/>
        <v>1864</v>
      </c>
      <c r="AM12" s="281"/>
      <c r="AN12" s="279">
        <f>SUM(AI12:AI13)</f>
        <v>14879.77822866584</v>
      </c>
      <c r="AO12" s="273">
        <f t="shared" ref="AO12:AQ12" si="6">SUM(AJ12:AJ13)</f>
        <v>9677.8328793898982</v>
      </c>
      <c r="AP12" s="273">
        <f t="shared" si="6"/>
        <v>28984.156617680106</v>
      </c>
      <c r="AQ12" s="275">
        <f t="shared" si="6"/>
        <v>1864</v>
      </c>
      <c r="AR12" s="277"/>
    </row>
    <row r="13" spans="1:44" ht="70.900000000000006" customHeight="1" thickBot="1" x14ac:dyDescent="0.3">
      <c r="A13" s="285"/>
      <c r="B13" s="19" t="s">
        <v>39</v>
      </c>
      <c r="C13" s="20" t="s">
        <v>40</v>
      </c>
      <c r="D13" s="20" t="s">
        <v>41</v>
      </c>
      <c r="E13" s="19" t="s">
        <v>42</v>
      </c>
      <c r="F13" s="25" t="s">
        <v>43</v>
      </c>
      <c r="G13" s="254"/>
      <c r="H13" s="27"/>
      <c r="I13" s="27"/>
      <c r="J13" s="27"/>
      <c r="K13" s="27">
        <f>'Actuals $ Pivot'!J28</f>
        <v>15997.3020871965</v>
      </c>
      <c r="L13" s="27">
        <f>'Actuals $ Pivot'!K28</f>
        <v>11441.872709999963</v>
      </c>
      <c r="M13" s="27">
        <f>'Imputed Rev Req'!L23</f>
        <v>250.61123213759399</v>
      </c>
      <c r="N13" s="27">
        <f>'Imputed Rev Req'!L22</f>
        <v>4962.2216472523032</v>
      </c>
      <c r="O13" s="27">
        <f>'Imputed Rev Req'!L31</f>
        <v>250.61123213759399</v>
      </c>
      <c r="P13" s="27">
        <f>'Imputed Rev Req'!L30</f>
        <v>4962.2216472523032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27"/>
      <c r="AB13" s="27"/>
      <c r="AC13" s="27"/>
      <c r="AD13" s="27"/>
      <c r="AE13" s="3"/>
      <c r="AF13" s="3"/>
      <c r="AG13" s="3"/>
      <c r="AH13" s="10"/>
      <c r="AI13" s="241">
        <f t="shared" si="1"/>
        <v>5212.8328793898972</v>
      </c>
      <c r="AJ13" s="27">
        <f t="shared" si="2"/>
        <v>5212.8328793898972</v>
      </c>
      <c r="AK13" s="27">
        <f t="shared" si="3"/>
        <v>15997.3020871965</v>
      </c>
      <c r="AL13" s="242">
        <f t="shared" si="4"/>
        <v>0</v>
      </c>
      <c r="AM13" s="283"/>
      <c r="AN13" s="280"/>
      <c r="AO13" s="274"/>
      <c r="AP13" s="274"/>
      <c r="AQ13" s="276"/>
      <c r="AR13" s="278"/>
    </row>
    <row r="14" spans="1:44" ht="70.900000000000006" customHeight="1" x14ac:dyDescent="0.25">
      <c r="A14" s="284" t="s">
        <v>48</v>
      </c>
      <c r="B14" s="16" t="s">
        <v>35</v>
      </c>
      <c r="C14" s="21" t="s">
        <v>36</v>
      </c>
      <c r="D14" s="21" t="s">
        <v>9</v>
      </c>
      <c r="E14" s="22" t="s">
        <v>9</v>
      </c>
      <c r="F14" s="23" t="s">
        <v>9</v>
      </c>
      <c r="G14" s="253">
        <f>'Authorized $ Pivot'!J24</f>
        <v>537411.82358652726</v>
      </c>
      <c r="H14" s="235">
        <f>'Authorized $ Pivot'!K24</f>
        <v>21302.353661325695</v>
      </c>
      <c r="I14" s="235">
        <f>'Imputed Rev Req'!E15</f>
        <v>123713.01497665202</v>
      </c>
      <c r="J14" s="235">
        <f>'Imputed Rev Req'!E14</f>
        <v>14855.450161656914</v>
      </c>
      <c r="K14" s="235"/>
      <c r="L14" s="235"/>
      <c r="M14" s="235"/>
      <c r="N14" s="235"/>
      <c r="O14" s="235"/>
      <c r="P14" s="235"/>
      <c r="Q14" s="2"/>
      <c r="R14" s="2"/>
      <c r="S14" s="2"/>
      <c r="T14" s="2"/>
      <c r="U14" s="2"/>
      <c r="V14" s="2"/>
      <c r="W14" s="2"/>
      <c r="X14" s="2"/>
      <c r="Y14" s="2"/>
      <c r="Z14" s="2"/>
      <c r="AA14" s="235">
        <f>'2024 GRC WMP Category Pivot '!B8</f>
        <v>119867</v>
      </c>
      <c r="AB14" s="235">
        <f>'2024 GRC WMP Category Pivot '!C8</f>
        <v>21885.456600000001</v>
      </c>
      <c r="AC14" s="235">
        <f>'2024 GRC Summary'!F13</f>
        <v>5986</v>
      </c>
      <c r="AD14" s="235">
        <f>'2024 GRC Summary'!F8</f>
        <v>24995</v>
      </c>
      <c r="AE14" s="2"/>
      <c r="AF14" s="2"/>
      <c r="AG14" s="2"/>
      <c r="AH14" s="9"/>
      <c r="AI14" s="238">
        <f t="shared" si="1"/>
        <v>138568.46513830894</v>
      </c>
      <c r="AJ14" s="239">
        <f t="shared" si="2"/>
        <v>30981</v>
      </c>
      <c r="AK14" s="239">
        <f t="shared" si="3"/>
        <v>537411.82358652726</v>
      </c>
      <c r="AL14" s="240">
        <f t="shared" si="4"/>
        <v>119867</v>
      </c>
      <c r="AM14" s="281"/>
      <c r="AN14" s="279">
        <f>SUM(AI14:AI15)</f>
        <v>179471.91180347506</v>
      </c>
      <c r="AO14" s="273">
        <f t="shared" ref="AO14:AQ14" si="7">SUM(AJ14:AJ15)</f>
        <v>71884.446665166121</v>
      </c>
      <c r="AP14" s="273">
        <f t="shared" si="7"/>
        <v>1337063.9812705661</v>
      </c>
      <c r="AQ14" s="275">
        <f t="shared" si="7"/>
        <v>119867</v>
      </c>
      <c r="AR14" s="277"/>
    </row>
    <row r="15" spans="1:44" ht="70.900000000000006" customHeight="1" thickBot="1" x14ac:dyDescent="0.3">
      <c r="A15" s="285"/>
      <c r="B15" s="19" t="s">
        <v>39</v>
      </c>
      <c r="C15" s="20" t="s">
        <v>40</v>
      </c>
      <c r="D15" s="20" t="s">
        <v>41</v>
      </c>
      <c r="E15" s="19" t="s">
        <v>42</v>
      </c>
      <c r="F15" s="25" t="s">
        <v>43</v>
      </c>
      <c r="G15" s="254"/>
      <c r="H15" s="27"/>
      <c r="I15" s="27"/>
      <c r="J15" s="27"/>
      <c r="K15" s="27">
        <f>'Actuals $ Pivot'!J24</f>
        <v>799652.15768403886</v>
      </c>
      <c r="L15" s="27">
        <f>'Actuals $ Pivot'!K24</f>
        <v>69424.796730000002</v>
      </c>
      <c r="M15" s="27">
        <f>'Imputed Rev Req'!E23</f>
        <v>14682.171433182741</v>
      </c>
      <c r="N15" s="27">
        <f>'Imputed Rev Req'!E22</f>
        <v>26221.275231983382</v>
      </c>
      <c r="O15" s="27">
        <f>'Imputed Rev Req'!E31</f>
        <v>14682.171433182741</v>
      </c>
      <c r="P15" s="27">
        <f>'Imputed Rev Req'!E30</f>
        <v>26221.275231983382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27"/>
      <c r="AB15" s="27"/>
      <c r="AC15" s="27"/>
      <c r="AD15" s="27"/>
      <c r="AE15" s="3"/>
      <c r="AF15" s="3"/>
      <c r="AG15" s="3"/>
      <c r="AH15" s="10"/>
      <c r="AI15" s="241">
        <f t="shared" si="1"/>
        <v>40903.446665166121</v>
      </c>
      <c r="AJ15" s="27">
        <f t="shared" si="2"/>
        <v>40903.446665166121</v>
      </c>
      <c r="AK15" s="27">
        <f t="shared" si="3"/>
        <v>799652.15768403886</v>
      </c>
      <c r="AL15" s="242">
        <f t="shared" si="4"/>
        <v>0</v>
      </c>
      <c r="AM15" s="283"/>
      <c r="AN15" s="280"/>
      <c r="AO15" s="274"/>
      <c r="AP15" s="274"/>
      <c r="AQ15" s="276"/>
      <c r="AR15" s="278"/>
    </row>
    <row r="16" spans="1:44" ht="70.900000000000006" customHeight="1" x14ac:dyDescent="0.25">
      <c r="A16" s="284" t="s">
        <v>49</v>
      </c>
      <c r="B16" s="16" t="s">
        <v>35</v>
      </c>
      <c r="C16" s="21" t="s">
        <v>36</v>
      </c>
      <c r="D16" s="21" t="s">
        <v>9</v>
      </c>
      <c r="E16" s="22" t="s">
        <v>9</v>
      </c>
      <c r="F16" s="23" t="s">
        <v>9</v>
      </c>
      <c r="G16" s="253">
        <f>'Authorized $ Pivot'!J21</f>
        <v>45104.88867197006</v>
      </c>
      <c r="H16" s="235">
        <f>'Authorized $ Pivot'!K21</f>
        <v>50627.607444571462</v>
      </c>
      <c r="I16" s="235">
        <f>'Imputed Rev Req'!F15</f>
        <v>12307.662755771893</v>
      </c>
      <c r="J16" s="235">
        <f>'Imputed Rev Req'!F14</f>
        <v>35271.879484799785</v>
      </c>
      <c r="K16" s="235"/>
      <c r="L16" s="235"/>
      <c r="M16" s="235"/>
      <c r="N16" s="235"/>
      <c r="O16" s="235"/>
      <c r="P16" s="235"/>
      <c r="Q16" s="2"/>
      <c r="R16" s="2"/>
      <c r="S16" s="2"/>
      <c r="T16" s="2"/>
      <c r="U16" s="2"/>
      <c r="V16" s="2"/>
      <c r="W16" s="2"/>
      <c r="X16" s="2"/>
      <c r="Y16" s="2"/>
      <c r="Z16" s="2"/>
      <c r="AA16" s="235">
        <f>'2024 GRC WMP Category Pivot '!B5</f>
        <v>17423</v>
      </c>
      <c r="AB16" s="235">
        <f>'2024 GRC WMP Category Pivot '!C5</f>
        <v>15375</v>
      </c>
      <c r="AC16" s="235">
        <f>'2024 GRC Summary'!G13</f>
        <v>1438</v>
      </c>
      <c r="AD16" s="235">
        <f>'2024 GRC Summary'!G8</f>
        <v>17548</v>
      </c>
      <c r="AE16" s="2"/>
      <c r="AF16" s="2"/>
      <c r="AG16" s="2"/>
      <c r="AH16" s="9"/>
      <c r="AI16" s="238">
        <f t="shared" si="1"/>
        <v>47579.542240571682</v>
      </c>
      <c r="AJ16" s="239">
        <f t="shared" si="2"/>
        <v>18986</v>
      </c>
      <c r="AK16" s="239">
        <f t="shared" si="3"/>
        <v>45104.88867197006</v>
      </c>
      <c r="AL16" s="240">
        <f t="shared" si="4"/>
        <v>17423</v>
      </c>
      <c r="AM16" s="281"/>
      <c r="AN16" s="279">
        <f>SUM(AI16:AI17)</f>
        <v>111093.75497410179</v>
      </c>
      <c r="AO16" s="273">
        <f t="shared" ref="AO16" si="8">SUM(AJ16:AJ17)</f>
        <v>82500.212733530105</v>
      </c>
      <c r="AP16" s="273">
        <f t="shared" ref="AP16" si="9">SUM(AK16:AK17)</f>
        <v>184442.47586189251</v>
      </c>
      <c r="AQ16" s="275">
        <f t="shared" ref="AQ16" si="10">SUM(AL16:AL17)</f>
        <v>17423</v>
      </c>
      <c r="AR16" s="277"/>
    </row>
    <row r="17" spans="1:44" ht="70.900000000000006" customHeight="1" thickBot="1" x14ac:dyDescent="0.3">
      <c r="A17" s="285"/>
      <c r="B17" s="19" t="s">
        <v>39</v>
      </c>
      <c r="C17" s="20" t="s">
        <v>40</v>
      </c>
      <c r="D17" s="20" t="s">
        <v>41</v>
      </c>
      <c r="E17" s="19" t="s">
        <v>42</v>
      </c>
      <c r="F17" s="25" t="s">
        <v>43</v>
      </c>
      <c r="G17" s="254"/>
      <c r="H17" s="27"/>
      <c r="I17" s="27"/>
      <c r="J17" s="27"/>
      <c r="K17" s="27">
        <f>'Actuals $ Pivot'!J21</f>
        <v>139337.58718992246</v>
      </c>
      <c r="L17" s="27">
        <f>'Actuals $ Pivot'!K21</f>
        <v>145640.92910999901</v>
      </c>
      <c r="M17" s="27">
        <f>'Imputed Rev Req'!F23</f>
        <v>2189.2274186355562</v>
      </c>
      <c r="N17" s="27">
        <f>'Imputed Rev Req'!F22</f>
        <v>61324.985314894548</v>
      </c>
      <c r="O17" s="27">
        <f>'Imputed Rev Req'!F31</f>
        <v>2189.2274186355562</v>
      </c>
      <c r="P17" s="27">
        <f>'Imputed Rev Req'!F30</f>
        <v>61324.985314894548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27"/>
      <c r="AB17" s="27"/>
      <c r="AC17" s="27"/>
      <c r="AD17" s="27"/>
      <c r="AE17" s="3"/>
      <c r="AF17" s="3"/>
      <c r="AG17" s="3"/>
      <c r="AH17" s="10"/>
      <c r="AI17" s="241">
        <f t="shared" si="1"/>
        <v>63514.212733530105</v>
      </c>
      <c r="AJ17" s="27">
        <f t="shared" si="2"/>
        <v>63514.212733530105</v>
      </c>
      <c r="AK17" s="27">
        <f t="shared" si="3"/>
        <v>139337.58718992246</v>
      </c>
      <c r="AL17" s="242">
        <f t="shared" si="4"/>
        <v>0</v>
      </c>
      <c r="AM17" s="283"/>
      <c r="AN17" s="280"/>
      <c r="AO17" s="274"/>
      <c r="AP17" s="274"/>
      <c r="AQ17" s="276"/>
      <c r="AR17" s="278"/>
    </row>
    <row r="18" spans="1:44" ht="70.900000000000006" customHeight="1" x14ac:dyDescent="0.25">
      <c r="A18" s="284" t="s">
        <v>50</v>
      </c>
      <c r="B18" s="16" t="s">
        <v>35</v>
      </c>
      <c r="C18" s="21" t="s">
        <v>36</v>
      </c>
      <c r="D18" s="21" t="s">
        <v>9</v>
      </c>
      <c r="E18" s="22" t="s">
        <v>9</v>
      </c>
      <c r="F18" s="23" t="s">
        <v>9</v>
      </c>
      <c r="G18" s="253">
        <f>'Authorized $ Pivot'!J25</f>
        <v>0</v>
      </c>
      <c r="H18" s="235">
        <f>'Authorized $ Pivot'!K25</f>
        <v>36176.940919586326</v>
      </c>
      <c r="I18" s="235">
        <f>'Imputed Rev Req'!I15</f>
        <v>0</v>
      </c>
      <c r="J18" s="235">
        <f>'Imputed Rev Req'!I14</f>
        <v>25184.763435424084</v>
      </c>
      <c r="K18" s="235"/>
      <c r="L18" s="235"/>
      <c r="M18" s="235"/>
      <c r="N18" s="235"/>
      <c r="O18" s="235"/>
      <c r="P18" s="235"/>
      <c r="Q18" s="2"/>
      <c r="R18" s="2"/>
      <c r="S18" s="2"/>
      <c r="T18" s="2"/>
      <c r="U18" s="2"/>
      <c r="V18" s="2"/>
      <c r="W18" s="2"/>
      <c r="X18" s="2"/>
      <c r="Y18" s="2"/>
      <c r="Z18" s="2"/>
      <c r="AA18" s="235">
        <f>'2024 GRC WMP Category Pivot '!B11</f>
        <v>8100</v>
      </c>
      <c r="AB18" s="235">
        <f>'2024 GRC WMP Category Pivot '!C11</f>
        <v>14769</v>
      </c>
      <c r="AC18" s="235">
        <f>'2024 GRC Summary'!J13</f>
        <v>59</v>
      </c>
      <c r="AD18" s="235">
        <f>'2024 GRC Summary'!J8</f>
        <v>16816</v>
      </c>
      <c r="AE18" s="2"/>
      <c r="AF18" s="2"/>
      <c r="AG18" s="2"/>
      <c r="AH18" s="9"/>
      <c r="AI18" s="238">
        <f t="shared" si="1"/>
        <v>25184.763435424084</v>
      </c>
      <c r="AJ18" s="239">
        <f t="shared" si="2"/>
        <v>16875</v>
      </c>
      <c r="AK18" s="239">
        <f t="shared" si="3"/>
        <v>0</v>
      </c>
      <c r="AL18" s="240">
        <f t="shared" si="4"/>
        <v>8100</v>
      </c>
      <c r="AM18" s="281"/>
      <c r="AN18" s="279">
        <f>SUM(AI18:AI19)</f>
        <v>41786.330974238634</v>
      </c>
      <c r="AO18" s="273">
        <f t="shared" ref="AO18" si="11">SUM(AJ18:AJ19)</f>
        <v>33476.567538814546</v>
      </c>
      <c r="AP18" s="273">
        <f t="shared" ref="AP18" si="12">SUM(AK18:AK19)</f>
        <v>33452.325665894299</v>
      </c>
      <c r="AQ18" s="275">
        <f t="shared" ref="AQ18" si="13">SUM(AL18:AL19)</f>
        <v>8100</v>
      </c>
      <c r="AR18" s="277"/>
    </row>
    <row r="19" spans="1:44" ht="70.900000000000006" customHeight="1" thickBot="1" x14ac:dyDescent="0.3">
      <c r="A19" s="285"/>
      <c r="B19" s="19" t="s">
        <v>39</v>
      </c>
      <c r="C19" s="20" t="s">
        <v>40</v>
      </c>
      <c r="D19" s="20" t="s">
        <v>41</v>
      </c>
      <c r="E19" s="19" t="s">
        <v>42</v>
      </c>
      <c r="F19" s="25" t="s">
        <v>43</v>
      </c>
      <c r="G19" s="254"/>
      <c r="H19" s="27"/>
      <c r="I19" s="27"/>
      <c r="J19" s="27"/>
      <c r="K19" s="27">
        <f>'Actuals $ Pivot'!J25</f>
        <v>33452.325665894299</v>
      </c>
      <c r="L19" s="27">
        <f>'Actuals $ Pivot'!K25</f>
        <v>35380.129250000013</v>
      </c>
      <c r="M19" s="27">
        <f>'Imputed Rev Req'!I23</f>
        <v>496.5499908991506</v>
      </c>
      <c r="N19" s="27">
        <f>'Imputed Rev Req'!I22</f>
        <v>16105.017547915395</v>
      </c>
      <c r="O19" s="27">
        <f>'Imputed Rev Req'!I31</f>
        <v>496.5499908991506</v>
      </c>
      <c r="P19" s="27">
        <f>'Imputed Rev Req'!I30</f>
        <v>16105.017547915395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27"/>
      <c r="AB19" s="27"/>
      <c r="AC19" s="27"/>
      <c r="AD19" s="27"/>
      <c r="AE19" s="3"/>
      <c r="AF19" s="3"/>
      <c r="AG19" s="3"/>
      <c r="AH19" s="10"/>
      <c r="AI19" s="241">
        <f t="shared" si="1"/>
        <v>16601.567538814546</v>
      </c>
      <c r="AJ19" s="27">
        <f t="shared" si="2"/>
        <v>16601.567538814546</v>
      </c>
      <c r="AK19" s="27">
        <f t="shared" si="3"/>
        <v>33452.325665894299</v>
      </c>
      <c r="AL19" s="242">
        <f t="shared" si="4"/>
        <v>0</v>
      </c>
      <c r="AM19" s="283"/>
      <c r="AN19" s="280"/>
      <c r="AO19" s="274"/>
      <c r="AP19" s="274"/>
      <c r="AQ19" s="276"/>
      <c r="AR19" s="278"/>
    </row>
    <row r="20" spans="1:44" ht="70.900000000000006" customHeight="1" x14ac:dyDescent="0.25">
      <c r="A20" s="284" t="s">
        <v>51</v>
      </c>
      <c r="B20" s="16" t="s">
        <v>35</v>
      </c>
      <c r="C20" s="21" t="s">
        <v>36</v>
      </c>
      <c r="D20" s="21" t="s">
        <v>9</v>
      </c>
      <c r="E20" s="22" t="s">
        <v>9</v>
      </c>
      <c r="F20" s="23" t="s">
        <v>9</v>
      </c>
      <c r="G20" s="253">
        <f>'Authorized $ Pivot'!J22</f>
        <v>0</v>
      </c>
      <c r="H20" s="235">
        <f>'Authorized $ Pivot'!K22</f>
        <v>2013.2123149030249</v>
      </c>
      <c r="I20" s="235">
        <f>'Imputed Rev Req'!G15</f>
        <v>0</v>
      </c>
      <c r="J20" s="235">
        <f>'Imputed Rev Req'!G14</f>
        <v>1402.5901229150086</v>
      </c>
      <c r="K20" s="235"/>
      <c r="L20" s="235"/>
      <c r="M20" s="235"/>
      <c r="N20" s="235"/>
      <c r="O20" s="235"/>
      <c r="P20" s="235"/>
      <c r="Q20" s="2"/>
      <c r="R20" s="2"/>
      <c r="S20" s="2"/>
      <c r="T20" s="2"/>
      <c r="U20" s="2"/>
      <c r="V20" s="2"/>
      <c r="W20" s="2"/>
      <c r="X20" s="2"/>
      <c r="Y20" s="2"/>
      <c r="Z20" s="2"/>
      <c r="AA20" s="235">
        <f>'2024 GRC WMP Category Pivot '!B6</f>
        <v>11685</v>
      </c>
      <c r="AB20" s="235">
        <f>'2024 GRC WMP Category Pivot '!C6</f>
        <v>1650</v>
      </c>
      <c r="AC20" s="235">
        <f>'2024 GRC Summary'!H13</f>
        <v>487</v>
      </c>
      <c r="AD20" s="235">
        <f>'2024 GRC Summary'!H8</f>
        <v>1874</v>
      </c>
      <c r="AE20" s="2"/>
      <c r="AF20" s="2"/>
      <c r="AG20" s="2"/>
      <c r="AH20" s="9"/>
      <c r="AI20" s="238">
        <f t="shared" si="1"/>
        <v>1402.5901229150086</v>
      </c>
      <c r="AJ20" s="239">
        <f t="shared" si="2"/>
        <v>2361</v>
      </c>
      <c r="AK20" s="239">
        <f t="shared" si="3"/>
        <v>0</v>
      </c>
      <c r="AL20" s="240">
        <f t="shared" si="4"/>
        <v>11685</v>
      </c>
      <c r="AM20" s="281"/>
      <c r="AN20" s="279">
        <f>SUM(AI20:AI21)</f>
        <v>2463.5001925345414</v>
      </c>
      <c r="AO20" s="273">
        <f t="shared" ref="AO20" si="14">SUM(AJ20:AJ21)</f>
        <v>3421.9100696195328</v>
      </c>
      <c r="AP20" s="273">
        <f t="shared" ref="AP20" si="15">SUM(AK20:AK21)</f>
        <v>44455.573901017189</v>
      </c>
      <c r="AQ20" s="275">
        <f t="shared" ref="AQ20" si="16">SUM(AL20:AL21)</f>
        <v>11685</v>
      </c>
      <c r="AR20" s="277"/>
    </row>
    <row r="21" spans="1:44" ht="70.900000000000006" customHeight="1" thickBot="1" x14ac:dyDescent="0.3">
      <c r="A21" s="285"/>
      <c r="B21" s="19" t="s">
        <v>39</v>
      </c>
      <c r="C21" s="20" t="s">
        <v>40</v>
      </c>
      <c r="D21" s="20" t="s">
        <v>41</v>
      </c>
      <c r="E21" s="19" t="s">
        <v>42</v>
      </c>
      <c r="F21" s="25" t="s">
        <v>43</v>
      </c>
      <c r="G21" s="254"/>
      <c r="H21" s="27"/>
      <c r="I21" s="27"/>
      <c r="J21" s="27"/>
      <c r="K21" s="27">
        <f>'Actuals $ Pivot'!J22</f>
        <v>44455.573901017189</v>
      </c>
      <c r="L21" s="27">
        <f>'Actuals $ Pivot'!K22</f>
        <v>1320.9410200000009</v>
      </c>
      <c r="M21" s="27">
        <f>'Imputed Rev Req'!G23</f>
        <v>652.67808378999518</v>
      </c>
      <c r="N21" s="27">
        <f>'Imputed Rev Req'!G22</f>
        <v>408.23198582953734</v>
      </c>
      <c r="O21" s="27">
        <f>'Imputed Rev Req'!G31</f>
        <v>652.67808378999518</v>
      </c>
      <c r="P21" s="27">
        <f>'Imputed Rev Req'!G30</f>
        <v>408.23198582953734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27"/>
      <c r="AB21" s="27"/>
      <c r="AC21" s="27"/>
      <c r="AD21" s="27"/>
      <c r="AE21" s="3"/>
      <c r="AF21" s="3"/>
      <c r="AG21" s="3"/>
      <c r="AH21" s="10"/>
      <c r="AI21" s="241">
        <f t="shared" si="1"/>
        <v>1060.9100696195326</v>
      </c>
      <c r="AJ21" s="27">
        <f t="shared" si="2"/>
        <v>1060.9100696195326</v>
      </c>
      <c r="AK21" s="27">
        <f t="shared" si="3"/>
        <v>44455.573901017189</v>
      </c>
      <c r="AL21" s="242">
        <f t="shared" si="4"/>
        <v>0</v>
      </c>
      <c r="AM21" s="283"/>
      <c r="AN21" s="280"/>
      <c r="AO21" s="274"/>
      <c r="AP21" s="274"/>
      <c r="AQ21" s="276"/>
      <c r="AR21" s="278"/>
    </row>
    <row r="22" spans="1:44" ht="70.900000000000006" customHeight="1" x14ac:dyDescent="0.25">
      <c r="A22" s="284" t="s">
        <v>52</v>
      </c>
      <c r="B22" s="16" t="s">
        <v>35</v>
      </c>
      <c r="C22" s="21" t="s">
        <v>36</v>
      </c>
      <c r="D22" s="21" t="s">
        <v>9</v>
      </c>
      <c r="E22" s="22" t="s">
        <v>9</v>
      </c>
      <c r="F22" s="23" t="s">
        <v>9</v>
      </c>
      <c r="G22" s="253">
        <f>'Authorized $ Pivot'!J26</f>
        <v>0</v>
      </c>
      <c r="H22" s="235">
        <f>'Authorized $ Pivot'!K26</f>
        <v>5234.3520187478643</v>
      </c>
      <c r="I22" s="235">
        <f>'Imputed Rev Req'!J15</f>
        <v>0</v>
      </c>
      <c r="J22" s="235">
        <f>'Imputed Rev Req'!J14</f>
        <v>3646.7343195790227</v>
      </c>
      <c r="K22" s="235"/>
      <c r="L22" s="235"/>
      <c r="M22" s="235"/>
      <c r="N22" s="235"/>
      <c r="O22" s="235"/>
      <c r="P22" s="235"/>
      <c r="Q22" s="2"/>
      <c r="R22" s="2"/>
      <c r="S22" s="2"/>
      <c r="T22" s="2"/>
      <c r="U22" s="2"/>
      <c r="V22" s="2"/>
      <c r="W22" s="2"/>
      <c r="X22" s="2"/>
      <c r="Y22" s="2"/>
      <c r="Z22" s="2"/>
      <c r="AA22" s="235">
        <f>'2024 GRC WMP Category Pivot '!B12</f>
        <v>0</v>
      </c>
      <c r="AB22" s="235">
        <f>'2024 GRC WMP Category Pivot '!C12</f>
        <v>7748</v>
      </c>
      <c r="AC22" s="235">
        <f>'2024 GRC Summary'!K13</f>
        <v>0</v>
      </c>
      <c r="AD22" s="235">
        <f>'2024 GRC Summary'!K8</f>
        <v>8782</v>
      </c>
      <c r="AE22" s="2"/>
      <c r="AF22" s="2"/>
      <c r="AG22" s="2"/>
      <c r="AH22" s="9"/>
      <c r="AI22" s="238">
        <f t="shared" si="1"/>
        <v>3646.7343195790227</v>
      </c>
      <c r="AJ22" s="239">
        <f t="shared" si="2"/>
        <v>8782</v>
      </c>
      <c r="AK22" s="239">
        <f t="shared" si="3"/>
        <v>0</v>
      </c>
      <c r="AL22" s="240">
        <f t="shared" si="4"/>
        <v>0</v>
      </c>
      <c r="AM22" s="281"/>
      <c r="AN22" s="279">
        <f t="shared" ref="AN22" si="17">SUM(AI22:AI23)</f>
        <v>8483.0353267712071</v>
      </c>
      <c r="AO22" s="273">
        <f t="shared" ref="AO22" si="18">SUM(AJ22:AJ23)</f>
        <v>13618.301007192185</v>
      </c>
      <c r="AP22" s="273">
        <f t="shared" ref="AP22" si="19">SUM(AK22:AK23)</f>
        <v>0</v>
      </c>
      <c r="AQ22" s="275">
        <f t="shared" ref="AQ22" si="20">SUM(AL22:AL23)</f>
        <v>0</v>
      </c>
      <c r="AR22" s="277"/>
    </row>
    <row r="23" spans="1:44" ht="70.900000000000006" customHeight="1" thickBot="1" x14ac:dyDescent="0.3">
      <c r="A23" s="285"/>
      <c r="B23" s="19" t="s">
        <v>39</v>
      </c>
      <c r="C23" s="20" t="s">
        <v>40</v>
      </c>
      <c r="D23" s="20" t="s">
        <v>41</v>
      </c>
      <c r="E23" s="19" t="s">
        <v>42</v>
      </c>
      <c r="F23" s="25" t="s">
        <v>43</v>
      </c>
      <c r="G23" s="254"/>
      <c r="H23" s="27"/>
      <c r="I23" s="27"/>
      <c r="J23" s="27"/>
      <c r="K23" s="27">
        <f>'Actuals $ Pivot'!J26</f>
        <v>0</v>
      </c>
      <c r="L23" s="27">
        <f>'Actuals $ Pivot'!K26</f>
        <v>13198.17066</v>
      </c>
      <c r="M23" s="27">
        <f>'Imputed Rev Req'!J23</f>
        <v>0</v>
      </c>
      <c r="N23" s="27">
        <f>'Imputed Rev Req'!J22</f>
        <v>4836.3010071921844</v>
      </c>
      <c r="O23" s="27">
        <f>'Imputed Rev Req'!J31</f>
        <v>0</v>
      </c>
      <c r="P23" s="27">
        <f>'Imputed Rev Req'!J30</f>
        <v>4836.3010071921844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27"/>
      <c r="AB23" s="27"/>
      <c r="AC23" s="27"/>
      <c r="AD23" s="27"/>
      <c r="AE23" s="3"/>
      <c r="AF23" s="3"/>
      <c r="AG23" s="3"/>
      <c r="AH23" s="10"/>
      <c r="AI23" s="241">
        <f t="shared" si="1"/>
        <v>4836.3010071921844</v>
      </c>
      <c r="AJ23" s="27">
        <f t="shared" si="2"/>
        <v>4836.3010071921844</v>
      </c>
      <c r="AK23" s="27">
        <f t="shared" si="3"/>
        <v>0</v>
      </c>
      <c r="AL23" s="242">
        <f t="shared" si="4"/>
        <v>0</v>
      </c>
      <c r="AM23" s="283"/>
      <c r="AN23" s="280"/>
      <c r="AO23" s="274"/>
      <c r="AP23" s="274"/>
      <c r="AQ23" s="276"/>
      <c r="AR23" s="278"/>
    </row>
    <row r="24" spans="1:44" ht="70.900000000000006" customHeight="1" x14ac:dyDescent="0.25">
      <c r="A24" s="284" t="s">
        <v>53</v>
      </c>
      <c r="B24" s="16" t="s">
        <v>35</v>
      </c>
      <c r="C24" s="21" t="s">
        <v>36</v>
      </c>
      <c r="D24" s="21" t="s">
        <v>9</v>
      </c>
      <c r="E24" s="22" t="s">
        <v>9</v>
      </c>
      <c r="F24" s="23" t="s">
        <v>9</v>
      </c>
      <c r="G24" s="253">
        <f>'Authorized $ Pivot'!J23</f>
        <v>5236.8180246305128</v>
      </c>
      <c r="H24" s="235">
        <f>'Authorized $ Pivot'!K23</f>
        <v>7731.5876286490293</v>
      </c>
      <c r="I24" s="235">
        <f>'Imputed Rev Req'!H15</f>
        <v>1064.8741661626445</v>
      </c>
      <c r="J24" s="235">
        <f>'Imputed Rev Req'!H14</f>
        <v>5386.5398905615984</v>
      </c>
      <c r="K24" s="235"/>
      <c r="L24" s="235"/>
      <c r="M24" s="235"/>
      <c r="N24" s="235"/>
      <c r="O24" s="235"/>
      <c r="P24" s="235"/>
      <c r="Q24" s="2"/>
      <c r="R24" s="2"/>
      <c r="S24" s="2"/>
      <c r="T24" s="2"/>
      <c r="U24" s="2"/>
      <c r="V24" s="2"/>
      <c r="W24" s="2"/>
      <c r="X24" s="2"/>
      <c r="Y24" s="2"/>
      <c r="Z24" s="2"/>
      <c r="AA24" s="235">
        <f>'2024 GRC WMP Category Pivot '!B7</f>
        <v>2496</v>
      </c>
      <c r="AB24" s="235">
        <f>'2024 GRC WMP Category Pivot '!C7</f>
        <v>16236</v>
      </c>
      <c r="AC24" s="235">
        <f>'2024 GRC Summary'!I13</f>
        <v>-92</v>
      </c>
      <c r="AD24" s="235">
        <f>'2024 GRC Summary'!I8</f>
        <v>18472</v>
      </c>
      <c r="AE24" s="2"/>
      <c r="AF24" s="2"/>
      <c r="AG24" s="2"/>
      <c r="AH24" s="9"/>
      <c r="AI24" s="238">
        <f t="shared" si="1"/>
        <v>6451.414056724243</v>
      </c>
      <c r="AJ24" s="239">
        <f t="shared" si="2"/>
        <v>18380</v>
      </c>
      <c r="AK24" s="239">
        <f t="shared" si="3"/>
        <v>5236.8180246305128</v>
      </c>
      <c r="AL24" s="240">
        <f t="shared" si="4"/>
        <v>2496</v>
      </c>
      <c r="AM24" s="281"/>
      <c r="AN24" s="279">
        <f t="shared" ref="AN24" si="21">SUM(AI24:AI25)</f>
        <v>24503.362818711637</v>
      </c>
      <c r="AO24" s="273">
        <f t="shared" ref="AO24" si="22">SUM(AJ24:AJ25)</f>
        <v>36431.948761987398</v>
      </c>
      <c r="AP24" s="273">
        <f t="shared" ref="AP24" si="23">SUM(AK24:AK25)</f>
        <v>12922.781396816465</v>
      </c>
      <c r="AQ24" s="275">
        <f t="shared" ref="AQ24" si="24">SUM(AL24:AL25)</f>
        <v>2496</v>
      </c>
      <c r="AR24" s="277"/>
    </row>
    <row r="25" spans="1:44" ht="70.900000000000006" customHeight="1" thickBot="1" x14ac:dyDescent="0.3">
      <c r="A25" s="285"/>
      <c r="B25" s="19" t="s">
        <v>39</v>
      </c>
      <c r="C25" s="20" t="s">
        <v>40</v>
      </c>
      <c r="D25" s="20" t="s">
        <v>41</v>
      </c>
      <c r="E25" s="19" t="s">
        <v>42</v>
      </c>
      <c r="F25" s="25" t="s">
        <v>43</v>
      </c>
      <c r="G25" s="254"/>
      <c r="H25" s="27"/>
      <c r="I25" s="27"/>
      <c r="J25" s="27"/>
      <c r="K25" s="27">
        <f>'Actuals $ Pivot'!J23</f>
        <v>7685.9633721859518</v>
      </c>
      <c r="L25" s="27">
        <f>'Actuals $ Pivot'!K23</f>
        <v>42203.454590000765</v>
      </c>
      <c r="M25" s="27">
        <f>'Imputed Rev Req'!H23</f>
        <v>114.69810646701359</v>
      </c>
      <c r="N25" s="27">
        <f>'Imputed Rev Req'!H22</f>
        <v>17937.25065552038</v>
      </c>
      <c r="O25" s="27">
        <f>'Imputed Rev Req'!H31</f>
        <v>114.69810646701359</v>
      </c>
      <c r="P25" s="27">
        <f>'Imputed Rev Req'!H30</f>
        <v>17937.25065552038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27"/>
      <c r="AB25" s="27"/>
      <c r="AC25" s="27"/>
      <c r="AD25" s="27"/>
      <c r="AE25" s="3"/>
      <c r="AF25" s="3"/>
      <c r="AG25" s="3"/>
      <c r="AH25" s="10"/>
      <c r="AI25" s="241">
        <f t="shared" si="1"/>
        <v>18051.948761987394</v>
      </c>
      <c r="AJ25" s="27">
        <f t="shared" si="2"/>
        <v>18051.948761987394</v>
      </c>
      <c r="AK25" s="27">
        <f t="shared" si="3"/>
        <v>7685.9633721859518</v>
      </c>
      <c r="AL25" s="242">
        <f t="shared" si="4"/>
        <v>0</v>
      </c>
      <c r="AM25" s="283"/>
      <c r="AN25" s="280"/>
      <c r="AO25" s="274"/>
      <c r="AP25" s="274"/>
      <c r="AQ25" s="276"/>
      <c r="AR25" s="278"/>
    </row>
    <row r="26" spans="1:44" ht="70.900000000000006" customHeight="1" x14ac:dyDescent="0.25">
      <c r="A26" s="284" t="s">
        <v>31</v>
      </c>
      <c r="B26" s="16" t="s">
        <v>35</v>
      </c>
      <c r="C26" s="21" t="s">
        <v>36</v>
      </c>
      <c r="D26" s="21" t="s">
        <v>9</v>
      </c>
      <c r="E26" s="22" t="s">
        <v>9</v>
      </c>
      <c r="F26" s="23" t="s">
        <v>9</v>
      </c>
      <c r="G26" s="253">
        <f>'Authorized $ Pivot'!J29</f>
        <v>0</v>
      </c>
      <c r="H26" s="235">
        <f>'Authorized $ Pivot'!K29</f>
        <v>1095.8516518235024</v>
      </c>
      <c r="I26" s="235">
        <f>'Imputed Rev Req'!M15</f>
        <v>0</v>
      </c>
      <c r="J26" s="235">
        <f>'Imputed Rev Req'!M14</f>
        <v>763.47173700940687</v>
      </c>
      <c r="K26" s="235"/>
      <c r="L26" s="235"/>
      <c r="M26" s="235"/>
      <c r="N26" s="235"/>
      <c r="O26" s="235"/>
      <c r="P26" s="235"/>
      <c r="Q26" s="2"/>
      <c r="R26" s="2"/>
      <c r="S26" s="2"/>
      <c r="T26" s="2"/>
      <c r="U26" s="2"/>
      <c r="V26" s="2"/>
      <c r="W26" s="2"/>
      <c r="X26" s="2"/>
      <c r="Y26" s="2"/>
      <c r="Z26" s="2"/>
      <c r="AA26" s="235">
        <f>'2024 GRC WMP Category Pivot '!B15</f>
        <v>3131</v>
      </c>
      <c r="AB26" s="235">
        <f>'2024 GRC WMP Category Pivot '!C15</f>
        <v>11565</v>
      </c>
      <c r="AC26" s="235">
        <f>'2024 GRC Summary'!N13</f>
        <v>154</v>
      </c>
      <c r="AD26" s="235">
        <f>'2024 GRC Summary'!N8</f>
        <v>13167</v>
      </c>
      <c r="AE26" s="2"/>
      <c r="AF26" s="2"/>
      <c r="AG26" s="2"/>
      <c r="AH26" s="9"/>
      <c r="AI26" s="238">
        <f t="shared" si="1"/>
        <v>763.47173700940687</v>
      </c>
      <c r="AJ26" s="239">
        <f t="shared" si="2"/>
        <v>13321</v>
      </c>
      <c r="AK26" s="239">
        <f t="shared" si="3"/>
        <v>0</v>
      </c>
      <c r="AL26" s="240">
        <f t="shared" si="4"/>
        <v>3131</v>
      </c>
      <c r="AM26" s="281"/>
      <c r="AN26" s="279">
        <f t="shared" ref="AN26" si="25">SUM(AI26:AI27)</f>
        <v>15716.242495313101</v>
      </c>
      <c r="AO26" s="273">
        <f t="shared" ref="AO26" si="26">SUM(AJ26:AJ27)</f>
        <v>28273.770758303694</v>
      </c>
      <c r="AP26" s="273">
        <f t="shared" ref="AP26" si="27">SUM(AK26:AK27)</f>
        <v>15808.977895651511</v>
      </c>
      <c r="AQ26" s="275">
        <f t="shared" ref="AQ26" si="28">SUM(AL26:AL27)</f>
        <v>3131</v>
      </c>
      <c r="AR26" s="277"/>
    </row>
    <row r="27" spans="1:44" ht="70.900000000000006" customHeight="1" thickBot="1" x14ac:dyDescent="0.3">
      <c r="A27" s="285"/>
      <c r="B27" s="19" t="s">
        <v>39</v>
      </c>
      <c r="C27" s="20" t="s">
        <v>40</v>
      </c>
      <c r="D27" s="20" t="s">
        <v>41</v>
      </c>
      <c r="E27" s="19" t="s">
        <v>42</v>
      </c>
      <c r="F27" s="25" t="s">
        <v>43</v>
      </c>
      <c r="G27" s="254"/>
      <c r="H27" s="27"/>
      <c r="I27" s="27"/>
      <c r="J27" s="27"/>
      <c r="K27" s="27">
        <f>'Actuals $ Pivot'!J29</f>
        <v>15808.977895651511</v>
      </c>
      <c r="L27" s="27">
        <f>'Actuals $ Pivot'!K29</f>
        <v>33765.180050000017</v>
      </c>
      <c r="M27" s="27">
        <f>'Imputed Rev Req'!M23</f>
        <v>244.04739608476564</v>
      </c>
      <c r="N27" s="27">
        <f>'Imputed Rev Req'!M22</f>
        <v>14708.723362218929</v>
      </c>
      <c r="O27" s="27">
        <f>'Imputed Rev Req'!M31</f>
        <v>244.04739608476564</v>
      </c>
      <c r="P27" s="27">
        <f>'Imputed Rev Req'!M30</f>
        <v>14708.723362218929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27"/>
      <c r="AB27" s="27"/>
      <c r="AC27" s="27"/>
      <c r="AD27" s="27"/>
      <c r="AE27" s="3"/>
      <c r="AF27" s="3"/>
      <c r="AG27" s="3"/>
      <c r="AH27" s="10"/>
      <c r="AI27" s="241">
        <f t="shared" si="1"/>
        <v>14952.770758303694</v>
      </c>
      <c r="AJ27" s="27">
        <f t="shared" si="2"/>
        <v>14952.770758303694</v>
      </c>
      <c r="AK27" s="27">
        <f t="shared" si="3"/>
        <v>15808.977895651511</v>
      </c>
      <c r="AL27" s="242">
        <f t="shared" si="4"/>
        <v>0</v>
      </c>
      <c r="AM27" s="283"/>
      <c r="AN27" s="280"/>
      <c r="AO27" s="274"/>
      <c r="AP27" s="274"/>
      <c r="AQ27" s="276"/>
      <c r="AR27" s="278"/>
    </row>
    <row r="28" spans="1:44" ht="70.900000000000006" customHeight="1" x14ac:dyDescent="0.25">
      <c r="A28" s="284" t="s">
        <v>10</v>
      </c>
      <c r="B28" s="16" t="s">
        <v>35</v>
      </c>
      <c r="C28" s="21" t="s">
        <v>36</v>
      </c>
      <c r="D28" s="21" t="s">
        <v>9</v>
      </c>
      <c r="E28" s="22" t="s">
        <v>9</v>
      </c>
      <c r="F28" s="23" t="s">
        <v>9</v>
      </c>
      <c r="G28" s="253">
        <f>'Authorized $ Pivot'!J27</f>
        <v>0</v>
      </c>
      <c r="H28" s="235">
        <f>'Authorized $ Pivot'!K27</f>
        <v>0</v>
      </c>
      <c r="I28" s="235">
        <f>'Imputed Rev Req'!K15</f>
        <v>0</v>
      </c>
      <c r="J28" s="235">
        <f>'Imputed Rev Req'!K14</f>
        <v>0</v>
      </c>
      <c r="K28" s="235"/>
      <c r="L28" s="235"/>
      <c r="M28" s="235"/>
      <c r="N28" s="235"/>
      <c r="O28" s="235"/>
      <c r="P28" s="235"/>
      <c r="Q28" s="2"/>
      <c r="R28" s="2"/>
      <c r="S28" s="2"/>
      <c r="T28" s="2"/>
      <c r="U28" s="2"/>
      <c r="V28" s="2"/>
      <c r="W28" s="2"/>
      <c r="X28" s="2"/>
      <c r="Y28" s="2"/>
      <c r="Z28" s="2"/>
      <c r="AA28" s="235">
        <f>'2024 GRC WMP Category Pivot '!B13</f>
        <v>2662</v>
      </c>
      <c r="AB28" s="235">
        <f>'2024 GRC WMP Category Pivot '!C13</f>
        <v>2413</v>
      </c>
      <c r="AC28" s="235">
        <f>'2024 GRC Summary'!L13</f>
        <v>131</v>
      </c>
      <c r="AD28" s="235">
        <f>'2024 GRC Summary'!L8</f>
        <v>2755</v>
      </c>
      <c r="AE28" s="2"/>
      <c r="AF28" s="2"/>
      <c r="AG28" s="2"/>
      <c r="AH28" s="9"/>
      <c r="AI28" s="238">
        <f t="shared" si="1"/>
        <v>0</v>
      </c>
      <c r="AJ28" s="239">
        <f t="shared" si="2"/>
        <v>2886</v>
      </c>
      <c r="AK28" s="239">
        <f t="shared" si="3"/>
        <v>0</v>
      </c>
      <c r="AL28" s="240">
        <f t="shared" si="4"/>
        <v>2662</v>
      </c>
      <c r="AM28" s="281"/>
      <c r="AN28" s="279">
        <f t="shared" ref="AN28" si="29">SUM(AI28:AI29)</f>
        <v>588.46488325852113</v>
      </c>
      <c r="AO28" s="273">
        <f t="shared" ref="AO28" si="30">SUM(AJ28:AJ29)</f>
        <v>3474.4648832585212</v>
      </c>
      <c r="AP28" s="273">
        <f t="shared" ref="AP28" si="31">SUM(AK28:AK29)</f>
        <v>1869.3525889800001</v>
      </c>
      <c r="AQ28" s="275">
        <f t="shared" ref="AQ28" si="32">SUM(AL28:AL29)</f>
        <v>2662</v>
      </c>
      <c r="AR28" s="277"/>
    </row>
    <row r="29" spans="1:44" ht="70.900000000000006" customHeight="1" thickBot="1" x14ac:dyDescent="0.3">
      <c r="A29" s="285"/>
      <c r="B29" s="19" t="s">
        <v>39</v>
      </c>
      <c r="C29" s="20" t="s">
        <v>40</v>
      </c>
      <c r="D29" s="20" t="s">
        <v>41</v>
      </c>
      <c r="E29" s="19" t="s">
        <v>42</v>
      </c>
      <c r="F29" s="25" t="s">
        <v>43</v>
      </c>
      <c r="G29" s="254"/>
      <c r="H29" s="27"/>
      <c r="I29" s="27"/>
      <c r="J29" s="27"/>
      <c r="K29" s="27">
        <f>'Actuals $ Pivot'!J27</f>
        <v>1869.3525889800001</v>
      </c>
      <c r="L29" s="27">
        <f>'Actuals $ Pivot'!K27</f>
        <v>1824.0926400000005</v>
      </c>
      <c r="M29" s="27">
        <f>'Imputed Rev Req'!K23</f>
        <v>25.761942000396701</v>
      </c>
      <c r="N29" s="27">
        <f>'Imputed Rev Req'!K22</f>
        <v>562.70294125812438</v>
      </c>
      <c r="O29" s="27">
        <f>'Imputed Rev Req'!K31</f>
        <v>25.761942000396701</v>
      </c>
      <c r="P29" s="27">
        <f>'Imputed Rev Req'!K30</f>
        <v>562.70294125812438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27"/>
      <c r="AB29" s="27"/>
      <c r="AC29" s="27"/>
      <c r="AD29" s="27"/>
      <c r="AE29" s="3"/>
      <c r="AF29" s="3"/>
      <c r="AG29" s="3"/>
      <c r="AH29" s="10"/>
      <c r="AI29" s="241">
        <f t="shared" si="1"/>
        <v>588.46488325852113</v>
      </c>
      <c r="AJ29" s="27">
        <f t="shared" si="2"/>
        <v>588.46488325852113</v>
      </c>
      <c r="AK29" s="27">
        <f t="shared" si="3"/>
        <v>1869.3525889800001</v>
      </c>
      <c r="AL29" s="242">
        <f t="shared" si="4"/>
        <v>0</v>
      </c>
      <c r="AM29" s="283"/>
      <c r="AN29" s="280"/>
      <c r="AO29" s="274"/>
      <c r="AP29" s="274"/>
      <c r="AQ29" s="276"/>
      <c r="AR29" s="278"/>
    </row>
    <row r="30" spans="1:44" ht="70.900000000000006" customHeight="1" x14ac:dyDescent="0.25">
      <c r="A30" s="284" t="s">
        <v>54</v>
      </c>
      <c r="B30" s="22" t="s">
        <v>35</v>
      </c>
      <c r="C30" s="21" t="s">
        <v>36</v>
      </c>
      <c r="D30" s="21" t="s">
        <v>9</v>
      </c>
      <c r="E30" s="22" t="s">
        <v>9</v>
      </c>
      <c r="F30" s="23" t="s">
        <v>9</v>
      </c>
      <c r="G30" s="255">
        <f>'Authorized $ Pivot'!J30</f>
        <v>0</v>
      </c>
      <c r="H30" s="235">
        <f>'Authorized $ Pivot'!K30</f>
        <v>16552.039727202558</v>
      </c>
      <c r="I30" s="235">
        <f>'Imputed Rev Req'!N15</f>
        <v>0</v>
      </c>
      <c r="J30" s="235">
        <f>'Imputed Rev Req'!N14</f>
        <v>11531.68360019168</v>
      </c>
      <c r="K30" s="235"/>
      <c r="L30" s="235"/>
      <c r="M30" s="235"/>
      <c r="N30" s="235"/>
      <c r="O30" s="235"/>
      <c r="P30" s="235"/>
      <c r="Q30" s="2"/>
      <c r="R30" s="2"/>
      <c r="S30" s="2"/>
      <c r="T30" s="2"/>
      <c r="U30" s="2"/>
      <c r="V30" s="2"/>
      <c r="W30" s="2"/>
      <c r="X30" s="2"/>
      <c r="Y30" s="2"/>
      <c r="Z30" s="2"/>
      <c r="AA30" s="235">
        <f>'2024 GRC WMP Category Pivot '!B16+'2024 GRC WMP Category Pivot '!B17</f>
        <v>0</v>
      </c>
      <c r="AB30" s="235">
        <f>'2024 GRC WMP Category Pivot '!C16+'2024 GRC WMP Category Pivot '!C17</f>
        <v>85080</v>
      </c>
      <c r="AC30" s="235">
        <f>'2024 GRC Summary'!O13+'2024 GRC Summary'!P13</f>
        <v>0</v>
      </c>
      <c r="AD30" s="235">
        <f>'2024 GRC Summary'!O8+'2024 GRC Summary'!P8</f>
        <v>86378</v>
      </c>
      <c r="AE30" s="2"/>
      <c r="AF30" s="2"/>
      <c r="AG30" s="2"/>
      <c r="AH30" s="2"/>
      <c r="AI30" s="238">
        <f t="shared" si="1"/>
        <v>11531.68360019168</v>
      </c>
      <c r="AJ30" s="239">
        <f t="shared" si="2"/>
        <v>86378</v>
      </c>
      <c r="AK30" s="239">
        <f t="shared" si="3"/>
        <v>0</v>
      </c>
      <c r="AL30" s="240">
        <f t="shared" si="4"/>
        <v>0</v>
      </c>
      <c r="AM30" s="281"/>
      <c r="AN30" s="279">
        <f>SUM(AI30:AI32)</f>
        <v>32968.401619607961</v>
      </c>
      <c r="AO30" s="273">
        <f t="shared" ref="AO30:AQ30" si="33">SUM(AJ30:AJ32)</f>
        <v>107814.71801941628</v>
      </c>
      <c r="AP30" s="273">
        <f t="shared" si="33"/>
        <v>0</v>
      </c>
      <c r="AQ30" s="292">
        <f t="shared" si="33"/>
        <v>0</v>
      </c>
      <c r="AR30" s="281"/>
    </row>
    <row r="31" spans="1:44" ht="70.900000000000006" customHeight="1" x14ac:dyDescent="0.25">
      <c r="A31" s="286"/>
      <c r="B31" s="17" t="s">
        <v>39</v>
      </c>
      <c r="C31" s="18" t="s">
        <v>40</v>
      </c>
      <c r="D31" s="18" t="s">
        <v>41</v>
      </c>
      <c r="E31" s="17" t="s">
        <v>42</v>
      </c>
      <c r="F31" s="24" t="s">
        <v>43</v>
      </c>
      <c r="G31" s="253"/>
      <c r="H31" s="236"/>
      <c r="I31" s="236"/>
      <c r="J31" s="236"/>
      <c r="K31" s="236">
        <f>'Actuals $ Pivot'!J30</f>
        <v>0</v>
      </c>
      <c r="L31" s="236">
        <f>'Actuals $ Pivot'!K30</f>
        <v>47550.464240000045</v>
      </c>
      <c r="M31" s="236">
        <f>'Imputed Rev Req'!N23</f>
        <v>0</v>
      </c>
      <c r="N31" s="236">
        <f>'Imputed Rev Req'!N22</f>
        <v>21436.718019416283</v>
      </c>
      <c r="O31" s="236">
        <f>'Imputed Rev Req'!N31</f>
        <v>0</v>
      </c>
      <c r="P31" s="236">
        <f>'Imputed Rev Req'!N30</f>
        <v>21436.718019416283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36"/>
      <c r="AB31" s="236"/>
      <c r="AC31" s="236"/>
      <c r="AD31" s="236"/>
      <c r="AE31" s="26"/>
      <c r="AF31" s="26"/>
      <c r="AG31" s="26"/>
      <c r="AH31" s="26"/>
      <c r="AI31" s="243">
        <f t="shared" si="1"/>
        <v>21436.718019416283</v>
      </c>
      <c r="AJ31" s="235">
        <f t="shared" si="2"/>
        <v>21436.718019416283</v>
      </c>
      <c r="AK31" s="235">
        <f t="shared" si="3"/>
        <v>0</v>
      </c>
      <c r="AL31" s="244">
        <f t="shared" si="4"/>
        <v>0</v>
      </c>
      <c r="AM31" s="282"/>
      <c r="AN31" s="287"/>
      <c r="AO31" s="291"/>
      <c r="AP31" s="291"/>
      <c r="AQ31" s="293"/>
      <c r="AR31" s="282"/>
    </row>
    <row r="32" spans="1:44" ht="70.900000000000006" customHeight="1" thickBot="1" x14ac:dyDescent="0.3">
      <c r="A32" s="285"/>
      <c r="B32" s="19" t="s">
        <v>55</v>
      </c>
      <c r="C32" s="20" t="s">
        <v>56</v>
      </c>
      <c r="D32" s="20" t="s">
        <v>57</v>
      </c>
      <c r="E32" s="19" t="s">
        <v>58</v>
      </c>
      <c r="F32" s="25" t="s">
        <v>59</v>
      </c>
      <c r="G32" s="256"/>
      <c r="H32" s="237"/>
      <c r="I32" s="237"/>
      <c r="J32" s="237"/>
      <c r="K32" s="237"/>
      <c r="L32" s="237"/>
      <c r="M32" s="237"/>
      <c r="N32" s="237"/>
      <c r="O32" s="237"/>
      <c r="P32" s="237"/>
      <c r="Q32" s="7"/>
      <c r="R32" s="7"/>
      <c r="S32" s="7"/>
      <c r="T32" s="7"/>
      <c r="U32" s="7"/>
      <c r="V32" s="7"/>
      <c r="W32" s="7"/>
      <c r="X32" s="7"/>
      <c r="Y32" s="7"/>
      <c r="Z32" s="7"/>
      <c r="AA32" s="237"/>
      <c r="AB32" s="237"/>
      <c r="AC32" s="237"/>
      <c r="AD32" s="237"/>
      <c r="AE32" s="7"/>
      <c r="AF32" s="7"/>
      <c r="AG32" s="7"/>
      <c r="AH32" s="7"/>
      <c r="AI32" s="245">
        <f t="shared" si="1"/>
        <v>0</v>
      </c>
      <c r="AJ32" s="246">
        <f t="shared" si="2"/>
        <v>0</v>
      </c>
      <c r="AK32" s="246">
        <f t="shared" si="3"/>
        <v>0</v>
      </c>
      <c r="AL32" s="247">
        <f t="shared" si="4"/>
        <v>0</v>
      </c>
      <c r="AM32" s="283"/>
      <c r="AN32" s="280"/>
      <c r="AO32" s="274"/>
      <c r="AP32" s="274"/>
      <c r="AQ32" s="294"/>
      <c r="AR32" s="283"/>
    </row>
    <row r="33" spans="1:43" ht="27" customHeight="1" x14ac:dyDescent="0.25">
      <c r="I33" s="248"/>
      <c r="J33" s="248"/>
      <c r="K33" s="248"/>
      <c r="L33" s="248"/>
      <c r="M33" s="248"/>
      <c r="N33" s="248"/>
      <c r="O33" s="248"/>
      <c r="P33" s="24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248"/>
      <c r="AO33" s="248"/>
      <c r="AP33" s="248"/>
      <c r="AQ33" s="248"/>
    </row>
    <row r="34" spans="1:43" ht="27" customHeight="1" x14ac:dyDescent="0.25">
      <c r="A34" s="48" t="s">
        <v>490</v>
      </c>
      <c r="I34" s="248"/>
      <c r="J34" s="248"/>
      <c r="K34" s="248"/>
      <c r="L34" s="248"/>
      <c r="M34" s="248"/>
      <c r="N34" s="248"/>
      <c r="O34" s="248"/>
      <c r="P34" s="24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248"/>
      <c r="AO34" s="248"/>
      <c r="AP34" s="248"/>
      <c r="AQ34" s="248"/>
    </row>
    <row r="35" spans="1:43" ht="21.75" customHeight="1" x14ac:dyDescent="0.25">
      <c r="A35" s="229" t="s">
        <v>489</v>
      </c>
      <c r="I35" s="248"/>
      <c r="J35" s="248"/>
      <c r="K35" s="248"/>
      <c r="L35" s="248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21.75" customHeight="1" x14ac:dyDescent="0.25">
      <c r="A36" s="230"/>
      <c r="I36" s="248"/>
      <c r="J36" s="248"/>
      <c r="K36" s="248"/>
      <c r="L36" s="248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ht="21.75" customHeight="1" x14ac:dyDescent="0.25">
      <c r="A37" s="229" t="s">
        <v>486</v>
      </c>
      <c r="I37" s="248"/>
      <c r="J37" s="248"/>
      <c r="K37" s="248"/>
      <c r="L37" s="248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ht="21.75" customHeight="1" x14ac:dyDescent="0.25">
      <c r="A38" s="229"/>
      <c r="I38" s="248"/>
      <c r="J38" s="248"/>
      <c r="K38" s="248"/>
      <c r="L38" s="248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ht="21.75" customHeight="1" x14ac:dyDescent="0.25">
      <c r="A39" s="229" t="s">
        <v>482</v>
      </c>
      <c r="I39" s="248"/>
      <c r="J39" s="248"/>
      <c r="K39" s="248"/>
      <c r="L39" s="248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ht="21.75" customHeight="1" x14ac:dyDescent="0.25">
      <c r="A40" s="231" t="s">
        <v>480</v>
      </c>
      <c r="I40" s="248"/>
      <c r="J40" s="248"/>
      <c r="K40" s="248"/>
      <c r="L40" s="248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21.75" customHeight="1" x14ac:dyDescent="0.25">
      <c r="A41" s="231" t="s">
        <v>485</v>
      </c>
      <c r="I41" s="248"/>
      <c r="J41" s="248"/>
      <c r="K41" s="248"/>
      <c r="L41" s="248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ht="21.75" customHeight="1" x14ac:dyDescent="0.25">
      <c r="A42" s="231" t="s">
        <v>479</v>
      </c>
      <c r="I42" s="248"/>
      <c r="J42" s="248"/>
      <c r="K42" s="248"/>
      <c r="L42" s="248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ht="21.75" customHeight="1" x14ac:dyDescent="0.25">
      <c r="A43" s="231" t="s">
        <v>481</v>
      </c>
      <c r="I43" s="248"/>
      <c r="J43" s="248"/>
      <c r="K43" s="248"/>
      <c r="L43" s="248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21.75" customHeight="1" x14ac:dyDescent="0.25">
      <c r="A44" s="231" t="s">
        <v>487</v>
      </c>
      <c r="I44" s="248"/>
      <c r="J44" s="248"/>
      <c r="K44" s="248"/>
      <c r="L44" s="248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ht="21.75" customHeight="1" x14ac:dyDescent="0.25">
      <c r="A45" s="231"/>
      <c r="I45" s="248"/>
      <c r="J45" s="248"/>
      <c r="K45" s="248"/>
      <c r="L45" s="248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ht="21.75" customHeight="1" x14ac:dyDescent="0.25">
      <c r="A46" s="229" t="s">
        <v>488</v>
      </c>
      <c r="I46" s="248"/>
      <c r="J46" s="248"/>
      <c r="K46" s="248"/>
      <c r="L46" s="248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ht="21.75" customHeight="1" x14ac:dyDescent="0.25">
      <c r="A47" s="229"/>
      <c r="I47" s="248"/>
      <c r="J47" s="248"/>
      <c r="K47" s="248"/>
      <c r="L47" s="248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ht="21.75" customHeight="1" x14ac:dyDescent="0.25">
      <c r="A48" s="229" t="s">
        <v>483</v>
      </c>
      <c r="I48" s="248"/>
      <c r="J48" s="248"/>
      <c r="K48" s="248"/>
      <c r="L48" s="248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21.75" customHeight="1" x14ac:dyDescent="0.25">
      <c r="A49"/>
      <c r="I49" s="248"/>
      <c r="J49" s="248"/>
      <c r="K49" s="248"/>
      <c r="L49" s="248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21.75" customHeight="1" x14ac:dyDescent="0.25">
      <c r="A50" s="229" t="s">
        <v>484</v>
      </c>
      <c r="I50" s="248"/>
      <c r="J50" s="248"/>
      <c r="K50" s="248"/>
      <c r="L50" s="248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21.75" customHeight="1" x14ac:dyDescent="0.25">
      <c r="I51" s="248"/>
      <c r="J51" s="248"/>
      <c r="K51" s="248"/>
      <c r="L51" s="248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21.75" customHeight="1" x14ac:dyDescent="0.25"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21.75" customHeight="1" x14ac:dyDescent="0.25"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21.75" customHeight="1" x14ac:dyDescent="0.25"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ht="21.75" customHeight="1" x14ac:dyDescent="0.25"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21.75" customHeight="1" x14ac:dyDescent="0.25"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ht="21.75" customHeight="1" x14ac:dyDescent="0.25"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21.75" customHeight="1" x14ac:dyDescent="0.25"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21.75" customHeight="1" x14ac:dyDescent="0.25"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21.75" customHeight="1" x14ac:dyDescent="0.25"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21.75" customHeight="1" x14ac:dyDescent="0.25"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ht="21.75" customHeight="1" x14ac:dyDescent="0.25"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21.75" customHeight="1" x14ac:dyDescent="0.25"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ht="21.75" customHeight="1" x14ac:dyDescent="0.25"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ht="21.75" customHeight="1" x14ac:dyDescent="0.25"/>
    <row r="66" ht="21.75" customHeight="1" x14ac:dyDescent="0.25"/>
    <row r="67" ht="21.75" customHeight="1" x14ac:dyDescent="0.25"/>
    <row r="68" ht="21.75" customHeight="1" x14ac:dyDescent="0.25"/>
    <row r="69" ht="21.75" customHeight="1" x14ac:dyDescent="0.25"/>
    <row r="70" ht="21.75" customHeight="1" x14ac:dyDescent="0.25"/>
    <row r="71" ht="21.75" customHeight="1" x14ac:dyDescent="0.25"/>
    <row r="72" ht="21.75" customHeight="1" x14ac:dyDescent="0.25"/>
    <row r="73" ht="21.75" customHeight="1" x14ac:dyDescent="0.25"/>
    <row r="74" ht="21.75" customHeight="1" x14ac:dyDescent="0.25"/>
    <row r="75" ht="19.5" customHeight="1" x14ac:dyDescent="0.25"/>
    <row r="76" ht="19.5" customHeight="1" x14ac:dyDescent="0.25"/>
    <row r="77" ht="19.5" customHeight="1" x14ac:dyDescent="0.25"/>
    <row r="78" ht="19.5" customHeight="1" x14ac:dyDescent="0.25"/>
    <row r="79" ht="19.5" customHeight="1" x14ac:dyDescent="0.25"/>
    <row r="80" ht="19.5" customHeight="1" x14ac:dyDescent="0.25"/>
  </sheetData>
  <mergeCells count="108">
    <mergeCell ref="AR30:AR32"/>
    <mergeCell ref="AM18:AM19"/>
    <mergeCell ref="AM20:AM21"/>
    <mergeCell ref="AN18:AN19"/>
    <mergeCell ref="AO18:AO19"/>
    <mergeCell ref="AP18:AP19"/>
    <mergeCell ref="AQ18:AQ19"/>
    <mergeCell ref="AN20:AN21"/>
    <mergeCell ref="AO20:AO21"/>
    <mergeCell ref="AP20:AP21"/>
    <mergeCell ref="AQ20:AQ21"/>
    <mergeCell ref="AR18:AR19"/>
    <mergeCell ref="AR20:AR21"/>
    <mergeCell ref="A30:A32"/>
    <mergeCell ref="AM4:AM7"/>
    <mergeCell ref="AN4:AN7"/>
    <mergeCell ref="AO4:AO7"/>
    <mergeCell ref="AP4:AP7"/>
    <mergeCell ref="AQ4:AQ7"/>
    <mergeCell ref="AM8:AM11"/>
    <mergeCell ref="AN8:AN11"/>
    <mergeCell ref="AO8:AO11"/>
    <mergeCell ref="AP8:AP11"/>
    <mergeCell ref="AQ8:AQ11"/>
    <mergeCell ref="AM30:AM32"/>
    <mergeCell ref="AN30:AN32"/>
    <mergeCell ref="AO30:AO32"/>
    <mergeCell ref="AP30:AP32"/>
    <mergeCell ref="AQ30:AQ32"/>
    <mergeCell ref="A4:A7"/>
    <mergeCell ref="A8:A11"/>
    <mergeCell ref="A12:A13"/>
    <mergeCell ref="A14:A15"/>
    <mergeCell ref="A16:A17"/>
    <mergeCell ref="A18:A19"/>
    <mergeCell ref="A20:A21"/>
    <mergeCell ref="A22:A23"/>
    <mergeCell ref="AR26:AR27"/>
    <mergeCell ref="AM28:AM29"/>
    <mergeCell ref="AN28:AN29"/>
    <mergeCell ref="AO28:AO29"/>
    <mergeCell ref="AP28:AP29"/>
    <mergeCell ref="AQ28:AQ29"/>
    <mergeCell ref="AR28:AR29"/>
    <mergeCell ref="AM26:AM27"/>
    <mergeCell ref="AN26:AN27"/>
    <mergeCell ref="AO26:AO27"/>
    <mergeCell ref="AP26:AP27"/>
    <mergeCell ref="AQ26:AQ27"/>
    <mergeCell ref="A24:A25"/>
    <mergeCell ref="A26:A27"/>
    <mergeCell ref="A28:A29"/>
    <mergeCell ref="AR22:AR23"/>
    <mergeCell ref="AM24:AM25"/>
    <mergeCell ref="AN24:AN25"/>
    <mergeCell ref="AO24:AO25"/>
    <mergeCell ref="AP24:AP25"/>
    <mergeCell ref="AQ24:AQ25"/>
    <mergeCell ref="AR24:AR25"/>
    <mergeCell ref="AM22:AM23"/>
    <mergeCell ref="AN22:AN23"/>
    <mergeCell ref="AO22:AO23"/>
    <mergeCell ref="AP22:AP23"/>
    <mergeCell ref="AQ22:AQ23"/>
    <mergeCell ref="AR4:AR7"/>
    <mergeCell ref="AR8:AR11"/>
    <mergeCell ref="AM14:AM15"/>
    <mergeCell ref="AN14:AN15"/>
    <mergeCell ref="AM12:AM13"/>
    <mergeCell ref="AM16:AM17"/>
    <mergeCell ref="AN16:AN17"/>
    <mergeCell ref="AO16:AO17"/>
    <mergeCell ref="AP16:AP17"/>
    <mergeCell ref="AQ16:AQ17"/>
    <mergeCell ref="AR16:AR17"/>
    <mergeCell ref="AO14:AO15"/>
    <mergeCell ref="AP14:AP15"/>
    <mergeCell ref="AQ14:AQ15"/>
    <mergeCell ref="AR14:AR15"/>
    <mergeCell ref="AR12:AR13"/>
    <mergeCell ref="AN12:AN13"/>
    <mergeCell ref="AO12:AO13"/>
    <mergeCell ref="AP12:AP13"/>
    <mergeCell ref="AQ12:AQ13"/>
    <mergeCell ref="F2:F3"/>
    <mergeCell ref="A2:A3"/>
    <mergeCell ref="B2:B3"/>
    <mergeCell ref="C2:C3"/>
    <mergeCell ref="D2:D3"/>
    <mergeCell ref="E2:E3"/>
    <mergeCell ref="AR2:AR3"/>
    <mergeCell ref="I2:J2"/>
    <mergeCell ref="M2:N2"/>
    <mergeCell ref="O2:P2"/>
    <mergeCell ref="W2:X2"/>
    <mergeCell ref="Y2:Z2"/>
    <mergeCell ref="AC2:AD2"/>
    <mergeCell ref="AG2:AH2"/>
    <mergeCell ref="AM2:AM3"/>
    <mergeCell ref="AA2:AB2"/>
    <mergeCell ref="AE2:AF2"/>
    <mergeCell ref="AI2:AL2"/>
    <mergeCell ref="AN2:AQ2"/>
    <mergeCell ref="G2:H2"/>
    <mergeCell ref="K2:L2"/>
    <mergeCell ref="U2:V2"/>
    <mergeCell ref="Q2:R2"/>
    <mergeCell ref="S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6A064-A6C4-4C2E-B6C8-9C8CE77999F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600E-04F9-47A3-9EFF-ED05F30FEE1E}">
  <dimension ref="A1:K70"/>
  <sheetViews>
    <sheetView workbookViewId="0">
      <pane xSplit="1" ySplit="3" topLeftCell="B22" activePane="bottomRight" state="frozen"/>
      <selection activeCell="A15" sqref="A15"/>
      <selection pane="topRight" activeCell="A15" sqref="A15"/>
      <selection pane="bottomLeft" activeCell="A15" sqref="A15"/>
      <selection pane="bottomRight" activeCell="D41" sqref="D41"/>
    </sheetView>
  </sheetViews>
  <sheetFormatPr defaultRowHeight="15" x14ac:dyDescent="0.25"/>
  <cols>
    <col min="1" max="1" width="51" bestFit="1" customWidth="1"/>
    <col min="2" max="2" width="20.28515625" bestFit="1" customWidth="1"/>
    <col min="3" max="3" width="18.140625" bestFit="1" customWidth="1"/>
    <col min="4" max="4" width="20.28515625" bestFit="1" customWidth="1"/>
    <col min="5" max="5" width="18.140625" bestFit="1" customWidth="1"/>
    <col min="6" max="6" width="20.28515625" bestFit="1" customWidth="1"/>
    <col min="7" max="7" width="18.140625" bestFit="1" customWidth="1"/>
    <col min="8" max="8" width="20.28515625" bestFit="1" customWidth="1"/>
    <col min="9" max="9" width="18.140625" bestFit="1" customWidth="1"/>
    <col min="10" max="10" width="20.5703125" bestFit="1" customWidth="1"/>
    <col min="11" max="11" width="18.42578125" bestFit="1" customWidth="1"/>
    <col min="12" max="12" width="29.42578125" bestFit="1" customWidth="1"/>
    <col min="13" max="13" width="28.140625" bestFit="1" customWidth="1"/>
    <col min="14" max="14" width="24.5703125" bestFit="1" customWidth="1"/>
    <col min="15" max="15" width="23.28515625" bestFit="1" customWidth="1"/>
    <col min="16" max="16" width="29" bestFit="1" customWidth="1"/>
    <col min="17" max="17" width="27.7109375" bestFit="1" customWidth="1"/>
    <col min="18" max="18" width="29.42578125" bestFit="1" customWidth="1"/>
    <col min="19" max="19" width="28.140625" bestFit="1" customWidth="1"/>
    <col min="20" max="20" width="24.5703125" bestFit="1" customWidth="1"/>
    <col min="21" max="21" width="23.28515625" bestFit="1" customWidth="1"/>
    <col min="22" max="22" width="29" bestFit="1" customWidth="1"/>
    <col min="23" max="23" width="27.7109375" bestFit="1" customWidth="1"/>
    <col min="24" max="24" width="29.42578125" bestFit="1" customWidth="1"/>
    <col min="25" max="25" width="28.140625" bestFit="1" customWidth="1"/>
  </cols>
  <sheetData>
    <row r="1" spans="1:11" x14ac:dyDescent="0.25">
      <c r="A1" s="48" t="s">
        <v>94</v>
      </c>
    </row>
    <row r="2" spans="1:11" x14ac:dyDescent="0.25">
      <c r="A2" s="48" t="s">
        <v>95</v>
      </c>
    </row>
    <row r="3" spans="1:11" x14ac:dyDescent="0.25">
      <c r="A3" t="s">
        <v>96</v>
      </c>
      <c r="B3" t="s">
        <v>97</v>
      </c>
      <c r="C3" t="s">
        <v>98</v>
      </c>
      <c r="D3" t="s">
        <v>99</v>
      </c>
      <c r="E3" t="s">
        <v>100</v>
      </c>
      <c r="F3" t="s">
        <v>101</v>
      </c>
      <c r="G3" t="s">
        <v>102</v>
      </c>
      <c r="H3" t="s">
        <v>103</v>
      </c>
      <c r="I3" t="s">
        <v>104</v>
      </c>
      <c r="J3" t="s">
        <v>105</v>
      </c>
      <c r="K3" t="s">
        <v>106</v>
      </c>
    </row>
    <row r="4" spans="1:11" x14ac:dyDescent="0.25">
      <c r="A4" s="49" t="s">
        <v>49</v>
      </c>
      <c r="B4" s="50">
        <v>13689.464079332158</v>
      </c>
      <c r="C4" s="50">
        <v>15478.553340000009</v>
      </c>
      <c r="D4" s="50">
        <v>28709.702897840023</v>
      </c>
      <c r="E4" s="50">
        <v>47921.879059999788</v>
      </c>
      <c r="F4" s="50">
        <v>29700.053767950918</v>
      </c>
      <c r="G4" s="50">
        <v>35865.915979999605</v>
      </c>
      <c r="H4" s="50">
        <v>67238.36644479938</v>
      </c>
      <c r="I4" s="50">
        <v>46374.580729999616</v>
      </c>
      <c r="J4" s="51">
        <v>139337.58718992246</v>
      </c>
      <c r="K4" s="51">
        <v>145640.92910999901</v>
      </c>
    </row>
    <row r="5" spans="1:11" x14ac:dyDescent="0.25">
      <c r="A5" s="49" t="s">
        <v>51</v>
      </c>
      <c r="B5" s="50">
        <v>18.958226518</v>
      </c>
      <c r="C5" s="50">
        <v>0</v>
      </c>
      <c r="D5" s="50">
        <v>9103.9496247594416</v>
      </c>
      <c r="E5" s="50">
        <v>0</v>
      </c>
      <c r="F5" s="50">
        <v>16651.789966304736</v>
      </c>
      <c r="G5" s="50">
        <v>15.619669999999994</v>
      </c>
      <c r="H5" s="50">
        <v>18680.876083435011</v>
      </c>
      <c r="I5" s="50">
        <v>1305.3213500000008</v>
      </c>
      <c r="J5" s="51">
        <v>44455.573901017189</v>
      </c>
      <c r="K5" s="51">
        <v>1320.9410200000009</v>
      </c>
    </row>
    <row r="6" spans="1:11" x14ac:dyDescent="0.25">
      <c r="A6" s="49" t="s">
        <v>53</v>
      </c>
      <c r="B6" s="50">
        <v>63.699230278599991</v>
      </c>
      <c r="C6" s="50">
        <v>4671.8251399999817</v>
      </c>
      <c r="D6" s="50">
        <v>1880.5071189115604</v>
      </c>
      <c r="E6" s="50">
        <v>12218.77480000015</v>
      </c>
      <c r="F6" s="50">
        <v>2970.8528617646007</v>
      </c>
      <c r="G6" s="50">
        <v>12919.37992000034</v>
      </c>
      <c r="H6" s="50">
        <v>2770.9041612311903</v>
      </c>
      <c r="I6" s="50">
        <v>12393.474730000296</v>
      </c>
      <c r="J6" s="51">
        <v>7685.9633721859518</v>
      </c>
      <c r="K6" s="51">
        <v>42203.454590000765</v>
      </c>
    </row>
    <row r="7" spans="1:11" x14ac:dyDescent="0.25">
      <c r="A7" s="49" t="s">
        <v>48</v>
      </c>
      <c r="B7" s="50">
        <v>198721.90117935088</v>
      </c>
      <c r="C7" s="50">
        <v>3102.1827599999961</v>
      </c>
      <c r="D7" s="50">
        <v>285703.2715174738</v>
      </c>
      <c r="E7" s="50">
        <v>14633.433089999997</v>
      </c>
      <c r="F7" s="50">
        <v>201785.61360592162</v>
      </c>
      <c r="G7" s="50">
        <v>25445.809329999989</v>
      </c>
      <c r="H7" s="50">
        <v>113441.3713812926</v>
      </c>
      <c r="I7" s="50">
        <v>26243.371550000014</v>
      </c>
      <c r="J7" s="51">
        <v>799652.15768403886</v>
      </c>
      <c r="K7" s="51">
        <v>69424.796730000002</v>
      </c>
    </row>
    <row r="8" spans="1:11" x14ac:dyDescent="0.25">
      <c r="A8" s="49" t="s">
        <v>50</v>
      </c>
      <c r="B8" s="50">
        <v>11.3229471754</v>
      </c>
      <c r="C8" s="50">
        <v>5649.1906600000029</v>
      </c>
      <c r="D8" s="50">
        <v>7808.303028925362</v>
      </c>
      <c r="E8" s="50">
        <v>9336.0700900000011</v>
      </c>
      <c r="F8" s="50">
        <v>13804.118306412198</v>
      </c>
      <c r="G8" s="50">
        <v>9923.0253400000038</v>
      </c>
      <c r="H8" s="50">
        <v>11828.581383381339</v>
      </c>
      <c r="I8" s="50">
        <v>10471.843160000004</v>
      </c>
      <c r="J8" s="51">
        <v>33452.325665894299</v>
      </c>
      <c r="K8" s="51">
        <v>35380.129250000013</v>
      </c>
    </row>
    <row r="9" spans="1:11" x14ac:dyDescent="0.25">
      <c r="A9" s="49" t="s">
        <v>52</v>
      </c>
      <c r="B9" s="50">
        <v>0</v>
      </c>
      <c r="C9" s="50">
        <v>233.35051000000001</v>
      </c>
      <c r="D9" s="50">
        <v>0</v>
      </c>
      <c r="E9" s="50">
        <v>3719.3700999999983</v>
      </c>
      <c r="F9" s="50">
        <v>0</v>
      </c>
      <c r="G9" s="50">
        <v>5279.3723100000007</v>
      </c>
      <c r="H9" s="50">
        <v>0</v>
      </c>
      <c r="I9" s="50">
        <v>3966.0777400000015</v>
      </c>
      <c r="J9" s="51">
        <v>0</v>
      </c>
      <c r="K9" s="51">
        <v>13198.17066</v>
      </c>
    </row>
    <row r="10" spans="1:11" x14ac:dyDescent="0.25">
      <c r="A10" s="49" t="s">
        <v>60</v>
      </c>
      <c r="B10" s="50">
        <v>2.6259261600000001</v>
      </c>
      <c r="C10" s="50">
        <v>0</v>
      </c>
      <c r="D10" s="50">
        <v>342.97535349000009</v>
      </c>
      <c r="E10" s="50">
        <v>0</v>
      </c>
      <c r="F10" s="50">
        <v>37.919001956999999</v>
      </c>
      <c r="G10" s="50">
        <v>5.3970099999999999</v>
      </c>
      <c r="H10" s="50">
        <v>1485.832307373</v>
      </c>
      <c r="I10" s="50">
        <v>1818.6956300000006</v>
      </c>
      <c r="J10" s="51">
        <v>1869.3525889800001</v>
      </c>
      <c r="K10" s="51">
        <v>1824.0926400000005</v>
      </c>
    </row>
    <row r="11" spans="1:11" x14ac:dyDescent="0.25">
      <c r="A11" s="49" t="s">
        <v>11</v>
      </c>
      <c r="B11" s="50">
        <v>1628.3210635244004</v>
      </c>
      <c r="C11" s="50">
        <v>1461.1782900000005</v>
      </c>
      <c r="D11" s="50">
        <v>3093.7654161038799</v>
      </c>
      <c r="E11" s="50">
        <v>3413.7699900000043</v>
      </c>
      <c r="F11" s="50">
        <v>2975.6462908602184</v>
      </c>
      <c r="G11" s="50">
        <v>2840.5365999999635</v>
      </c>
      <c r="H11" s="50">
        <v>8299.5693167080008</v>
      </c>
      <c r="I11" s="50">
        <v>3726.3878299999951</v>
      </c>
      <c r="J11" s="51">
        <v>15997.3020871965</v>
      </c>
      <c r="K11" s="51">
        <v>11441.872709999963</v>
      </c>
    </row>
    <row r="12" spans="1:11" x14ac:dyDescent="0.25">
      <c r="A12" s="49" t="s">
        <v>31</v>
      </c>
      <c r="B12" s="50">
        <v>743.01936222640006</v>
      </c>
      <c r="C12" s="50">
        <v>4323.1768100000027</v>
      </c>
      <c r="D12" s="50">
        <v>4473.8742305678397</v>
      </c>
      <c r="E12" s="50">
        <v>8763.214979999997</v>
      </c>
      <c r="F12" s="50">
        <v>5187.2165348072804</v>
      </c>
      <c r="G12" s="50">
        <v>10797.100420000004</v>
      </c>
      <c r="H12" s="50">
        <v>5404.8677680499904</v>
      </c>
      <c r="I12" s="50">
        <v>9881.6878400000132</v>
      </c>
      <c r="J12" s="51">
        <v>15808.977895651511</v>
      </c>
      <c r="K12" s="51">
        <v>33765.180050000017</v>
      </c>
    </row>
    <row r="13" spans="1:11" x14ac:dyDescent="0.25">
      <c r="A13" s="49" t="s">
        <v>107</v>
      </c>
      <c r="B13" s="50">
        <v>0</v>
      </c>
      <c r="C13" s="50">
        <v>7685.7694599999741</v>
      </c>
      <c r="D13" s="50">
        <v>0</v>
      </c>
      <c r="E13" s="50">
        <v>11241.878580000022</v>
      </c>
      <c r="F13" s="50">
        <v>0</v>
      </c>
      <c r="G13" s="50">
        <v>10547.355479999991</v>
      </c>
      <c r="H13" s="50">
        <v>0</v>
      </c>
      <c r="I13" s="50">
        <v>18075.460720000054</v>
      </c>
      <c r="J13" s="51">
        <v>0</v>
      </c>
      <c r="K13" s="51">
        <v>47550.464240000045</v>
      </c>
    </row>
    <row r="14" spans="1:11" x14ac:dyDescent="0.25">
      <c r="A14" s="49" t="s">
        <v>108</v>
      </c>
      <c r="B14" s="50">
        <v>1486.5664400000001</v>
      </c>
      <c r="C14" s="50">
        <v>0</v>
      </c>
      <c r="D14" s="50">
        <v>2109.6448697100009</v>
      </c>
      <c r="E14" s="50">
        <v>23.687260000000002</v>
      </c>
      <c r="F14" s="50">
        <v>39637.866602072951</v>
      </c>
      <c r="G14" s="50">
        <v>517.32579000000021</v>
      </c>
      <c r="H14" s="50">
        <v>93261.426215062093</v>
      </c>
      <c r="I14" s="50">
        <v>3220.8251899999996</v>
      </c>
      <c r="J14" s="51">
        <v>136495.50412684504</v>
      </c>
      <c r="K14" s="51">
        <v>3761.83824</v>
      </c>
    </row>
    <row r="15" spans="1:11" x14ac:dyDescent="0.25">
      <c r="A15" s="49" t="s">
        <v>109</v>
      </c>
      <c r="B15" s="50">
        <v>197.60047</v>
      </c>
      <c r="C15" s="50">
        <v>0</v>
      </c>
      <c r="D15" s="50">
        <v>39293.426566559989</v>
      </c>
      <c r="E15" s="50">
        <v>0</v>
      </c>
      <c r="F15" s="50">
        <v>70533.584512874993</v>
      </c>
      <c r="G15" s="50">
        <v>0.20241999999999688</v>
      </c>
      <c r="H15" s="50">
        <v>131207.93997127799</v>
      </c>
      <c r="I15" s="50">
        <v>175.68126000000009</v>
      </c>
      <c r="J15" s="51">
        <v>241232.55152071296</v>
      </c>
      <c r="K15" s="51">
        <v>175.88368000000008</v>
      </c>
    </row>
    <row r="16" spans="1:11" x14ac:dyDescent="0.25">
      <c r="A16" s="49" t="s">
        <v>110</v>
      </c>
      <c r="B16" s="50">
        <v>216563.4789245658</v>
      </c>
      <c r="C16" s="50">
        <v>42605.226969999967</v>
      </c>
      <c r="D16" s="50">
        <v>382519.42062434193</v>
      </c>
      <c r="E16" s="50">
        <v>111272.07794999995</v>
      </c>
      <c r="F16" s="50">
        <v>383284.66145092651</v>
      </c>
      <c r="G16" s="50">
        <v>114157.04026999992</v>
      </c>
      <c r="H16" s="50">
        <v>453619.7350326106</v>
      </c>
      <c r="I16" s="50">
        <v>137653.40773000001</v>
      </c>
      <c r="J16" s="51">
        <v>1435987.296032445</v>
      </c>
      <c r="K16" s="51">
        <v>405687.75291999988</v>
      </c>
    </row>
    <row r="17" spans="1:11" x14ac:dyDescent="0.25">
      <c r="A17" s="49"/>
      <c r="B17" s="50"/>
      <c r="C17" s="50"/>
      <c r="D17" s="50"/>
      <c r="E17" s="50"/>
      <c r="F17" s="50"/>
      <c r="G17" s="50"/>
      <c r="H17" s="50"/>
      <c r="I17" s="50"/>
      <c r="J17" s="51"/>
      <c r="K17" s="51"/>
    </row>
    <row r="19" spans="1:11" x14ac:dyDescent="0.25">
      <c r="A19" s="52" t="s">
        <v>111</v>
      </c>
    </row>
    <row r="20" spans="1:11" x14ac:dyDescent="0.25">
      <c r="A20" s="53" t="s">
        <v>96</v>
      </c>
      <c r="B20" s="53" t="s">
        <v>97</v>
      </c>
      <c r="C20" s="53" t="s">
        <v>98</v>
      </c>
      <c r="D20" s="53" t="s">
        <v>99</v>
      </c>
      <c r="E20" s="53" t="s">
        <v>100</v>
      </c>
      <c r="F20" s="53" t="s">
        <v>101</v>
      </c>
      <c r="G20" s="53" t="s">
        <v>102</v>
      </c>
      <c r="H20" s="53" t="s">
        <v>103</v>
      </c>
      <c r="I20" s="53" t="s">
        <v>104</v>
      </c>
      <c r="J20" s="123" t="s">
        <v>477</v>
      </c>
      <c r="K20" s="123" t="s">
        <v>476</v>
      </c>
    </row>
    <row r="21" spans="1:11" x14ac:dyDescent="0.25">
      <c r="A21" s="49" t="s">
        <v>49</v>
      </c>
      <c r="B21" s="50">
        <v>13689.464079332158</v>
      </c>
      <c r="C21" s="50">
        <v>15478.553340000009</v>
      </c>
      <c r="D21" s="50">
        <v>28709.702897840023</v>
      </c>
      <c r="E21" s="50">
        <v>47921.879059999788</v>
      </c>
      <c r="F21" s="50">
        <v>29700.053767950918</v>
      </c>
      <c r="G21" s="50">
        <v>35865.915979999605</v>
      </c>
      <c r="H21" s="50">
        <v>67238.36644479938</v>
      </c>
      <c r="I21" s="50">
        <v>46374.580729999616</v>
      </c>
      <c r="J21" s="50">
        <f>B21+D21+F21+H21</f>
        <v>139337.58718992246</v>
      </c>
      <c r="K21" s="50">
        <f>C21+E21+G21+I21</f>
        <v>145640.92910999901</v>
      </c>
    </row>
    <row r="22" spans="1:11" x14ac:dyDescent="0.25">
      <c r="A22" s="49" t="s">
        <v>51</v>
      </c>
      <c r="B22" s="50">
        <v>18.958226518</v>
      </c>
      <c r="C22" s="50">
        <v>0</v>
      </c>
      <c r="D22" s="50">
        <v>9103.9496247594416</v>
      </c>
      <c r="E22" s="50">
        <v>0</v>
      </c>
      <c r="F22" s="50">
        <v>16651.789966304736</v>
      </c>
      <c r="G22" s="50">
        <v>15.619669999999994</v>
      </c>
      <c r="H22" s="50">
        <v>18680.876083435011</v>
      </c>
      <c r="I22" s="50">
        <v>1305.3213500000008</v>
      </c>
      <c r="J22" s="50">
        <f t="shared" ref="J22:J32" si="0">B22+D22+F22+H22</f>
        <v>44455.573901017189</v>
      </c>
      <c r="K22" s="50">
        <f t="shared" ref="K22:K32" si="1">C22+E22+G22+I22</f>
        <v>1320.9410200000009</v>
      </c>
    </row>
    <row r="23" spans="1:11" x14ac:dyDescent="0.25">
      <c r="A23" s="49" t="s">
        <v>53</v>
      </c>
      <c r="B23" s="50">
        <v>63.699230278599991</v>
      </c>
      <c r="C23" s="50">
        <v>4671.8251399999817</v>
      </c>
      <c r="D23" s="50">
        <v>1880.5071189115604</v>
      </c>
      <c r="E23" s="50">
        <v>12218.77480000015</v>
      </c>
      <c r="F23" s="50">
        <v>2970.8528617646007</v>
      </c>
      <c r="G23" s="50">
        <v>12919.37992000034</v>
      </c>
      <c r="H23" s="50">
        <v>2770.9041612311903</v>
      </c>
      <c r="I23" s="50">
        <v>12393.474730000296</v>
      </c>
      <c r="J23" s="50">
        <f t="shared" si="0"/>
        <v>7685.9633721859518</v>
      </c>
      <c r="K23" s="50">
        <f t="shared" si="1"/>
        <v>42203.454590000765</v>
      </c>
    </row>
    <row r="24" spans="1:11" x14ac:dyDescent="0.25">
      <c r="A24" s="49" t="s">
        <v>48</v>
      </c>
      <c r="B24" s="50">
        <v>198721.90117935088</v>
      </c>
      <c r="C24" s="50">
        <v>3102.1827599999961</v>
      </c>
      <c r="D24" s="50">
        <v>285703.2715174738</v>
      </c>
      <c r="E24" s="50">
        <v>14633.433089999997</v>
      </c>
      <c r="F24" s="50">
        <v>201785.61360592162</v>
      </c>
      <c r="G24" s="50">
        <v>25445.809329999989</v>
      </c>
      <c r="H24" s="50">
        <v>113441.3713812926</v>
      </c>
      <c r="I24" s="50">
        <v>26243.371550000014</v>
      </c>
      <c r="J24" s="50">
        <f t="shared" si="0"/>
        <v>799652.15768403886</v>
      </c>
      <c r="K24" s="50">
        <f t="shared" si="1"/>
        <v>69424.796730000002</v>
      </c>
    </row>
    <row r="25" spans="1:11" x14ac:dyDescent="0.25">
      <c r="A25" s="49" t="s">
        <v>50</v>
      </c>
      <c r="B25" s="50">
        <v>11.3229471754</v>
      </c>
      <c r="C25" s="50">
        <v>5649.1906600000029</v>
      </c>
      <c r="D25" s="50">
        <v>7808.303028925362</v>
      </c>
      <c r="E25" s="50">
        <v>9336.0700900000011</v>
      </c>
      <c r="F25" s="50">
        <v>13804.118306412198</v>
      </c>
      <c r="G25" s="50">
        <v>9923.0253400000038</v>
      </c>
      <c r="H25" s="50">
        <v>11828.581383381339</v>
      </c>
      <c r="I25" s="50">
        <v>10471.843160000004</v>
      </c>
      <c r="J25" s="50">
        <f t="shared" si="0"/>
        <v>33452.325665894299</v>
      </c>
      <c r="K25" s="50">
        <f t="shared" si="1"/>
        <v>35380.129250000013</v>
      </c>
    </row>
    <row r="26" spans="1:11" x14ac:dyDescent="0.25">
      <c r="A26" s="49" t="s">
        <v>52</v>
      </c>
      <c r="B26" s="50">
        <v>0</v>
      </c>
      <c r="C26" s="50">
        <v>233.35051000000001</v>
      </c>
      <c r="D26" s="50">
        <v>0</v>
      </c>
      <c r="E26" s="50">
        <v>3719.3700999999983</v>
      </c>
      <c r="F26" s="50">
        <v>0</v>
      </c>
      <c r="G26" s="50">
        <v>5279.3723100000007</v>
      </c>
      <c r="H26" s="50">
        <v>0</v>
      </c>
      <c r="I26" s="50">
        <v>3966.0777400000015</v>
      </c>
      <c r="J26" s="50">
        <f t="shared" si="0"/>
        <v>0</v>
      </c>
      <c r="K26" s="50">
        <f t="shared" si="1"/>
        <v>13198.17066</v>
      </c>
    </row>
    <row r="27" spans="1:11" x14ac:dyDescent="0.25">
      <c r="A27" s="49" t="s">
        <v>60</v>
      </c>
      <c r="B27" s="50">
        <v>2.6259261600000001</v>
      </c>
      <c r="C27" s="50">
        <v>0</v>
      </c>
      <c r="D27" s="50">
        <v>342.97535349000009</v>
      </c>
      <c r="E27" s="50">
        <v>0</v>
      </c>
      <c r="F27" s="50">
        <v>37.919001956999999</v>
      </c>
      <c r="G27" s="50">
        <v>5.3970099999999999</v>
      </c>
      <c r="H27" s="50">
        <v>1485.832307373</v>
      </c>
      <c r="I27" s="50">
        <v>1818.6956300000006</v>
      </c>
      <c r="J27" s="50">
        <f t="shared" si="0"/>
        <v>1869.3525889800001</v>
      </c>
      <c r="K27" s="50">
        <f t="shared" si="1"/>
        <v>1824.0926400000005</v>
      </c>
    </row>
    <row r="28" spans="1:11" x14ac:dyDescent="0.25">
      <c r="A28" s="49" t="s">
        <v>11</v>
      </c>
      <c r="B28" s="50">
        <v>1628.3210635244004</v>
      </c>
      <c r="C28" s="50">
        <v>1461.1782900000005</v>
      </c>
      <c r="D28" s="50">
        <v>3093.7654161038799</v>
      </c>
      <c r="E28" s="50">
        <v>3413.7699900000043</v>
      </c>
      <c r="F28" s="50">
        <v>2975.6462908602184</v>
      </c>
      <c r="G28" s="50">
        <v>2840.5365999999635</v>
      </c>
      <c r="H28" s="50">
        <v>8299.5693167080008</v>
      </c>
      <c r="I28" s="50">
        <v>3726.3878299999951</v>
      </c>
      <c r="J28" s="50">
        <f t="shared" si="0"/>
        <v>15997.3020871965</v>
      </c>
      <c r="K28" s="50">
        <f t="shared" si="1"/>
        <v>11441.872709999963</v>
      </c>
    </row>
    <row r="29" spans="1:11" x14ac:dyDescent="0.25">
      <c r="A29" s="49" t="s">
        <v>31</v>
      </c>
      <c r="B29" s="50">
        <v>743.01936222640006</v>
      </c>
      <c r="C29" s="50">
        <v>4323.1768100000027</v>
      </c>
      <c r="D29" s="50">
        <v>4473.8742305678397</v>
      </c>
      <c r="E29" s="50">
        <v>8763.214979999997</v>
      </c>
      <c r="F29" s="50">
        <v>5187.2165348072804</v>
      </c>
      <c r="G29" s="50">
        <v>10797.100420000004</v>
      </c>
      <c r="H29" s="50">
        <v>5404.8677680499904</v>
      </c>
      <c r="I29" s="50">
        <v>9881.6878400000132</v>
      </c>
      <c r="J29" s="50">
        <f t="shared" si="0"/>
        <v>15808.977895651511</v>
      </c>
      <c r="K29" s="50">
        <f t="shared" si="1"/>
        <v>33765.180050000017</v>
      </c>
    </row>
    <row r="30" spans="1:11" x14ac:dyDescent="0.25">
      <c r="A30" s="49" t="s">
        <v>107</v>
      </c>
      <c r="B30" s="50">
        <v>0</v>
      </c>
      <c r="C30" s="50">
        <v>7685.7694599999741</v>
      </c>
      <c r="D30" s="50">
        <v>0</v>
      </c>
      <c r="E30" s="50">
        <v>11241.878580000022</v>
      </c>
      <c r="F30" s="50">
        <v>0</v>
      </c>
      <c r="G30" s="50">
        <v>10547.355479999991</v>
      </c>
      <c r="H30" s="50">
        <v>0</v>
      </c>
      <c r="I30" s="50">
        <v>18075.460720000054</v>
      </c>
      <c r="J30" s="50">
        <f t="shared" si="0"/>
        <v>0</v>
      </c>
      <c r="K30" s="50">
        <f t="shared" si="1"/>
        <v>47550.464240000045</v>
      </c>
    </row>
    <row r="31" spans="1:11" x14ac:dyDescent="0.25">
      <c r="A31" s="49" t="s">
        <v>108</v>
      </c>
      <c r="B31" s="50">
        <v>1486.5664400000001</v>
      </c>
      <c r="C31" s="50">
        <v>0</v>
      </c>
      <c r="D31" s="50">
        <v>2109.6448697100009</v>
      </c>
      <c r="E31" s="50">
        <v>23.687260000000002</v>
      </c>
      <c r="F31" s="50">
        <v>39637.866602072951</v>
      </c>
      <c r="G31" s="50">
        <v>517.32579000000021</v>
      </c>
      <c r="H31" s="50">
        <v>93261.426215062093</v>
      </c>
      <c r="I31" s="50">
        <v>3220.8251899999996</v>
      </c>
      <c r="J31" s="50">
        <f t="shared" si="0"/>
        <v>136495.50412684504</v>
      </c>
      <c r="K31" s="50">
        <f t="shared" si="1"/>
        <v>3761.83824</v>
      </c>
    </row>
    <row r="32" spans="1:11" x14ac:dyDescent="0.25">
      <c r="A32" s="49" t="s">
        <v>109</v>
      </c>
      <c r="B32" s="50">
        <v>197.60047</v>
      </c>
      <c r="C32" s="50">
        <v>0</v>
      </c>
      <c r="D32" s="50">
        <v>39293.426566559989</v>
      </c>
      <c r="E32" s="50">
        <v>0</v>
      </c>
      <c r="F32" s="50">
        <v>70533.584512874993</v>
      </c>
      <c r="G32" s="50">
        <v>0.20241999999999688</v>
      </c>
      <c r="H32" s="50">
        <v>131207.93997127799</v>
      </c>
      <c r="I32" s="50">
        <v>175.68126000000009</v>
      </c>
      <c r="J32" s="50">
        <f t="shared" si="0"/>
        <v>241232.55152071296</v>
      </c>
      <c r="K32" s="50">
        <f t="shared" si="1"/>
        <v>175.88368000000008</v>
      </c>
    </row>
    <row r="33" spans="1:11" x14ac:dyDescent="0.25">
      <c r="A33" s="54" t="s">
        <v>110</v>
      </c>
      <c r="B33" s="55">
        <v>216563.4789245658</v>
      </c>
      <c r="C33" s="55">
        <v>42605.226969999967</v>
      </c>
      <c r="D33" s="55">
        <v>382519.42062434193</v>
      </c>
      <c r="E33" s="55">
        <v>111272.07794999995</v>
      </c>
      <c r="F33" s="55">
        <v>383284.66145092651</v>
      </c>
      <c r="G33" s="55">
        <v>114157.04026999992</v>
      </c>
      <c r="H33" s="55">
        <v>453619.7350326106</v>
      </c>
      <c r="I33" s="55">
        <v>137653.40773000001</v>
      </c>
    </row>
    <row r="36" spans="1:11" x14ac:dyDescent="0.25">
      <c r="A36" s="52" t="s">
        <v>111</v>
      </c>
    </row>
    <row r="37" spans="1:11" x14ac:dyDescent="0.25">
      <c r="A37" s="53" t="s">
        <v>96</v>
      </c>
      <c r="B37" s="53" t="s">
        <v>97</v>
      </c>
      <c r="C37" s="53" t="s">
        <v>98</v>
      </c>
      <c r="D37" s="53" t="s">
        <v>99</v>
      </c>
      <c r="E37" s="53" t="s">
        <v>100</v>
      </c>
      <c r="F37" s="53" t="s">
        <v>101</v>
      </c>
      <c r="G37" s="53" t="s">
        <v>102</v>
      </c>
      <c r="H37" s="53" t="s">
        <v>103</v>
      </c>
      <c r="I37" s="53" t="s">
        <v>104</v>
      </c>
      <c r="J37" s="53" t="s">
        <v>112</v>
      </c>
      <c r="K37" s="53" t="s">
        <v>113</v>
      </c>
    </row>
    <row r="38" spans="1:11" x14ac:dyDescent="0.25">
      <c r="A38" s="56" t="s">
        <v>49</v>
      </c>
      <c r="B38" s="57">
        <f>B21/B$33</f>
        <v>6.3212246807784811E-2</v>
      </c>
      <c r="C38" s="57">
        <f t="shared" ref="C38:I38" si="2">C21/C$33</f>
        <v>0.36330174583740804</v>
      </c>
      <c r="D38" s="57">
        <f t="shared" si="2"/>
        <v>7.5054236072460104E-2</v>
      </c>
      <c r="E38" s="57">
        <f t="shared" si="2"/>
        <v>0.43067299490473665</v>
      </c>
      <c r="F38" s="57">
        <f t="shared" si="2"/>
        <v>7.7488239825515517E-2</v>
      </c>
      <c r="G38" s="57">
        <f t="shared" si="2"/>
        <v>0.31418049990759128</v>
      </c>
      <c r="H38" s="57">
        <f t="shared" si="2"/>
        <v>0.14822628129255802</v>
      </c>
      <c r="I38" s="57">
        <f t="shared" si="2"/>
        <v>0.33689380811378777</v>
      </c>
      <c r="J38" s="58">
        <f>(B38+D38+F38+H38)/4</f>
        <v>9.0995250999579613E-2</v>
      </c>
      <c r="K38" s="58">
        <f>(C38+E38+G38+I38)/4</f>
        <v>0.36126226219088092</v>
      </c>
    </row>
    <row r="39" spans="1:11" x14ac:dyDescent="0.25">
      <c r="A39" s="56" t="s">
        <v>51</v>
      </c>
      <c r="B39" s="57">
        <f t="shared" ref="B39:I49" si="3">B22/B$33</f>
        <v>8.7541198599804537E-5</v>
      </c>
      <c r="C39" s="57">
        <f t="shared" si="3"/>
        <v>0</v>
      </c>
      <c r="D39" s="57">
        <f t="shared" si="3"/>
        <v>2.3799967096834258E-2</v>
      </c>
      <c r="E39" s="57">
        <f t="shared" si="3"/>
        <v>0</v>
      </c>
      <c r="F39" s="57">
        <f t="shared" si="3"/>
        <v>4.3444968299199034E-2</v>
      </c>
      <c r="G39" s="57">
        <f t="shared" si="3"/>
        <v>1.3682616475564659E-4</v>
      </c>
      <c r="H39" s="57">
        <f t="shared" si="3"/>
        <v>4.1181797529360242E-2</v>
      </c>
      <c r="I39" s="57">
        <f t="shared" si="3"/>
        <v>9.4826664412138682E-3</v>
      </c>
      <c r="J39" s="58">
        <f t="shared" ref="J39:K49" si="4">(B39+D39+F39+H39)/4</f>
        <v>2.7128568530998334E-2</v>
      </c>
      <c r="K39" s="58">
        <f t="shared" si="4"/>
        <v>2.4048731514923786E-3</v>
      </c>
    </row>
    <row r="40" spans="1:11" x14ac:dyDescent="0.25">
      <c r="A40" s="56" t="s">
        <v>53</v>
      </c>
      <c r="B40" s="57">
        <f t="shared" si="3"/>
        <v>2.941365302909081E-4</v>
      </c>
      <c r="C40" s="57">
        <f t="shared" si="3"/>
        <v>0.10965380241465676</v>
      </c>
      <c r="D40" s="57">
        <f t="shared" si="3"/>
        <v>4.9161088758375394E-3</v>
      </c>
      <c r="E40" s="57">
        <f t="shared" si="3"/>
        <v>0.10980989144006685</v>
      </c>
      <c r="F40" s="57">
        <f t="shared" si="3"/>
        <v>7.7510350936518526E-3</v>
      </c>
      <c r="G40" s="57">
        <f t="shared" si="3"/>
        <v>0.11317199438110789</v>
      </c>
      <c r="H40" s="57">
        <f t="shared" si="3"/>
        <v>6.1084294779017731E-3</v>
      </c>
      <c r="I40" s="57">
        <f t="shared" si="3"/>
        <v>9.003391150555061E-2</v>
      </c>
      <c r="J40" s="58">
        <f t="shared" si="4"/>
        <v>4.7674274944205178E-3</v>
      </c>
      <c r="K40" s="58">
        <f t="shared" si="4"/>
        <v>0.10566739993534553</v>
      </c>
    </row>
    <row r="41" spans="1:11" x14ac:dyDescent="0.25">
      <c r="A41" s="56" t="s">
        <v>48</v>
      </c>
      <c r="B41" s="57">
        <f t="shared" si="3"/>
        <v>0.91761502062206179</v>
      </c>
      <c r="C41" s="57">
        <f t="shared" si="3"/>
        <v>7.2812257570752201E-2</v>
      </c>
      <c r="D41" s="57">
        <f t="shared" si="3"/>
        <v>0.74689873536656937</v>
      </c>
      <c r="E41" s="57">
        <f t="shared" si="3"/>
        <v>0.13151037852079586</v>
      </c>
      <c r="F41" s="57">
        <f t="shared" si="3"/>
        <v>0.52646409809894534</v>
      </c>
      <c r="G41" s="57">
        <f t="shared" si="3"/>
        <v>0.22290179624328488</v>
      </c>
      <c r="H41" s="57">
        <f t="shared" si="3"/>
        <v>0.25008032636220584</v>
      </c>
      <c r="I41" s="57">
        <f t="shared" si="3"/>
        <v>0.19064817924068411</v>
      </c>
      <c r="J41" s="58">
        <f t="shared" si="4"/>
        <v>0.61026454511244554</v>
      </c>
      <c r="K41" s="58">
        <f t="shared" si="4"/>
        <v>0.15446815289387927</v>
      </c>
    </row>
    <row r="42" spans="1:11" x14ac:dyDescent="0.25">
      <c r="A42" s="56" t="s">
        <v>50</v>
      </c>
      <c r="B42" s="57">
        <f t="shared" si="3"/>
        <v>5.2284656820386833E-5</v>
      </c>
      <c r="C42" s="57">
        <f t="shared" si="3"/>
        <v>0.13259384028109561</v>
      </c>
      <c r="D42" s="57">
        <f t="shared" si="3"/>
        <v>2.0412827709978171E-2</v>
      </c>
      <c r="E42" s="57">
        <f t="shared" si="3"/>
        <v>8.3903080287537721E-2</v>
      </c>
      <c r="F42" s="57">
        <f t="shared" si="3"/>
        <v>3.6015316277350155E-2</v>
      </c>
      <c r="G42" s="57">
        <f t="shared" si="3"/>
        <v>8.6924339633634842E-2</v>
      </c>
      <c r="H42" s="57">
        <f t="shared" si="3"/>
        <v>2.6075984949224015E-2</v>
      </c>
      <c r="I42" s="57">
        <f t="shared" si="3"/>
        <v>7.6073984165651601E-2</v>
      </c>
      <c r="J42" s="58">
        <f t="shared" si="4"/>
        <v>2.0639103398343184E-2</v>
      </c>
      <c r="K42" s="58">
        <f t="shared" si="4"/>
        <v>9.487381109197994E-2</v>
      </c>
    </row>
    <row r="43" spans="1:11" x14ac:dyDescent="0.25">
      <c r="A43" s="56" t="s">
        <v>52</v>
      </c>
      <c r="B43" s="57">
        <f t="shared" si="3"/>
        <v>0</v>
      </c>
      <c r="C43" s="57">
        <f t="shared" si="3"/>
        <v>5.4770394760321637E-3</v>
      </c>
      <c r="D43" s="57">
        <f t="shared" si="3"/>
        <v>0</v>
      </c>
      <c r="E43" s="57">
        <f t="shared" si="3"/>
        <v>3.342590673709981E-2</v>
      </c>
      <c r="F43" s="57">
        <f t="shared" si="3"/>
        <v>0</v>
      </c>
      <c r="G43" s="57">
        <f t="shared" si="3"/>
        <v>4.6246576623863306E-2</v>
      </c>
      <c r="H43" s="57">
        <f t="shared" si="3"/>
        <v>0</v>
      </c>
      <c r="I43" s="57">
        <f t="shared" si="3"/>
        <v>2.8812056347920254E-2</v>
      </c>
      <c r="J43" s="58">
        <f t="shared" si="4"/>
        <v>0</v>
      </c>
      <c r="K43" s="58">
        <f t="shared" si="4"/>
        <v>2.8490394796228884E-2</v>
      </c>
    </row>
    <row r="44" spans="1:11" x14ac:dyDescent="0.25">
      <c r="A44" s="56" t="s">
        <v>60</v>
      </c>
      <c r="B44" s="57">
        <f t="shared" si="3"/>
        <v>1.2125433951468209E-5</v>
      </c>
      <c r="C44" s="57">
        <f t="shared" si="3"/>
        <v>0</v>
      </c>
      <c r="D44" s="57">
        <f t="shared" si="3"/>
        <v>8.9662206674422269E-4</v>
      </c>
      <c r="E44" s="57">
        <f t="shared" si="3"/>
        <v>0</v>
      </c>
      <c r="F44" s="57">
        <f t="shared" si="3"/>
        <v>9.8931696910221703E-5</v>
      </c>
      <c r="G44" s="57">
        <f t="shared" si="3"/>
        <v>4.7277066637635271E-5</v>
      </c>
      <c r="H44" s="57">
        <f t="shared" si="3"/>
        <v>3.2755019074868601E-3</v>
      </c>
      <c r="I44" s="57">
        <f t="shared" si="3"/>
        <v>1.3212136626267018E-2</v>
      </c>
      <c r="J44" s="58">
        <f t="shared" si="4"/>
        <v>1.0707952762731932E-3</v>
      </c>
      <c r="K44" s="58">
        <f t="shared" si="4"/>
        <v>3.3148534232261633E-3</v>
      </c>
    </row>
    <row r="45" spans="1:11" x14ac:dyDescent="0.25">
      <c r="A45" s="56" t="s">
        <v>11</v>
      </c>
      <c r="B45" s="57">
        <f t="shared" si="3"/>
        <v>7.5189088742501371E-3</v>
      </c>
      <c r="C45" s="57">
        <f t="shared" si="3"/>
        <v>3.4295751810661031E-2</v>
      </c>
      <c r="D45" s="57">
        <f t="shared" si="3"/>
        <v>8.0878649535082083E-3</v>
      </c>
      <c r="E45" s="57">
        <f t="shared" si="3"/>
        <v>3.0679484493261463E-2</v>
      </c>
      <c r="F45" s="57">
        <f t="shared" si="3"/>
        <v>7.7635412792045749E-3</v>
      </c>
      <c r="G45" s="57">
        <f t="shared" si="3"/>
        <v>2.4882710635118373E-2</v>
      </c>
      <c r="H45" s="57">
        <f t="shared" si="3"/>
        <v>1.8296314458433664E-2</v>
      </c>
      <c r="I45" s="57">
        <f t="shared" si="3"/>
        <v>2.7070799709580099E-2</v>
      </c>
      <c r="J45" s="58">
        <f t="shared" si="4"/>
        <v>1.0416657391349147E-2</v>
      </c>
      <c r="K45" s="58">
        <f t="shared" si="4"/>
        <v>2.9232186662155241E-2</v>
      </c>
    </row>
    <row r="46" spans="1:11" x14ac:dyDescent="0.25">
      <c r="A46" s="56" t="s">
        <v>31</v>
      </c>
      <c r="B46" s="57">
        <f t="shared" si="3"/>
        <v>3.4309541290903039E-3</v>
      </c>
      <c r="C46" s="57">
        <f t="shared" si="3"/>
        <v>0.10147057338866246</v>
      </c>
      <c r="D46" s="57">
        <f t="shared" si="3"/>
        <v>1.1695809387313344E-2</v>
      </c>
      <c r="E46" s="57">
        <f t="shared" si="3"/>
        <v>7.8754842557516927E-2</v>
      </c>
      <c r="F46" s="57">
        <f t="shared" si="3"/>
        <v>1.3533587582584284E-2</v>
      </c>
      <c r="G46" s="57">
        <f t="shared" si="3"/>
        <v>9.4581117331555803E-2</v>
      </c>
      <c r="H46" s="57">
        <f t="shared" si="3"/>
        <v>1.1914974924231275E-2</v>
      </c>
      <c r="I46" s="57">
        <f t="shared" si="3"/>
        <v>7.1786728733824232E-2</v>
      </c>
      <c r="J46" s="58">
        <f t="shared" si="4"/>
        <v>1.0143831505804802E-2</v>
      </c>
      <c r="K46" s="58">
        <f t="shared" si="4"/>
        <v>8.6648315502889858E-2</v>
      </c>
    </row>
    <row r="47" spans="1:11" x14ac:dyDescent="0.25">
      <c r="A47" s="56" t="s">
        <v>107</v>
      </c>
      <c r="B47" s="57">
        <f t="shared" si="3"/>
        <v>0</v>
      </c>
      <c r="C47" s="57">
        <f t="shared" si="3"/>
        <v>0.18039498922073177</v>
      </c>
      <c r="D47" s="57">
        <f t="shared" si="3"/>
        <v>0</v>
      </c>
      <c r="E47" s="57">
        <f t="shared" si="3"/>
        <v>0.10103054411414475</v>
      </c>
      <c r="F47" s="57">
        <f t="shared" si="3"/>
        <v>0</v>
      </c>
      <c r="G47" s="57">
        <f t="shared" si="3"/>
        <v>9.2393385944956039E-2</v>
      </c>
      <c r="H47" s="57">
        <f t="shared" si="3"/>
        <v>0</v>
      </c>
      <c r="I47" s="57">
        <f t="shared" si="3"/>
        <v>0.13131139299837843</v>
      </c>
      <c r="J47" s="58">
        <f t="shared" si="4"/>
        <v>0</v>
      </c>
      <c r="K47" s="58">
        <f t="shared" si="4"/>
        <v>0.12628257806955276</v>
      </c>
    </row>
    <row r="48" spans="1:11" x14ac:dyDescent="0.25">
      <c r="A48" s="56" t="s">
        <v>108</v>
      </c>
      <c r="B48" s="57">
        <f t="shared" si="3"/>
        <v>6.8643450289132381E-3</v>
      </c>
      <c r="C48" s="57">
        <f t="shared" si="3"/>
        <v>0</v>
      </c>
      <c r="D48" s="57">
        <f t="shared" si="3"/>
        <v>5.5151314050059814E-3</v>
      </c>
      <c r="E48" s="57">
        <f t="shared" si="3"/>
        <v>2.1287694484005106E-4</v>
      </c>
      <c r="F48" s="57">
        <f t="shared" si="3"/>
        <v>0.10341626104218091</v>
      </c>
      <c r="G48" s="57">
        <f t="shared" si="3"/>
        <v>4.5317028960845584E-3</v>
      </c>
      <c r="H48" s="57">
        <f t="shared" si="3"/>
        <v>0.20559384659125898</v>
      </c>
      <c r="I48" s="57">
        <f t="shared" si="3"/>
        <v>2.339807813779286E-2</v>
      </c>
      <c r="J48" s="58">
        <f t="shared" si="4"/>
        <v>8.0347396016839781E-2</v>
      </c>
      <c r="K48" s="58">
        <f t="shared" si="4"/>
        <v>7.0356644946793674E-3</v>
      </c>
    </row>
    <row r="49" spans="1:11" x14ac:dyDescent="0.25">
      <c r="A49" s="56" t="s">
        <v>109</v>
      </c>
      <c r="B49" s="57">
        <f t="shared" si="3"/>
        <v>9.1243671823737613E-4</v>
      </c>
      <c r="C49" s="57">
        <f t="shared" si="3"/>
        <v>0</v>
      </c>
      <c r="D49" s="57">
        <f t="shared" si="3"/>
        <v>0.10272269706574871</v>
      </c>
      <c r="E49" s="57">
        <f t="shared" si="3"/>
        <v>0</v>
      </c>
      <c r="F49" s="57">
        <f t="shared" si="3"/>
        <v>0.18402402080445815</v>
      </c>
      <c r="G49" s="57">
        <f t="shared" si="3"/>
        <v>1.7731714095008133E-6</v>
      </c>
      <c r="H49" s="57">
        <f t="shared" si="3"/>
        <v>0.28924654250733928</v>
      </c>
      <c r="I49" s="57">
        <f t="shared" si="3"/>
        <v>1.2762579793490455E-3</v>
      </c>
      <c r="J49" s="58">
        <f t="shared" si="4"/>
        <v>0.14422642427394589</v>
      </c>
      <c r="K49" s="58">
        <f t="shared" si="4"/>
        <v>3.1950778768963657E-4</v>
      </c>
    </row>
    <row r="50" spans="1:11" x14ac:dyDescent="0.25">
      <c r="A50" s="59" t="s">
        <v>110</v>
      </c>
      <c r="B50" s="60">
        <f>SUM(B38:B49)</f>
        <v>1.0000000000000002</v>
      </c>
      <c r="C50" s="60">
        <f t="shared" ref="C50:K50" si="5">SUM(C38:C49)</f>
        <v>1</v>
      </c>
      <c r="D50" s="60">
        <f t="shared" si="5"/>
        <v>1</v>
      </c>
      <c r="E50" s="60">
        <f t="shared" si="5"/>
        <v>0.99999999999999989</v>
      </c>
      <c r="F50" s="60">
        <f t="shared" si="5"/>
        <v>1</v>
      </c>
      <c r="G50" s="60">
        <f t="shared" si="5"/>
        <v>0.99999999999999978</v>
      </c>
      <c r="H50" s="60">
        <f t="shared" si="5"/>
        <v>1</v>
      </c>
      <c r="I50" s="60">
        <f t="shared" si="5"/>
        <v>0.99999999999999989</v>
      </c>
      <c r="J50" s="60">
        <f t="shared" si="5"/>
        <v>1</v>
      </c>
      <c r="K50" s="60">
        <f t="shared" si="5"/>
        <v>0.99999999999999989</v>
      </c>
    </row>
    <row r="52" spans="1:11" x14ac:dyDescent="0.25">
      <c r="A52" t="s">
        <v>114</v>
      </c>
    </row>
    <row r="54" spans="1:11" x14ac:dyDescent="0.25">
      <c r="A54" s="48" t="s">
        <v>490</v>
      </c>
    </row>
    <row r="55" spans="1:11" ht="15.75" x14ac:dyDescent="0.25">
      <c r="A55" s="229" t="s">
        <v>489</v>
      </c>
    </row>
    <row r="56" spans="1:11" ht="15.75" x14ac:dyDescent="0.25">
      <c r="A56" s="230"/>
    </row>
    <row r="57" spans="1:11" ht="15.75" x14ac:dyDescent="0.25">
      <c r="A57" s="229" t="s">
        <v>486</v>
      </c>
    </row>
    <row r="58" spans="1:11" ht="15.75" x14ac:dyDescent="0.25">
      <c r="A58" s="229"/>
    </row>
    <row r="59" spans="1:11" ht="15.75" x14ac:dyDescent="0.25">
      <c r="A59" s="229" t="s">
        <v>482</v>
      </c>
    </row>
    <row r="60" spans="1:11" ht="15.75" x14ac:dyDescent="0.25">
      <c r="A60" s="231" t="s">
        <v>480</v>
      </c>
    </row>
    <row r="61" spans="1:11" ht="15.75" x14ac:dyDescent="0.25">
      <c r="A61" s="231" t="s">
        <v>485</v>
      </c>
    </row>
    <row r="62" spans="1:11" ht="15.75" x14ac:dyDescent="0.25">
      <c r="A62" s="231" t="s">
        <v>479</v>
      </c>
    </row>
    <row r="63" spans="1:11" ht="15.75" x14ac:dyDescent="0.25">
      <c r="A63" s="231" t="s">
        <v>481</v>
      </c>
    </row>
    <row r="64" spans="1:11" ht="15.75" x14ac:dyDescent="0.25">
      <c r="A64" s="231" t="s">
        <v>487</v>
      </c>
    </row>
    <row r="65" spans="1:1" ht="15.75" x14ac:dyDescent="0.25">
      <c r="A65" s="231"/>
    </row>
    <row r="66" spans="1:1" ht="15.75" x14ac:dyDescent="0.25">
      <c r="A66" s="229" t="s">
        <v>488</v>
      </c>
    </row>
    <row r="67" spans="1:1" ht="15.75" x14ac:dyDescent="0.25">
      <c r="A67" s="229"/>
    </row>
    <row r="68" spans="1:1" ht="15.75" x14ac:dyDescent="0.25">
      <c r="A68" s="229" t="s">
        <v>483</v>
      </c>
    </row>
    <row r="70" spans="1:1" ht="15.75" x14ac:dyDescent="0.25">
      <c r="A70" s="229" t="s">
        <v>484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B1AD-92BB-40FE-B8F2-AEDA213BEB5C}">
  <dimension ref="A1:K70"/>
  <sheetViews>
    <sheetView workbookViewId="0">
      <pane xSplit="1" ySplit="3" topLeftCell="B22" activePane="bottomRight" state="frozen"/>
      <selection activeCell="A15" sqref="A15"/>
      <selection pane="topRight" activeCell="A15" sqref="A15"/>
      <selection pane="bottomLeft" activeCell="A15" sqref="A15"/>
      <selection pane="bottomRight" activeCell="A54" sqref="A54"/>
    </sheetView>
  </sheetViews>
  <sheetFormatPr defaultRowHeight="15" x14ac:dyDescent="0.25"/>
  <cols>
    <col min="1" max="1" width="51" bestFit="1" customWidth="1"/>
    <col min="2" max="2" width="29.28515625" bestFit="1" customWidth="1"/>
    <col min="3" max="3" width="27.140625" bestFit="1" customWidth="1"/>
    <col min="4" max="4" width="29.28515625" bestFit="1" customWidth="1"/>
    <col min="5" max="5" width="27.140625" bestFit="1" customWidth="1"/>
    <col min="6" max="6" width="29.28515625" bestFit="1" customWidth="1"/>
    <col min="7" max="7" width="27.140625" bestFit="1" customWidth="1"/>
    <col min="8" max="8" width="29.28515625" bestFit="1" customWidth="1"/>
    <col min="9" max="9" width="27.140625" bestFit="1" customWidth="1"/>
    <col min="10" max="10" width="20.140625" bestFit="1" customWidth="1"/>
    <col min="11" max="11" width="18.85546875" bestFit="1" customWidth="1"/>
    <col min="12" max="12" width="29.42578125" bestFit="1" customWidth="1"/>
    <col min="13" max="13" width="28.140625" bestFit="1" customWidth="1"/>
    <col min="14" max="14" width="24.5703125" bestFit="1" customWidth="1"/>
    <col min="15" max="15" width="23.28515625" bestFit="1" customWidth="1"/>
    <col min="16" max="16" width="29" bestFit="1" customWidth="1"/>
    <col min="17" max="17" width="27.7109375" bestFit="1" customWidth="1"/>
    <col min="18" max="18" width="29.42578125" bestFit="1" customWidth="1"/>
    <col min="19" max="19" width="28.140625" bestFit="1" customWidth="1"/>
    <col min="20" max="20" width="24.5703125" bestFit="1" customWidth="1"/>
    <col min="21" max="21" width="23.28515625" bestFit="1" customWidth="1"/>
    <col min="22" max="22" width="29" bestFit="1" customWidth="1"/>
    <col min="23" max="23" width="27.7109375" bestFit="1" customWidth="1"/>
    <col min="24" max="24" width="29.42578125" bestFit="1" customWidth="1"/>
    <col min="25" max="25" width="28.140625" bestFit="1" customWidth="1"/>
  </cols>
  <sheetData>
    <row r="1" spans="1:9" x14ac:dyDescent="0.25">
      <c r="A1" s="48" t="s">
        <v>115</v>
      </c>
    </row>
    <row r="2" spans="1:9" x14ac:dyDescent="0.25">
      <c r="A2" s="48" t="s">
        <v>95</v>
      </c>
    </row>
    <row r="3" spans="1:9" x14ac:dyDescent="0.25">
      <c r="A3" t="s">
        <v>96</v>
      </c>
      <c r="B3" t="s">
        <v>116</v>
      </c>
      <c r="C3" t="s">
        <v>117</v>
      </c>
      <c r="D3" t="s">
        <v>118</v>
      </c>
      <c r="E3" t="s">
        <v>119</v>
      </c>
      <c r="F3" t="s">
        <v>120</v>
      </c>
      <c r="G3" t="s">
        <v>121</v>
      </c>
      <c r="H3" t="s">
        <v>122</v>
      </c>
      <c r="I3" t="s">
        <v>123</v>
      </c>
    </row>
    <row r="4" spans="1:9" x14ac:dyDescent="0.25">
      <c r="A4" s="49" t="s">
        <v>49</v>
      </c>
      <c r="B4" s="50">
        <v>10078.891199999998</v>
      </c>
      <c r="C4" s="50">
        <v>12196.621999999999</v>
      </c>
      <c r="D4" s="50">
        <v>11331.600017051875</v>
      </c>
      <c r="E4" s="50">
        <v>12519.135827745762</v>
      </c>
      <c r="F4" s="50">
        <v>11695.12645113757</v>
      </c>
      <c r="G4" s="50">
        <v>12828.398061160016</v>
      </c>
      <c r="H4" s="50">
        <v>11999.271003780619</v>
      </c>
      <c r="I4" s="50">
        <v>13083.451555665686</v>
      </c>
    </row>
    <row r="5" spans="1:9" x14ac:dyDescent="0.25">
      <c r="A5" s="49" t="s">
        <v>51</v>
      </c>
      <c r="B5" s="50">
        <v>0</v>
      </c>
      <c r="C5" s="50">
        <v>485</v>
      </c>
      <c r="D5" s="50">
        <v>0</v>
      </c>
      <c r="E5" s="50">
        <v>497.82479742806612</v>
      </c>
      <c r="F5" s="50">
        <v>0</v>
      </c>
      <c r="G5" s="50">
        <v>510.12264376665996</v>
      </c>
      <c r="H5" s="50">
        <v>0</v>
      </c>
      <c r="I5" s="50">
        <v>520.26487370829875</v>
      </c>
    </row>
    <row r="6" spans="1:9" x14ac:dyDescent="0.25">
      <c r="A6" s="49" t="s">
        <v>53</v>
      </c>
      <c r="B6" s="50">
        <v>3175.2935999999995</v>
      </c>
      <c r="C6" s="50">
        <v>1862.6053358288768</v>
      </c>
      <c r="D6" s="50">
        <v>670.29027988811822</v>
      </c>
      <c r="E6" s="50">
        <v>1911.857987623599</v>
      </c>
      <c r="F6" s="50">
        <v>688.27796228143256</v>
      </c>
      <c r="G6" s="50">
        <v>1959.0869241379676</v>
      </c>
      <c r="H6" s="50">
        <v>702.95618246096251</v>
      </c>
      <c r="I6" s="50">
        <v>1998.0373810585857</v>
      </c>
    </row>
    <row r="7" spans="1:9" x14ac:dyDescent="0.25">
      <c r="A7" s="49" t="s">
        <v>48</v>
      </c>
      <c r="B7" s="50">
        <v>246350.48740000001</v>
      </c>
      <c r="C7" s="50">
        <v>5306.9188000000004</v>
      </c>
      <c r="D7" s="50">
        <v>94229.756845745243</v>
      </c>
      <c r="E7" s="50">
        <v>5447.5155719075001</v>
      </c>
      <c r="F7" s="50">
        <v>97183.729871766845</v>
      </c>
      <c r="G7" s="50">
        <v>5413.6732176251517</v>
      </c>
      <c r="H7" s="50">
        <v>99647.849469015171</v>
      </c>
      <c r="I7" s="50">
        <v>5134.2460717930426</v>
      </c>
    </row>
    <row r="8" spans="1:9" x14ac:dyDescent="0.25">
      <c r="A8" s="49" t="s">
        <v>50</v>
      </c>
      <c r="B8" s="50">
        <v>0</v>
      </c>
      <c r="C8" s="50">
        <v>8476.6856000000007</v>
      </c>
      <c r="D8" s="50">
        <v>0</v>
      </c>
      <c r="E8" s="50">
        <v>8700.4700998400003</v>
      </c>
      <c r="F8" s="50">
        <v>0</v>
      </c>
      <c r="G8" s="50">
        <v>9145.064121941823</v>
      </c>
      <c r="H8" s="50">
        <v>0</v>
      </c>
      <c r="I8" s="50">
        <v>9854.7210978045077</v>
      </c>
    </row>
    <row r="9" spans="1:9" x14ac:dyDescent="0.25">
      <c r="A9" s="49" t="s">
        <v>52</v>
      </c>
      <c r="B9" s="50">
        <v>0</v>
      </c>
      <c r="C9" s="50">
        <v>1261</v>
      </c>
      <c r="D9" s="50">
        <v>0</v>
      </c>
      <c r="E9" s="50">
        <v>1294.344473312972</v>
      </c>
      <c r="F9" s="50">
        <v>0</v>
      </c>
      <c r="G9" s="50">
        <v>1326.318873793316</v>
      </c>
      <c r="H9" s="50">
        <v>0</v>
      </c>
      <c r="I9" s="50">
        <v>1352.6886716415768</v>
      </c>
    </row>
    <row r="10" spans="1:9" x14ac:dyDescent="0.25">
      <c r="A10" s="49" t="s">
        <v>60</v>
      </c>
      <c r="B10" s="50">
        <v>0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</row>
    <row r="11" spans="1:9" x14ac:dyDescent="0.25">
      <c r="A11" s="49" t="s">
        <v>11</v>
      </c>
      <c r="B11" s="50">
        <v>5994.8253000000004</v>
      </c>
      <c r="C11" s="50">
        <v>2373.2656000000002</v>
      </c>
      <c r="D11" s="50">
        <v>2262.0591639300351</v>
      </c>
      <c r="E11" s="50">
        <v>2436.021580542264</v>
      </c>
      <c r="F11" s="50">
        <v>2334.6280048578615</v>
      </c>
      <c r="G11" s="50">
        <v>2435.3861455602764</v>
      </c>
      <c r="H11" s="50">
        <v>2395.3420616957078</v>
      </c>
      <c r="I11" s="50">
        <v>2343.1543371016705</v>
      </c>
    </row>
    <row r="12" spans="1:9" x14ac:dyDescent="0.25">
      <c r="A12" s="49" t="s">
        <v>31</v>
      </c>
      <c r="B12" s="50">
        <v>0</v>
      </c>
      <c r="C12" s="50">
        <v>264</v>
      </c>
      <c r="D12" s="50">
        <v>0</v>
      </c>
      <c r="E12" s="50">
        <v>270.98092066187519</v>
      </c>
      <c r="F12" s="50">
        <v>0</v>
      </c>
      <c r="G12" s="50">
        <v>277.6750060915428</v>
      </c>
      <c r="H12" s="50">
        <v>0</v>
      </c>
      <c r="I12" s="50">
        <v>283.19572507008434</v>
      </c>
    </row>
    <row r="13" spans="1:9" x14ac:dyDescent="0.25">
      <c r="A13" s="49" t="s">
        <v>107</v>
      </c>
      <c r="B13" s="50">
        <v>0</v>
      </c>
      <c r="C13" s="50">
        <v>3987.5273999999999</v>
      </c>
      <c r="D13" s="50">
        <v>0</v>
      </c>
      <c r="E13" s="50">
        <v>4092.9691136986871</v>
      </c>
      <c r="F13" s="50">
        <v>0</v>
      </c>
      <c r="G13" s="50">
        <v>4194.0783904742184</v>
      </c>
      <c r="H13" s="50">
        <v>0</v>
      </c>
      <c r="I13" s="50">
        <v>4277.4648230296516</v>
      </c>
    </row>
    <row r="14" spans="1:9" x14ac:dyDescent="0.25">
      <c r="A14" s="49" t="s">
        <v>108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</row>
    <row r="15" spans="1:9" x14ac:dyDescent="0.25">
      <c r="A15" s="49" t="s">
        <v>109</v>
      </c>
      <c r="B15" s="50">
        <v>0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</row>
    <row r="16" spans="1:9" x14ac:dyDescent="0.25">
      <c r="A16" s="49" t="s">
        <v>110</v>
      </c>
      <c r="B16" s="50">
        <v>265599.4975</v>
      </c>
      <c r="C16" s="50">
        <v>36213.624735828875</v>
      </c>
      <c r="D16" s="50">
        <v>108493.70630661528</v>
      </c>
      <c r="E16" s="50">
        <v>37171.120372760728</v>
      </c>
      <c r="F16" s="50">
        <v>111901.76229004371</v>
      </c>
      <c r="G16" s="50">
        <v>38089.803384550971</v>
      </c>
      <c r="H16" s="50">
        <v>114745.41871695245</v>
      </c>
      <c r="I16" s="50">
        <v>38847.224536873109</v>
      </c>
    </row>
    <row r="17" spans="1:11" x14ac:dyDescent="0.25">
      <c r="A17" s="49"/>
      <c r="B17" s="50"/>
      <c r="C17" s="50"/>
      <c r="D17" s="50"/>
      <c r="E17" s="50"/>
      <c r="F17" s="50"/>
      <c r="G17" s="50"/>
      <c r="H17" s="50"/>
      <c r="I17" s="50"/>
    </row>
    <row r="19" spans="1:11" x14ac:dyDescent="0.25">
      <c r="A19" s="52" t="s">
        <v>111</v>
      </c>
    </row>
    <row r="20" spans="1:11" x14ac:dyDescent="0.25">
      <c r="A20" s="53" t="s">
        <v>96</v>
      </c>
      <c r="B20" s="53" t="s">
        <v>116</v>
      </c>
      <c r="C20" s="53" t="s">
        <v>117</v>
      </c>
      <c r="D20" s="53" t="s">
        <v>118</v>
      </c>
      <c r="E20" s="53" t="s">
        <v>119</v>
      </c>
      <c r="F20" s="53" t="s">
        <v>120</v>
      </c>
      <c r="G20" s="53" t="s">
        <v>121</v>
      </c>
      <c r="H20" s="53" t="s">
        <v>122</v>
      </c>
      <c r="I20" s="53" t="s">
        <v>123</v>
      </c>
      <c r="J20" s="123" t="s">
        <v>477</v>
      </c>
      <c r="K20" s="123" t="s">
        <v>476</v>
      </c>
    </row>
    <row r="21" spans="1:11" x14ac:dyDescent="0.25">
      <c r="A21" s="49" t="s">
        <v>49</v>
      </c>
      <c r="B21" s="50">
        <v>10078.891199999998</v>
      </c>
      <c r="C21" s="50">
        <v>12196.621999999999</v>
      </c>
      <c r="D21" s="50">
        <v>11331.600017051875</v>
      </c>
      <c r="E21" s="50">
        <v>12519.135827745762</v>
      </c>
      <c r="F21" s="50">
        <v>11695.12645113757</v>
      </c>
      <c r="G21" s="50">
        <v>12828.398061160016</v>
      </c>
      <c r="H21" s="50">
        <v>11999.271003780619</v>
      </c>
      <c r="I21" s="50">
        <v>13083.451555665686</v>
      </c>
      <c r="J21" s="50">
        <f>B21+D21+F21+H21</f>
        <v>45104.88867197006</v>
      </c>
      <c r="K21" s="50">
        <f>C21+E21+G21+I21</f>
        <v>50627.607444571462</v>
      </c>
    </row>
    <row r="22" spans="1:11" x14ac:dyDescent="0.25">
      <c r="A22" s="49" t="s">
        <v>51</v>
      </c>
      <c r="B22" s="50">
        <v>0</v>
      </c>
      <c r="C22" s="50">
        <v>485</v>
      </c>
      <c r="D22" s="50">
        <v>0</v>
      </c>
      <c r="E22" s="50">
        <v>497.82479742806612</v>
      </c>
      <c r="F22" s="50">
        <v>0</v>
      </c>
      <c r="G22" s="50">
        <v>510.12264376665996</v>
      </c>
      <c r="H22" s="50">
        <v>0</v>
      </c>
      <c r="I22" s="50">
        <v>520.26487370829875</v>
      </c>
      <c r="J22" s="50">
        <f t="shared" ref="J22:J32" si="0">B22+D22+F22+H22</f>
        <v>0</v>
      </c>
      <c r="K22" s="50">
        <f t="shared" ref="K22:K32" si="1">C22+E22+G22+I22</f>
        <v>2013.2123149030249</v>
      </c>
    </row>
    <row r="23" spans="1:11" x14ac:dyDescent="0.25">
      <c r="A23" s="49" t="s">
        <v>53</v>
      </c>
      <c r="B23" s="50">
        <v>3175.2935999999995</v>
      </c>
      <c r="C23" s="50">
        <v>1862.6053358288768</v>
      </c>
      <c r="D23" s="50">
        <v>670.29027988811822</v>
      </c>
      <c r="E23" s="50">
        <v>1911.857987623599</v>
      </c>
      <c r="F23" s="50">
        <v>688.27796228143256</v>
      </c>
      <c r="G23" s="50">
        <v>1959.0869241379676</v>
      </c>
      <c r="H23" s="50">
        <v>702.95618246096251</v>
      </c>
      <c r="I23" s="50">
        <v>1998.0373810585857</v>
      </c>
      <c r="J23" s="50">
        <f t="shared" si="0"/>
        <v>5236.8180246305128</v>
      </c>
      <c r="K23" s="50">
        <f t="shared" si="1"/>
        <v>7731.5876286490293</v>
      </c>
    </row>
    <row r="24" spans="1:11" x14ac:dyDescent="0.25">
      <c r="A24" s="49" t="s">
        <v>48</v>
      </c>
      <c r="B24" s="50">
        <v>246350.48740000001</v>
      </c>
      <c r="C24" s="50">
        <v>5306.9188000000004</v>
      </c>
      <c r="D24" s="50">
        <v>94229.756845745243</v>
      </c>
      <c r="E24" s="50">
        <v>5447.5155719075001</v>
      </c>
      <c r="F24" s="50">
        <v>97183.729871766845</v>
      </c>
      <c r="G24" s="50">
        <v>5413.6732176251517</v>
      </c>
      <c r="H24" s="50">
        <v>99647.849469015171</v>
      </c>
      <c r="I24" s="50">
        <v>5134.2460717930426</v>
      </c>
      <c r="J24" s="50">
        <f t="shared" si="0"/>
        <v>537411.82358652726</v>
      </c>
      <c r="K24" s="50">
        <f t="shared" si="1"/>
        <v>21302.353661325695</v>
      </c>
    </row>
    <row r="25" spans="1:11" x14ac:dyDescent="0.25">
      <c r="A25" s="49" t="s">
        <v>50</v>
      </c>
      <c r="B25" s="50">
        <v>0</v>
      </c>
      <c r="C25" s="50">
        <v>8476.6856000000007</v>
      </c>
      <c r="D25" s="50">
        <v>0</v>
      </c>
      <c r="E25" s="50">
        <v>8700.4700998400003</v>
      </c>
      <c r="F25" s="50">
        <v>0</v>
      </c>
      <c r="G25" s="50">
        <v>9145.064121941823</v>
      </c>
      <c r="H25" s="50">
        <v>0</v>
      </c>
      <c r="I25" s="50">
        <v>9854.7210978045077</v>
      </c>
      <c r="J25" s="50">
        <f t="shared" si="0"/>
        <v>0</v>
      </c>
      <c r="K25" s="50">
        <f t="shared" si="1"/>
        <v>36176.940919586326</v>
      </c>
    </row>
    <row r="26" spans="1:11" x14ac:dyDescent="0.25">
      <c r="A26" s="49" t="s">
        <v>52</v>
      </c>
      <c r="B26" s="50">
        <v>0</v>
      </c>
      <c r="C26" s="50">
        <v>1261</v>
      </c>
      <c r="D26" s="50">
        <v>0</v>
      </c>
      <c r="E26" s="50">
        <v>1294.344473312972</v>
      </c>
      <c r="F26" s="50">
        <v>0</v>
      </c>
      <c r="G26" s="50">
        <v>1326.318873793316</v>
      </c>
      <c r="H26" s="50">
        <v>0</v>
      </c>
      <c r="I26" s="50">
        <v>1352.6886716415768</v>
      </c>
      <c r="J26" s="50">
        <f t="shared" si="0"/>
        <v>0</v>
      </c>
      <c r="K26" s="50">
        <f t="shared" si="1"/>
        <v>5234.3520187478643</v>
      </c>
    </row>
    <row r="27" spans="1:11" x14ac:dyDescent="0.25">
      <c r="A27" s="49" t="s">
        <v>60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f t="shared" si="0"/>
        <v>0</v>
      </c>
      <c r="K27" s="50">
        <f t="shared" si="1"/>
        <v>0</v>
      </c>
    </row>
    <row r="28" spans="1:11" x14ac:dyDescent="0.25">
      <c r="A28" s="49" t="s">
        <v>11</v>
      </c>
      <c r="B28" s="50">
        <v>5994.8253000000004</v>
      </c>
      <c r="C28" s="50">
        <v>2373.2656000000002</v>
      </c>
      <c r="D28" s="50">
        <v>2262.0591639300351</v>
      </c>
      <c r="E28" s="50">
        <v>2436.021580542264</v>
      </c>
      <c r="F28" s="50">
        <v>2334.6280048578615</v>
      </c>
      <c r="G28" s="50">
        <v>2435.3861455602764</v>
      </c>
      <c r="H28" s="50">
        <v>2395.3420616957078</v>
      </c>
      <c r="I28" s="50">
        <v>2343.1543371016705</v>
      </c>
      <c r="J28" s="50">
        <f t="shared" si="0"/>
        <v>12986.854530483604</v>
      </c>
      <c r="K28" s="50">
        <f t="shared" si="1"/>
        <v>9587.8276632042107</v>
      </c>
    </row>
    <row r="29" spans="1:11" x14ac:dyDescent="0.25">
      <c r="A29" s="49" t="s">
        <v>31</v>
      </c>
      <c r="B29" s="50">
        <v>0</v>
      </c>
      <c r="C29" s="50">
        <v>264</v>
      </c>
      <c r="D29" s="50">
        <v>0</v>
      </c>
      <c r="E29" s="50">
        <v>270.98092066187519</v>
      </c>
      <c r="F29" s="50">
        <v>0</v>
      </c>
      <c r="G29" s="50">
        <v>277.6750060915428</v>
      </c>
      <c r="H29" s="50">
        <v>0</v>
      </c>
      <c r="I29" s="50">
        <v>283.19572507008434</v>
      </c>
      <c r="J29" s="50">
        <f t="shared" si="0"/>
        <v>0</v>
      </c>
      <c r="K29" s="50">
        <f t="shared" si="1"/>
        <v>1095.8516518235024</v>
      </c>
    </row>
    <row r="30" spans="1:11" x14ac:dyDescent="0.25">
      <c r="A30" s="49" t="s">
        <v>107</v>
      </c>
      <c r="B30" s="50">
        <v>0</v>
      </c>
      <c r="C30" s="50">
        <v>3987.5273999999999</v>
      </c>
      <c r="D30" s="50">
        <v>0</v>
      </c>
      <c r="E30" s="50">
        <v>4092.9691136986871</v>
      </c>
      <c r="F30" s="50">
        <v>0</v>
      </c>
      <c r="G30" s="50">
        <v>4194.0783904742184</v>
      </c>
      <c r="H30" s="50">
        <v>0</v>
      </c>
      <c r="I30" s="50">
        <v>4277.4648230296516</v>
      </c>
      <c r="J30" s="50">
        <f t="shared" si="0"/>
        <v>0</v>
      </c>
      <c r="K30" s="50">
        <f t="shared" si="1"/>
        <v>16552.039727202558</v>
      </c>
    </row>
    <row r="31" spans="1:11" x14ac:dyDescent="0.25">
      <c r="A31" s="49" t="s">
        <v>108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f t="shared" si="0"/>
        <v>0</v>
      </c>
      <c r="K31" s="50">
        <f t="shared" si="1"/>
        <v>0</v>
      </c>
    </row>
    <row r="32" spans="1:11" x14ac:dyDescent="0.25">
      <c r="A32" s="49" t="s">
        <v>109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249">
        <f t="shared" si="0"/>
        <v>0</v>
      </c>
      <c r="K32" s="249">
        <f t="shared" si="1"/>
        <v>0</v>
      </c>
    </row>
    <row r="33" spans="1:11" x14ac:dyDescent="0.25">
      <c r="A33" s="54" t="s">
        <v>110</v>
      </c>
      <c r="B33" s="55">
        <v>265599.4975</v>
      </c>
      <c r="C33" s="55">
        <v>36213.624735828875</v>
      </c>
      <c r="D33" s="55">
        <v>108493.70630661528</v>
      </c>
      <c r="E33" s="55">
        <v>37171.120372760728</v>
      </c>
      <c r="F33" s="55">
        <v>111901.76229004371</v>
      </c>
      <c r="G33" s="55">
        <v>38089.803384550971</v>
      </c>
      <c r="H33" s="55">
        <v>114745.41871695245</v>
      </c>
      <c r="I33" s="55">
        <v>38847.224536873109</v>
      </c>
      <c r="J33" s="50">
        <f>SUM(J21:J32)</f>
        <v>600740.3848136114</v>
      </c>
      <c r="K33" s="50">
        <f t="shared" ref="K33" si="2">SUM(K21:K32)</f>
        <v>150321.77303001366</v>
      </c>
    </row>
    <row r="35" spans="1:11" x14ac:dyDescent="0.25">
      <c r="A35" s="52"/>
    </row>
    <row r="36" spans="1:11" x14ac:dyDescent="0.25">
      <c r="A36" s="52" t="s">
        <v>111</v>
      </c>
    </row>
    <row r="37" spans="1:11" x14ac:dyDescent="0.25">
      <c r="A37" s="53" t="s">
        <v>96</v>
      </c>
      <c r="B37" s="53" t="s">
        <v>116</v>
      </c>
      <c r="C37" s="53" t="s">
        <v>117</v>
      </c>
      <c r="D37" s="53" t="s">
        <v>118</v>
      </c>
      <c r="E37" s="53" t="s">
        <v>119</v>
      </c>
      <c r="F37" s="53" t="s">
        <v>120</v>
      </c>
      <c r="G37" s="53" t="s">
        <v>121</v>
      </c>
      <c r="H37" s="53" t="s">
        <v>122</v>
      </c>
      <c r="I37" s="53" t="s">
        <v>123</v>
      </c>
      <c r="J37" s="53" t="s">
        <v>112</v>
      </c>
      <c r="K37" s="53" t="s">
        <v>113</v>
      </c>
    </row>
    <row r="38" spans="1:11" x14ac:dyDescent="0.25">
      <c r="A38" s="49" t="s">
        <v>49</v>
      </c>
      <c r="B38" s="57">
        <f>B21/B$33</f>
        <v>3.7947704325005355E-2</v>
      </c>
      <c r="C38" s="57">
        <f t="shared" ref="C38:I38" si="3">C21/C$33</f>
        <v>0.33679649825091823</v>
      </c>
      <c r="D38" s="57">
        <f t="shared" si="3"/>
        <v>0.10444476829860999</v>
      </c>
      <c r="E38" s="57">
        <f t="shared" si="3"/>
        <v>0.33679737662467329</v>
      </c>
      <c r="F38" s="57">
        <f t="shared" si="3"/>
        <v>0.10451244209027194</v>
      </c>
      <c r="G38" s="57">
        <f t="shared" si="3"/>
        <v>0.33679349645483203</v>
      </c>
      <c r="H38" s="57">
        <f t="shared" si="3"/>
        <v>0.10457298546602323</v>
      </c>
      <c r="I38" s="57">
        <f t="shared" si="3"/>
        <v>0.33679244042897072</v>
      </c>
      <c r="J38" s="58">
        <f>(B38+D38+F38+H38)/4</f>
        <v>8.7869475044977635E-2</v>
      </c>
      <c r="K38" s="58">
        <f>(C38+E38+G38+I38)/4</f>
        <v>0.33679495293984851</v>
      </c>
    </row>
    <row r="39" spans="1:11" x14ac:dyDescent="0.25">
      <c r="A39" s="49" t="s">
        <v>51</v>
      </c>
      <c r="B39" s="57">
        <f t="shared" ref="B39:I49" si="4">B22/B$33</f>
        <v>0</v>
      </c>
      <c r="C39" s="57">
        <f t="shared" si="4"/>
        <v>1.3392749373695058E-2</v>
      </c>
      <c r="D39" s="57">
        <f t="shared" si="4"/>
        <v>0</v>
      </c>
      <c r="E39" s="57">
        <f t="shared" si="4"/>
        <v>1.3392784302322935E-2</v>
      </c>
      <c r="F39" s="57">
        <f t="shared" si="4"/>
        <v>0</v>
      </c>
      <c r="G39" s="57">
        <f t="shared" si="4"/>
        <v>1.3392630006947294E-2</v>
      </c>
      <c r="H39" s="57">
        <f t="shared" si="4"/>
        <v>0</v>
      </c>
      <c r="I39" s="57">
        <f t="shared" si="4"/>
        <v>1.3392588013964096E-2</v>
      </c>
      <c r="J39" s="58">
        <f t="shared" ref="J39:K49" si="5">(B39+D39+F39+H39)/4</f>
        <v>0</v>
      </c>
      <c r="K39" s="58">
        <f t="shared" si="5"/>
        <v>1.3392687924232346E-2</v>
      </c>
    </row>
    <row r="40" spans="1:11" x14ac:dyDescent="0.25">
      <c r="A40" s="49" t="s">
        <v>53</v>
      </c>
      <c r="B40" s="57">
        <f t="shared" si="4"/>
        <v>1.1955194305290429E-2</v>
      </c>
      <c r="C40" s="57">
        <f t="shared" si="4"/>
        <v>5.143382772136755E-2</v>
      </c>
      <c r="D40" s="57">
        <f t="shared" si="4"/>
        <v>6.1781489701697844E-3</v>
      </c>
      <c r="E40" s="57">
        <f t="shared" si="4"/>
        <v>5.1433961862086423E-2</v>
      </c>
      <c r="F40" s="57">
        <f t="shared" si="4"/>
        <v>6.1507338954810281E-3</v>
      </c>
      <c r="G40" s="57">
        <f t="shared" si="4"/>
        <v>5.1433369302519509E-2</v>
      </c>
      <c r="H40" s="57">
        <f t="shared" si="4"/>
        <v>6.1262243871798953E-3</v>
      </c>
      <c r="I40" s="57">
        <f t="shared" si="4"/>
        <v>5.1433208031685336E-2</v>
      </c>
      <c r="J40" s="58">
        <f t="shared" si="5"/>
        <v>7.6025753895302842E-3</v>
      </c>
      <c r="K40" s="58">
        <f t="shared" si="5"/>
        <v>5.1433591729414703E-2</v>
      </c>
    </row>
    <row r="41" spans="1:11" x14ac:dyDescent="0.25">
      <c r="A41" s="49" t="s">
        <v>48</v>
      </c>
      <c r="B41" s="57">
        <f t="shared" si="4"/>
        <v>0.92752618027825906</v>
      </c>
      <c r="C41" s="57">
        <f t="shared" si="4"/>
        <v>0.14654481120608356</v>
      </c>
      <c r="D41" s="57">
        <f t="shared" si="4"/>
        <v>0.86852740175952214</v>
      </c>
      <c r="E41" s="57">
        <f t="shared" si="4"/>
        <v>0.14655236423542078</v>
      </c>
      <c r="F41" s="57">
        <f t="shared" si="4"/>
        <v>0.86847363154006041</v>
      </c>
      <c r="G41" s="57">
        <f t="shared" si="4"/>
        <v>0.14212919827832216</v>
      </c>
      <c r="H41" s="57">
        <f t="shared" si="4"/>
        <v>0.86842551609682028</v>
      </c>
      <c r="I41" s="57">
        <f t="shared" si="4"/>
        <v>0.13216506798110392</v>
      </c>
      <c r="J41" s="58">
        <f t="shared" si="5"/>
        <v>0.88323818241866547</v>
      </c>
      <c r="K41" s="58">
        <f t="shared" si="5"/>
        <v>0.14184786042523262</v>
      </c>
    </row>
    <row r="42" spans="1:11" x14ac:dyDescent="0.25">
      <c r="A42" s="49" t="s">
        <v>50</v>
      </c>
      <c r="B42" s="57">
        <f t="shared" si="4"/>
        <v>0</v>
      </c>
      <c r="C42" s="57">
        <f t="shared" si="4"/>
        <v>0.234074486103938</v>
      </c>
      <c r="D42" s="57">
        <f t="shared" si="4"/>
        <v>0</v>
      </c>
      <c r="E42" s="57">
        <f t="shared" si="4"/>
        <v>0.23406531771411898</v>
      </c>
      <c r="F42" s="57">
        <f t="shared" si="4"/>
        <v>0</v>
      </c>
      <c r="G42" s="57">
        <f t="shared" si="4"/>
        <v>0.24009218502952456</v>
      </c>
      <c r="H42" s="57">
        <f t="shared" si="4"/>
        <v>0</v>
      </c>
      <c r="I42" s="57">
        <f t="shared" si="4"/>
        <v>0.25367889766360474</v>
      </c>
      <c r="J42" s="58">
        <f t="shared" si="5"/>
        <v>0</v>
      </c>
      <c r="K42" s="58">
        <f t="shared" si="5"/>
        <v>0.24047772162779657</v>
      </c>
    </row>
    <row r="43" spans="1:11" x14ac:dyDescent="0.25">
      <c r="A43" s="49" t="s">
        <v>52</v>
      </c>
      <c r="B43" s="57">
        <f t="shared" si="4"/>
        <v>0</v>
      </c>
      <c r="C43" s="57">
        <f t="shared" si="4"/>
        <v>3.4821148371607151E-2</v>
      </c>
      <c r="D43" s="57">
        <f t="shared" si="4"/>
        <v>0</v>
      </c>
      <c r="E43" s="57">
        <f t="shared" si="4"/>
        <v>3.4821239186039632E-2</v>
      </c>
      <c r="F43" s="57">
        <f t="shared" si="4"/>
        <v>0</v>
      </c>
      <c r="G43" s="57">
        <f t="shared" si="4"/>
        <v>3.4820838018062968E-2</v>
      </c>
      <c r="H43" s="57">
        <f t="shared" si="4"/>
        <v>0</v>
      </c>
      <c r="I43" s="57">
        <f t="shared" si="4"/>
        <v>3.4820728836306651E-2</v>
      </c>
      <c r="J43" s="58">
        <f t="shared" si="5"/>
        <v>0</v>
      </c>
      <c r="K43" s="58">
        <f t="shared" si="5"/>
        <v>3.4820988603004102E-2</v>
      </c>
    </row>
    <row r="44" spans="1:11" x14ac:dyDescent="0.25">
      <c r="A44" s="49" t="s">
        <v>60</v>
      </c>
      <c r="B44" s="57">
        <f t="shared" si="4"/>
        <v>0</v>
      </c>
      <c r="C44" s="57">
        <f t="shared" si="4"/>
        <v>0</v>
      </c>
      <c r="D44" s="57">
        <f t="shared" si="4"/>
        <v>0</v>
      </c>
      <c r="E44" s="57">
        <f t="shared" si="4"/>
        <v>0</v>
      </c>
      <c r="F44" s="57">
        <f t="shared" si="4"/>
        <v>0</v>
      </c>
      <c r="G44" s="57">
        <f t="shared" si="4"/>
        <v>0</v>
      </c>
      <c r="H44" s="57">
        <f t="shared" si="4"/>
        <v>0</v>
      </c>
      <c r="I44" s="57">
        <f t="shared" si="4"/>
        <v>0</v>
      </c>
      <c r="J44" s="58">
        <f t="shared" si="5"/>
        <v>0</v>
      </c>
      <c r="K44" s="58">
        <f t="shared" si="5"/>
        <v>0</v>
      </c>
    </row>
    <row r="45" spans="1:11" x14ac:dyDescent="0.25">
      <c r="A45" s="49" t="s">
        <v>11</v>
      </c>
      <c r="B45" s="57">
        <f t="shared" si="4"/>
        <v>2.2570921091445213E-2</v>
      </c>
      <c r="C45" s="57">
        <f t="shared" si="4"/>
        <v>6.5535157480437173E-2</v>
      </c>
      <c r="D45" s="57">
        <f t="shared" si="4"/>
        <v>2.0849680971698068E-2</v>
      </c>
      <c r="E45" s="57">
        <f t="shared" si="4"/>
        <v>6.5535328397779438E-2</v>
      </c>
      <c r="F45" s="57">
        <f t="shared" si="4"/>
        <v>2.0863192474186634E-2</v>
      </c>
      <c r="G45" s="57">
        <f t="shared" si="4"/>
        <v>6.3938007791031454E-2</v>
      </c>
      <c r="H45" s="57">
        <f t="shared" si="4"/>
        <v>2.0875274049976696E-2</v>
      </c>
      <c r="I45" s="57">
        <f t="shared" si="4"/>
        <v>6.0317162037601665E-2</v>
      </c>
      <c r="J45" s="58">
        <f t="shared" si="5"/>
        <v>2.1289767146826656E-2</v>
      </c>
      <c r="K45" s="58">
        <f t="shared" si="5"/>
        <v>6.3831413926712433E-2</v>
      </c>
    </row>
    <row r="46" spans="1:11" x14ac:dyDescent="0.25">
      <c r="A46" s="49" t="s">
        <v>31</v>
      </c>
      <c r="B46" s="57">
        <f t="shared" si="4"/>
        <v>0</v>
      </c>
      <c r="C46" s="57">
        <f t="shared" si="4"/>
        <v>7.2900738858876187E-3</v>
      </c>
      <c r="D46" s="57">
        <f t="shared" si="4"/>
        <v>0</v>
      </c>
      <c r="E46" s="57">
        <f t="shared" si="4"/>
        <v>7.2900928985840316E-3</v>
      </c>
      <c r="F46" s="57">
        <f t="shared" si="4"/>
        <v>0</v>
      </c>
      <c r="G46" s="57">
        <f t="shared" si="4"/>
        <v>7.290008910998117E-3</v>
      </c>
      <c r="H46" s="57">
        <f t="shared" si="4"/>
        <v>0</v>
      </c>
      <c r="I46" s="57">
        <f t="shared" si="4"/>
        <v>7.2899860529619014E-3</v>
      </c>
      <c r="J46" s="58">
        <f t="shared" si="5"/>
        <v>0</v>
      </c>
      <c r="K46" s="58">
        <f t="shared" si="5"/>
        <v>7.2900404371079169E-3</v>
      </c>
    </row>
    <row r="47" spans="1:11" x14ac:dyDescent="0.25">
      <c r="A47" s="49" t="s">
        <v>107</v>
      </c>
      <c r="B47" s="57">
        <f t="shared" si="4"/>
        <v>0</v>
      </c>
      <c r="C47" s="57">
        <f t="shared" si="4"/>
        <v>0.11011124760606573</v>
      </c>
      <c r="D47" s="57">
        <f t="shared" si="4"/>
        <v>0</v>
      </c>
      <c r="E47" s="57">
        <f t="shared" si="4"/>
        <v>0.11011153477897441</v>
      </c>
      <c r="F47" s="57">
        <f t="shared" si="4"/>
        <v>0</v>
      </c>
      <c r="G47" s="57">
        <f t="shared" si="4"/>
        <v>0.11011026620776192</v>
      </c>
      <c r="H47" s="57">
        <f t="shared" si="4"/>
        <v>0</v>
      </c>
      <c r="I47" s="57">
        <f t="shared" si="4"/>
        <v>0.11010992095380087</v>
      </c>
      <c r="J47" s="58">
        <f t="shared" si="5"/>
        <v>0</v>
      </c>
      <c r="K47" s="58">
        <f t="shared" si="5"/>
        <v>0.11011074238665072</v>
      </c>
    </row>
    <row r="48" spans="1:11" x14ac:dyDescent="0.25">
      <c r="A48" s="49" t="s">
        <v>108</v>
      </c>
      <c r="B48" s="57">
        <f t="shared" si="4"/>
        <v>0</v>
      </c>
      <c r="C48" s="57">
        <f t="shared" si="4"/>
        <v>0</v>
      </c>
      <c r="D48" s="57">
        <f t="shared" si="4"/>
        <v>0</v>
      </c>
      <c r="E48" s="57">
        <f t="shared" si="4"/>
        <v>0</v>
      </c>
      <c r="F48" s="57">
        <f t="shared" si="4"/>
        <v>0</v>
      </c>
      <c r="G48" s="57">
        <f t="shared" si="4"/>
        <v>0</v>
      </c>
      <c r="H48" s="57">
        <f t="shared" si="4"/>
        <v>0</v>
      </c>
      <c r="I48" s="57">
        <f t="shared" si="4"/>
        <v>0</v>
      </c>
      <c r="J48" s="58">
        <f t="shared" si="5"/>
        <v>0</v>
      </c>
      <c r="K48" s="58">
        <f t="shared" si="5"/>
        <v>0</v>
      </c>
    </row>
    <row r="49" spans="1:11" x14ac:dyDescent="0.25">
      <c r="A49" s="49" t="s">
        <v>109</v>
      </c>
      <c r="B49" s="57">
        <f t="shared" si="4"/>
        <v>0</v>
      </c>
      <c r="C49" s="57">
        <f t="shared" si="4"/>
        <v>0</v>
      </c>
      <c r="D49" s="57">
        <f t="shared" si="4"/>
        <v>0</v>
      </c>
      <c r="E49" s="57">
        <f t="shared" si="4"/>
        <v>0</v>
      </c>
      <c r="F49" s="57">
        <f t="shared" si="4"/>
        <v>0</v>
      </c>
      <c r="G49" s="57">
        <f t="shared" si="4"/>
        <v>0</v>
      </c>
      <c r="H49" s="57">
        <f t="shared" si="4"/>
        <v>0</v>
      </c>
      <c r="I49" s="57">
        <f t="shared" si="4"/>
        <v>0</v>
      </c>
      <c r="J49" s="58">
        <f t="shared" si="5"/>
        <v>0</v>
      </c>
      <c r="K49" s="58">
        <f t="shared" si="5"/>
        <v>0</v>
      </c>
    </row>
    <row r="50" spans="1:11" x14ac:dyDescent="0.25">
      <c r="A50" s="54" t="s">
        <v>110</v>
      </c>
      <c r="B50" s="60">
        <f>SUM(B38:B49)</f>
        <v>1</v>
      </c>
      <c r="C50" s="60">
        <f t="shared" ref="C50:I50" si="6">SUM(C38:C49)</f>
        <v>1</v>
      </c>
      <c r="D50" s="60">
        <f t="shared" si="6"/>
        <v>1</v>
      </c>
      <c r="E50" s="60">
        <f t="shared" si="6"/>
        <v>0.99999999999999989</v>
      </c>
      <c r="F50" s="60">
        <f t="shared" si="6"/>
        <v>1</v>
      </c>
      <c r="G50" s="60">
        <f t="shared" si="6"/>
        <v>1</v>
      </c>
      <c r="H50" s="60">
        <f t="shared" si="6"/>
        <v>1.0000000000000002</v>
      </c>
      <c r="I50" s="60">
        <f t="shared" si="6"/>
        <v>0.99999999999999989</v>
      </c>
      <c r="J50" s="61">
        <f>SUM(J38:J49)</f>
        <v>1</v>
      </c>
      <c r="K50" s="61">
        <f t="shared" ref="K50" si="7">SUM(K38:K49)</f>
        <v>1</v>
      </c>
    </row>
    <row r="52" spans="1:11" x14ac:dyDescent="0.25">
      <c r="A52" t="s">
        <v>114</v>
      </c>
    </row>
    <row r="54" spans="1:11" x14ac:dyDescent="0.25">
      <c r="A54" s="48" t="s">
        <v>490</v>
      </c>
    </row>
    <row r="55" spans="1:11" ht="15.75" x14ac:dyDescent="0.25">
      <c r="A55" s="229" t="s">
        <v>489</v>
      </c>
    </row>
    <row r="56" spans="1:11" ht="15.75" x14ac:dyDescent="0.25">
      <c r="A56" s="230"/>
    </row>
    <row r="57" spans="1:11" ht="15.75" x14ac:dyDescent="0.25">
      <c r="A57" s="229" t="s">
        <v>486</v>
      </c>
    </row>
    <row r="58" spans="1:11" ht="15.75" x14ac:dyDescent="0.25">
      <c r="A58" s="229"/>
    </row>
    <row r="59" spans="1:11" ht="15.75" x14ac:dyDescent="0.25">
      <c r="A59" s="229" t="s">
        <v>482</v>
      </c>
    </row>
    <row r="60" spans="1:11" ht="15.75" x14ac:dyDescent="0.25">
      <c r="A60" s="231" t="s">
        <v>480</v>
      </c>
    </row>
    <row r="61" spans="1:11" ht="15.75" x14ac:dyDescent="0.25">
      <c r="A61" s="231" t="s">
        <v>485</v>
      </c>
    </row>
    <row r="62" spans="1:11" ht="15.75" x14ac:dyDescent="0.25">
      <c r="A62" s="231" t="s">
        <v>479</v>
      </c>
    </row>
    <row r="63" spans="1:11" ht="15.75" x14ac:dyDescent="0.25">
      <c r="A63" s="231" t="s">
        <v>481</v>
      </c>
    </row>
    <row r="64" spans="1:11" ht="15.75" x14ac:dyDescent="0.25">
      <c r="A64" s="231" t="s">
        <v>487</v>
      </c>
    </row>
    <row r="65" spans="1:1" ht="15.75" x14ac:dyDescent="0.25">
      <c r="A65" s="231"/>
    </row>
    <row r="66" spans="1:1" ht="15.75" x14ac:dyDescent="0.25">
      <c r="A66" s="229" t="s">
        <v>488</v>
      </c>
    </row>
    <row r="67" spans="1:1" ht="15.75" x14ac:dyDescent="0.25">
      <c r="A67" s="229"/>
    </row>
    <row r="68" spans="1:1" ht="15.75" x14ac:dyDescent="0.25">
      <c r="A68" s="229" t="s">
        <v>483</v>
      </c>
    </row>
    <row r="70" spans="1:1" ht="15.75" x14ac:dyDescent="0.25">
      <c r="A70" s="229" t="s">
        <v>484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5B650-4E91-4C75-AEEB-084310AB887D}">
  <dimension ref="A2:AF36"/>
  <sheetViews>
    <sheetView workbookViewId="0">
      <selection activeCell="A20" sqref="A20"/>
    </sheetView>
  </sheetViews>
  <sheetFormatPr defaultRowHeight="15" outlineLevelCol="1" x14ac:dyDescent="0.25"/>
  <cols>
    <col min="1" max="1" width="46.42578125" bestFit="1" customWidth="1"/>
    <col min="2" max="2" width="24.7109375" bestFit="1" customWidth="1"/>
    <col min="3" max="3" width="34.140625" customWidth="1"/>
    <col min="4" max="4" width="10.42578125" customWidth="1"/>
    <col min="5" max="18" width="9.140625" hidden="1" customWidth="1" outlineLevel="1"/>
    <col min="19" max="19" width="8.7109375" bestFit="1" customWidth="1" collapsed="1"/>
    <col min="20" max="23" width="9.140625" hidden="1" customWidth="1" outlineLevel="1"/>
    <col min="24" max="24" width="9.140625" collapsed="1"/>
  </cols>
  <sheetData>
    <row r="2" spans="1:32" x14ac:dyDescent="0.25">
      <c r="A2" s="48" t="s">
        <v>183</v>
      </c>
      <c r="T2" t="s">
        <v>184</v>
      </c>
    </row>
    <row r="3" spans="1:32" x14ac:dyDescent="0.25">
      <c r="A3" s="123"/>
      <c r="B3" s="124" t="s">
        <v>74</v>
      </c>
      <c r="C3" s="124" t="s">
        <v>89</v>
      </c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T3" t="s">
        <v>185</v>
      </c>
      <c r="U3" t="s">
        <v>186</v>
      </c>
    </row>
    <row r="4" spans="1:32" x14ac:dyDescent="0.25">
      <c r="A4" s="53" t="s">
        <v>187</v>
      </c>
      <c r="B4" s="53" t="s">
        <v>188</v>
      </c>
      <c r="C4" s="53" t="s">
        <v>189</v>
      </c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T4" t="s">
        <v>96</v>
      </c>
      <c r="U4" t="s">
        <v>74</v>
      </c>
      <c r="V4" t="s">
        <v>89</v>
      </c>
      <c r="W4" t="s">
        <v>110</v>
      </c>
    </row>
    <row r="5" spans="1:32" x14ac:dyDescent="0.25">
      <c r="A5" s="49" t="s">
        <v>82</v>
      </c>
      <c r="B5" s="125">
        <v>17423</v>
      </c>
      <c r="C5" s="125">
        <v>15375</v>
      </c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T5" s="49" t="s">
        <v>82</v>
      </c>
      <c r="U5" s="125">
        <v>17423</v>
      </c>
      <c r="V5" s="125">
        <v>15375</v>
      </c>
      <c r="W5" s="125">
        <v>32798</v>
      </c>
    </row>
    <row r="6" spans="1:32" x14ac:dyDescent="0.25">
      <c r="A6" s="49" t="s">
        <v>51</v>
      </c>
      <c r="B6" s="125">
        <v>11685</v>
      </c>
      <c r="C6" s="125">
        <v>1650</v>
      </c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T6" s="49" t="s">
        <v>51</v>
      </c>
      <c r="U6" s="125">
        <v>11685</v>
      </c>
      <c r="V6" s="125">
        <v>1650</v>
      </c>
      <c r="W6" s="125">
        <v>13335</v>
      </c>
    </row>
    <row r="7" spans="1:32" x14ac:dyDescent="0.25">
      <c r="A7" s="49" t="s">
        <v>83</v>
      </c>
      <c r="B7" s="125">
        <v>2496</v>
      </c>
      <c r="C7" s="125">
        <v>16236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T7" s="49" t="s">
        <v>83</v>
      </c>
      <c r="U7" s="125">
        <v>2496</v>
      </c>
      <c r="V7" s="125">
        <v>16236</v>
      </c>
      <c r="W7" s="125">
        <v>18732</v>
      </c>
    </row>
    <row r="8" spans="1:32" x14ac:dyDescent="0.25">
      <c r="A8" s="49" t="s">
        <v>81</v>
      </c>
      <c r="B8" s="125">
        <v>119867</v>
      </c>
      <c r="C8" s="125">
        <v>21885.456600000001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T8" s="49" t="s">
        <v>81</v>
      </c>
      <c r="U8" s="125">
        <v>119867</v>
      </c>
      <c r="V8" s="125">
        <v>21885.456600000001</v>
      </c>
      <c r="W8" s="125">
        <v>141752.4566</v>
      </c>
    </row>
    <row r="9" spans="1:32" x14ac:dyDescent="0.25">
      <c r="A9" s="49" t="s">
        <v>80</v>
      </c>
      <c r="B9" s="125">
        <v>59218</v>
      </c>
      <c r="C9" s="125">
        <v>591.77340000000004</v>
      </c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T9" s="49" t="s">
        <v>80</v>
      </c>
      <c r="U9" s="125">
        <v>59218</v>
      </c>
      <c r="V9" s="125">
        <v>591.77340000000004</v>
      </c>
      <c r="W9" s="125">
        <v>59809.773399999998</v>
      </c>
    </row>
    <row r="10" spans="1:32" x14ac:dyDescent="0.25">
      <c r="A10" s="49" t="s">
        <v>79</v>
      </c>
      <c r="B10" s="125">
        <v>292062</v>
      </c>
      <c r="C10" s="125">
        <v>2920.7700000000004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T10" s="49" t="s">
        <v>79</v>
      </c>
      <c r="U10" s="125">
        <v>292062</v>
      </c>
      <c r="V10" s="125">
        <v>2920.7700000000004</v>
      </c>
      <c r="W10" s="125">
        <v>294982.77</v>
      </c>
    </row>
    <row r="11" spans="1:32" ht="15.75" x14ac:dyDescent="0.25">
      <c r="A11" s="49" t="s">
        <v>84</v>
      </c>
      <c r="B11" s="125">
        <v>8100</v>
      </c>
      <c r="C11" s="125">
        <v>14769</v>
      </c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T11" s="49" t="s">
        <v>84</v>
      </c>
      <c r="U11" s="125">
        <v>8100</v>
      </c>
      <c r="V11" s="125">
        <v>14769</v>
      </c>
      <c r="W11" s="125">
        <v>22869</v>
      </c>
      <c r="Y11" s="126"/>
      <c r="Z11" s="126"/>
      <c r="AA11" s="126"/>
      <c r="AB11" s="126"/>
      <c r="AC11" s="126"/>
      <c r="AD11" s="126"/>
      <c r="AE11" s="126"/>
      <c r="AF11" s="126"/>
    </row>
    <row r="12" spans="1:32" x14ac:dyDescent="0.25">
      <c r="A12" s="49" t="s">
        <v>52</v>
      </c>
      <c r="B12" s="125"/>
      <c r="C12" s="125">
        <v>7748</v>
      </c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T12" s="49" t="s">
        <v>52</v>
      </c>
      <c r="U12" s="125"/>
      <c r="V12" s="125">
        <v>7748</v>
      </c>
      <c r="W12" s="125">
        <v>7748</v>
      </c>
    </row>
    <row r="13" spans="1:32" x14ac:dyDescent="0.25">
      <c r="A13" s="49" t="s">
        <v>85</v>
      </c>
      <c r="B13" s="125">
        <v>2662</v>
      </c>
      <c r="C13" s="125">
        <v>2413</v>
      </c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T13" s="49" t="s">
        <v>85</v>
      </c>
      <c r="U13" s="125">
        <v>2662</v>
      </c>
      <c r="V13" s="125">
        <v>2413</v>
      </c>
      <c r="W13" s="125">
        <v>5075</v>
      </c>
    </row>
    <row r="14" spans="1:32" x14ac:dyDescent="0.25">
      <c r="A14" s="49" t="s">
        <v>86</v>
      </c>
      <c r="B14" s="125">
        <v>1864</v>
      </c>
      <c r="C14" s="125">
        <v>3877</v>
      </c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T14" s="49" t="s">
        <v>86</v>
      </c>
      <c r="U14" s="125">
        <v>1864</v>
      </c>
      <c r="V14" s="125">
        <v>3877</v>
      </c>
      <c r="W14" s="125">
        <v>5741</v>
      </c>
    </row>
    <row r="15" spans="1:32" x14ac:dyDescent="0.25">
      <c r="A15" s="49" t="s">
        <v>87</v>
      </c>
      <c r="B15" s="125">
        <v>3131</v>
      </c>
      <c r="C15" s="125">
        <v>11565</v>
      </c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T15" s="49" t="s">
        <v>87</v>
      </c>
      <c r="U15" s="125">
        <v>3131</v>
      </c>
      <c r="V15" s="125">
        <v>11565</v>
      </c>
      <c r="W15" s="125">
        <v>14696</v>
      </c>
    </row>
    <row r="16" spans="1:32" x14ac:dyDescent="0.25">
      <c r="A16" s="49" t="s">
        <v>88</v>
      </c>
      <c r="B16" s="125"/>
      <c r="C16" s="125">
        <v>15167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T16" s="49" t="s">
        <v>88</v>
      </c>
      <c r="U16" s="125"/>
      <c r="V16" s="125">
        <v>15167</v>
      </c>
      <c r="W16" s="125">
        <v>15167</v>
      </c>
    </row>
    <row r="17" spans="1:23" x14ac:dyDescent="0.25">
      <c r="A17" s="49" t="s">
        <v>177</v>
      </c>
      <c r="B17" s="125"/>
      <c r="C17" s="125">
        <v>69913</v>
      </c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T17" s="49" t="s">
        <v>190</v>
      </c>
      <c r="U17" s="125"/>
      <c r="V17" s="125">
        <v>69913</v>
      </c>
      <c r="W17" s="125">
        <v>69913</v>
      </c>
    </row>
    <row r="18" spans="1:23" x14ac:dyDescent="0.25">
      <c r="A18" s="54" t="s">
        <v>110</v>
      </c>
      <c r="B18" s="127">
        <v>518508</v>
      </c>
      <c r="C18" s="127">
        <v>184111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T18" s="49" t="s">
        <v>110</v>
      </c>
      <c r="U18" s="125">
        <v>518508</v>
      </c>
      <c r="V18" s="125">
        <v>184111</v>
      </c>
      <c r="W18" s="125">
        <v>702619</v>
      </c>
    </row>
    <row r="20" spans="1:23" x14ac:dyDescent="0.25">
      <c r="A20" s="48" t="s">
        <v>490</v>
      </c>
    </row>
    <row r="21" spans="1:23" ht="15.75" x14ac:dyDescent="0.25">
      <c r="A21" s="229" t="s">
        <v>489</v>
      </c>
    </row>
    <row r="22" spans="1:23" ht="15.75" x14ac:dyDescent="0.25">
      <c r="A22" s="230"/>
    </row>
    <row r="23" spans="1:23" ht="15.75" x14ac:dyDescent="0.25">
      <c r="A23" s="229" t="s">
        <v>486</v>
      </c>
    </row>
    <row r="24" spans="1:23" ht="15.75" x14ac:dyDescent="0.25">
      <c r="A24" s="229"/>
    </row>
    <row r="25" spans="1:23" ht="15.75" x14ac:dyDescent="0.25">
      <c r="A25" s="229" t="s">
        <v>482</v>
      </c>
    </row>
    <row r="26" spans="1:23" ht="15.75" x14ac:dyDescent="0.25">
      <c r="A26" s="231" t="s">
        <v>480</v>
      </c>
    </row>
    <row r="27" spans="1:23" ht="15.75" x14ac:dyDescent="0.25">
      <c r="A27" s="231" t="s">
        <v>485</v>
      </c>
    </row>
    <row r="28" spans="1:23" ht="15.75" x14ac:dyDescent="0.25">
      <c r="A28" s="231" t="s">
        <v>479</v>
      </c>
    </row>
    <row r="29" spans="1:23" ht="15.75" x14ac:dyDescent="0.25">
      <c r="A29" s="231" t="s">
        <v>481</v>
      </c>
    </row>
    <row r="30" spans="1:23" ht="15.75" x14ac:dyDescent="0.25">
      <c r="A30" s="231" t="s">
        <v>487</v>
      </c>
    </row>
    <row r="31" spans="1:23" ht="15.75" x14ac:dyDescent="0.25">
      <c r="A31" s="231"/>
    </row>
    <row r="32" spans="1:23" ht="15.75" x14ac:dyDescent="0.25">
      <c r="A32" s="229" t="s">
        <v>488</v>
      </c>
    </row>
    <row r="33" spans="1:1" ht="15.75" x14ac:dyDescent="0.25">
      <c r="A33" s="229"/>
    </row>
    <row r="34" spans="1:1" ht="15.75" x14ac:dyDescent="0.25">
      <c r="A34" s="229" t="s">
        <v>483</v>
      </c>
    </row>
    <row r="36" spans="1:1" ht="15.75" x14ac:dyDescent="0.25">
      <c r="A36" s="229" t="s">
        <v>484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56692-51B8-4DA5-A20F-6874CF839796}">
  <dimension ref="A1:O50"/>
  <sheetViews>
    <sheetView workbookViewId="0">
      <selection activeCell="A34" sqref="A34"/>
    </sheetView>
  </sheetViews>
  <sheetFormatPr defaultRowHeight="15" x14ac:dyDescent="0.25"/>
  <cols>
    <col min="1" max="1" width="53.7109375" customWidth="1"/>
    <col min="2" max="2" width="9.42578125" bestFit="1" customWidth="1"/>
    <col min="3" max="3" width="24.42578125" customWidth="1"/>
    <col min="4" max="4" width="27.140625" customWidth="1"/>
    <col min="5" max="5" width="17.7109375" customWidth="1"/>
    <col min="6" max="6" width="21.85546875" bestFit="1" customWidth="1"/>
    <col min="7" max="7" width="20.7109375" bestFit="1" customWidth="1"/>
    <col min="8" max="8" width="17.5703125" customWidth="1"/>
    <col min="9" max="9" width="15.28515625" customWidth="1"/>
    <col min="10" max="10" width="17.140625" customWidth="1"/>
    <col min="11" max="11" width="16.85546875" customWidth="1"/>
    <col min="12" max="12" width="19" customWidth="1"/>
    <col min="13" max="13" width="23.140625" customWidth="1"/>
    <col min="14" max="14" width="22.42578125" customWidth="1"/>
    <col min="15" max="15" width="23.5703125" customWidth="1"/>
  </cols>
  <sheetData>
    <row r="1" spans="1:15" x14ac:dyDescent="0.25">
      <c r="A1" s="28" t="s">
        <v>64</v>
      </c>
      <c r="B1" s="28"/>
    </row>
    <row r="2" spans="1:15" x14ac:dyDescent="0.25">
      <c r="A2" s="28" t="s">
        <v>65</v>
      </c>
      <c r="B2" s="28"/>
    </row>
    <row r="3" spans="1:15" x14ac:dyDescent="0.25">
      <c r="A3" s="28" t="s">
        <v>66</v>
      </c>
      <c r="B3" s="28"/>
    </row>
    <row r="4" spans="1:15" x14ac:dyDescent="0.25">
      <c r="A4" s="28"/>
      <c r="B4" s="28"/>
      <c r="C4" s="298" t="s">
        <v>67</v>
      </c>
      <c r="D4" s="298"/>
      <c r="F4" s="299" t="s">
        <v>68</v>
      </c>
      <c r="G4" s="299"/>
      <c r="H4" s="299"/>
    </row>
    <row r="5" spans="1:15" x14ac:dyDescent="0.25">
      <c r="C5" s="29" t="s">
        <v>69</v>
      </c>
      <c r="D5" s="29" t="s">
        <v>70</v>
      </c>
      <c r="F5" s="29"/>
      <c r="G5" s="29" t="s">
        <v>71</v>
      </c>
      <c r="H5" s="29" t="s">
        <v>72</v>
      </c>
    </row>
    <row r="6" spans="1:15" x14ac:dyDescent="0.25">
      <c r="A6" s="30" t="s">
        <v>73</v>
      </c>
      <c r="B6" s="31"/>
      <c r="C6" s="32">
        <v>0.42781834370157701</v>
      </c>
      <c r="D6" s="33">
        <f>(-'GRC Track 2 - WMPMA'!E11*C6)/1000</f>
        <v>104728.0524156172</v>
      </c>
      <c r="F6" s="32" t="s">
        <v>73</v>
      </c>
      <c r="G6" s="33">
        <f>('GRC Track 2 - WMPMA'!E52+'GRC Track 2 - WMPMA'!E56-D6)*50%+'GRC Track 2 - WMPMA'!E56</f>
        <v>169751.98279219138</v>
      </c>
      <c r="H6" s="33">
        <f>('GRC Track 2 - WMPMA'!E52+'GRC Track 2 - WMPMA'!E56-D6)*50%</f>
        <v>164150.42679219137</v>
      </c>
    </row>
    <row r="7" spans="1:15" x14ac:dyDescent="0.25">
      <c r="A7" s="30" t="s">
        <v>74</v>
      </c>
      <c r="B7" s="31"/>
      <c r="C7" s="34">
        <v>0.57218165629842299</v>
      </c>
      <c r="D7" s="35">
        <f>(-'GRC Track 2 - WMPMA'!E11*C7)/1000</f>
        <v>140067.5575843828</v>
      </c>
      <c r="F7" s="34" t="s">
        <v>74</v>
      </c>
      <c r="G7" s="35">
        <f>('GRC Track 2 - WMPMA'!E53-D7)*50%</f>
        <v>24058.699707808599</v>
      </c>
      <c r="H7" s="35">
        <f>('GRC Track 2 - WMPMA'!E53-D7)*50%</f>
        <v>24058.699707808599</v>
      </c>
    </row>
    <row r="8" spans="1:15" x14ac:dyDescent="0.25">
      <c r="A8" s="36"/>
      <c r="B8" s="36"/>
      <c r="D8" s="33">
        <f>SUM(D6:D7)</f>
        <v>244795.61</v>
      </c>
      <c r="G8" s="33">
        <f>SUM(G6:G7)</f>
        <v>193810.6825</v>
      </c>
      <c r="H8" s="33">
        <f>SUM(H6:H7)</f>
        <v>188209.12649999995</v>
      </c>
    </row>
    <row r="9" spans="1:15" x14ac:dyDescent="0.25">
      <c r="A9" s="37" t="s">
        <v>75</v>
      </c>
      <c r="B9" s="37"/>
      <c r="G9" s="33"/>
    </row>
    <row r="10" spans="1:15" x14ac:dyDescent="0.25">
      <c r="A10" s="37" t="s">
        <v>76</v>
      </c>
      <c r="B10" s="37"/>
    </row>
    <row r="11" spans="1:15" x14ac:dyDescent="0.25">
      <c r="A11" s="37"/>
      <c r="B11" s="38" t="s">
        <v>76</v>
      </c>
      <c r="C11" s="39">
        <f>'Authorized $ Pivot'!K49</f>
        <v>0</v>
      </c>
      <c r="D11" s="39">
        <f>'Authorized $ Pivot'!K48</f>
        <v>0</v>
      </c>
      <c r="E11" s="39">
        <f>'Authorized $ Pivot'!K41</f>
        <v>0.14184786042523262</v>
      </c>
      <c r="F11" s="39">
        <f>'Authorized $ Pivot'!K38</f>
        <v>0.33679495293984851</v>
      </c>
      <c r="G11" s="39">
        <f>'Authorized $ Pivot'!K39</f>
        <v>1.3392687924232346E-2</v>
      </c>
      <c r="H11" s="39">
        <f>'Authorized $ Pivot'!K40</f>
        <v>5.1433591729414703E-2</v>
      </c>
      <c r="I11" s="39">
        <f>'Authorized $ Pivot'!K42</f>
        <v>0.24047772162779657</v>
      </c>
      <c r="J11" s="39">
        <f>'Authorized $ Pivot'!K43</f>
        <v>3.4820988603004102E-2</v>
      </c>
      <c r="K11" s="39">
        <f>'Authorized $ Pivot'!K44</f>
        <v>0</v>
      </c>
      <c r="L11" s="39">
        <f>'Authorized $ Pivot'!K45</f>
        <v>6.3831413926712433E-2</v>
      </c>
      <c r="M11" s="39">
        <f>'Authorized $ Pivot'!K46</f>
        <v>7.2900404371079169E-3</v>
      </c>
      <c r="N11" s="39">
        <f>'Authorized $ Pivot'!K47</f>
        <v>0.11011074238665072</v>
      </c>
      <c r="O11" s="40">
        <f>SUM(C11:N11)</f>
        <v>1</v>
      </c>
    </row>
    <row r="12" spans="1:15" x14ac:dyDescent="0.25">
      <c r="A12" s="28" t="s">
        <v>77</v>
      </c>
      <c r="B12" s="38" t="s">
        <v>75</v>
      </c>
      <c r="C12" s="41">
        <f>'Authorized $ Pivot'!J49</f>
        <v>0</v>
      </c>
      <c r="D12" s="41">
        <f>'Authorized $ Pivot'!J48</f>
        <v>0</v>
      </c>
      <c r="E12" s="41">
        <f>'Authorized $ Pivot'!J41</f>
        <v>0.88323818241866547</v>
      </c>
      <c r="F12" s="41">
        <f>'Authorized $ Pivot'!J38</f>
        <v>8.7869475044977635E-2</v>
      </c>
      <c r="G12" s="41">
        <f>'Authorized $ Pivot'!J39</f>
        <v>0</v>
      </c>
      <c r="H12" s="41">
        <f>'Authorized $ Pivot'!J40</f>
        <v>7.6025753895302842E-3</v>
      </c>
      <c r="I12" s="41">
        <f>'Authorized $ Pivot'!J42</f>
        <v>0</v>
      </c>
      <c r="J12" s="41">
        <f>'Authorized $ Pivot'!J43</f>
        <v>0</v>
      </c>
      <c r="K12" s="41">
        <f>'Authorized $ Pivot'!J44</f>
        <v>0</v>
      </c>
      <c r="L12" s="41">
        <f>'Authorized $ Pivot'!J45</f>
        <v>2.1289767146826656E-2</v>
      </c>
      <c r="M12" s="41">
        <f>'Authorized $ Pivot'!J46</f>
        <v>0</v>
      </c>
      <c r="N12" s="41">
        <f>'Authorized $ Pivot'!J47</f>
        <v>0</v>
      </c>
      <c r="O12" s="40">
        <f t="shared" ref="O12" si="0">SUM(C12:N12)</f>
        <v>1</v>
      </c>
    </row>
    <row r="13" spans="1:15" ht="45.75" x14ac:dyDescent="0.3">
      <c r="A13" s="42" t="s">
        <v>78</v>
      </c>
      <c r="B13" s="42"/>
      <c r="C13" s="43" t="s">
        <v>79</v>
      </c>
      <c r="D13" s="43" t="s">
        <v>80</v>
      </c>
      <c r="E13" s="43" t="s">
        <v>81</v>
      </c>
      <c r="F13" s="43" t="s">
        <v>82</v>
      </c>
      <c r="G13" s="43" t="s">
        <v>51</v>
      </c>
      <c r="H13" s="43" t="s">
        <v>83</v>
      </c>
      <c r="I13" s="43" t="s">
        <v>84</v>
      </c>
      <c r="J13" s="43" t="s">
        <v>52</v>
      </c>
      <c r="K13" s="43" t="s">
        <v>85</v>
      </c>
      <c r="L13" s="43" t="s">
        <v>86</v>
      </c>
      <c r="M13" s="43" t="s">
        <v>87</v>
      </c>
      <c r="N13" s="43" t="s">
        <v>88</v>
      </c>
    </row>
    <row r="14" spans="1:15" x14ac:dyDescent="0.25">
      <c r="A14" s="36" t="s">
        <v>89</v>
      </c>
      <c r="B14" s="36"/>
      <c r="C14" s="44">
        <f>$D$6*C11</f>
        <v>0</v>
      </c>
      <c r="D14" s="44">
        <f t="shared" ref="D14:N14" si="1">$D$6*D11</f>
        <v>0</v>
      </c>
      <c r="E14" s="44">
        <f t="shared" si="1"/>
        <v>14855.450161656914</v>
      </c>
      <c r="F14" s="44">
        <f t="shared" si="1"/>
        <v>35271.879484799785</v>
      </c>
      <c r="G14" s="44">
        <f t="shared" si="1"/>
        <v>1402.5901229150086</v>
      </c>
      <c r="H14" s="44">
        <f t="shared" si="1"/>
        <v>5386.5398905615984</v>
      </c>
      <c r="I14" s="44">
        <f t="shared" si="1"/>
        <v>25184.763435424084</v>
      </c>
      <c r="J14" s="44">
        <f t="shared" si="1"/>
        <v>3646.7343195790227</v>
      </c>
      <c r="K14" s="44">
        <f t="shared" si="1"/>
        <v>0</v>
      </c>
      <c r="L14" s="44">
        <f t="shared" si="1"/>
        <v>6684.9396634796976</v>
      </c>
      <c r="M14" s="44">
        <f t="shared" si="1"/>
        <v>763.47173700940687</v>
      </c>
      <c r="N14" s="44">
        <f t="shared" si="1"/>
        <v>11531.68360019168</v>
      </c>
    </row>
    <row r="15" spans="1:15" x14ac:dyDescent="0.25">
      <c r="A15" s="36" t="s">
        <v>90</v>
      </c>
      <c r="B15" s="36"/>
      <c r="C15" s="44">
        <f>$D$7*C12</f>
        <v>0</v>
      </c>
      <c r="D15" s="44">
        <f t="shared" ref="D15:N15" si="2">$D$7*D12</f>
        <v>0</v>
      </c>
      <c r="E15" s="44">
        <f t="shared" si="2"/>
        <v>123713.01497665202</v>
      </c>
      <c r="F15" s="44">
        <f t="shared" si="2"/>
        <v>12307.662755771893</v>
      </c>
      <c r="G15" s="44">
        <f t="shared" si="2"/>
        <v>0</v>
      </c>
      <c r="H15" s="44">
        <f t="shared" si="2"/>
        <v>1064.8741661626445</v>
      </c>
      <c r="I15" s="44">
        <f t="shared" si="2"/>
        <v>0</v>
      </c>
      <c r="J15" s="44">
        <f t="shared" si="2"/>
        <v>0</v>
      </c>
      <c r="K15" s="44">
        <f t="shared" si="2"/>
        <v>0</v>
      </c>
      <c r="L15" s="44">
        <f t="shared" si="2"/>
        <v>2982.0056857962436</v>
      </c>
      <c r="M15" s="44">
        <f t="shared" si="2"/>
        <v>0</v>
      </c>
      <c r="N15" s="44">
        <f t="shared" si="2"/>
        <v>0</v>
      </c>
    </row>
    <row r="16" spans="1:15" ht="15.75" thickBot="1" x14ac:dyDescent="0.3">
      <c r="A16" s="36" t="s">
        <v>91</v>
      </c>
      <c r="B16" s="36"/>
      <c r="C16" s="45">
        <f>SUM(C14:C15)</f>
        <v>0</v>
      </c>
      <c r="D16" s="45">
        <f t="shared" ref="D16:N16" si="3">SUM(D14:D15)</f>
        <v>0</v>
      </c>
      <c r="E16" s="45">
        <f t="shared" si="3"/>
        <v>138568.46513830894</v>
      </c>
      <c r="F16" s="45">
        <f t="shared" si="3"/>
        <v>47579.542240571682</v>
      </c>
      <c r="G16" s="45">
        <f t="shared" si="3"/>
        <v>1402.5901229150086</v>
      </c>
      <c r="H16" s="45">
        <f t="shared" si="3"/>
        <v>6451.414056724243</v>
      </c>
      <c r="I16" s="45">
        <f t="shared" si="3"/>
        <v>25184.763435424084</v>
      </c>
      <c r="J16" s="45">
        <f t="shared" si="3"/>
        <v>3646.7343195790227</v>
      </c>
      <c r="K16" s="45">
        <f t="shared" si="3"/>
        <v>0</v>
      </c>
      <c r="L16" s="45">
        <f t="shared" si="3"/>
        <v>9666.9453492759421</v>
      </c>
      <c r="M16" s="45">
        <f t="shared" si="3"/>
        <v>763.47173700940687</v>
      </c>
      <c r="N16" s="45">
        <f t="shared" si="3"/>
        <v>11531.68360019168</v>
      </c>
    </row>
    <row r="17" spans="1:15" ht="15.75" thickTop="1" x14ac:dyDescent="0.25">
      <c r="A17" s="36"/>
      <c r="B17" s="36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</row>
    <row r="18" spans="1:15" x14ac:dyDescent="0.25">
      <c r="A18" s="36"/>
      <c r="B18" s="36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</row>
    <row r="19" spans="1:15" x14ac:dyDescent="0.25">
      <c r="A19" s="36"/>
      <c r="B19" s="38" t="s">
        <v>76</v>
      </c>
      <c r="C19" s="39">
        <f>'Actuals $ Pivot'!K49</f>
        <v>3.1950778768963657E-4</v>
      </c>
      <c r="D19" s="39">
        <f>'Actuals $ Pivot'!K48</f>
        <v>7.0356644946793674E-3</v>
      </c>
      <c r="E19" s="39">
        <f>'Actuals $ Pivot'!K41</f>
        <v>0.15446815289387927</v>
      </c>
      <c r="F19" s="39">
        <f>'Actuals $ Pivot'!K38</f>
        <v>0.36126226219088092</v>
      </c>
      <c r="G19" s="39">
        <f>'Actuals $ Pivot'!K39</f>
        <v>2.4048731514923786E-3</v>
      </c>
      <c r="H19" s="39">
        <f>'Actuals $ Pivot'!K40</f>
        <v>0.10566739993534553</v>
      </c>
      <c r="I19" s="39">
        <f>'Actuals $ Pivot'!K42</f>
        <v>9.487381109197994E-2</v>
      </c>
      <c r="J19" s="39">
        <f>'Actuals $ Pivot'!K43</f>
        <v>2.8490394796228884E-2</v>
      </c>
      <c r="K19" s="39">
        <f>'Actuals $ Pivot'!K44</f>
        <v>3.3148534232261633E-3</v>
      </c>
      <c r="L19" s="39">
        <f>'Actuals $ Pivot'!K45</f>
        <v>2.9232186662155241E-2</v>
      </c>
      <c r="M19" s="39">
        <f>'Actuals $ Pivot'!K46</f>
        <v>8.6648315502889858E-2</v>
      </c>
      <c r="N19" s="39">
        <f>'Actuals $ Pivot'!K47</f>
        <v>0.12628257806955276</v>
      </c>
      <c r="O19" s="40">
        <f>SUM(C19:N19)</f>
        <v>0.99999999999999989</v>
      </c>
    </row>
    <row r="20" spans="1:15" ht="30" x14ac:dyDescent="0.25">
      <c r="A20" s="46" t="s">
        <v>92</v>
      </c>
      <c r="B20" s="38" t="s">
        <v>75</v>
      </c>
      <c r="C20" s="41">
        <f>'Actuals $ Pivot'!J49</f>
        <v>0.14422642427394589</v>
      </c>
      <c r="D20" s="41">
        <f>'Actuals $ Pivot'!J48</f>
        <v>8.0347396016839781E-2</v>
      </c>
      <c r="E20" s="41">
        <f>'Actuals $ Pivot'!J41</f>
        <v>0.61026454511244554</v>
      </c>
      <c r="F20" s="41">
        <f>'Actuals $ Pivot'!J38</f>
        <v>9.0995250999579613E-2</v>
      </c>
      <c r="G20" s="41">
        <f>'Actuals $ Pivot'!J39</f>
        <v>2.7128568530998334E-2</v>
      </c>
      <c r="H20" s="41">
        <f>'Actuals $ Pivot'!J40</f>
        <v>4.7674274944205178E-3</v>
      </c>
      <c r="I20" s="41">
        <f>'Actuals $ Pivot'!J42</f>
        <v>2.0639103398343184E-2</v>
      </c>
      <c r="J20" s="41">
        <f>'Actuals $ Pivot'!J43</f>
        <v>0</v>
      </c>
      <c r="K20" s="41">
        <f>'Actuals $ Pivot'!J44</f>
        <v>1.0707952762731932E-3</v>
      </c>
      <c r="L20" s="41">
        <f>'Actuals $ Pivot'!J45</f>
        <v>1.0416657391349147E-2</v>
      </c>
      <c r="M20" s="41">
        <f>'Actuals $ Pivot'!J46</f>
        <v>1.0143831505804802E-2</v>
      </c>
      <c r="N20" s="41">
        <f>'Actuals $ Pivot'!J47</f>
        <v>0</v>
      </c>
      <c r="O20" s="40">
        <f t="shared" ref="O20" si="4">SUM(C20:N20)</f>
        <v>0.99999999999999989</v>
      </c>
    </row>
    <row r="21" spans="1:15" ht="45.75" x14ac:dyDescent="0.3">
      <c r="A21" s="42" t="s">
        <v>78</v>
      </c>
      <c r="B21" s="42"/>
      <c r="C21" s="47" t="s">
        <v>79</v>
      </c>
      <c r="D21" s="47" t="s">
        <v>80</v>
      </c>
      <c r="E21" s="47" t="s">
        <v>81</v>
      </c>
      <c r="F21" s="47" t="s">
        <v>82</v>
      </c>
      <c r="G21" s="47" t="s">
        <v>51</v>
      </c>
      <c r="H21" s="47" t="s">
        <v>83</v>
      </c>
      <c r="I21" s="47" t="s">
        <v>84</v>
      </c>
      <c r="J21" s="47" t="s">
        <v>52</v>
      </c>
      <c r="K21" s="47" t="s">
        <v>85</v>
      </c>
      <c r="L21" s="47" t="s">
        <v>86</v>
      </c>
      <c r="M21" s="47" t="s">
        <v>87</v>
      </c>
      <c r="N21" s="47" t="s">
        <v>88</v>
      </c>
    </row>
    <row r="22" spans="1:15" x14ac:dyDescent="0.25">
      <c r="A22" s="36" t="s">
        <v>89</v>
      </c>
      <c r="B22" s="36"/>
      <c r="C22" s="44">
        <f>$G$6*C19</f>
        <v>54.237080477862321</v>
      </c>
      <c r="D22" s="44">
        <f t="shared" ref="D22:N22" si="5">$G$6*D19</f>
        <v>1194.3179982324439</v>
      </c>
      <c r="E22" s="44">
        <f t="shared" si="5"/>
        <v>26221.275231983382</v>
      </c>
      <c r="F22" s="44">
        <f t="shared" si="5"/>
        <v>61324.985314894548</v>
      </c>
      <c r="G22" s="44">
        <f t="shared" si="5"/>
        <v>408.23198582953734</v>
      </c>
      <c r="H22" s="44">
        <f t="shared" si="5"/>
        <v>17937.25065552038</v>
      </c>
      <c r="I22" s="44">
        <f t="shared" si="5"/>
        <v>16105.017547915395</v>
      </c>
      <c r="J22" s="44">
        <f t="shared" si="5"/>
        <v>4836.3010071921844</v>
      </c>
      <c r="K22" s="44">
        <f t="shared" si="5"/>
        <v>562.70294125812438</v>
      </c>
      <c r="L22" s="44">
        <f t="shared" si="5"/>
        <v>4962.2216472523032</v>
      </c>
      <c r="M22" s="44">
        <f t="shared" si="5"/>
        <v>14708.723362218929</v>
      </c>
      <c r="N22" s="44">
        <f t="shared" si="5"/>
        <v>21436.718019416283</v>
      </c>
    </row>
    <row r="23" spans="1:15" x14ac:dyDescent="0.25">
      <c r="A23" s="36" t="s">
        <v>90</v>
      </c>
      <c r="B23" s="36"/>
      <c r="C23" s="44">
        <f>$G$7*C20</f>
        <v>3469.9002315378607</v>
      </c>
      <c r="D23" s="44">
        <f t="shared" ref="D23:N23" si="6">$G$7*D20</f>
        <v>1933.053873073525</v>
      </c>
      <c r="E23" s="44">
        <f t="shared" si="6"/>
        <v>14682.171433182741</v>
      </c>
      <c r="F23" s="44">
        <f t="shared" si="6"/>
        <v>2189.2274186355562</v>
      </c>
      <c r="G23" s="44">
        <f t="shared" si="6"/>
        <v>652.67808378999518</v>
      </c>
      <c r="H23" s="44">
        <f t="shared" si="6"/>
        <v>114.69810646701359</v>
      </c>
      <c r="I23" s="44">
        <f t="shared" si="6"/>
        <v>496.5499908991506</v>
      </c>
      <c r="J23" s="44">
        <f t="shared" si="6"/>
        <v>0</v>
      </c>
      <c r="K23" s="44">
        <f t="shared" si="6"/>
        <v>25.761942000396701</v>
      </c>
      <c r="L23" s="44">
        <f t="shared" si="6"/>
        <v>250.61123213759399</v>
      </c>
      <c r="M23" s="44">
        <f t="shared" si="6"/>
        <v>244.04739608476564</v>
      </c>
      <c r="N23" s="44">
        <f t="shared" si="6"/>
        <v>0</v>
      </c>
    </row>
    <row r="24" spans="1:15" ht="15.75" thickBot="1" x14ac:dyDescent="0.3">
      <c r="A24" s="36" t="s">
        <v>91</v>
      </c>
      <c r="B24" s="36"/>
      <c r="C24" s="45">
        <f>SUM(C22:C23)</f>
        <v>3524.1373120157232</v>
      </c>
      <c r="D24" s="45">
        <f t="shared" ref="D24:N24" si="7">SUM(D22:D23)</f>
        <v>3127.3718713059689</v>
      </c>
      <c r="E24" s="45">
        <f t="shared" si="7"/>
        <v>40903.446665166121</v>
      </c>
      <c r="F24" s="45">
        <f t="shared" si="7"/>
        <v>63514.212733530105</v>
      </c>
      <c r="G24" s="45">
        <f t="shared" si="7"/>
        <v>1060.9100696195326</v>
      </c>
      <c r="H24" s="45">
        <f t="shared" si="7"/>
        <v>18051.948761987394</v>
      </c>
      <c r="I24" s="45">
        <f t="shared" si="7"/>
        <v>16601.567538814546</v>
      </c>
      <c r="J24" s="45">
        <f t="shared" si="7"/>
        <v>4836.3010071921844</v>
      </c>
      <c r="K24" s="45">
        <f t="shared" si="7"/>
        <v>588.46488325852113</v>
      </c>
      <c r="L24" s="45">
        <f t="shared" si="7"/>
        <v>5212.8328793898972</v>
      </c>
      <c r="M24" s="45">
        <f t="shared" si="7"/>
        <v>14952.770758303694</v>
      </c>
      <c r="N24" s="45">
        <f t="shared" si="7"/>
        <v>21436.718019416283</v>
      </c>
    </row>
    <row r="25" spans="1:15" ht="15.75" thickTop="1" x14ac:dyDescent="0.25"/>
    <row r="27" spans="1:15" x14ac:dyDescent="0.25">
      <c r="A27" s="36"/>
      <c r="B27" s="38" t="s">
        <v>76</v>
      </c>
      <c r="C27" s="39">
        <f>C19</f>
        <v>3.1950778768963657E-4</v>
      </c>
      <c r="D27" s="39">
        <f t="shared" ref="D27:N28" si="8">D19</f>
        <v>7.0356644946793674E-3</v>
      </c>
      <c r="E27" s="39">
        <f t="shared" si="8"/>
        <v>0.15446815289387927</v>
      </c>
      <c r="F27" s="39">
        <f t="shared" si="8"/>
        <v>0.36126226219088092</v>
      </c>
      <c r="G27" s="39">
        <f t="shared" si="8"/>
        <v>2.4048731514923786E-3</v>
      </c>
      <c r="H27" s="39">
        <f t="shared" si="8"/>
        <v>0.10566739993534553</v>
      </c>
      <c r="I27" s="39">
        <f t="shared" si="8"/>
        <v>9.487381109197994E-2</v>
      </c>
      <c r="J27" s="39">
        <f t="shared" si="8"/>
        <v>2.8490394796228884E-2</v>
      </c>
      <c r="K27" s="39">
        <f t="shared" si="8"/>
        <v>3.3148534232261633E-3</v>
      </c>
      <c r="L27" s="39">
        <f t="shared" si="8"/>
        <v>2.9232186662155241E-2</v>
      </c>
      <c r="M27" s="39">
        <f t="shared" si="8"/>
        <v>8.6648315502889858E-2</v>
      </c>
      <c r="N27" s="39">
        <f t="shared" si="8"/>
        <v>0.12628257806955276</v>
      </c>
      <c r="O27" s="40">
        <f>SUM(C27:N27)</f>
        <v>0.99999999999999989</v>
      </c>
    </row>
    <row r="28" spans="1:15" ht="30" x14ac:dyDescent="0.25">
      <c r="A28" s="46" t="s">
        <v>93</v>
      </c>
      <c r="B28" s="38" t="s">
        <v>75</v>
      </c>
      <c r="C28" s="41">
        <f>C20</f>
        <v>0.14422642427394589</v>
      </c>
      <c r="D28" s="41">
        <f t="shared" si="8"/>
        <v>8.0347396016839781E-2</v>
      </c>
      <c r="E28" s="41">
        <f t="shared" si="8"/>
        <v>0.61026454511244554</v>
      </c>
      <c r="F28" s="41">
        <f t="shared" si="8"/>
        <v>9.0995250999579613E-2</v>
      </c>
      <c r="G28" s="41">
        <f t="shared" si="8"/>
        <v>2.7128568530998334E-2</v>
      </c>
      <c r="H28" s="41">
        <f t="shared" si="8"/>
        <v>4.7674274944205178E-3</v>
      </c>
      <c r="I28" s="41">
        <f t="shared" si="8"/>
        <v>2.0639103398343184E-2</v>
      </c>
      <c r="J28" s="41">
        <f t="shared" si="8"/>
        <v>0</v>
      </c>
      <c r="K28" s="41">
        <f t="shared" si="8"/>
        <v>1.0707952762731932E-3</v>
      </c>
      <c r="L28" s="41">
        <f t="shared" si="8"/>
        <v>1.0416657391349147E-2</v>
      </c>
      <c r="M28" s="41">
        <f t="shared" si="8"/>
        <v>1.0143831505804802E-2</v>
      </c>
      <c r="N28" s="41">
        <f t="shared" si="8"/>
        <v>0</v>
      </c>
      <c r="O28" s="40">
        <f t="shared" ref="O28" si="9">SUM(C28:N28)</f>
        <v>0.99999999999999989</v>
      </c>
    </row>
    <row r="29" spans="1:15" ht="45.75" x14ac:dyDescent="0.3">
      <c r="A29" s="42" t="s">
        <v>78</v>
      </c>
      <c r="B29" s="42"/>
      <c r="C29" s="47" t="s">
        <v>79</v>
      </c>
      <c r="D29" s="47" t="s">
        <v>80</v>
      </c>
      <c r="E29" s="47" t="s">
        <v>81</v>
      </c>
      <c r="F29" s="47" t="s">
        <v>82</v>
      </c>
      <c r="G29" s="47" t="s">
        <v>51</v>
      </c>
      <c r="H29" s="47" t="s">
        <v>83</v>
      </c>
      <c r="I29" s="47" t="s">
        <v>84</v>
      </c>
      <c r="J29" s="47" t="s">
        <v>52</v>
      </c>
      <c r="K29" s="47" t="s">
        <v>85</v>
      </c>
      <c r="L29" s="47" t="s">
        <v>86</v>
      </c>
      <c r="M29" s="47" t="s">
        <v>87</v>
      </c>
      <c r="N29" s="47" t="s">
        <v>88</v>
      </c>
    </row>
    <row r="30" spans="1:15" x14ac:dyDescent="0.25">
      <c r="A30" s="36" t="s">
        <v>89</v>
      </c>
      <c r="B30" s="36"/>
      <c r="C30" s="44">
        <f>$G$6*C27</f>
        <v>54.237080477862321</v>
      </c>
      <c r="D30" s="44">
        <f t="shared" ref="D30:N30" si="10">$G$6*D27</f>
        <v>1194.3179982324439</v>
      </c>
      <c r="E30" s="44">
        <f t="shared" si="10"/>
        <v>26221.275231983382</v>
      </c>
      <c r="F30" s="44">
        <f t="shared" si="10"/>
        <v>61324.985314894548</v>
      </c>
      <c r="G30" s="44">
        <f t="shared" si="10"/>
        <v>408.23198582953734</v>
      </c>
      <c r="H30" s="44">
        <f t="shared" si="10"/>
        <v>17937.25065552038</v>
      </c>
      <c r="I30" s="44">
        <f t="shared" si="10"/>
        <v>16105.017547915395</v>
      </c>
      <c r="J30" s="44">
        <f t="shared" si="10"/>
        <v>4836.3010071921844</v>
      </c>
      <c r="K30" s="44">
        <f t="shared" si="10"/>
        <v>562.70294125812438</v>
      </c>
      <c r="L30" s="44">
        <f t="shared" si="10"/>
        <v>4962.2216472523032</v>
      </c>
      <c r="M30" s="44">
        <f t="shared" si="10"/>
        <v>14708.723362218929</v>
      </c>
      <c r="N30" s="44">
        <f t="shared" si="10"/>
        <v>21436.718019416283</v>
      </c>
    </row>
    <row r="31" spans="1:15" x14ac:dyDescent="0.25">
      <c r="A31" s="36" t="s">
        <v>90</v>
      </c>
      <c r="B31" s="36"/>
      <c r="C31" s="44">
        <f>$G$7*C28</f>
        <v>3469.9002315378607</v>
      </c>
      <c r="D31" s="44">
        <f t="shared" ref="D31:N31" si="11">$G$7*D28</f>
        <v>1933.053873073525</v>
      </c>
      <c r="E31" s="44">
        <f t="shared" si="11"/>
        <v>14682.171433182741</v>
      </c>
      <c r="F31" s="44">
        <f t="shared" si="11"/>
        <v>2189.2274186355562</v>
      </c>
      <c r="G31" s="44">
        <f t="shared" si="11"/>
        <v>652.67808378999518</v>
      </c>
      <c r="H31" s="44">
        <f t="shared" si="11"/>
        <v>114.69810646701359</v>
      </c>
      <c r="I31" s="44">
        <f t="shared" si="11"/>
        <v>496.5499908991506</v>
      </c>
      <c r="J31" s="44">
        <f t="shared" si="11"/>
        <v>0</v>
      </c>
      <c r="K31" s="44">
        <f t="shared" si="11"/>
        <v>25.761942000396701</v>
      </c>
      <c r="L31" s="44">
        <f t="shared" si="11"/>
        <v>250.61123213759399</v>
      </c>
      <c r="M31" s="44">
        <f t="shared" si="11"/>
        <v>244.04739608476564</v>
      </c>
      <c r="N31" s="44">
        <f t="shared" si="11"/>
        <v>0</v>
      </c>
    </row>
    <row r="32" spans="1:15" ht="15.75" thickBot="1" x14ac:dyDescent="0.3">
      <c r="A32" s="36" t="s">
        <v>91</v>
      </c>
      <c r="B32" s="36"/>
      <c r="C32" s="45">
        <f>SUM(C30:C31)</f>
        <v>3524.1373120157232</v>
      </c>
      <c r="D32" s="45">
        <f t="shared" ref="D32:N32" si="12">SUM(D30:D31)</f>
        <v>3127.3718713059689</v>
      </c>
      <c r="E32" s="45">
        <f t="shared" si="12"/>
        <v>40903.446665166121</v>
      </c>
      <c r="F32" s="45">
        <f t="shared" si="12"/>
        <v>63514.212733530105</v>
      </c>
      <c r="G32" s="45">
        <f t="shared" si="12"/>
        <v>1060.9100696195326</v>
      </c>
      <c r="H32" s="45">
        <f t="shared" si="12"/>
        <v>18051.948761987394</v>
      </c>
      <c r="I32" s="45">
        <f t="shared" si="12"/>
        <v>16601.567538814546</v>
      </c>
      <c r="J32" s="45">
        <f t="shared" si="12"/>
        <v>4836.3010071921844</v>
      </c>
      <c r="K32" s="45">
        <f t="shared" si="12"/>
        <v>588.46488325852113</v>
      </c>
      <c r="L32" s="45">
        <f t="shared" si="12"/>
        <v>5212.8328793898972</v>
      </c>
      <c r="M32" s="45">
        <f t="shared" si="12"/>
        <v>14952.770758303694</v>
      </c>
      <c r="N32" s="45">
        <f t="shared" si="12"/>
        <v>21436.718019416283</v>
      </c>
    </row>
    <row r="33" spans="1:1" ht="15.75" thickTop="1" x14ac:dyDescent="0.25"/>
    <row r="34" spans="1:1" x14ac:dyDescent="0.25">
      <c r="A34" s="48" t="s">
        <v>490</v>
      </c>
    </row>
    <row r="35" spans="1:1" ht="15.75" x14ac:dyDescent="0.25">
      <c r="A35" s="229" t="s">
        <v>489</v>
      </c>
    </row>
    <row r="36" spans="1:1" ht="15.75" x14ac:dyDescent="0.25">
      <c r="A36" s="230"/>
    </row>
    <row r="37" spans="1:1" ht="15.75" x14ac:dyDescent="0.25">
      <c r="A37" s="229" t="s">
        <v>486</v>
      </c>
    </row>
    <row r="38" spans="1:1" ht="15.75" x14ac:dyDescent="0.25">
      <c r="A38" s="229"/>
    </row>
    <row r="39" spans="1:1" ht="15.75" x14ac:dyDescent="0.25">
      <c r="A39" s="229" t="s">
        <v>482</v>
      </c>
    </row>
    <row r="40" spans="1:1" ht="15.75" x14ac:dyDescent="0.25">
      <c r="A40" s="231" t="s">
        <v>480</v>
      </c>
    </row>
    <row r="41" spans="1:1" ht="15.75" x14ac:dyDescent="0.25">
      <c r="A41" s="231" t="s">
        <v>485</v>
      </c>
    </row>
    <row r="42" spans="1:1" ht="15.75" x14ac:dyDescent="0.25">
      <c r="A42" s="231" t="s">
        <v>479</v>
      </c>
    </row>
    <row r="43" spans="1:1" ht="15.75" x14ac:dyDescent="0.25">
      <c r="A43" s="231" t="s">
        <v>481</v>
      </c>
    </row>
    <row r="44" spans="1:1" ht="15.75" x14ac:dyDescent="0.25">
      <c r="A44" s="231" t="s">
        <v>487</v>
      </c>
    </row>
    <row r="45" spans="1:1" ht="15.75" x14ac:dyDescent="0.25">
      <c r="A45" s="231"/>
    </row>
    <row r="46" spans="1:1" ht="15.75" x14ac:dyDescent="0.25">
      <c r="A46" s="229" t="s">
        <v>488</v>
      </c>
    </row>
    <row r="47" spans="1:1" ht="15.75" x14ac:dyDescent="0.25">
      <c r="A47" s="229"/>
    </row>
    <row r="48" spans="1:1" ht="15.75" x14ac:dyDescent="0.25">
      <c r="A48" s="229" t="s">
        <v>483</v>
      </c>
    </row>
    <row r="50" spans="1:1" ht="15.75" x14ac:dyDescent="0.25">
      <c r="A50" s="229" t="s">
        <v>484</v>
      </c>
    </row>
  </sheetData>
  <mergeCells count="2">
    <mergeCell ref="C4:D4"/>
    <mergeCell ref="F4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4993-AE88-4800-98CE-BE0EEAC535C6}">
  <sheetPr>
    <pageSetUpPr fitToPage="1"/>
  </sheetPr>
  <dimension ref="A1:E82"/>
  <sheetViews>
    <sheetView zoomScaleNormal="100" workbookViewId="0">
      <selection activeCell="A63" sqref="A63"/>
    </sheetView>
  </sheetViews>
  <sheetFormatPr defaultColWidth="9.28515625" defaultRowHeight="12" x14ac:dyDescent="0.2"/>
  <cols>
    <col min="1" max="1" width="18.7109375" style="31" bestFit="1" customWidth="1"/>
    <col min="2" max="2" width="28.140625" style="111" bestFit="1" customWidth="1"/>
    <col min="3" max="3" width="13.42578125" style="73" customWidth="1"/>
    <col min="4" max="4" width="2.42578125" style="31" customWidth="1"/>
    <col min="5" max="5" width="18.7109375" style="31" bestFit="1" customWidth="1"/>
    <col min="6" max="6" width="2.140625" style="31" customWidth="1"/>
    <col min="7" max="16384" width="9.28515625" style="31"/>
  </cols>
  <sheetData>
    <row r="1" spans="1:5" x14ac:dyDescent="0.2">
      <c r="A1" s="301" t="s">
        <v>124</v>
      </c>
      <c r="B1" s="301"/>
      <c r="C1" s="301"/>
    </row>
    <row r="2" spans="1:5" x14ac:dyDescent="0.2">
      <c r="A2" s="301" t="s">
        <v>125</v>
      </c>
      <c r="B2" s="301"/>
      <c r="C2" s="301"/>
    </row>
    <row r="3" spans="1:5" x14ac:dyDescent="0.2">
      <c r="A3" s="302" t="s">
        <v>126</v>
      </c>
      <c r="B3" s="302"/>
      <c r="C3" s="302"/>
    </row>
    <row r="4" spans="1:5" x14ac:dyDescent="0.2">
      <c r="A4" s="302" t="s">
        <v>127</v>
      </c>
      <c r="B4" s="302"/>
      <c r="C4" s="302"/>
    </row>
    <row r="5" spans="1:5" x14ac:dyDescent="0.2">
      <c r="A5" s="62"/>
      <c r="B5" s="63"/>
      <c r="C5" s="64"/>
    </row>
    <row r="6" spans="1:5" x14ac:dyDescent="0.2">
      <c r="A6" s="62"/>
      <c r="B6" s="63"/>
      <c r="C6" s="65">
        <v>2022</v>
      </c>
      <c r="D6" s="66"/>
      <c r="E6" s="65" t="s">
        <v>128</v>
      </c>
    </row>
    <row r="7" spans="1:5" x14ac:dyDescent="0.2">
      <c r="A7" s="67" t="s">
        <v>129</v>
      </c>
      <c r="B7" s="68" t="s">
        <v>130</v>
      </c>
      <c r="C7" s="69" t="s">
        <v>131</v>
      </c>
      <c r="D7" s="66"/>
      <c r="E7" s="69" t="s">
        <v>132</v>
      </c>
    </row>
    <row r="8" spans="1:5" s="73" customFormat="1" x14ac:dyDescent="0.2">
      <c r="A8" s="70"/>
      <c r="B8" s="71" t="s">
        <v>133</v>
      </c>
      <c r="C8" s="72">
        <v>182725064.59000003</v>
      </c>
      <c r="E8" s="72"/>
    </row>
    <row r="9" spans="1:5" s="73" customFormat="1" x14ac:dyDescent="0.2">
      <c r="A9" s="74" t="s">
        <v>134</v>
      </c>
      <c r="B9" s="75" t="s">
        <v>135</v>
      </c>
      <c r="C9" s="76">
        <v>-78997000</v>
      </c>
      <c r="E9" s="76">
        <v>-241431008</v>
      </c>
    </row>
    <row r="10" spans="1:5" s="73" customFormat="1" x14ac:dyDescent="0.2">
      <c r="A10" s="77"/>
      <c r="B10" s="78" t="s">
        <v>136</v>
      </c>
      <c r="C10" s="79">
        <v>-3364602</v>
      </c>
      <c r="E10" s="79">
        <v>-3364602</v>
      </c>
    </row>
    <row r="11" spans="1:5" s="73" customFormat="1" x14ac:dyDescent="0.2">
      <c r="A11" s="80" t="s">
        <v>137</v>
      </c>
      <c r="B11" s="81"/>
      <c r="C11" s="82">
        <v>-82361602</v>
      </c>
      <c r="E11" s="82">
        <v>-244795610</v>
      </c>
    </row>
    <row r="12" spans="1:5" s="73" customFormat="1" x14ac:dyDescent="0.2">
      <c r="A12" s="80" t="s">
        <v>138</v>
      </c>
      <c r="B12" s="81" t="s">
        <v>139</v>
      </c>
      <c r="C12" s="82">
        <v>148534335</v>
      </c>
      <c r="E12" s="82">
        <v>429127350</v>
      </c>
    </row>
    <row r="13" spans="1:5" s="73" customFormat="1" x14ac:dyDescent="0.2">
      <c r="A13" s="77" t="s">
        <v>140</v>
      </c>
      <c r="B13" s="83" t="s">
        <v>141</v>
      </c>
      <c r="C13" s="79">
        <v>37999618.789999999</v>
      </c>
      <c r="E13" s="79">
        <v>61369091</v>
      </c>
    </row>
    <row r="14" spans="1:5" s="73" customFormat="1" x14ac:dyDescent="0.2">
      <c r="A14" s="77"/>
      <c r="B14" s="83" t="s">
        <v>142</v>
      </c>
      <c r="C14" s="79">
        <v>63934040.169999994</v>
      </c>
      <c r="E14" s="79">
        <v>106507199</v>
      </c>
    </row>
    <row r="15" spans="1:5" s="73" customFormat="1" x14ac:dyDescent="0.2">
      <c r="A15" s="77"/>
      <c r="B15" s="83" t="s">
        <v>143</v>
      </c>
      <c r="C15" s="79">
        <v>16969380.760000002</v>
      </c>
      <c r="E15" s="79">
        <v>27420595</v>
      </c>
    </row>
    <row r="16" spans="1:5" s="73" customFormat="1" x14ac:dyDescent="0.2">
      <c r="A16" s="77"/>
      <c r="B16" s="83" t="s">
        <v>144</v>
      </c>
      <c r="C16" s="79">
        <v>8407970</v>
      </c>
      <c r="E16" s="79">
        <v>11528754</v>
      </c>
    </row>
    <row r="17" spans="1:5" s="73" customFormat="1" x14ac:dyDescent="0.2">
      <c r="A17" s="80"/>
      <c r="B17" s="81" t="s">
        <v>145</v>
      </c>
      <c r="C17" s="82">
        <v>-3281012</v>
      </c>
      <c r="E17" s="82">
        <v>-18540683</v>
      </c>
    </row>
    <row r="18" spans="1:5" s="73" customFormat="1" x14ac:dyDescent="0.2">
      <c r="A18" s="80" t="s">
        <v>146</v>
      </c>
      <c r="B18" s="81"/>
      <c r="C18" s="82">
        <v>124029997.72</v>
      </c>
      <c r="E18" s="82">
        <v>188284957</v>
      </c>
    </row>
    <row r="19" spans="1:5" s="73" customFormat="1" x14ac:dyDescent="0.2">
      <c r="A19" s="80" t="s">
        <v>147</v>
      </c>
      <c r="B19" s="81"/>
      <c r="C19" s="82">
        <v>272564332.72000003</v>
      </c>
      <c r="E19" s="82">
        <v>617412307</v>
      </c>
    </row>
    <row r="20" spans="1:5" s="73" customFormat="1" x14ac:dyDescent="0.2">
      <c r="A20" s="80" t="s">
        <v>148</v>
      </c>
      <c r="B20" s="81"/>
      <c r="C20" s="82">
        <v>190202730.72000003</v>
      </c>
      <c r="E20" s="82">
        <v>372616697</v>
      </c>
    </row>
    <row r="21" spans="1:5" s="73" customFormat="1" x14ac:dyDescent="0.2">
      <c r="A21" s="77" t="s">
        <v>149</v>
      </c>
      <c r="B21" s="83" t="s">
        <v>150</v>
      </c>
      <c r="C21" s="76">
        <v>5290458</v>
      </c>
      <c r="E21" s="76">
        <v>5601556</v>
      </c>
    </row>
    <row r="22" spans="1:5" s="73" customFormat="1" x14ac:dyDescent="0.2">
      <c r="A22" s="80" t="s">
        <v>151</v>
      </c>
      <c r="B22" s="81" t="s">
        <v>151</v>
      </c>
      <c r="C22" s="82">
        <v>195493188.72000003</v>
      </c>
      <c r="E22" s="82">
        <v>378218253</v>
      </c>
    </row>
    <row r="23" spans="1:5" s="73" customFormat="1" ht="12.75" thickBot="1" x14ac:dyDescent="0.25">
      <c r="A23" s="84"/>
      <c r="B23" s="85" t="s">
        <v>152</v>
      </c>
      <c r="C23" s="86">
        <v>378218253.31000006</v>
      </c>
      <c r="E23" s="86"/>
    </row>
    <row r="24" spans="1:5" s="73" customFormat="1" ht="12.75" thickTop="1" x14ac:dyDescent="0.2">
      <c r="A24" s="87"/>
      <c r="B24" s="88"/>
    </row>
    <row r="25" spans="1:5" s="73" customFormat="1" x14ac:dyDescent="0.2">
      <c r="A25" s="89"/>
      <c r="B25" s="90"/>
    </row>
    <row r="26" spans="1:5" x14ac:dyDescent="0.2">
      <c r="A26" s="301" t="s">
        <v>124</v>
      </c>
      <c r="B26" s="301"/>
      <c r="C26" s="301"/>
    </row>
    <row r="27" spans="1:5" x14ac:dyDescent="0.2">
      <c r="A27" s="303" t="s">
        <v>153</v>
      </c>
      <c r="B27" s="304"/>
      <c r="C27" s="304"/>
    </row>
    <row r="28" spans="1:5" x14ac:dyDescent="0.2">
      <c r="A28" s="300" t="s">
        <v>126</v>
      </c>
      <c r="B28" s="300"/>
      <c r="C28" s="300"/>
    </row>
    <row r="29" spans="1:5" x14ac:dyDescent="0.2">
      <c r="A29" s="300" t="s">
        <v>154</v>
      </c>
      <c r="B29" s="300"/>
      <c r="C29" s="300"/>
    </row>
    <row r="30" spans="1:5" x14ac:dyDescent="0.2">
      <c r="A30" s="62"/>
      <c r="B30" s="91"/>
      <c r="C30" s="92"/>
    </row>
    <row r="31" spans="1:5" x14ac:dyDescent="0.2">
      <c r="A31" s="62"/>
      <c r="B31" s="91"/>
      <c r="C31" s="65">
        <v>2022</v>
      </c>
      <c r="D31" s="66"/>
      <c r="E31" s="93" t="s">
        <v>128</v>
      </c>
    </row>
    <row r="32" spans="1:5" x14ac:dyDescent="0.2">
      <c r="A32" s="94" t="s">
        <v>129</v>
      </c>
      <c r="B32" s="95" t="s">
        <v>130</v>
      </c>
      <c r="C32" s="93" t="s">
        <v>131</v>
      </c>
      <c r="D32" s="66"/>
      <c r="E32" s="96" t="s">
        <v>132</v>
      </c>
    </row>
    <row r="33" spans="1:5" x14ac:dyDescent="0.2">
      <c r="A33" s="97"/>
      <c r="B33" s="98" t="s">
        <v>133</v>
      </c>
      <c r="C33" s="99">
        <v>-4756979.7</v>
      </c>
      <c r="E33" s="100"/>
    </row>
    <row r="34" spans="1:5" x14ac:dyDescent="0.2">
      <c r="A34" s="101" t="s">
        <v>134</v>
      </c>
      <c r="B34" s="101" t="s">
        <v>155</v>
      </c>
      <c r="C34" s="102">
        <v>-3031000</v>
      </c>
      <c r="E34" s="76">
        <v>-9188630</v>
      </c>
    </row>
    <row r="35" spans="1:5" x14ac:dyDescent="0.2">
      <c r="A35" s="103" t="s">
        <v>134</v>
      </c>
      <c r="B35" s="103" t="s">
        <v>156</v>
      </c>
      <c r="C35" s="104">
        <v>-795863</v>
      </c>
      <c r="E35" s="79">
        <v>-795863</v>
      </c>
    </row>
    <row r="36" spans="1:5" x14ac:dyDescent="0.2">
      <c r="A36" s="105" t="s">
        <v>137</v>
      </c>
      <c r="B36" s="105"/>
      <c r="C36" s="100">
        <v>-3826863</v>
      </c>
      <c r="E36" s="100">
        <v>-9984493</v>
      </c>
    </row>
    <row r="37" spans="1:5" x14ac:dyDescent="0.2">
      <c r="A37" s="105" t="s">
        <v>138</v>
      </c>
      <c r="B37" s="105" t="s">
        <v>157</v>
      </c>
      <c r="C37" s="100">
        <v>1893145.0199999998</v>
      </c>
      <c r="E37" s="100">
        <v>7087383</v>
      </c>
    </row>
    <row r="38" spans="1:5" x14ac:dyDescent="0.2">
      <c r="A38" s="103" t="s">
        <v>140</v>
      </c>
      <c r="B38" s="103" t="s">
        <v>158</v>
      </c>
      <c r="C38" s="104">
        <v>2453793.8899999997</v>
      </c>
      <c r="E38" s="104">
        <v>3810747</v>
      </c>
    </row>
    <row r="39" spans="1:5" x14ac:dyDescent="0.2">
      <c r="A39" s="103"/>
      <c r="B39" s="103" t="s">
        <v>159</v>
      </c>
      <c r="C39" s="104">
        <v>1033670.4899999999</v>
      </c>
      <c r="E39" s="104">
        <v>1655436</v>
      </c>
    </row>
    <row r="40" spans="1:5" x14ac:dyDescent="0.2">
      <c r="A40" s="103"/>
      <c r="B40" s="103" t="s">
        <v>160</v>
      </c>
      <c r="C40" s="104">
        <v>933744</v>
      </c>
      <c r="E40" s="104">
        <v>1505267</v>
      </c>
    </row>
    <row r="41" spans="1:5" x14ac:dyDescent="0.2">
      <c r="A41" s="103"/>
      <c r="B41" s="103" t="s">
        <v>161</v>
      </c>
      <c r="C41" s="104">
        <v>139492</v>
      </c>
      <c r="E41" s="104">
        <v>178350</v>
      </c>
    </row>
    <row r="42" spans="1:5" ht="24" x14ac:dyDescent="0.2">
      <c r="A42" s="105"/>
      <c r="B42" s="106" t="s">
        <v>162</v>
      </c>
      <c r="C42" s="100">
        <v>-1508189</v>
      </c>
      <c r="E42" s="100">
        <v>-7897102</v>
      </c>
    </row>
    <row r="43" spans="1:5" x14ac:dyDescent="0.2">
      <c r="A43" s="105" t="s">
        <v>146</v>
      </c>
      <c r="B43" s="106"/>
      <c r="C43" s="100">
        <v>-3052511</v>
      </c>
      <c r="E43" s="100">
        <v>-747302</v>
      </c>
    </row>
    <row r="44" spans="1:5" x14ac:dyDescent="0.2">
      <c r="A44" s="105" t="s">
        <v>147</v>
      </c>
      <c r="B44" s="105"/>
      <c r="C44" s="100">
        <v>4945656.3999999994</v>
      </c>
      <c r="E44" s="102">
        <v>6340082</v>
      </c>
    </row>
    <row r="45" spans="1:5" x14ac:dyDescent="0.2">
      <c r="A45" s="101" t="s">
        <v>148</v>
      </c>
      <c r="B45" s="101"/>
      <c r="C45" s="102">
        <v>1118793.3999999994</v>
      </c>
      <c r="E45" s="100">
        <v>-3644411</v>
      </c>
    </row>
    <row r="46" spans="1:5" x14ac:dyDescent="0.2">
      <c r="A46" s="105" t="s">
        <v>163</v>
      </c>
      <c r="B46" s="105" t="s">
        <v>164</v>
      </c>
      <c r="C46" s="100">
        <v>-60648.23</v>
      </c>
      <c r="E46" s="104">
        <v>-54423</v>
      </c>
    </row>
    <row r="47" spans="1:5" ht="12.75" thickBot="1" x14ac:dyDescent="0.25">
      <c r="A47" s="103" t="s">
        <v>151</v>
      </c>
      <c r="B47" s="107" t="s">
        <v>151</v>
      </c>
      <c r="C47" s="104">
        <v>1058145.1699999995</v>
      </c>
      <c r="E47" s="108">
        <v>-3698835</v>
      </c>
    </row>
    <row r="48" spans="1:5" ht="13.5" thickTop="1" thickBot="1" x14ac:dyDescent="0.25">
      <c r="A48" s="109"/>
      <c r="B48" s="110" t="s">
        <v>152</v>
      </c>
      <c r="C48" s="108">
        <v>-3698834.5300000007</v>
      </c>
    </row>
    <row r="49" spans="1:5" ht="12.75" thickTop="1" x14ac:dyDescent="0.2"/>
    <row r="51" spans="1:5" x14ac:dyDescent="0.2">
      <c r="A51" s="112" t="s">
        <v>165</v>
      </c>
    </row>
    <row r="52" spans="1:5" x14ac:dyDescent="0.2">
      <c r="A52" s="31" t="s">
        <v>166</v>
      </c>
      <c r="E52" s="113">
        <f>(E12-1700000)/1000</f>
        <v>427427.35</v>
      </c>
    </row>
    <row r="53" spans="1:5" x14ac:dyDescent="0.2">
      <c r="A53" s="31" t="s">
        <v>167</v>
      </c>
      <c r="E53" s="114">
        <f>(E18-100000)/1000</f>
        <v>188184.95699999999</v>
      </c>
    </row>
    <row r="54" spans="1:5" x14ac:dyDescent="0.2">
      <c r="A54" s="31" t="s">
        <v>168</v>
      </c>
      <c r="E54" s="115">
        <f>(E53+E52)</f>
        <v>615612.30700000003</v>
      </c>
    </row>
    <row r="56" spans="1:5" x14ac:dyDescent="0.2">
      <c r="A56" s="31" t="s">
        <v>169</v>
      </c>
      <c r="E56" s="113">
        <f>(E21)/1000</f>
        <v>5601.5559999999996</v>
      </c>
    </row>
    <row r="58" spans="1:5" x14ac:dyDescent="0.2">
      <c r="A58" s="31" t="s">
        <v>170</v>
      </c>
      <c r="E58" s="115">
        <f>E56+E54</f>
        <v>621213.86300000001</v>
      </c>
    </row>
    <row r="59" spans="1:5" x14ac:dyDescent="0.2">
      <c r="A59" s="31" t="s">
        <v>171</v>
      </c>
      <c r="E59" s="116">
        <f>E11/1000</f>
        <v>-244795.61</v>
      </c>
    </row>
    <row r="60" spans="1:5" x14ac:dyDescent="0.2">
      <c r="E60" s="116"/>
    </row>
    <row r="61" spans="1:5" x14ac:dyDescent="0.2">
      <c r="A61" s="31" t="s">
        <v>172</v>
      </c>
      <c r="E61" s="116">
        <f>E58+E59</f>
        <v>376418.25300000003</v>
      </c>
    </row>
    <row r="62" spans="1:5" x14ac:dyDescent="0.2">
      <c r="A62" s="31" t="s">
        <v>173</v>
      </c>
      <c r="B62" s="32"/>
      <c r="E62" s="116">
        <f>E61*50%+5602</f>
        <v>193811.12650000001</v>
      </c>
    </row>
    <row r="63" spans="1:5" x14ac:dyDescent="0.2">
      <c r="B63" s="32"/>
    </row>
    <row r="64" spans="1:5" ht="15" x14ac:dyDescent="0.25">
      <c r="A64" t="s">
        <v>114</v>
      </c>
    </row>
    <row r="66" spans="1:1" ht="15" x14ac:dyDescent="0.25">
      <c r="A66" s="48" t="s">
        <v>490</v>
      </c>
    </row>
    <row r="67" spans="1:1" ht="15.75" x14ac:dyDescent="0.2">
      <c r="A67" s="229" t="s">
        <v>489</v>
      </c>
    </row>
    <row r="68" spans="1:1" ht="15.75" x14ac:dyDescent="0.2">
      <c r="A68" s="230"/>
    </row>
    <row r="69" spans="1:1" ht="15.75" x14ac:dyDescent="0.2">
      <c r="A69" s="229" t="s">
        <v>486</v>
      </c>
    </row>
    <row r="70" spans="1:1" ht="15.75" x14ac:dyDescent="0.2">
      <c r="A70" s="229"/>
    </row>
    <row r="71" spans="1:1" ht="15.75" x14ac:dyDescent="0.2">
      <c r="A71" s="229" t="s">
        <v>482</v>
      </c>
    </row>
    <row r="72" spans="1:1" ht="15.75" x14ac:dyDescent="0.2">
      <c r="A72" s="231" t="s">
        <v>480</v>
      </c>
    </row>
    <row r="73" spans="1:1" ht="15.75" x14ac:dyDescent="0.2">
      <c r="A73" s="231" t="s">
        <v>485</v>
      </c>
    </row>
    <row r="74" spans="1:1" ht="15.75" x14ac:dyDescent="0.2">
      <c r="A74" s="231" t="s">
        <v>479</v>
      </c>
    </row>
    <row r="75" spans="1:1" ht="15.75" x14ac:dyDescent="0.2">
      <c r="A75" s="231" t="s">
        <v>481</v>
      </c>
    </row>
    <row r="76" spans="1:1" ht="15.75" x14ac:dyDescent="0.2">
      <c r="A76" s="231" t="s">
        <v>487</v>
      </c>
    </row>
    <row r="77" spans="1:1" ht="15.75" x14ac:dyDescent="0.2">
      <c r="A77" s="231"/>
    </row>
    <row r="78" spans="1:1" ht="15.75" x14ac:dyDescent="0.2">
      <c r="A78" s="229" t="s">
        <v>488</v>
      </c>
    </row>
    <row r="79" spans="1:1" ht="15.75" x14ac:dyDescent="0.2">
      <c r="A79" s="229"/>
    </row>
    <row r="80" spans="1:1" ht="15.75" x14ac:dyDescent="0.2">
      <c r="A80" s="229" t="s">
        <v>483</v>
      </c>
    </row>
    <row r="81" spans="1:1" ht="15" x14ac:dyDescent="0.25">
      <c r="A81"/>
    </row>
    <row r="82" spans="1:1" ht="15.75" x14ac:dyDescent="0.2">
      <c r="A82" s="229" t="s">
        <v>484</v>
      </c>
    </row>
  </sheetData>
  <mergeCells count="8">
    <mergeCell ref="A28:C28"/>
    <mergeCell ref="A29:C29"/>
    <mergeCell ref="A1:C1"/>
    <mergeCell ref="A2:C2"/>
    <mergeCell ref="A3:C3"/>
    <mergeCell ref="A4:C4"/>
    <mergeCell ref="A26:C26"/>
    <mergeCell ref="A27:C27"/>
  </mergeCells>
  <printOptions horizontalCentered="1"/>
  <pageMargins left="0" right="0" top="0" bottom="0" header="0" footer="0"/>
  <pageSetup scale="74" fitToHeight="3" orientation="landscape" cellComments="asDisplaye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C5146-5051-4A2C-9D13-50427990A900}">
  <dimension ref="A1:P35"/>
  <sheetViews>
    <sheetView workbookViewId="0">
      <selection activeCell="A19" sqref="A19"/>
    </sheetView>
  </sheetViews>
  <sheetFormatPr defaultRowHeight="15" x14ac:dyDescent="0.25"/>
  <cols>
    <col min="1" max="1" width="22.42578125" customWidth="1"/>
    <col min="2" max="2" width="24.140625" customWidth="1"/>
    <col min="3" max="3" width="1.28515625" customWidth="1"/>
    <col min="4" max="4" width="24.42578125" customWidth="1"/>
    <col min="5" max="5" width="27.140625" customWidth="1"/>
    <col min="6" max="6" width="17.7109375" customWidth="1"/>
    <col min="7" max="7" width="17.140625" customWidth="1"/>
    <col min="8" max="8" width="12.7109375" customWidth="1"/>
    <col min="9" max="9" width="17.5703125" customWidth="1"/>
    <col min="10" max="10" width="15.28515625" customWidth="1"/>
    <col min="11" max="11" width="17.140625" customWidth="1"/>
    <col min="12" max="12" width="16.85546875" customWidth="1"/>
    <col min="13" max="13" width="19" customWidth="1"/>
    <col min="14" max="14" width="23.140625" customWidth="1"/>
    <col min="15" max="15" width="22.42578125" customWidth="1"/>
    <col min="16" max="16" width="21.140625" customWidth="1"/>
    <col min="17" max="17" width="23.5703125" customWidth="1"/>
  </cols>
  <sheetData>
    <row r="1" spans="1:16" x14ac:dyDescent="0.25">
      <c r="A1" s="28" t="s">
        <v>174</v>
      </c>
    </row>
    <row r="2" spans="1:16" x14ac:dyDescent="0.25">
      <c r="A2" s="28" t="s">
        <v>65</v>
      </c>
    </row>
    <row r="3" spans="1:16" x14ac:dyDescent="0.25">
      <c r="A3" s="28" t="s">
        <v>66</v>
      </c>
    </row>
    <row r="4" spans="1:16" x14ac:dyDescent="0.25">
      <c r="A4" s="28"/>
    </row>
    <row r="5" spans="1:16" x14ac:dyDescent="0.25">
      <c r="A5" s="36"/>
    </row>
    <row r="6" spans="1:16" x14ac:dyDescent="0.25">
      <c r="A6" s="36"/>
      <c r="B6" s="305" t="s">
        <v>175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7"/>
    </row>
    <row r="7" spans="1:16" ht="45.75" x14ac:dyDescent="0.3">
      <c r="A7" s="42" t="s">
        <v>78</v>
      </c>
      <c r="B7" s="47" t="s">
        <v>176</v>
      </c>
      <c r="C7" s="117"/>
      <c r="D7" s="47" t="s">
        <v>79</v>
      </c>
      <c r="E7" s="47" t="s">
        <v>80</v>
      </c>
      <c r="F7" s="47" t="s">
        <v>81</v>
      </c>
      <c r="G7" s="47" t="s">
        <v>82</v>
      </c>
      <c r="H7" s="47" t="s">
        <v>51</v>
      </c>
      <c r="I7" s="47" t="s">
        <v>83</v>
      </c>
      <c r="J7" s="47" t="s">
        <v>84</v>
      </c>
      <c r="K7" s="47" t="s">
        <v>52</v>
      </c>
      <c r="L7" s="47" t="s">
        <v>85</v>
      </c>
      <c r="M7" s="47" t="s">
        <v>86</v>
      </c>
      <c r="N7" s="47" t="s">
        <v>87</v>
      </c>
      <c r="O7" s="47" t="s">
        <v>88</v>
      </c>
      <c r="P7" s="47" t="s">
        <v>177</v>
      </c>
    </row>
    <row r="8" spans="1:16" x14ac:dyDescent="0.25">
      <c r="A8" s="36" t="s">
        <v>178</v>
      </c>
      <c r="B8" s="118">
        <v>112833</v>
      </c>
      <c r="C8" s="119"/>
      <c r="D8" s="120">
        <v>3337</v>
      </c>
      <c r="E8" s="120">
        <v>676</v>
      </c>
      <c r="F8" s="120">
        <v>24995</v>
      </c>
      <c r="G8" s="120">
        <v>17548</v>
      </c>
      <c r="H8" s="120">
        <v>1874</v>
      </c>
      <c r="I8" s="120">
        <v>18472</v>
      </c>
      <c r="J8" s="120">
        <v>16816</v>
      </c>
      <c r="K8" s="120">
        <v>8782</v>
      </c>
      <c r="L8" s="120">
        <v>2755</v>
      </c>
      <c r="M8" s="120">
        <v>4411</v>
      </c>
      <c r="N8" s="120">
        <v>13167</v>
      </c>
      <c r="O8" s="120">
        <v>16246</v>
      </c>
      <c r="P8" s="120">
        <v>70132</v>
      </c>
    </row>
    <row r="9" spans="1:16" x14ac:dyDescent="0.25">
      <c r="A9" s="36"/>
      <c r="B9" s="120"/>
      <c r="C9" s="119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</row>
    <row r="10" spans="1:16" x14ac:dyDescent="0.25">
      <c r="A10" s="121" t="s">
        <v>179</v>
      </c>
      <c r="B10" s="120">
        <v>8509</v>
      </c>
      <c r="C10" s="119"/>
      <c r="D10" s="120">
        <v>4088</v>
      </c>
      <c r="E10" s="120">
        <v>1101</v>
      </c>
      <c r="F10" s="120">
        <v>1980</v>
      </c>
      <c r="G10" s="120">
        <v>501</v>
      </c>
      <c r="H10" s="120">
        <v>493</v>
      </c>
      <c r="I10" s="120">
        <v>23</v>
      </c>
      <c r="J10" s="120">
        <v>51</v>
      </c>
      <c r="K10" s="120">
        <v>0</v>
      </c>
      <c r="L10" s="120">
        <v>111</v>
      </c>
      <c r="M10" s="120">
        <v>30</v>
      </c>
      <c r="N10" s="120">
        <v>131</v>
      </c>
      <c r="O10" s="120">
        <v>0</v>
      </c>
      <c r="P10" s="120">
        <v>0</v>
      </c>
    </row>
    <row r="11" spans="1:16" x14ac:dyDescent="0.25">
      <c r="A11" s="36" t="s">
        <v>180</v>
      </c>
      <c r="B11" s="120">
        <v>2846</v>
      </c>
      <c r="C11" s="119"/>
      <c r="D11" s="120">
        <v>1696</v>
      </c>
      <c r="E11" s="120">
        <v>497</v>
      </c>
      <c r="F11" s="120">
        <v>817</v>
      </c>
      <c r="G11" s="120">
        <v>178</v>
      </c>
      <c r="H11" s="120">
        <v>-165</v>
      </c>
      <c r="I11" s="120">
        <v>-121</v>
      </c>
      <c r="J11" s="120">
        <v>-20</v>
      </c>
      <c r="K11" s="120">
        <v>0</v>
      </c>
      <c r="L11" s="120">
        <v>-17</v>
      </c>
      <c r="M11" s="120">
        <v>1</v>
      </c>
      <c r="N11" s="120">
        <v>-20</v>
      </c>
      <c r="O11" s="120">
        <v>0</v>
      </c>
      <c r="P11" s="120">
        <v>0</v>
      </c>
    </row>
    <row r="12" spans="1:16" x14ac:dyDescent="0.25">
      <c r="A12" s="36" t="s">
        <v>181</v>
      </c>
      <c r="B12" s="120">
        <v>13573</v>
      </c>
      <c r="C12" s="119"/>
      <c r="D12" s="120">
        <v>7339</v>
      </c>
      <c r="E12" s="120">
        <v>1990</v>
      </c>
      <c r="F12" s="120">
        <v>3189</v>
      </c>
      <c r="G12" s="120">
        <v>759</v>
      </c>
      <c r="H12" s="120">
        <v>159</v>
      </c>
      <c r="I12" s="120">
        <v>6</v>
      </c>
      <c r="J12" s="120">
        <v>28</v>
      </c>
      <c r="K12" s="120">
        <v>0</v>
      </c>
      <c r="L12" s="120">
        <v>37</v>
      </c>
      <c r="M12" s="120">
        <v>23</v>
      </c>
      <c r="N12" s="120">
        <v>43</v>
      </c>
      <c r="O12" s="120">
        <v>0</v>
      </c>
      <c r="P12" s="120">
        <v>0</v>
      </c>
    </row>
    <row r="13" spans="1:16" x14ac:dyDescent="0.25">
      <c r="A13" s="36" t="s">
        <v>90</v>
      </c>
      <c r="B13" s="122">
        <v>24928</v>
      </c>
      <c r="C13" s="119"/>
      <c r="D13" s="122">
        <v>13123</v>
      </c>
      <c r="E13" s="122">
        <v>3588</v>
      </c>
      <c r="F13" s="122">
        <v>5986</v>
      </c>
      <c r="G13" s="122">
        <v>1438</v>
      </c>
      <c r="H13" s="122">
        <v>487</v>
      </c>
      <c r="I13" s="122">
        <v>-92</v>
      </c>
      <c r="J13" s="122">
        <v>59</v>
      </c>
      <c r="K13" s="122">
        <v>0</v>
      </c>
      <c r="L13" s="122">
        <v>131</v>
      </c>
      <c r="M13" s="122">
        <v>54</v>
      </c>
      <c r="N13" s="122">
        <v>154</v>
      </c>
      <c r="O13" s="122">
        <v>0</v>
      </c>
      <c r="P13" s="122">
        <v>0</v>
      </c>
    </row>
    <row r="14" spans="1:16" x14ac:dyDescent="0.25">
      <c r="A14" s="36"/>
      <c r="B14" s="120"/>
      <c r="C14" s="119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</row>
    <row r="15" spans="1:16" ht="15.75" thickBot="1" x14ac:dyDescent="0.3">
      <c r="A15" s="36" t="s">
        <v>91</v>
      </c>
      <c r="B15" s="45">
        <v>137761</v>
      </c>
      <c r="C15" s="119"/>
      <c r="D15" s="45">
        <v>16460</v>
      </c>
      <c r="E15" s="45">
        <v>4264</v>
      </c>
      <c r="F15" s="45">
        <v>30981</v>
      </c>
      <c r="G15" s="45">
        <v>18986</v>
      </c>
      <c r="H15" s="45">
        <v>2361</v>
      </c>
      <c r="I15" s="45">
        <v>18380</v>
      </c>
      <c r="J15" s="45">
        <v>16875</v>
      </c>
      <c r="K15" s="45">
        <v>8782</v>
      </c>
      <c r="L15" s="45">
        <v>2886</v>
      </c>
      <c r="M15" s="45">
        <v>4465</v>
      </c>
      <c r="N15" s="45">
        <v>13321</v>
      </c>
      <c r="O15" s="45">
        <v>16246</v>
      </c>
      <c r="P15" s="45">
        <v>70132</v>
      </c>
    </row>
    <row r="16" spans="1:16" ht="15.75" thickTop="1" x14ac:dyDescent="0.25">
      <c r="A16" s="36"/>
      <c r="B16" s="36"/>
      <c r="C16" s="119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</row>
    <row r="17" spans="1:16" x14ac:dyDescent="0.25">
      <c r="A17" s="36" t="s">
        <v>182</v>
      </c>
      <c r="B17" s="120">
        <v>189024</v>
      </c>
      <c r="C17" s="119"/>
      <c r="D17" s="120">
        <v>102211</v>
      </c>
      <c r="E17" s="120">
        <v>27721</v>
      </c>
      <c r="F17" s="120">
        <v>44422</v>
      </c>
      <c r="G17" s="120">
        <v>10570</v>
      </c>
      <c r="H17" s="120">
        <v>2214</v>
      </c>
      <c r="I17" s="120">
        <v>75</v>
      </c>
      <c r="J17" s="120">
        <v>393</v>
      </c>
      <c r="K17" s="120">
        <v>0</v>
      </c>
      <c r="L17" s="120">
        <v>505</v>
      </c>
      <c r="M17" s="120">
        <v>319</v>
      </c>
      <c r="N17" s="120">
        <v>594</v>
      </c>
      <c r="O17" s="120">
        <v>0</v>
      </c>
      <c r="P17" s="120">
        <v>0</v>
      </c>
    </row>
    <row r="19" spans="1:16" x14ac:dyDescent="0.25">
      <c r="A19" s="48" t="s">
        <v>490</v>
      </c>
    </row>
    <row r="20" spans="1:16" ht="15.75" x14ac:dyDescent="0.25">
      <c r="A20" s="229" t="s">
        <v>489</v>
      </c>
    </row>
    <row r="21" spans="1:16" ht="15.75" x14ac:dyDescent="0.25">
      <c r="A21" s="230"/>
    </row>
    <row r="22" spans="1:16" ht="15.75" x14ac:dyDescent="0.25">
      <c r="A22" s="229" t="s">
        <v>486</v>
      </c>
    </row>
    <row r="23" spans="1:16" ht="15.75" x14ac:dyDescent="0.25">
      <c r="A23" s="229"/>
    </row>
    <row r="24" spans="1:16" ht="15.75" x14ac:dyDescent="0.25">
      <c r="A24" s="229" t="s">
        <v>482</v>
      </c>
    </row>
    <row r="25" spans="1:16" ht="15.75" x14ac:dyDescent="0.25">
      <c r="A25" s="231" t="s">
        <v>480</v>
      </c>
    </row>
    <row r="26" spans="1:16" ht="15.75" x14ac:dyDescent="0.25">
      <c r="A26" s="231" t="s">
        <v>485</v>
      </c>
    </row>
    <row r="27" spans="1:16" ht="15.75" x14ac:dyDescent="0.25">
      <c r="A27" s="231" t="s">
        <v>479</v>
      </c>
    </row>
    <row r="28" spans="1:16" ht="15.75" x14ac:dyDescent="0.25">
      <c r="A28" s="231" t="s">
        <v>481</v>
      </c>
    </row>
    <row r="29" spans="1:16" ht="15.75" x14ac:dyDescent="0.25">
      <c r="A29" s="231" t="s">
        <v>487</v>
      </c>
    </row>
    <row r="30" spans="1:16" ht="15.75" x14ac:dyDescent="0.25">
      <c r="A30" s="231"/>
    </row>
    <row r="31" spans="1:16" ht="15.75" x14ac:dyDescent="0.25">
      <c r="A31" s="229" t="s">
        <v>488</v>
      </c>
    </row>
    <row r="32" spans="1:16" ht="15.75" x14ac:dyDescent="0.25">
      <c r="A32" s="229"/>
    </row>
    <row r="33" spans="1:1" ht="15.75" x14ac:dyDescent="0.25">
      <c r="A33" s="229" t="s">
        <v>483</v>
      </c>
    </row>
    <row r="35" spans="1:1" ht="15.75" x14ac:dyDescent="0.25">
      <c r="A35" s="229" t="s">
        <v>484</v>
      </c>
    </row>
  </sheetData>
  <mergeCells count="1">
    <mergeCell ref="B6:P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bc740b6-681c-4196-9521-7440b45ef4c3" xsi:nil="true"/>
    <lcf76f155ced4ddcb4097134ff3c332f xmlns="c73d5571-475b-4b6d-998d-0b8b2c55510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5616A42AA67742AFEE0D7A2B72C64B" ma:contentTypeVersion="17" ma:contentTypeDescription="Create a new document." ma:contentTypeScope="" ma:versionID="62c7df3a04fd7ef29f0faa73cec79e14">
  <xsd:schema xmlns:xsd="http://www.w3.org/2001/XMLSchema" xmlns:xs="http://www.w3.org/2001/XMLSchema" xmlns:p="http://schemas.microsoft.com/office/2006/metadata/properties" xmlns:ns2="c73d5571-475b-4b6d-998d-0b8b2c555107" xmlns:ns3="bbc740b6-681c-4196-9521-7440b45ef4c3" targetNamespace="http://schemas.microsoft.com/office/2006/metadata/properties" ma:root="true" ma:fieldsID="a1ce6f0321e3bf9b5b3747cccef7bbdd" ns2:_="" ns3:_="">
    <xsd:import namespace="c73d5571-475b-4b6d-998d-0b8b2c555107"/>
    <xsd:import namespace="bbc740b6-681c-4196-9521-7440b45ef4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d5571-475b-4b6d-998d-0b8b2c5551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c740b6-681c-4196-9521-7440b45ef4c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2f40a53-5b92-48af-a366-e09a94baa0b1}" ma:internalName="TaxCatchAll" ma:showField="CatchAllData" ma:web="bbc740b6-681c-4196-9521-7440b45ef4c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5474D2-46F9-489A-9CE3-A376E151C53E}">
  <ds:schemaRefs>
    <ds:schemaRef ds:uri="5eff49fa-fdc5-439e-aa03-034da97b653b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4d6e3fb7-5a6e-44ec-bba8-0f5edb349e10"/>
    <ds:schemaRef ds:uri="http://schemas.microsoft.com/office/2006/metadata/properties"/>
    <ds:schemaRef ds:uri="bbc740b6-681c-4196-9521-7440b45ef4c3"/>
    <ds:schemaRef ds:uri="c73d5571-475b-4b6d-998d-0b8b2c555107"/>
  </ds:schemaRefs>
</ds:datastoreItem>
</file>

<file path=customXml/itemProps2.xml><?xml version="1.0" encoding="utf-8"?>
<ds:datastoreItem xmlns:ds="http://schemas.openxmlformats.org/officeDocument/2006/customXml" ds:itemID="{C9F32AEB-43EA-4C4B-8CB5-D04A0BA7D8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d5571-475b-4b6d-998d-0b8b2c555107"/>
    <ds:schemaRef ds:uri="bbc740b6-681c-4196-9521-7440b45ef4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D3B600-33CB-42AE-8231-AFEAF557D0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Notes</vt:lpstr>
      <vt:lpstr>SDGE</vt:lpstr>
      <vt:lpstr>Support-&gt;</vt:lpstr>
      <vt:lpstr>Actuals $ Pivot</vt:lpstr>
      <vt:lpstr>Authorized $ Pivot</vt:lpstr>
      <vt:lpstr>2024 GRC WMP Category Pivot </vt:lpstr>
      <vt:lpstr>Imputed Rev Req</vt:lpstr>
      <vt:lpstr>GRC Track 2 - WMPMA</vt:lpstr>
      <vt:lpstr>2024 GRC Summary</vt:lpstr>
      <vt:lpstr>2024 GRC Input</vt:lpstr>
      <vt:lpstr>2024 GRC Extract</vt:lpstr>
      <vt:lpstr>Table JW-1_Act vs Auth</vt:lpstr>
      <vt:lpstr>Units</vt:lpstr>
      <vt:lpstr>Costs</vt:lpstr>
      <vt:lpstr>'GRC Track 2 - WMPMA'!Print_Area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Edwin "Eddie"</dc:creator>
  <cp:lastModifiedBy>Hom, Ryan</cp:lastModifiedBy>
  <dcterms:created xsi:type="dcterms:W3CDTF">2024-06-05T03:17:49Z</dcterms:created>
  <dcterms:modified xsi:type="dcterms:W3CDTF">2024-08-21T22:57:35Z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0x010100D75616A42AA67742AFEE0D7A2B72C64B</vt:lpwstr>
  </property>
  <property fmtid="{D5CDD505-2E9C-101B-9397-08002B2CF9AE}" pid="3" name="MediaServiceImageTags">
    <vt:lpwstr/>
  </property>
</Properties>
</file>